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firstSheet="1" activeTab="4"/>
  </bookViews>
  <sheets>
    <sheet name="Horaire" sheetId="1" r:id="rId1"/>
    <sheet name="Données" sheetId="8" r:id="rId2"/>
    <sheet name="Budget hebdo." sheetId="3" r:id="rId3"/>
    <sheet name="Budget" sheetId="4" r:id="rId4"/>
    <sheet name="Abat-Neuf" sheetId="5" r:id="rId5"/>
    <sheet name="Sem.01" sheetId="6" r:id="rId6"/>
    <sheet name="Sem.02" sheetId="7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7" l="1"/>
  <c r="C5" i="7"/>
  <c r="C4" i="7"/>
  <c r="C3" i="7"/>
  <c r="C2" i="7"/>
  <c r="C6" i="6"/>
  <c r="C5" i="6"/>
  <c r="C4" i="6"/>
  <c r="C3" i="6"/>
  <c r="C2" i="6"/>
  <c r="C3" i="5"/>
  <c r="C4" i="5"/>
  <c r="C5" i="5"/>
  <c r="C6" i="5"/>
  <c r="C2" i="5"/>
  <c r="O3" i="7"/>
  <c r="O4" i="7"/>
  <c r="O5" i="7"/>
  <c r="O6" i="7"/>
  <c r="O2" i="7"/>
  <c r="O2" i="6"/>
  <c r="O3" i="6"/>
  <c r="O4" i="6"/>
  <c r="O5" i="6"/>
  <c r="O6" i="6"/>
  <c r="O2" i="5"/>
  <c r="O3" i="5"/>
  <c r="O4" i="5"/>
  <c r="O5" i="5"/>
  <c r="O6" i="5"/>
  <c r="K1004" i="8" l="1"/>
  <c r="W504" i="8"/>
  <c r="S503" i="8"/>
  <c r="S502" i="8"/>
  <c r="S501" i="8"/>
  <c r="S500" i="8"/>
  <c r="S499" i="8"/>
  <c r="S498" i="8"/>
  <c r="S497" i="8"/>
  <c r="S496" i="8"/>
  <c r="S495" i="8"/>
  <c r="S494" i="8"/>
  <c r="S493" i="8"/>
  <c r="S492" i="8"/>
  <c r="S491" i="8"/>
  <c r="S490" i="8"/>
  <c r="S489" i="8"/>
  <c r="S488" i="8"/>
  <c r="S487" i="8"/>
  <c r="S486" i="8"/>
  <c r="S485" i="8"/>
  <c r="S484" i="8"/>
  <c r="S483" i="8"/>
  <c r="S482" i="8"/>
  <c r="S481" i="8"/>
  <c r="S480" i="8"/>
  <c r="S479" i="8"/>
  <c r="S478" i="8"/>
  <c r="S477" i="8"/>
  <c r="S476" i="8"/>
  <c r="S475" i="8"/>
  <c r="S474" i="8"/>
  <c r="S473" i="8"/>
  <c r="S472" i="8"/>
  <c r="S471" i="8"/>
  <c r="S470" i="8"/>
  <c r="S469" i="8"/>
  <c r="S468" i="8"/>
  <c r="S467" i="8"/>
  <c r="S466" i="8"/>
  <c r="S465" i="8"/>
  <c r="S464" i="8"/>
  <c r="S463" i="8"/>
  <c r="S462" i="8"/>
  <c r="S461" i="8"/>
  <c r="S460" i="8"/>
  <c r="S459" i="8"/>
  <c r="S458" i="8"/>
  <c r="S457" i="8"/>
  <c r="S456" i="8"/>
  <c r="S455" i="8"/>
  <c r="S454" i="8"/>
  <c r="S453" i="8"/>
  <c r="S452" i="8"/>
  <c r="S451" i="8"/>
  <c r="S450" i="8"/>
  <c r="S449" i="8"/>
  <c r="S448" i="8"/>
  <c r="S447" i="8"/>
  <c r="S446" i="8"/>
  <c r="S445" i="8"/>
  <c r="S444" i="8"/>
  <c r="S443" i="8"/>
  <c r="S442" i="8"/>
  <c r="S441" i="8"/>
  <c r="S440" i="8"/>
  <c r="S439" i="8"/>
  <c r="S438" i="8"/>
  <c r="S437" i="8"/>
  <c r="S436" i="8"/>
  <c r="S435" i="8"/>
  <c r="S434" i="8"/>
  <c r="S433" i="8"/>
  <c r="S432" i="8"/>
  <c r="S431" i="8"/>
  <c r="S430" i="8"/>
  <c r="S429" i="8"/>
  <c r="S428" i="8"/>
  <c r="S427" i="8"/>
  <c r="S426" i="8"/>
  <c r="S425" i="8"/>
  <c r="S424" i="8"/>
  <c r="S423" i="8"/>
  <c r="S422" i="8"/>
  <c r="S421" i="8"/>
  <c r="S420" i="8"/>
  <c r="S419" i="8"/>
  <c r="S418" i="8"/>
  <c r="S417" i="8"/>
  <c r="S416" i="8"/>
  <c r="S415" i="8"/>
  <c r="S414" i="8"/>
  <c r="S413" i="8"/>
  <c r="S412" i="8"/>
  <c r="S411" i="8"/>
  <c r="S410" i="8"/>
  <c r="S409" i="8"/>
  <c r="S408" i="8"/>
  <c r="S407" i="8"/>
  <c r="S406" i="8"/>
  <c r="S405" i="8"/>
  <c r="S404" i="8"/>
  <c r="S403" i="8"/>
  <c r="S402" i="8"/>
  <c r="S401" i="8"/>
  <c r="S400" i="8"/>
  <c r="S399" i="8"/>
  <c r="S398" i="8"/>
  <c r="S397" i="8"/>
  <c r="S396" i="8"/>
  <c r="S395" i="8"/>
  <c r="S394" i="8"/>
  <c r="S393" i="8"/>
  <c r="S392" i="8"/>
  <c r="S391" i="8"/>
  <c r="S390" i="8"/>
  <c r="S389" i="8"/>
  <c r="S388" i="8"/>
  <c r="S387" i="8"/>
  <c r="S386" i="8"/>
  <c r="S385" i="8"/>
  <c r="S384" i="8"/>
  <c r="S383" i="8"/>
  <c r="S382" i="8"/>
  <c r="S381" i="8"/>
  <c r="S380" i="8"/>
  <c r="S379" i="8"/>
  <c r="S378" i="8"/>
  <c r="S377" i="8"/>
  <c r="S376" i="8"/>
  <c r="S375" i="8"/>
  <c r="S374" i="8"/>
  <c r="S373" i="8"/>
  <c r="S372" i="8"/>
  <c r="S371" i="8"/>
  <c r="S370" i="8"/>
  <c r="S369" i="8"/>
  <c r="S368" i="8"/>
  <c r="S367" i="8"/>
  <c r="S366" i="8"/>
  <c r="S365" i="8"/>
  <c r="S364" i="8"/>
  <c r="S363" i="8"/>
  <c r="S362" i="8"/>
  <c r="S361" i="8"/>
  <c r="S360" i="8"/>
  <c r="S359" i="8"/>
  <c r="S358" i="8"/>
  <c r="S357" i="8"/>
  <c r="S356" i="8"/>
  <c r="S355" i="8"/>
  <c r="S354" i="8"/>
  <c r="S353" i="8"/>
  <c r="S352" i="8"/>
  <c r="S351" i="8"/>
  <c r="S350" i="8"/>
  <c r="S349" i="8"/>
  <c r="S348" i="8"/>
  <c r="S347" i="8"/>
  <c r="S346" i="8"/>
  <c r="S345" i="8"/>
  <c r="S344" i="8"/>
  <c r="S343" i="8"/>
  <c r="S342" i="8"/>
  <c r="S341" i="8"/>
  <c r="S340" i="8"/>
  <c r="S339" i="8"/>
  <c r="S338" i="8"/>
  <c r="S337" i="8"/>
  <c r="S336" i="8"/>
  <c r="S335" i="8"/>
  <c r="S334" i="8"/>
  <c r="S333" i="8"/>
  <c r="S332" i="8"/>
  <c r="S331" i="8"/>
  <c r="S330" i="8"/>
  <c r="S329" i="8"/>
  <c r="S328" i="8"/>
  <c r="S327" i="8"/>
  <c r="S326" i="8"/>
  <c r="S325" i="8"/>
  <c r="S324" i="8"/>
  <c r="S323" i="8"/>
  <c r="S322" i="8"/>
  <c r="S321" i="8"/>
  <c r="S320" i="8"/>
  <c r="S319" i="8"/>
  <c r="S318" i="8"/>
  <c r="S317" i="8"/>
  <c r="S316" i="8"/>
  <c r="S315" i="8"/>
  <c r="S314" i="8"/>
  <c r="S313" i="8"/>
  <c r="S312" i="8"/>
  <c r="S311" i="8"/>
  <c r="S310" i="8"/>
  <c r="S309" i="8"/>
  <c r="S308" i="8"/>
  <c r="S307" i="8"/>
  <c r="S306" i="8"/>
  <c r="S305" i="8"/>
  <c r="S304" i="8"/>
  <c r="S303" i="8"/>
  <c r="S302" i="8"/>
  <c r="S301" i="8"/>
  <c r="S300" i="8"/>
  <c r="S299" i="8"/>
  <c r="S298" i="8"/>
  <c r="S297" i="8"/>
  <c r="S296" i="8"/>
  <c r="S295" i="8"/>
  <c r="S294" i="8"/>
  <c r="S293" i="8"/>
  <c r="S292" i="8"/>
  <c r="S291" i="8"/>
  <c r="S290" i="8"/>
  <c r="S289" i="8"/>
  <c r="S288" i="8"/>
  <c r="S287" i="8"/>
  <c r="S286" i="8"/>
  <c r="S285" i="8"/>
  <c r="S284" i="8"/>
  <c r="S283" i="8"/>
  <c r="S282" i="8"/>
  <c r="S281" i="8"/>
  <c r="S280" i="8"/>
  <c r="S279" i="8"/>
  <c r="S278" i="8"/>
  <c r="S277" i="8"/>
  <c r="S276" i="8"/>
  <c r="S275" i="8"/>
  <c r="S274" i="8"/>
  <c r="S273" i="8"/>
  <c r="S272" i="8"/>
  <c r="S271" i="8"/>
  <c r="S270" i="8"/>
  <c r="S269" i="8"/>
  <c r="S268" i="8"/>
  <c r="S267" i="8"/>
  <c r="S266" i="8"/>
  <c r="S265" i="8"/>
  <c r="S264" i="8"/>
  <c r="S263" i="8"/>
  <c r="S262" i="8"/>
  <c r="S261" i="8"/>
  <c r="S260" i="8"/>
  <c r="S259" i="8"/>
  <c r="S258" i="8"/>
  <c r="S257" i="8"/>
  <c r="S256" i="8"/>
  <c r="S255" i="8"/>
  <c r="S254" i="8"/>
  <c r="S253" i="8"/>
  <c r="S252" i="8"/>
  <c r="S251" i="8"/>
  <c r="S250" i="8"/>
  <c r="S249" i="8"/>
  <c r="S248" i="8"/>
  <c r="S247" i="8"/>
  <c r="S246" i="8"/>
  <c r="S245" i="8"/>
  <c r="S244" i="8"/>
  <c r="S243" i="8"/>
  <c r="S242" i="8"/>
  <c r="S241" i="8"/>
  <c r="S240" i="8"/>
  <c r="S239" i="8"/>
  <c r="S238" i="8"/>
  <c r="S237" i="8"/>
  <c r="S236" i="8"/>
  <c r="S235" i="8"/>
  <c r="S234" i="8"/>
  <c r="S233" i="8"/>
  <c r="S232" i="8"/>
  <c r="S231" i="8"/>
  <c r="S230" i="8"/>
  <c r="S229" i="8"/>
  <c r="S228" i="8"/>
  <c r="S227" i="8"/>
  <c r="S226" i="8"/>
  <c r="S225" i="8"/>
  <c r="S224" i="8"/>
  <c r="S223" i="8"/>
  <c r="S222" i="8"/>
  <c r="S221" i="8"/>
  <c r="S220" i="8"/>
  <c r="S219" i="8"/>
  <c r="S218" i="8"/>
  <c r="S217" i="8"/>
  <c r="S216" i="8"/>
  <c r="S215" i="8"/>
  <c r="S214" i="8"/>
  <c r="S213" i="8"/>
  <c r="S212" i="8"/>
  <c r="S211" i="8"/>
  <c r="S210" i="8"/>
  <c r="S209" i="8"/>
  <c r="S208" i="8"/>
  <c r="S207" i="8"/>
  <c r="S206" i="8"/>
  <c r="S205" i="8"/>
  <c r="S204" i="8"/>
  <c r="S203" i="8"/>
  <c r="S202" i="8"/>
  <c r="S201" i="8"/>
  <c r="S200" i="8"/>
  <c r="S199" i="8"/>
  <c r="S198" i="8"/>
  <c r="S197" i="8"/>
  <c r="S196" i="8"/>
  <c r="S195" i="8"/>
  <c r="S194" i="8"/>
  <c r="S193" i="8"/>
  <c r="S192" i="8"/>
  <c r="S191" i="8"/>
  <c r="S190" i="8"/>
  <c r="S189" i="8"/>
  <c r="S188" i="8"/>
  <c r="S187" i="8"/>
  <c r="S186" i="8"/>
  <c r="S185" i="8"/>
  <c r="S184" i="8"/>
  <c r="S183" i="8"/>
  <c r="S182" i="8"/>
  <c r="S181" i="8"/>
  <c r="S180" i="8"/>
  <c r="S179" i="8"/>
  <c r="S178" i="8"/>
  <c r="S177" i="8"/>
  <c r="S176" i="8"/>
  <c r="S175" i="8"/>
  <c r="S174" i="8"/>
  <c r="S173" i="8"/>
  <c r="S172" i="8"/>
  <c r="S171" i="8"/>
  <c r="S170" i="8"/>
  <c r="S169" i="8"/>
  <c r="S168" i="8"/>
  <c r="S167" i="8"/>
  <c r="S166" i="8"/>
  <c r="S165" i="8"/>
  <c r="S164" i="8"/>
  <c r="S163" i="8"/>
  <c r="S162" i="8"/>
  <c r="S161" i="8"/>
  <c r="S160" i="8"/>
  <c r="S159" i="8"/>
  <c r="S158" i="8"/>
  <c r="S157" i="8"/>
  <c r="S156" i="8"/>
  <c r="S155" i="8"/>
  <c r="S154" i="8"/>
  <c r="S153" i="8"/>
  <c r="S152" i="8"/>
  <c r="S151" i="8"/>
  <c r="S150" i="8"/>
  <c r="S149" i="8"/>
  <c r="S148" i="8"/>
  <c r="S147" i="8"/>
  <c r="S146" i="8"/>
  <c r="S145" i="8"/>
  <c r="S144" i="8"/>
  <c r="S143" i="8"/>
  <c r="S142" i="8"/>
  <c r="S141" i="8"/>
  <c r="S140" i="8"/>
  <c r="S139" i="8"/>
  <c r="S138" i="8"/>
  <c r="S137" i="8"/>
  <c r="S136" i="8"/>
  <c r="S135" i="8"/>
  <c r="S134" i="8"/>
  <c r="S133" i="8"/>
  <c r="S132" i="8"/>
  <c r="S131" i="8"/>
  <c r="S130" i="8"/>
  <c r="S129" i="8"/>
  <c r="S128" i="8"/>
  <c r="S127" i="8"/>
  <c r="S126" i="8"/>
  <c r="S125" i="8"/>
  <c r="S124" i="8"/>
  <c r="S123" i="8"/>
  <c r="S122" i="8"/>
  <c r="S121" i="8"/>
  <c r="S120" i="8"/>
  <c r="S119" i="8"/>
  <c r="S118" i="8"/>
  <c r="S117" i="8"/>
  <c r="S116" i="8"/>
  <c r="S115" i="8"/>
  <c r="S114" i="8"/>
  <c r="S113" i="8"/>
  <c r="S112" i="8"/>
  <c r="S111" i="8"/>
  <c r="S110" i="8"/>
  <c r="S109" i="8"/>
  <c r="S108" i="8"/>
  <c r="S107" i="8"/>
  <c r="S106" i="8"/>
  <c r="S105" i="8"/>
  <c r="S104" i="8"/>
  <c r="S103" i="8"/>
  <c r="S102" i="8"/>
  <c r="S101" i="8"/>
  <c r="S100" i="8"/>
  <c r="S99" i="8"/>
  <c r="S98" i="8"/>
  <c r="S97" i="8"/>
  <c r="S96" i="8"/>
  <c r="S95" i="8"/>
  <c r="S94" i="8"/>
  <c r="S93" i="8"/>
  <c r="S92" i="8"/>
  <c r="S91" i="8"/>
  <c r="S90" i="8"/>
  <c r="S89" i="8"/>
  <c r="S88" i="8"/>
  <c r="S87" i="8"/>
  <c r="S86" i="8"/>
  <c r="S85" i="8"/>
  <c r="S84" i="8"/>
  <c r="S83" i="8"/>
  <c r="S82" i="8"/>
  <c r="S81" i="8"/>
  <c r="S80" i="8"/>
  <c r="S79" i="8"/>
  <c r="S78" i="8"/>
  <c r="S77" i="8"/>
  <c r="S76" i="8"/>
  <c r="S75" i="8"/>
  <c r="S74" i="8"/>
  <c r="S73" i="8"/>
  <c r="S72" i="8"/>
  <c r="S71" i="8"/>
  <c r="S70" i="8"/>
  <c r="S69" i="8"/>
  <c r="S68" i="8"/>
  <c r="S67" i="8"/>
  <c r="S66" i="8"/>
  <c r="S65" i="8"/>
  <c r="S64" i="8"/>
  <c r="S63" i="8"/>
  <c r="S62" i="8"/>
  <c r="S61" i="8"/>
  <c r="S60" i="8"/>
  <c r="S59" i="8"/>
  <c r="S58" i="8"/>
  <c r="S57" i="8"/>
  <c r="S56" i="8"/>
  <c r="S55" i="8"/>
  <c r="S54" i="8"/>
  <c r="S53" i="8"/>
  <c r="S52" i="8"/>
  <c r="S51" i="8"/>
  <c r="S50" i="8"/>
  <c r="S49" i="8"/>
  <c r="S48" i="8"/>
  <c r="S47" i="8"/>
  <c r="S46" i="8"/>
  <c r="S45" i="8"/>
  <c r="S44" i="8"/>
  <c r="S43" i="8"/>
  <c r="S42" i="8"/>
  <c r="S41" i="8"/>
  <c r="S40" i="8"/>
  <c r="S39" i="8"/>
  <c r="S38" i="8"/>
  <c r="S37" i="8"/>
  <c r="S36" i="8"/>
  <c r="S35" i="8"/>
  <c r="S34" i="8"/>
  <c r="S33" i="8"/>
  <c r="S32" i="8"/>
  <c r="S31" i="8"/>
  <c r="S30" i="8"/>
  <c r="S29" i="8"/>
  <c r="S28" i="8"/>
  <c r="S27" i="8"/>
  <c r="S26" i="8"/>
  <c r="S25" i="8"/>
  <c r="S24" i="8"/>
  <c r="S23" i="8"/>
  <c r="S22" i="8"/>
  <c r="S21" i="8"/>
  <c r="S20" i="8"/>
  <c r="S19" i="8"/>
  <c r="S18" i="8"/>
  <c r="S17" i="8"/>
  <c r="S16" i="8"/>
  <c r="S15" i="8"/>
  <c r="S14" i="8"/>
  <c r="S13" i="8"/>
  <c r="S12" i="8"/>
  <c r="S11" i="8"/>
  <c r="S10" i="8"/>
  <c r="S9" i="8"/>
  <c r="S8" i="8"/>
  <c r="S7" i="8"/>
  <c r="S6" i="8"/>
  <c r="S5" i="8"/>
  <c r="S4" i="8"/>
  <c r="S3" i="8"/>
  <c r="S10" i="7" l="1"/>
  <c r="N10" i="7"/>
  <c r="M10" i="7"/>
  <c r="S9" i="7"/>
  <c r="N9" i="7"/>
  <c r="M9" i="7"/>
  <c r="S8" i="7"/>
  <c r="N8" i="7"/>
  <c r="M8" i="7"/>
  <c r="S7" i="7"/>
  <c r="N7" i="7"/>
  <c r="M7" i="7"/>
  <c r="S6" i="7"/>
  <c r="N6" i="7"/>
  <c r="M6" i="7"/>
  <c r="S5" i="7"/>
  <c r="N5" i="7"/>
  <c r="M5" i="7"/>
  <c r="S4" i="7"/>
  <c r="N4" i="7"/>
  <c r="M4" i="7"/>
  <c r="S3" i="7"/>
  <c r="N3" i="7"/>
  <c r="M3" i="7"/>
  <c r="S2" i="7"/>
  <c r="N2" i="7"/>
  <c r="M2" i="7"/>
  <c r="S10" i="6"/>
  <c r="N10" i="6"/>
  <c r="M10" i="6"/>
  <c r="S9" i="6"/>
  <c r="N9" i="6"/>
  <c r="M9" i="6"/>
  <c r="S8" i="6"/>
  <c r="N8" i="6"/>
  <c r="M8" i="6"/>
  <c r="S7" i="6"/>
  <c r="N7" i="6"/>
  <c r="M7" i="6"/>
  <c r="S6" i="6"/>
  <c r="N6" i="6"/>
  <c r="M6" i="6"/>
  <c r="S5" i="6"/>
  <c r="N5" i="6"/>
  <c r="M5" i="6"/>
  <c r="S4" i="6"/>
  <c r="N4" i="6"/>
  <c r="M4" i="6"/>
  <c r="S3" i="6"/>
  <c r="N3" i="6"/>
  <c r="M3" i="6"/>
  <c r="S2" i="6"/>
  <c r="N2" i="6"/>
  <c r="M2" i="6"/>
  <c r="S10" i="5"/>
  <c r="N10" i="5"/>
  <c r="M10" i="5"/>
  <c r="S9" i="5"/>
  <c r="N9" i="5"/>
  <c r="M9" i="5"/>
  <c r="S8" i="5"/>
  <c r="N8" i="5"/>
  <c r="M8" i="5"/>
  <c r="S7" i="5"/>
  <c r="N7" i="5"/>
  <c r="M7" i="5"/>
  <c r="S6" i="5"/>
  <c r="N6" i="5"/>
  <c r="M6" i="5"/>
  <c r="S5" i="5"/>
  <c r="N5" i="5"/>
  <c r="M5" i="5"/>
  <c r="S4" i="5"/>
  <c r="N4" i="5"/>
  <c r="M4" i="5"/>
  <c r="S3" i="5"/>
  <c r="N3" i="5"/>
  <c r="M3" i="5"/>
  <c r="S2" i="5"/>
  <c r="N2" i="5"/>
  <c r="M2" i="5"/>
  <c r="K45" i="3"/>
  <c r="B37" i="3"/>
  <c r="B35" i="3"/>
  <c r="B33" i="3"/>
  <c r="B31" i="3"/>
  <c r="B29" i="3"/>
  <c r="B27" i="3"/>
  <c r="B25" i="3"/>
  <c r="B23" i="3"/>
  <c r="B21" i="3"/>
  <c r="B19" i="3"/>
  <c r="B17" i="3"/>
  <c r="B15" i="3"/>
  <c r="B13" i="3"/>
  <c r="B11" i="3"/>
  <c r="B9" i="3"/>
  <c r="B7" i="3"/>
  <c r="G53" i="3"/>
  <c r="G51" i="3"/>
  <c r="G49" i="3"/>
  <c r="G47" i="3"/>
  <c r="G45" i="3"/>
  <c r="G43" i="3"/>
  <c r="G41" i="3"/>
  <c r="G39" i="3"/>
  <c r="C5" i="1"/>
  <c r="C6" i="1"/>
  <c r="C4" i="1"/>
  <c r="A2" i="8" l="1" a="1"/>
  <c r="A2" i="8" s="1"/>
  <c r="A1" i="8" a="1"/>
  <c r="A1" i="8" s="1"/>
  <c r="D11" i="7"/>
  <c r="A11" i="7" s="1"/>
  <c r="G11" i="7"/>
  <c r="F11" i="7"/>
  <c r="E11" i="7"/>
  <c r="D11" i="6"/>
  <c r="A11" i="6" s="1"/>
  <c r="F11" i="6"/>
  <c r="E11" i="6"/>
  <c r="G11" i="6"/>
  <c r="J3" i="3" a="1"/>
  <c r="J3" i="3" s="1"/>
  <c r="B3" i="3" a="1"/>
  <c r="B3" i="3" s="1"/>
  <c r="H47" i="3"/>
  <c r="I11" i="3"/>
  <c r="M11" i="7" l="1"/>
  <c r="M11" i="6"/>
  <c r="J19" i="3"/>
  <c r="K31" i="3"/>
  <c r="C19" i="3"/>
  <c r="F25" i="3"/>
  <c r="K25" i="3"/>
  <c r="I29" i="3"/>
  <c r="F35" i="3"/>
  <c r="H23" i="3"/>
  <c r="I23" i="3"/>
  <c r="J37" i="3"/>
  <c r="F37" i="3"/>
  <c r="J25" i="3"/>
  <c r="K35" i="3"/>
  <c r="I21" i="3"/>
  <c r="F33" i="3"/>
  <c r="F7" i="3"/>
  <c r="K27" i="3"/>
  <c r="C21" i="3"/>
  <c r="H33" i="3"/>
  <c r="K15" i="3"/>
  <c r="I7" i="3"/>
  <c r="I19" i="3"/>
  <c r="H29" i="3"/>
  <c r="H11" i="3"/>
  <c r="C13" i="3"/>
  <c r="J9" i="3"/>
  <c r="K13" i="3"/>
  <c r="F23" i="3"/>
  <c r="C15" i="3"/>
  <c r="K17" i="3"/>
  <c r="J7" i="3"/>
  <c r="J33" i="3"/>
  <c r="F11" i="3"/>
  <c r="H37" i="3"/>
  <c r="I9" i="3"/>
  <c r="F19" i="3"/>
  <c r="J35" i="3"/>
  <c r="C11" i="3"/>
  <c r="J31" i="3"/>
  <c r="F31" i="3"/>
  <c r="J15" i="3"/>
  <c r="H31" i="3"/>
  <c r="C23" i="3"/>
  <c r="I13" i="3"/>
  <c r="H35" i="3"/>
  <c r="H27" i="3"/>
  <c r="I17" i="3"/>
  <c r="I35" i="3"/>
  <c r="F9" i="3"/>
  <c r="C25" i="3"/>
  <c r="H19" i="3"/>
  <c r="J17" i="3"/>
  <c r="J27" i="3"/>
  <c r="H21" i="3"/>
  <c r="F29" i="3"/>
  <c r="F15" i="3"/>
  <c r="K37" i="3"/>
  <c r="K7" i="3"/>
  <c r="I31" i="3"/>
  <c r="I15" i="3"/>
  <c r="H9" i="3"/>
  <c r="F13" i="3"/>
  <c r="I37" i="3"/>
  <c r="K11" i="3"/>
  <c r="K19" i="3"/>
  <c r="K21" i="3"/>
  <c r="I27" i="3"/>
  <c r="C33" i="3"/>
  <c r="F27" i="3"/>
  <c r="C31" i="3"/>
  <c r="C7" i="3"/>
  <c r="C9" i="3"/>
  <c r="J21" i="3"/>
  <c r="L41" i="3"/>
  <c r="F17" i="3"/>
  <c r="C27" i="3"/>
  <c r="H13" i="3"/>
  <c r="L46" i="3"/>
  <c r="C29" i="3"/>
  <c r="C35" i="3"/>
  <c r="K23" i="3"/>
  <c r="C17" i="3"/>
  <c r="J11" i="3"/>
  <c r="H25" i="3"/>
  <c r="K9" i="3"/>
  <c r="K29" i="3"/>
  <c r="J23" i="3"/>
  <c r="I25" i="3"/>
  <c r="F21" i="3"/>
  <c r="J29" i="3"/>
  <c r="I33" i="3"/>
  <c r="H17" i="3"/>
  <c r="J13" i="3"/>
  <c r="C37" i="3"/>
  <c r="H7" i="3"/>
  <c r="K33" i="3"/>
  <c r="H15" i="3"/>
  <c r="F39" i="3" l="1"/>
  <c r="K39" i="3"/>
  <c r="J39" i="3"/>
  <c r="E11" i="3"/>
  <c r="L11" i="3" s="1"/>
  <c r="E27" i="3"/>
  <c r="L27" i="3" s="1"/>
  <c r="E9" i="3"/>
  <c r="L9" i="3" s="1"/>
  <c r="E25" i="3"/>
  <c r="L25" i="3" s="1"/>
  <c r="H39" i="3"/>
  <c r="E21" i="3"/>
  <c r="L21" i="3" s="1"/>
  <c r="E37" i="3"/>
  <c r="L37" i="3" s="1"/>
  <c r="E13" i="3"/>
  <c r="L13" i="3" s="1"/>
  <c r="E29" i="3"/>
  <c r="L29" i="3" s="1"/>
  <c r="E19" i="3"/>
  <c r="L19" i="3" s="1"/>
  <c r="E7" i="3"/>
  <c r="C39" i="3"/>
  <c r="E15" i="3"/>
  <c r="L15" i="3" s="1"/>
  <c r="E23" i="3"/>
  <c r="L23" i="3" s="1"/>
  <c r="E31" i="3"/>
  <c r="L31" i="3" s="1"/>
  <c r="E35" i="3"/>
  <c r="L35" i="3" s="1"/>
  <c r="I39" i="3"/>
  <c r="E17" i="3"/>
  <c r="L17" i="3" s="1"/>
  <c r="E33" i="3"/>
  <c r="L33" i="3" s="1"/>
  <c r="J45" i="3" l="1"/>
  <c r="L45" i="3" s="1"/>
  <c r="E39" i="3"/>
  <c r="L7" i="3"/>
  <c r="L39" i="3" s="1"/>
  <c r="L43" i="3" s="1"/>
  <c r="L49" i="3" l="1"/>
</calcChain>
</file>

<file path=xl/sharedStrings.xml><?xml version="1.0" encoding="utf-8"?>
<sst xmlns="http://schemas.openxmlformats.org/spreadsheetml/2006/main" count="572" uniqueCount="169">
  <si>
    <t>Calendrier pour la saison</t>
  </si>
  <si>
    <t>DATES</t>
  </si>
  <si>
    <t>Abat-Neuf</t>
  </si>
  <si>
    <t>Sem.01</t>
  </si>
  <si>
    <t>Sem.02</t>
  </si>
  <si>
    <t>Jocelyne Labelle</t>
  </si>
  <si>
    <t>F</t>
  </si>
  <si>
    <t>Philippe Renaud</t>
  </si>
  <si>
    <t>H</t>
  </si>
  <si>
    <t>Maurice Chartrand</t>
  </si>
  <si>
    <t>Jean-Claude Matte</t>
  </si>
  <si>
    <t>Gilberte Caron</t>
  </si>
  <si>
    <t>SAISON</t>
  </si>
  <si>
    <t>Date</t>
  </si>
  <si>
    <t>No. de Semaine</t>
  </si>
  <si>
    <t>Numéros d'équipe</t>
  </si>
  <si>
    <t>Capitaines</t>
  </si>
  <si>
    <t>Nombre de joueurs réguliers</t>
  </si>
  <si>
    <t>Montant payé par joueur</t>
  </si>
  <si>
    <t>Montant total,  joueurs présents</t>
  </si>
  <si>
    <t>Substituts</t>
  </si>
  <si>
    <t>Absences payées</t>
  </si>
  <si>
    <t>69 d'équipe</t>
  </si>
  <si>
    <t>Total</t>
  </si>
  <si>
    <t xml:space="preserve">Argent </t>
  </si>
  <si>
    <t>Comptant</t>
  </si>
  <si>
    <t>Plus:</t>
  </si>
  <si>
    <t>Nombre de 50,00 $:</t>
  </si>
  <si>
    <t>Total:</t>
  </si>
  <si>
    <t xml:space="preserve">         Moitié-Moitié</t>
  </si>
  <si>
    <t>Égal:</t>
  </si>
  <si>
    <t>Nombre de 20,00 $:</t>
  </si>
  <si>
    <t>Moins:</t>
  </si>
  <si>
    <t>Nombre de 10,00 $:</t>
  </si>
  <si>
    <t>À payer:</t>
  </si>
  <si>
    <t>Solde</t>
  </si>
  <si>
    <t>3 x 69/169/269</t>
  </si>
  <si>
    <t>Nombre de 5,00 $:</t>
  </si>
  <si>
    <t>Nombre de 2,00 $:</t>
  </si>
  <si>
    <t>Solde:</t>
  </si>
  <si>
    <t>Nombre de 1,00 $:</t>
  </si>
  <si>
    <t>Nombre de 0,25 $:</t>
  </si>
  <si>
    <t>Les Pêcheurs</t>
  </si>
  <si>
    <t>2016-2017</t>
  </si>
  <si>
    <t>Nos.</t>
  </si>
  <si>
    <t>Noms des joueurs</t>
  </si>
  <si>
    <t>MOY.</t>
  </si>
  <si>
    <t>1ère partie</t>
  </si>
  <si>
    <t>2ème partie</t>
  </si>
  <si>
    <t>3ème partie</t>
  </si>
  <si>
    <t>Absences</t>
  </si>
  <si>
    <t>Total quilles tombées</t>
  </si>
  <si>
    <t>Total parties jouées</t>
  </si>
  <si>
    <t>Haut triple</t>
  </si>
  <si>
    <t>Haut simple</t>
  </si>
  <si>
    <t>69 169  269</t>
  </si>
  <si>
    <t>Nouveau</t>
  </si>
  <si>
    <t>Substitut</t>
  </si>
  <si>
    <t>Équipe # 01</t>
  </si>
  <si>
    <t>Moy.</t>
  </si>
  <si>
    <t>Points hebdo.</t>
  </si>
  <si>
    <t>Parties jouées</t>
  </si>
  <si>
    <t>Parfaites d'équipe</t>
  </si>
  <si>
    <t>Haut triple d'équipe</t>
  </si>
  <si>
    <t>Haut simple d'équipe</t>
  </si>
  <si>
    <t>69  169 269</t>
  </si>
  <si>
    <t>Numéro d'équipe</t>
  </si>
  <si>
    <t>Homme</t>
  </si>
  <si>
    <t>Moyenne</t>
  </si>
  <si>
    <t>Total saison</t>
  </si>
  <si>
    <t>Pointage</t>
  </si>
  <si>
    <t>Semaines</t>
  </si>
  <si>
    <t>Total Saison</t>
  </si>
  <si>
    <t>Partie</t>
  </si>
  <si>
    <t>Parfaites</t>
  </si>
  <si>
    <t>Femme</t>
  </si>
  <si>
    <t>Capitaine</t>
  </si>
  <si>
    <t>NOMS</t>
  </si>
  <si>
    <t>de départ</t>
  </si>
  <si>
    <t>Gageures</t>
  </si>
  <si>
    <t>Cumulative</t>
  </si>
  <si>
    <t>Quilles</t>
  </si>
  <si>
    <t>Parties</t>
  </si>
  <si>
    <t>Hebdo.</t>
  </si>
  <si>
    <t>payées</t>
  </si>
  <si>
    <t>d'équipe</t>
  </si>
  <si>
    <t>No.</t>
  </si>
  <si>
    <t>Substututs</t>
  </si>
  <si>
    <t>Dummy</t>
  </si>
  <si>
    <t>Régulier</t>
  </si>
  <si>
    <t>Bowling</t>
  </si>
  <si>
    <t>Absence</t>
  </si>
  <si>
    <t>G</t>
  </si>
  <si>
    <t>Georgette Grenier</t>
  </si>
  <si>
    <t>Pierrette Venne</t>
  </si>
  <si>
    <t>Jacques Charlebois</t>
  </si>
  <si>
    <t>Manuel Franco</t>
  </si>
  <si>
    <t>Dorothée Beauchesne</t>
  </si>
  <si>
    <t>Guy Girard</t>
  </si>
  <si>
    <t>Michel Tremblay</t>
  </si>
  <si>
    <t>Guy Tanguay</t>
  </si>
  <si>
    <t>Huguette Charron</t>
  </si>
  <si>
    <t>Yves Chapdelaine</t>
  </si>
  <si>
    <t>Thérèse Hupé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</si>
  <si>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</si>
  <si>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</si>
  <si>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</si>
  <si>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</si>
  <si>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</si>
  <si>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</si>
  <si>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</si>
  <si>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</si>
  <si>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</si>
  <si>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Diane Lampron</t>
  </si>
  <si>
    <t>Charlotte Jolicoeur</t>
  </si>
  <si>
    <t>Lise Mc Lean</t>
  </si>
  <si>
    <t>Denis Locas</t>
  </si>
  <si>
    <t>Jeannine Chartré</t>
  </si>
  <si>
    <t>Nicole Jolicoeur</t>
  </si>
  <si>
    <t>Anita Pelletier</t>
  </si>
  <si>
    <t>Paul Barrette</t>
  </si>
  <si>
    <t>Claude Cyr</t>
  </si>
  <si>
    <t>Carole Moreau</t>
  </si>
  <si>
    <t>Gérard Mercier</t>
  </si>
  <si>
    <t>France Therien</t>
  </si>
  <si>
    <t>Noe Franco</t>
  </si>
  <si>
    <t>Gilles Tremblay</t>
  </si>
  <si>
    <t>France Baril</t>
  </si>
  <si>
    <t>DUMMY</t>
  </si>
  <si>
    <t>Nicole Joly</t>
  </si>
  <si>
    <t>Estelle Vadboncoeur</t>
  </si>
  <si>
    <t>Ferdinand Laplante</t>
  </si>
  <si>
    <t>Claire Lessard</t>
  </si>
  <si>
    <t>Lucille Pinel</t>
  </si>
  <si>
    <t>Nino Ciccollela</t>
  </si>
  <si>
    <t>Louisette Croteau</t>
  </si>
  <si>
    <t>Marcel Lefebvre</t>
  </si>
  <si>
    <t>Michel Moreau</t>
  </si>
  <si>
    <t>Anna-Maria Ciccollela</t>
  </si>
  <si>
    <t>Gisèle Prévost</t>
  </si>
  <si>
    <t>Serge Racine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</si>
  <si>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</si>
  <si>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</si>
  <si>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</si>
  <si>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</si>
  <si>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</si>
  <si>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</si>
  <si>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</si>
  <si>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</si>
  <si>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</si>
  <si>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</si>
  <si>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</si>
  <si>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</si>
  <si>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</si>
  <si>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</si>
  <si>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</si>
  <si>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</si>
  <si>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</si>
  <si>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</si>
  <si>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</si>
  <si>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Sylvie Riendeau</t>
  </si>
  <si>
    <t>Marcel Legault</t>
  </si>
  <si>
    <t>Jocelyne Brunelle</t>
  </si>
  <si>
    <t>Marie Deslauriers</t>
  </si>
  <si>
    <t>Patrice Riendeau</t>
  </si>
  <si>
    <t>Antoine Lavoie</t>
  </si>
  <si>
    <t>Claude Baril</t>
  </si>
  <si>
    <t>Michel Taillon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</si>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</sst>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#,##0.00\ &quot;$&quot;"/>
    <numFmt numFmtId="165" formatCode="0.0"/>
  </numFmts>
  <fonts count="44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theme="1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9"/>
      <name val="Calibri"/>
      <family val="2"/>
    </font>
    <font>
      <b/>
      <sz val="12"/>
      <color theme="1"/>
      <name val="Calibri"/>
      <family val="2"/>
    </font>
    <font>
      <sz val="11"/>
      <color theme="1"/>
      <name val="Calibri"/>
      <family val="2"/>
      <scheme val="minor"/>
    </font>
    <font>
      <b/>
      <sz val="12"/>
      <name val="Calibri"/>
      <family val="2"/>
    </font>
    <font>
      <sz val="10"/>
      <color theme="1"/>
      <name val="Calibri"/>
      <family val="2"/>
    </font>
    <font>
      <b/>
      <sz val="10"/>
      <name val="Calibri"/>
      <family val="2"/>
    </font>
    <font>
      <b/>
      <u/>
      <sz val="10"/>
      <name val="Calibri"/>
      <family val="2"/>
    </font>
    <font>
      <sz val="11"/>
      <color rgb="FF00B050"/>
      <name val="Calibri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14"/>
      <color rgb="FF0000FF"/>
      <name val="Calibri"/>
      <family val="2"/>
    </font>
    <font>
      <b/>
      <u/>
      <sz val="12"/>
      <color rgb="FFFF0000"/>
      <name val="Calibri"/>
      <family val="2"/>
    </font>
    <font>
      <b/>
      <sz val="11"/>
      <color rgb="FFFF0000"/>
      <name val="Calibri"/>
      <family val="2"/>
    </font>
    <font>
      <b/>
      <sz val="11"/>
      <color rgb="FF002060"/>
      <name val="Calibri"/>
      <family val="2"/>
    </font>
    <font>
      <b/>
      <sz val="11"/>
      <color rgb="FFFFC000"/>
      <name val="Calibri"/>
      <family val="2"/>
    </font>
    <font>
      <b/>
      <sz val="11"/>
      <color rgb="FF00B050"/>
      <name val="Calibri"/>
      <family val="2"/>
    </font>
    <font>
      <b/>
      <sz val="9"/>
      <color rgb="FF7030A0"/>
      <name val="Calibri"/>
      <family val="2"/>
    </font>
    <font>
      <b/>
      <sz val="9"/>
      <color theme="1"/>
      <name val="Calibri"/>
      <family val="2"/>
    </font>
    <font>
      <b/>
      <sz val="12"/>
      <color rgb="FFFF0000"/>
      <name val="Calibri"/>
      <family val="2"/>
    </font>
    <font>
      <b/>
      <sz val="11"/>
      <name val="Calibri"/>
      <family val="2"/>
    </font>
    <font>
      <sz val="11"/>
      <color rgb="FF002060"/>
      <name val="Calibri"/>
      <family val="2"/>
    </font>
    <font>
      <sz val="11"/>
      <color rgb="FFFFC000"/>
      <name val="Calibri"/>
      <family val="2"/>
    </font>
    <font>
      <sz val="11"/>
      <color rgb="FF7030A0"/>
      <name val="Calibri"/>
      <family val="2"/>
    </font>
    <font>
      <b/>
      <sz val="10"/>
      <color indexed="8"/>
      <name val="Calibri"/>
      <family val="2"/>
    </font>
    <font>
      <b/>
      <sz val="11"/>
      <color indexed="8"/>
      <name val="Calibri"/>
      <family val="2"/>
    </font>
    <font>
      <sz val="12"/>
      <color theme="1"/>
      <name val="Arial"/>
      <family val="2"/>
    </font>
    <font>
      <b/>
      <sz val="12"/>
      <color indexed="8"/>
      <name val="Calibri"/>
      <family val="2"/>
    </font>
    <font>
      <b/>
      <sz val="11"/>
      <color rgb="FF7030A0"/>
      <name val="Calibri"/>
      <family val="2"/>
    </font>
    <font>
      <b/>
      <sz val="14"/>
      <color theme="1"/>
      <name val="Calibri"/>
      <family val="2"/>
    </font>
    <font>
      <sz val="12"/>
      <name val="Calibri"/>
      <family val="2"/>
    </font>
    <font>
      <sz val="11"/>
      <name val="Arial"/>
      <family val="2"/>
    </font>
    <font>
      <sz val="10"/>
      <name val="Calibri"/>
      <family val="2"/>
    </font>
    <font>
      <sz val="12"/>
      <color theme="1"/>
      <name val="Calibri"/>
      <family val="2"/>
    </font>
    <font>
      <sz val="10"/>
      <color indexed="8"/>
      <name val="Calibri"/>
      <family val="2"/>
    </font>
    <font>
      <b/>
      <i/>
      <sz val="10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92D050"/>
        <bgColor indexed="64"/>
      </patternFill>
    </fill>
  </fills>
  <borders count="5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0" fillId="0" borderId="0"/>
    <xf numFmtId="0" fontId="34" fillId="0" borderId="0"/>
    <xf numFmtId="0" fontId="39" fillId="0" borderId="0"/>
    <xf numFmtId="0" fontId="10" fillId="0" borderId="0"/>
  </cellStyleXfs>
  <cellXfs count="430">
    <xf numFmtId="0" fontId="0" fillId="0" borderId="0" xfId="0"/>
    <xf numFmtId="15" fontId="6" fillId="4" borderId="5" xfId="0" applyNumberFormat="1" applyFont="1" applyFill="1" applyBorder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15" fontId="6" fillId="4" borderId="7" xfId="0" applyNumberFormat="1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15" fontId="6" fillId="0" borderId="7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4" borderId="0" xfId="0" applyFill="1" applyBorder="1" applyAlignment="1">
      <alignment horizontal="center" vertical="center"/>
    </xf>
    <xf numFmtId="15" fontId="6" fillId="0" borderId="7" xfId="0" applyNumberFormat="1" applyFont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15" fontId="6" fillId="0" borderId="9" xfId="0" applyNumberFormat="1" applyFont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15" fontId="6" fillId="0" borderId="2" xfId="0" applyNumberFormat="1" applyFont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15" fontId="6" fillId="0" borderId="0" xfId="0" applyNumberFormat="1" applyFont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12" fillId="7" borderId="24" xfId="0" applyFont="1" applyFill="1" applyBorder="1"/>
    <xf numFmtId="0" fontId="13" fillId="7" borderId="0" xfId="0" applyFont="1" applyFill="1" applyBorder="1" applyAlignment="1">
      <alignment horizontal="center" vertical="center"/>
    </xf>
    <xf numFmtId="0" fontId="13" fillId="7" borderId="0" xfId="0" applyNumberFormat="1" applyFont="1" applyFill="1" applyBorder="1" applyAlignment="1">
      <alignment horizontal="center"/>
    </xf>
    <xf numFmtId="0" fontId="13" fillId="7" borderId="0" xfId="0" applyFont="1" applyFill="1" applyBorder="1" applyAlignment="1">
      <alignment horizontal="center"/>
    </xf>
    <xf numFmtId="0" fontId="12" fillId="7" borderId="0" xfId="0" applyFont="1" applyFill="1"/>
    <xf numFmtId="164" fontId="13" fillId="7" borderId="0" xfId="0" applyNumberFormat="1" applyFont="1" applyFill="1" applyBorder="1" applyAlignment="1">
      <alignment horizontal="center"/>
    </xf>
    <xf numFmtId="0" fontId="13" fillId="7" borderId="25" xfId="0" applyFont="1" applyFill="1" applyBorder="1" applyAlignment="1">
      <alignment horizontal="center"/>
    </xf>
    <xf numFmtId="15" fontId="13" fillId="8" borderId="11" xfId="0" applyNumberFormat="1" applyFont="1" applyFill="1" applyBorder="1" applyAlignment="1">
      <alignment horizontal="center" vertical="center"/>
    </xf>
    <xf numFmtId="0" fontId="13" fillId="7" borderId="0" xfId="0" applyNumberFormat="1" applyFont="1" applyFill="1" applyBorder="1" applyAlignment="1"/>
    <xf numFmtId="49" fontId="13" fillId="7" borderId="0" xfId="0" applyNumberFormat="1" applyFont="1" applyFill="1" applyBorder="1" applyAlignment="1"/>
    <xf numFmtId="15" fontId="13" fillId="7" borderId="0" xfId="0" applyNumberFormat="1" applyFont="1" applyFill="1" applyBorder="1" applyAlignment="1">
      <alignment vertical="center"/>
    </xf>
    <xf numFmtId="0" fontId="12" fillId="7" borderId="4" xfId="0" applyFont="1" applyFill="1" applyBorder="1"/>
    <xf numFmtId="0" fontId="13" fillId="7" borderId="26" xfId="0" applyFont="1" applyFill="1" applyBorder="1" applyAlignment="1">
      <alignment horizontal="left"/>
    </xf>
    <xf numFmtId="0" fontId="14" fillId="7" borderId="25" xfId="0" applyFont="1" applyFill="1" applyBorder="1" applyAlignment="1">
      <alignment horizontal="center"/>
    </xf>
    <xf numFmtId="0" fontId="9" fillId="7" borderId="11" xfId="0" applyFont="1" applyFill="1" applyBorder="1" applyAlignment="1">
      <alignment horizontal="center" vertical="center" wrapText="1"/>
    </xf>
    <xf numFmtId="0" fontId="11" fillId="7" borderId="3" xfId="0" applyFont="1" applyFill="1" applyBorder="1" applyAlignment="1">
      <alignment horizontal="center" vertical="center" wrapText="1"/>
    </xf>
    <xf numFmtId="0" fontId="8" fillId="7" borderId="3" xfId="0" applyNumberFormat="1" applyFont="1" applyFill="1" applyBorder="1" applyAlignment="1">
      <alignment horizontal="center" vertical="center" wrapText="1"/>
    </xf>
    <xf numFmtId="0" fontId="8" fillId="7" borderId="11" xfId="0" applyFont="1" applyFill="1" applyBorder="1" applyAlignment="1">
      <alignment horizontal="center" vertical="center" wrapText="1"/>
    </xf>
    <xf numFmtId="0" fontId="8" fillId="7" borderId="3" xfId="0" applyFont="1" applyFill="1" applyBorder="1" applyAlignment="1">
      <alignment horizontal="center" vertical="center" wrapText="1"/>
    </xf>
    <xf numFmtId="0" fontId="8" fillId="7" borderId="3" xfId="0" applyFont="1" applyFill="1" applyBorder="1" applyAlignment="1">
      <alignment horizontal="center" vertical="center"/>
    </xf>
    <xf numFmtId="164" fontId="8" fillId="7" borderId="3" xfId="0" applyNumberFormat="1" applyFont="1" applyFill="1" applyBorder="1" applyAlignment="1">
      <alignment horizontal="center" vertical="center" wrapText="1"/>
    </xf>
    <xf numFmtId="0" fontId="8" fillId="9" borderId="27" xfId="0" applyFont="1" applyFill="1" applyBorder="1" applyAlignment="1">
      <alignment horizontal="center" vertical="center"/>
    </xf>
    <xf numFmtId="0" fontId="12" fillId="7" borderId="11" xfId="0" applyFont="1" applyFill="1" applyBorder="1"/>
    <xf numFmtId="0" fontId="13" fillId="7" borderId="1" xfId="0" applyFont="1" applyFill="1" applyBorder="1" applyAlignment="1">
      <alignment horizontal="left" vertical="center" wrapText="1"/>
    </xf>
    <xf numFmtId="0" fontId="13" fillId="7" borderId="12" xfId="0" applyNumberFormat="1" applyFont="1" applyFill="1" applyBorder="1" applyAlignment="1">
      <alignment horizontal="center" vertical="center" wrapText="1"/>
    </xf>
    <xf numFmtId="0" fontId="13" fillId="7" borderId="0" xfId="0" applyFont="1" applyFill="1" applyBorder="1" applyAlignment="1">
      <alignment horizontal="center" vertical="center" wrapText="1"/>
    </xf>
    <xf numFmtId="0" fontId="13" fillId="7" borderId="12" xfId="0" applyFont="1" applyFill="1" applyBorder="1" applyAlignment="1">
      <alignment horizontal="center" vertical="center" wrapText="1"/>
    </xf>
    <xf numFmtId="164" fontId="13" fillId="7" borderId="12" xfId="0" applyNumberFormat="1" applyFont="1" applyFill="1" applyBorder="1" applyAlignment="1">
      <alignment horizontal="center" vertical="center" wrapText="1"/>
    </xf>
    <xf numFmtId="0" fontId="13" fillId="7" borderId="12" xfId="0" applyFont="1" applyFill="1" applyBorder="1" applyAlignment="1">
      <alignment horizontal="center" vertical="center"/>
    </xf>
    <xf numFmtId="0" fontId="13" fillId="7" borderId="2" xfId="0" applyFont="1" applyFill="1" applyBorder="1" applyAlignment="1">
      <alignment horizontal="center" vertical="center"/>
    </xf>
    <xf numFmtId="0" fontId="9" fillId="7" borderId="11" xfId="0" applyFont="1" applyFill="1" applyBorder="1" applyAlignment="1">
      <alignment horizontal="center" vertical="center"/>
    </xf>
    <xf numFmtId="0" fontId="13" fillId="7" borderId="24" xfId="0" applyFont="1" applyFill="1" applyBorder="1" applyAlignment="1">
      <alignment horizontal="left" vertical="center"/>
    </xf>
    <xf numFmtId="0" fontId="13" fillId="7" borderId="26" xfId="0" applyNumberFormat="1" applyFont="1" applyFill="1" applyBorder="1" applyAlignment="1">
      <alignment horizontal="center" vertical="center"/>
    </xf>
    <xf numFmtId="164" fontId="13" fillId="7" borderId="11" xfId="1" applyNumberFormat="1" applyFont="1" applyFill="1" applyBorder="1" applyAlignment="1">
      <alignment horizontal="center" vertical="center"/>
    </xf>
    <xf numFmtId="164" fontId="13" fillId="7" borderId="25" xfId="1" applyNumberFormat="1" applyFont="1" applyFill="1" applyBorder="1" applyAlignment="1">
      <alignment horizontal="center" vertical="center"/>
    </xf>
    <xf numFmtId="164" fontId="13" fillId="7" borderId="24" xfId="1" applyNumberFormat="1" applyFont="1" applyFill="1" applyBorder="1" applyAlignment="1">
      <alignment horizontal="center" vertical="center"/>
    </xf>
    <xf numFmtId="164" fontId="13" fillId="9" borderId="11" xfId="1" applyNumberFormat="1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left" vertical="center"/>
    </xf>
    <xf numFmtId="0" fontId="13" fillId="7" borderId="12" xfId="0" applyNumberFormat="1" applyFont="1" applyFill="1" applyBorder="1" applyAlignment="1">
      <alignment horizontal="center" vertical="center"/>
    </xf>
    <xf numFmtId="164" fontId="13" fillId="7" borderId="0" xfId="1" applyNumberFormat="1" applyFont="1" applyFill="1" applyBorder="1" applyAlignment="1">
      <alignment horizontal="center" vertical="center"/>
    </xf>
    <xf numFmtId="164" fontId="13" fillId="7" borderId="12" xfId="1" applyNumberFormat="1" applyFont="1" applyFill="1" applyBorder="1" applyAlignment="1">
      <alignment horizontal="center" vertical="center"/>
    </xf>
    <xf numFmtId="164" fontId="13" fillId="7" borderId="2" xfId="1" applyNumberFormat="1" applyFont="1" applyFill="1" applyBorder="1" applyAlignment="1">
      <alignment horizontal="center" vertical="center"/>
    </xf>
    <xf numFmtId="164" fontId="13" fillId="7" borderId="28" xfId="1" applyNumberFormat="1" applyFont="1" applyFill="1" applyBorder="1" applyAlignment="1">
      <alignment horizontal="center" vertical="center"/>
    </xf>
    <xf numFmtId="0" fontId="9" fillId="10" borderId="11" xfId="0" applyFont="1" applyFill="1" applyBorder="1" applyAlignment="1">
      <alignment horizontal="center" vertical="center"/>
    </xf>
    <xf numFmtId="0" fontId="13" fillId="10" borderId="4" xfId="0" applyFont="1" applyFill="1" applyBorder="1" applyAlignment="1">
      <alignment horizontal="left" vertical="center"/>
    </xf>
    <xf numFmtId="0" fontId="13" fillId="11" borderId="13" xfId="0" applyNumberFormat="1" applyFont="1" applyFill="1" applyBorder="1" applyAlignment="1">
      <alignment horizontal="center" vertical="center"/>
    </xf>
    <xf numFmtId="164" fontId="13" fillId="7" borderId="3" xfId="0" applyNumberFormat="1" applyFont="1" applyFill="1" applyBorder="1" applyAlignment="1">
      <alignment horizontal="center" vertical="center"/>
    </xf>
    <xf numFmtId="164" fontId="13" fillId="11" borderId="4" xfId="0" applyNumberFormat="1" applyFont="1" applyFill="1" applyBorder="1" applyAlignment="1">
      <alignment horizontal="center" vertical="center"/>
    </xf>
    <xf numFmtId="164" fontId="13" fillId="12" borderId="4" xfId="1" applyNumberFormat="1" applyFont="1" applyFill="1" applyBorder="1" applyAlignment="1">
      <alignment horizontal="center" vertical="center"/>
    </xf>
    <xf numFmtId="0" fontId="12" fillId="7" borderId="26" xfId="0" applyFont="1" applyFill="1" applyBorder="1" applyAlignment="1">
      <alignment horizontal="left"/>
    </xf>
    <xf numFmtId="0" fontId="12" fillId="7" borderId="0" xfId="0" applyNumberFormat="1" applyFont="1" applyFill="1" applyBorder="1"/>
    <xf numFmtId="0" fontId="7" fillId="13" borderId="1" xfId="0" applyFont="1" applyFill="1" applyBorder="1" applyAlignment="1">
      <alignment horizontal="right" vertical="center"/>
    </xf>
    <xf numFmtId="0" fontId="7" fillId="13" borderId="2" xfId="0" applyFont="1" applyFill="1" applyBorder="1" applyAlignment="1">
      <alignment horizontal="left" vertical="center"/>
    </xf>
    <xf numFmtId="164" fontId="12" fillId="7" borderId="0" xfId="0" applyNumberFormat="1" applyFont="1" applyFill="1" applyBorder="1"/>
    <xf numFmtId="0" fontId="12" fillId="7" borderId="0" xfId="0" applyFont="1" applyFill="1" applyBorder="1"/>
    <xf numFmtId="0" fontId="12" fillId="7" borderId="29" xfId="0" applyFont="1" applyFill="1" applyBorder="1"/>
    <xf numFmtId="0" fontId="12" fillId="7" borderId="30" xfId="0" applyFont="1" applyFill="1" applyBorder="1"/>
    <xf numFmtId="0" fontId="7" fillId="7" borderId="30" xfId="0" applyFont="1" applyFill="1" applyBorder="1" applyAlignment="1">
      <alignment horizontal="right" vertical="center"/>
    </xf>
    <xf numFmtId="0" fontId="12" fillId="7" borderId="27" xfId="0" applyFont="1" applyFill="1" applyBorder="1"/>
    <xf numFmtId="44" fontId="13" fillId="7" borderId="1" xfId="1" applyFont="1" applyFill="1" applyBorder="1" applyAlignment="1">
      <alignment horizontal="left" vertical="center"/>
    </xf>
    <xf numFmtId="0" fontId="13" fillId="7" borderId="2" xfId="0" applyFont="1" applyFill="1" applyBorder="1" applyAlignment="1">
      <alignment horizontal="left" vertical="center"/>
    </xf>
    <xf numFmtId="0" fontId="13" fillId="4" borderId="12" xfId="0" applyFont="1" applyFill="1" applyBorder="1" applyAlignment="1">
      <alignment horizontal="center" vertical="center"/>
    </xf>
    <xf numFmtId="0" fontId="13" fillId="7" borderId="11" xfId="0" applyFont="1" applyFill="1" applyBorder="1" applyAlignment="1">
      <alignment horizontal="center" vertical="center"/>
    </xf>
    <xf numFmtId="164" fontId="13" fillId="7" borderId="11" xfId="1" applyNumberFormat="1" applyFont="1" applyFill="1" applyBorder="1" applyAlignment="1">
      <alignment horizontal="left" vertical="center"/>
    </xf>
    <xf numFmtId="0" fontId="13" fillId="7" borderId="26" xfId="0" applyFont="1" applyFill="1" applyBorder="1" applyAlignment="1">
      <alignment horizontal="center" vertical="center"/>
    </xf>
    <xf numFmtId="0" fontId="13" fillId="7" borderId="2" xfId="0" applyFont="1" applyFill="1" applyBorder="1" applyAlignment="1">
      <alignment vertical="center"/>
    </xf>
    <xf numFmtId="164" fontId="13" fillId="14" borderId="11" xfId="1" applyNumberFormat="1" applyFont="1" applyFill="1" applyBorder="1" applyAlignment="1">
      <alignment horizontal="center" vertical="center"/>
    </xf>
    <xf numFmtId="44" fontId="13" fillId="7" borderId="26" xfId="1" applyFont="1" applyFill="1" applyBorder="1" applyAlignment="1">
      <alignment horizontal="left" vertical="center"/>
    </xf>
    <xf numFmtId="0" fontId="13" fillId="7" borderId="0" xfId="0" applyNumberFormat="1" applyFont="1" applyFill="1" applyBorder="1" applyAlignment="1">
      <alignment horizontal="center" vertical="center"/>
    </xf>
    <xf numFmtId="0" fontId="13" fillId="7" borderId="25" xfId="0" applyFont="1" applyFill="1" applyBorder="1" applyAlignment="1">
      <alignment horizontal="left" vertical="center"/>
    </xf>
    <xf numFmtId="0" fontId="13" fillId="4" borderId="0" xfId="0" applyFont="1" applyFill="1" applyBorder="1" applyAlignment="1">
      <alignment horizontal="center" vertical="center"/>
    </xf>
    <xf numFmtId="164" fontId="13" fillId="7" borderId="24" xfId="1" applyNumberFormat="1" applyFont="1" applyFill="1" applyBorder="1" applyAlignment="1">
      <alignment horizontal="left" vertical="center"/>
    </xf>
    <xf numFmtId="0" fontId="7" fillId="7" borderId="0" xfId="0" applyFont="1" applyFill="1" applyBorder="1" applyAlignment="1">
      <alignment horizontal="right" vertical="center"/>
    </xf>
    <xf numFmtId="164" fontId="12" fillId="7" borderId="25" xfId="0" applyNumberFormat="1" applyFont="1" applyFill="1" applyBorder="1"/>
    <xf numFmtId="0" fontId="13" fillId="7" borderId="11" xfId="0" applyFont="1" applyFill="1" applyBorder="1" applyAlignment="1">
      <alignment horizontal="right" vertical="center"/>
    </xf>
    <xf numFmtId="164" fontId="13" fillId="12" borderId="11" xfId="0" applyNumberFormat="1" applyFont="1" applyFill="1" applyBorder="1" applyAlignment="1">
      <alignment horizontal="center" vertical="center"/>
    </xf>
    <xf numFmtId="0" fontId="13" fillId="7" borderId="0" xfId="0" applyFont="1" applyFill="1" applyBorder="1" applyAlignment="1">
      <alignment horizontal="right" vertical="center"/>
    </xf>
    <xf numFmtId="164" fontId="13" fillId="7" borderId="25" xfId="0" applyNumberFormat="1" applyFont="1" applyFill="1" applyBorder="1" applyAlignment="1">
      <alignment horizontal="center" vertical="center"/>
    </xf>
    <xf numFmtId="0" fontId="13" fillId="7" borderId="3" xfId="0" applyFont="1" applyFill="1" applyBorder="1" applyAlignment="1">
      <alignment horizontal="center" vertical="center"/>
    </xf>
    <xf numFmtId="0" fontId="13" fillId="7" borderId="3" xfId="0" applyNumberFormat="1" applyFont="1" applyFill="1" applyBorder="1" applyAlignment="1">
      <alignment horizontal="center" vertical="center"/>
    </xf>
    <xf numFmtId="44" fontId="13" fillId="7" borderId="3" xfId="1" applyFont="1" applyFill="1" applyBorder="1" applyAlignment="1">
      <alignment horizontal="center" vertical="center"/>
    </xf>
    <xf numFmtId="164" fontId="13" fillId="15" borderId="3" xfId="1" applyNumberFormat="1" applyFont="1" applyFill="1" applyBorder="1" applyAlignment="1">
      <alignment horizontal="center" vertical="center"/>
    </xf>
    <xf numFmtId="44" fontId="7" fillId="7" borderId="11" xfId="1" applyFont="1" applyFill="1" applyBorder="1" applyAlignment="1">
      <alignment horizontal="right" vertical="center"/>
    </xf>
    <xf numFmtId="164" fontId="13" fillId="15" borderId="11" xfId="1" applyNumberFormat="1" applyFont="1" applyFill="1" applyBorder="1" applyAlignment="1">
      <alignment horizontal="center" vertical="center"/>
    </xf>
    <xf numFmtId="44" fontId="13" fillId="16" borderId="11" xfId="0" applyNumberFormat="1" applyFont="1" applyFill="1" applyBorder="1" applyAlignment="1">
      <alignment horizontal="left" vertical="center"/>
    </xf>
    <xf numFmtId="0" fontId="8" fillId="7" borderId="11" xfId="0" applyFont="1" applyFill="1" applyBorder="1" applyAlignment="1">
      <alignment horizontal="center" vertical="center"/>
    </xf>
    <xf numFmtId="44" fontId="7" fillId="7" borderId="11" xfId="1" applyFont="1" applyFill="1" applyBorder="1" applyAlignment="1">
      <alignment horizontal="center" vertical="center"/>
    </xf>
    <xf numFmtId="164" fontId="7" fillId="7" borderId="11" xfId="1" applyNumberFormat="1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/>
    </xf>
    <xf numFmtId="164" fontId="13" fillId="16" borderId="11" xfId="0" applyNumberFormat="1" applyFont="1" applyFill="1" applyBorder="1" applyAlignment="1">
      <alignment horizontal="center" vertical="center"/>
    </xf>
    <xf numFmtId="0" fontId="13" fillId="7" borderId="25" xfId="0" applyFont="1" applyFill="1" applyBorder="1" applyAlignment="1">
      <alignment horizontal="center" vertical="center"/>
    </xf>
    <xf numFmtId="0" fontId="13" fillId="7" borderId="13" xfId="0" applyFont="1" applyFill="1" applyBorder="1" applyAlignment="1">
      <alignment horizontal="center" vertical="center"/>
    </xf>
    <xf numFmtId="0" fontId="13" fillId="7" borderId="28" xfId="0" applyFont="1" applyFill="1" applyBorder="1" applyAlignment="1">
      <alignment horizontal="center" vertical="center"/>
    </xf>
    <xf numFmtId="0" fontId="13" fillId="7" borderId="31" xfId="0" applyFont="1" applyFill="1" applyBorder="1" applyAlignment="1">
      <alignment horizontal="center" vertical="center"/>
    </xf>
    <xf numFmtId="0" fontId="12" fillId="0" borderId="0" xfId="0" applyFont="1"/>
    <xf numFmtId="0" fontId="13" fillId="0" borderId="0" xfId="0" applyFont="1" applyAlignment="1">
      <alignment horizontal="left"/>
    </xf>
    <xf numFmtId="0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164" fontId="13" fillId="0" borderId="0" xfId="0" applyNumberFormat="1" applyFont="1" applyAlignment="1">
      <alignment horizontal="center"/>
    </xf>
    <xf numFmtId="0" fontId="13" fillId="0" borderId="0" xfId="0" applyFont="1" applyFill="1" applyAlignment="1">
      <alignment horizontal="left"/>
    </xf>
    <xf numFmtId="0" fontId="12" fillId="0" borderId="0" xfId="0" applyFont="1" applyAlignment="1">
      <alignment horizontal="left"/>
    </xf>
    <xf numFmtId="0" fontId="12" fillId="0" borderId="0" xfId="0" applyNumberFormat="1" applyFont="1"/>
    <xf numFmtId="164" fontId="12" fillId="0" borderId="0" xfId="0" applyNumberFormat="1" applyFont="1"/>
    <xf numFmtId="14" fontId="12" fillId="0" borderId="0" xfId="0" applyNumberFormat="1" applyFont="1" applyAlignment="1">
      <alignment horizontal="left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4" fontId="0" fillId="0" borderId="20" xfId="0" applyNumberForma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 wrapText="1"/>
    </xf>
    <xf numFmtId="0" fontId="17" fillId="0" borderId="20" xfId="0" applyFont="1" applyBorder="1" applyAlignment="1">
      <alignment horizontal="center" vertical="center" wrapText="1"/>
    </xf>
    <xf numFmtId="0" fontId="18" fillId="0" borderId="20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0" borderId="20" xfId="0" applyFont="1" applyBorder="1" applyAlignment="1">
      <alignment horizontal="left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0" fillId="17" borderId="1" xfId="0" applyFont="1" applyFill="1" applyBorder="1" applyAlignment="1">
      <alignment horizontal="center" wrapText="1"/>
    </xf>
    <xf numFmtId="0" fontId="9" fillId="18" borderId="11" xfId="0" applyFont="1" applyFill="1" applyBorder="1" applyAlignment="1">
      <alignment horizontal="center" vertical="center" wrapText="1"/>
    </xf>
    <xf numFmtId="0" fontId="3" fillId="18" borderId="36" xfId="0" applyFont="1" applyFill="1" applyBorder="1" applyAlignment="1">
      <alignment horizontal="center" wrapText="1"/>
    </xf>
    <xf numFmtId="0" fontId="3" fillId="18" borderId="37" xfId="0" applyFont="1" applyFill="1" applyBorder="1" applyAlignment="1">
      <alignment horizontal="center" vertical="center"/>
    </xf>
    <xf numFmtId="0" fontId="7" fillId="18" borderId="37" xfId="0" applyFont="1" applyFill="1" applyBorder="1" applyAlignment="1">
      <alignment horizontal="center" vertical="center" wrapText="1"/>
    </xf>
    <xf numFmtId="0" fontId="21" fillId="18" borderId="37" xfId="0" applyFont="1" applyFill="1" applyBorder="1" applyAlignment="1">
      <alignment horizontal="center" vertical="center" textRotation="90" wrapText="1"/>
    </xf>
    <xf numFmtId="0" fontId="22" fillId="18" borderId="37" xfId="0" applyFont="1" applyFill="1" applyBorder="1" applyAlignment="1">
      <alignment horizontal="center" vertical="center" wrapText="1"/>
    </xf>
    <xf numFmtId="0" fontId="23" fillId="18" borderId="37" xfId="0" applyFont="1" applyFill="1" applyBorder="1" applyAlignment="1">
      <alignment horizontal="center" vertical="center" wrapText="1"/>
    </xf>
    <xf numFmtId="0" fontId="24" fillId="18" borderId="37" xfId="0" applyFont="1" applyFill="1" applyBorder="1" applyAlignment="1">
      <alignment horizontal="center" vertical="center" wrapText="1"/>
    </xf>
    <xf numFmtId="0" fontId="25" fillId="18" borderId="37" xfId="0" applyFont="1" applyFill="1" applyBorder="1" applyAlignment="1">
      <alignment horizontal="center" vertical="center" textRotation="90" wrapText="1"/>
    </xf>
    <xf numFmtId="1" fontId="26" fillId="18" borderId="37" xfId="0" applyNumberFormat="1" applyFont="1" applyFill="1" applyBorder="1" applyAlignment="1">
      <alignment horizontal="center" vertical="center" wrapText="1"/>
    </xf>
    <xf numFmtId="15" fontId="27" fillId="17" borderId="1" xfId="0" applyNumberFormat="1" applyFont="1" applyFill="1" applyBorder="1" applyAlignment="1">
      <alignment horizontal="center" vertical="center"/>
    </xf>
    <xf numFmtId="0" fontId="1" fillId="3" borderId="29" xfId="0" applyFont="1" applyFill="1" applyBorder="1"/>
    <xf numFmtId="0" fontId="3" fillId="4" borderId="6" xfId="0" applyFont="1" applyFill="1" applyBorder="1" applyAlignment="1">
      <alignment horizontal="center" vertical="center" wrapText="1"/>
    </xf>
    <xf numFmtId="0" fontId="3" fillId="4" borderId="38" xfId="0" applyFont="1" applyFill="1" applyBorder="1" applyAlignment="1">
      <alignment horizontal="center" vertical="center" wrapText="1"/>
    </xf>
    <xf numFmtId="3" fontId="28" fillId="18" borderId="2" xfId="0" applyNumberFormat="1" applyFont="1" applyFill="1" applyBorder="1" applyAlignment="1">
      <alignment horizontal="center" vertical="center" wrapText="1"/>
    </xf>
    <xf numFmtId="0" fontId="3" fillId="2" borderId="39" xfId="0" applyFont="1" applyFill="1" applyBorder="1" applyAlignment="1">
      <alignment horizontal="center" vertical="center"/>
    </xf>
    <xf numFmtId="0" fontId="26" fillId="2" borderId="15" xfId="0" applyFont="1" applyFill="1" applyBorder="1"/>
    <xf numFmtId="0" fontId="3" fillId="2" borderId="15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9" fillId="0" borderId="15" xfId="0" applyFont="1" applyBorder="1" applyAlignment="1">
      <alignment horizontal="center" vertical="center"/>
    </xf>
    <xf numFmtId="0" fontId="30" fillId="0" borderId="15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31" fillId="0" borderId="15" xfId="0" applyFont="1" applyBorder="1" applyAlignment="1">
      <alignment horizontal="center" vertical="center"/>
    </xf>
    <xf numFmtId="1" fontId="1" fillId="2" borderId="15" xfId="0" applyNumberFormat="1" applyFont="1" applyFill="1" applyBorder="1" applyAlignment="1">
      <alignment horizontal="center" vertical="center"/>
    </xf>
    <xf numFmtId="44" fontId="1" fillId="2" borderId="40" xfId="1" applyFont="1" applyFill="1" applyBorder="1" applyAlignment="1">
      <alignment horizontal="center" vertical="center"/>
    </xf>
    <xf numFmtId="0" fontId="1" fillId="3" borderId="26" xfId="0" applyFont="1" applyFill="1" applyBorder="1"/>
    <xf numFmtId="0" fontId="1" fillId="6" borderId="8" xfId="0" applyFont="1" applyFill="1" applyBorder="1"/>
    <xf numFmtId="0" fontId="1" fillId="19" borderId="6" xfId="0" applyFont="1" applyFill="1" applyBorder="1"/>
    <xf numFmtId="0" fontId="11" fillId="13" borderId="41" xfId="2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9" fillId="0" borderId="20" xfId="0" applyFont="1" applyBorder="1" applyAlignment="1">
      <alignment horizontal="center" vertical="center"/>
    </xf>
    <xf numFmtId="0" fontId="30" fillId="0" borderId="20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31" fillId="0" borderId="20" xfId="0" applyFont="1" applyBorder="1" applyAlignment="1">
      <alignment horizontal="center" vertical="center"/>
    </xf>
    <xf numFmtId="0" fontId="1" fillId="19" borderId="8" xfId="0" applyFont="1" applyFill="1" applyBorder="1"/>
    <xf numFmtId="0" fontId="11" fillId="13" borderId="7" xfId="2" applyFont="1" applyFill="1" applyBorder="1" applyAlignment="1">
      <alignment horizontal="center" vertical="center"/>
    </xf>
    <xf numFmtId="0" fontId="1" fillId="6" borderId="42" xfId="0" applyFont="1" applyFill="1" applyBorder="1"/>
    <xf numFmtId="0" fontId="1" fillId="19" borderId="42" xfId="0" applyFont="1" applyFill="1" applyBorder="1"/>
    <xf numFmtId="0" fontId="1" fillId="4" borderId="11" xfId="0" applyFont="1" applyFill="1" applyBorder="1"/>
    <xf numFmtId="0" fontId="3" fillId="18" borderId="16" xfId="0" applyFont="1" applyFill="1" applyBorder="1" applyAlignment="1">
      <alignment horizontal="center" vertical="center"/>
    </xf>
    <xf numFmtId="0" fontId="26" fillId="18" borderId="20" xfId="0" applyFont="1" applyFill="1" applyBorder="1"/>
    <xf numFmtId="0" fontId="3" fillId="18" borderId="20" xfId="0" applyFont="1" applyFill="1" applyBorder="1" applyAlignment="1">
      <alignment horizontal="center" vertical="center"/>
    </xf>
    <xf numFmtId="1" fontId="1" fillId="18" borderId="20" xfId="0" applyNumberFormat="1" applyFont="1" applyFill="1" applyBorder="1" applyAlignment="1">
      <alignment horizontal="center" vertical="center"/>
    </xf>
    <xf numFmtId="44" fontId="1" fillId="18" borderId="43" xfId="1" applyFont="1" applyFill="1" applyBorder="1" applyAlignment="1">
      <alignment horizontal="center" vertical="center"/>
    </xf>
    <xf numFmtId="0" fontId="1" fillId="20" borderId="44" xfId="0" applyFont="1" applyFill="1" applyBorder="1"/>
    <xf numFmtId="0" fontId="1" fillId="20" borderId="8" xfId="0" applyFont="1" applyFill="1" applyBorder="1"/>
    <xf numFmtId="0" fontId="3" fillId="8" borderId="16" xfId="0" applyFont="1" applyFill="1" applyBorder="1" applyAlignment="1">
      <alignment horizontal="center" vertical="center"/>
    </xf>
    <xf numFmtId="0" fontId="26" fillId="8" borderId="20" xfId="0" applyFont="1" applyFill="1" applyBorder="1"/>
    <xf numFmtId="0" fontId="3" fillId="8" borderId="20" xfId="0" applyFont="1" applyFill="1" applyBorder="1" applyAlignment="1">
      <alignment horizontal="center" vertical="center"/>
    </xf>
    <xf numFmtId="1" fontId="1" fillId="8" borderId="20" xfId="0" applyNumberFormat="1" applyFont="1" applyFill="1" applyBorder="1" applyAlignment="1">
      <alignment horizontal="center" vertical="center"/>
    </xf>
    <xf numFmtId="44" fontId="1" fillId="8" borderId="43" xfId="1" applyFont="1" applyFill="1" applyBorder="1" applyAlignment="1">
      <alignment horizontal="center" vertical="center"/>
    </xf>
    <xf numFmtId="0" fontId="3" fillId="20" borderId="16" xfId="0" applyFont="1" applyFill="1" applyBorder="1" applyAlignment="1">
      <alignment horizontal="center" vertical="center"/>
    </xf>
    <xf numFmtId="0" fontId="3" fillId="20" borderId="20" xfId="0" applyFont="1" applyFill="1" applyBorder="1" applyAlignment="1">
      <alignment horizontal="center" vertical="center"/>
    </xf>
    <xf numFmtId="0" fontId="3" fillId="12" borderId="20" xfId="0" applyFont="1" applyFill="1" applyBorder="1" applyAlignment="1">
      <alignment horizontal="center" wrapText="1"/>
    </xf>
    <xf numFmtId="0" fontId="1" fillId="20" borderId="20" xfId="0" applyFont="1" applyFill="1" applyBorder="1" applyAlignment="1">
      <alignment horizontal="center" vertical="center"/>
    </xf>
    <xf numFmtId="0" fontId="2" fillId="20" borderId="20" xfId="0" applyFont="1" applyFill="1" applyBorder="1" applyAlignment="1">
      <alignment horizontal="center" vertical="center"/>
    </xf>
    <xf numFmtId="0" fontId="29" fillId="20" borderId="20" xfId="0" applyFont="1" applyFill="1" applyBorder="1" applyAlignment="1">
      <alignment horizontal="center" vertical="center"/>
    </xf>
    <xf numFmtId="0" fontId="30" fillId="20" borderId="20" xfId="0" applyFont="1" applyFill="1" applyBorder="1" applyAlignment="1">
      <alignment horizontal="center" vertical="center"/>
    </xf>
    <xf numFmtId="0" fontId="15" fillId="20" borderId="20" xfId="0" applyFont="1" applyFill="1" applyBorder="1" applyAlignment="1">
      <alignment horizontal="center" vertical="center"/>
    </xf>
    <xf numFmtId="0" fontId="31" fillId="20" borderId="20" xfId="0" applyFont="1" applyFill="1" applyBorder="1" applyAlignment="1">
      <alignment horizontal="center" vertical="center"/>
    </xf>
    <xf numFmtId="1" fontId="1" fillId="20" borderId="20" xfId="0" applyNumberFormat="1" applyFont="1" applyFill="1" applyBorder="1" applyAlignment="1">
      <alignment horizontal="center" vertical="center"/>
    </xf>
    <xf numFmtId="44" fontId="1" fillId="20" borderId="43" xfId="1" applyFont="1" applyFill="1" applyBorder="1" applyAlignment="1">
      <alignment horizontal="center" vertical="center"/>
    </xf>
    <xf numFmtId="0" fontId="11" fillId="20" borderId="7" xfId="2" applyFont="1" applyFill="1" applyBorder="1" applyAlignment="1">
      <alignment horizontal="center" vertical="center"/>
    </xf>
    <xf numFmtId="0" fontId="20" fillId="17" borderId="45" xfId="0" applyFont="1" applyFill="1" applyBorder="1" applyAlignment="1">
      <alignment horizontal="center" vertical="center" wrapText="1"/>
    </xf>
    <xf numFmtId="0" fontId="11" fillId="18" borderId="11" xfId="0" applyFont="1" applyFill="1" applyBorder="1" applyAlignment="1">
      <alignment horizontal="center" vertical="center"/>
    </xf>
    <xf numFmtId="0" fontId="7" fillId="18" borderId="11" xfId="0" applyFont="1" applyFill="1" applyBorder="1" applyAlignment="1">
      <alignment horizontal="center" vertical="center" wrapText="1"/>
    </xf>
    <xf numFmtId="0" fontId="3" fillId="18" borderId="11" xfId="0" applyFont="1" applyFill="1" applyBorder="1" applyAlignment="1">
      <alignment horizontal="center" vertical="center" wrapText="1"/>
    </xf>
    <xf numFmtId="0" fontId="21" fillId="18" borderId="36" xfId="0" applyFont="1" applyFill="1" applyBorder="1" applyAlignment="1">
      <alignment horizontal="center" vertical="center" textRotation="90" wrapText="1"/>
    </xf>
    <xf numFmtId="0" fontId="25" fillId="18" borderId="46" xfId="0" applyFont="1" applyFill="1" applyBorder="1" applyAlignment="1">
      <alignment horizontal="center" vertical="center" textRotation="90" wrapText="1"/>
    </xf>
    <xf numFmtId="1" fontId="28" fillId="18" borderId="11" xfId="0" applyNumberFormat="1" applyFont="1" applyFill="1" applyBorder="1" applyAlignment="1">
      <alignment horizontal="center" vertical="center" wrapText="1"/>
    </xf>
    <xf numFmtId="1" fontId="7" fillId="18" borderId="12" xfId="0" applyNumberFormat="1" applyFont="1" applyFill="1" applyBorder="1" applyAlignment="1">
      <alignment horizontal="center" vertical="center" wrapText="1"/>
    </xf>
    <xf numFmtId="0" fontId="7" fillId="18" borderId="29" xfId="0" applyFont="1" applyFill="1" applyBorder="1" applyAlignment="1">
      <alignment horizontal="center" vertical="center" wrapText="1"/>
    </xf>
    <xf numFmtId="0" fontId="32" fillId="18" borderId="11" xfId="0" applyFont="1" applyFill="1" applyBorder="1" applyAlignment="1">
      <alignment horizontal="center" vertical="center" wrapText="1"/>
    </xf>
    <xf numFmtId="0" fontId="28" fillId="18" borderId="11" xfId="0" applyFont="1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33" fillId="21" borderId="14" xfId="0" applyFont="1" applyFill="1" applyBorder="1" applyAlignment="1">
      <alignment horizontal="center" vertical="center"/>
    </xf>
    <xf numFmtId="0" fontId="33" fillId="6" borderId="44" xfId="0" applyFont="1" applyFill="1" applyBorder="1" applyAlignment="1">
      <alignment horizontal="center" vertical="center"/>
    </xf>
    <xf numFmtId="0" fontId="33" fillId="19" borderId="6" xfId="0" applyFont="1" applyFill="1" applyBorder="1" applyAlignment="1">
      <alignment horizontal="center" vertical="center"/>
    </xf>
    <xf numFmtId="0" fontId="11" fillId="13" borderId="47" xfId="2" applyFont="1" applyFill="1" applyBorder="1" applyAlignment="1">
      <alignment horizontal="center" vertical="center"/>
    </xf>
    <xf numFmtId="1" fontId="1" fillId="2" borderId="20" xfId="0" applyNumberFormat="1" applyFont="1" applyFill="1" applyBorder="1" applyAlignment="1">
      <alignment horizontal="center" vertical="center"/>
    </xf>
    <xf numFmtId="0" fontId="33" fillId="21" borderId="48" xfId="0" applyFont="1" applyFill="1" applyBorder="1" applyAlignment="1">
      <alignment horizontal="center" vertical="center"/>
    </xf>
    <xf numFmtId="0" fontId="33" fillId="6" borderId="42" xfId="0" applyFont="1" applyFill="1" applyBorder="1" applyAlignment="1">
      <alignment horizontal="center" vertical="center"/>
    </xf>
    <xf numFmtId="0" fontId="33" fillId="19" borderId="42" xfId="0" applyFont="1" applyFill="1" applyBorder="1" applyAlignment="1">
      <alignment horizontal="center" vertical="center"/>
    </xf>
    <xf numFmtId="0" fontId="33" fillId="21" borderId="42" xfId="0" applyFont="1" applyFill="1" applyBorder="1" applyAlignment="1">
      <alignment horizontal="center" vertical="center"/>
    </xf>
    <xf numFmtId="0" fontId="33" fillId="6" borderId="8" xfId="0" applyFont="1" applyFill="1" applyBorder="1" applyAlignment="1">
      <alignment horizontal="center" vertical="center"/>
    </xf>
    <xf numFmtId="0" fontId="33" fillId="19" borderId="8" xfId="0" applyFont="1" applyFill="1" applyBorder="1" applyAlignment="1">
      <alignment horizontal="center" vertical="center"/>
    </xf>
    <xf numFmtId="0" fontId="33" fillId="4" borderId="11" xfId="0" applyFont="1" applyFill="1" applyBorder="1" applyAlignment="1">
      <alignment horizontal="center" vertical="center"/>
    </xf>
    <xf numFmtId="0" fontId="33" fillId="19" borderId="44" xfId="0" applyFont="1" applyFill="1" applyBorder="1" applyAlignment="1">
      <alignment horizontal="center" vertical="center"/>
    </xf>
    <xf numFmtId="0" fontId="35" fillId="21" borderId="49" xfId="0" applyFont="1" applyFill="1" applyBorder="1" applyAlignment="1">
      <alignment horizontal="center" vertical="center"/>
    </xf>
    <xf numFmtId="0" fontId="35" fillId="6" borderId="8" xfId="0" applyFont="1" applyFill="1" applyBorder="1" applyAlignment="1">
      <alignment horizontal="center" vertical="center"/>
    </xf>
    <xf numFmtId="0" fontId="35" fillId="19" borderId="8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33" fillId="20" borderId="49" xfId="0" applyFont="1" applyFill="1" applyBorder="1" applyAlignment="1">
      <alignment horizontal="center" vertical="center"/>
    </xf>
    <xf numFmtId="0" fontId="33" fillId="20" borderId="44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33" fillId="20" borderId="19" xfId="0" applyFont="1" applyFill="1" applyBorder="1" applyAlignment="1">
      <alignment horizontal="center" vertical="center"/>
    </xf>
    <xf numFmtId="0" fontId="33" fillId="20" borderId="8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8" borderId="50" xfId="0" applyFont="1" applyFill="1" applyBorder="1" applyAlignment="1">
      <alignment horizontal="center" vertical="center"/>
    </xf>
    <xf numFmtId="0" fontId="3" fillId="4" borderId="51" xfId="0" applyFont="1" applyFill="1" applyBorder="1" applyAlignment="1">
      <alignment horizontal="center" vertical="center"/>
    </xf>
    <xf numFmtId="0" fontId="3" fillId="8" borderId="51" xfId="0" applyFont="1" applyFill="1" applyBorder="1" applyAlignment="1">
      <alignment horizontal="center" vertical="center"/>
    </xf>
    <xf numFmtId="0" fontId="1" fillId="0" borderId="51" xfId="0" applyFont="1" applyBorder="1" applyAlignment="1">
      <alignment horizontal="center" vertical="center"/>
    </xf>
    <xf numFmtId="0" fontId="21" fillId="22" borderId="1" xfId="0" applyFont="1" applyFill="1" applyBorder="1" applyAlignment="1">
      <alignment horizontal="center" vertical="center"/>
    </xf>
    <xf numFmtId="0" fontId="27" fillId="20" borderId="20" xfId="0" applyFont="1" applyFill="1" applyBorder="1" applyAlignment="1">
      <alignment horizontal="center" vertical="center"/>
    </xf>
    <xf numFmtId="0" fontId="3" fillId="12" borderId="43" xfId="0" applyFont="1" applyFill="1" applyBorder="1" applyAlignment="1">
      <alignment horizontal="center" wrapText="1"/>
    </xf>
    <xf numFmtId="0" fontId="3" fillId="23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21" fillId="20" borderId="21" xfId="0" applyFont="1" applyFill="1" applyBorder="1" applyAlignment="1">
      <alignment horizontal="center" vertical="center"/>
    </xf>
    <xf numFmtId="0" fontId="22" fillId="20" borderId="20" xfId="0" applyFont="1" applyFill="1" applyBorder="1" applyAlignment="1">
      <alignment horizontal="center" vertical="center"/>
    </xf>
    <xf numFmtId="0" fontId="23" fillId="20" borderId="20" xfId="0" applyFont="1" applyFill="1" applyBorder="1" applyAlignment="1">
      <alignment horizontal="center" vertical="center"/>
    </xf>
    <xf numFmtId="0" fontId="24" fillId="20" borderId="20" xfId="0" applyFont="1" applyFill="1" applyBorder="1" applyAlignment="1">
      <alignment horizontal="center" vertical="center"/>
    </xf>
    <xf numFmtId="0" fontId="36" fillId="20" borderId="43" xfId="0" applyFont="1" applyFill="1" applyBorder="1" applyAlignment="1">
      <alignment horizontal="center" vertical="center"/>
    </xf>
    <xf numFmtId="0" fontId="27" fillId="22" borderId="11" xfId="0" applyFont="1" applyFill="1" applyBorder="1" applyAlignment="1">
      <alignment horizontal="center" vertical="center"/>
    </xf>
    <xf numFmtId="1" fontId="3" fillId="20" borderId="21" xfId="0" applyNumberFormat="1" applyFont="1" applyFill="1" applyBorder="1" applyAlignment="1">
      <alignment horizontal="center" vertical="center"/>
    </xf>
    <xf numFmtId="44" fontId="3" fillId="20" borderId="43" xfId="1" applyFont="1" applyFill="1" applyBorder="1" applyAlignment="1">
      <alignment horizontal="center" vertical="center"/>
    </xf>
    <xf numFmtId="0" fontId="3" fillId="20" borderId="19" xfId="0" applyFont="1" applyFill="1" applyBorder="1" applyAlignment="1">
      <alignment horizontal="center" vertical="center"/>
    </xf>
    <xf numFmtId="0" fontId="3" fillId="20" borderId="8" xfId="0" applyFont="1" applyFill="1" applyBorder="1" applyAlignment="1">
      <alignment horizontal="center" vertical="center"/>
    </xf>
    <xf numFmtId="0" fontId="32" fillId="18" borderId="29" xfId="0" applyFont="1" applyFill="1" applyBorder="1" applyAlignment="1">
      <alignment horizontal="center" vertical="center" wrapText="1"/>
    </xf>
    <xf numFmtId="0" fontId="33" fillId="21" borderId="19" xfId="0" applyFont="1" applyFill="1" applyBorder="1" applyAlignment="1">
      <alignment horizontal="center" vertical="center"/>
    </xf>
    <xf numFmtId="0" fontId="33" fillId="4" borderId="1" xfId="0" applyFont="1" applyFill="1" applyBorder="1" applyAlignment="1">
      <alignment horizontal="center" vertical="center"/>
    </xf>
    <xf numFmtId="0" fontId="33" fillId="6" borderId="24" xfId="0" applyFont="1" applyFill="1" applyBorder="1" applyAlignment="1">
      <alignment horizontal="center" vertical="center"/>
    </xf>
    <xf numFmtId="0" fontId="33" fillId="19" borderId="24" xfId="0" applyFont="1" applyFill="1" applyBorder="1" applyAlignment="1">
      <alignment horizontal="center" vertical="center"/>
    </xf>
    <xf numFmtId="0" fontId="35" fillId="21" borderId="8" xfId="0" applyFont="1" applyFill="1" applyBorder="1" applyAlignment="1">
      <alignment horizontal="center" vertical="center"/>
    </xf>
    <xf numFmtId="15" fontId="3" fillId="12" borderId="11" xfId="0" applyNumberFormat="1" applyFont="1" applyFill="1" applyBorder="1" applyAlignment="1">
      <alignment horizontal="center" vertical="center"/>
    </xf>
    <xf numFmtId="0" fontId="13" fillId="24" borderId="12" xfId="0" applyFont="1" applyFill="1" applyBorder="1" applyAlignment="1">
      <alignment horizontal="center" vertical="center" wrapText="1"/>
    </xf>
    <xf numFmtId="0" fontId="37" fillId="5" borderId="1" xfId="0" applyFont="1" applyFill="1" applyBorder="1" applyAlignment="1">
      <alignment horizontal="center" vertical="center"/>
    </xf>
    <xf numFmtId="0" fontId="7" fillId="24" borderId="1" xfId="0" applyFont="1" applyFill="1" applyBorder="1" applyAlignment="1">
      <alignment horizontal="center" vertical="center" wrapText="1"/>
    </xf>
    <xf numFmtId="0" fontId="3" fillId="24" borderId="11" xfId="0" applyFont="1" applyFill="1" applyBorder="1" applyAlignment="1">
      <alignment horizontal="center" vertical="center"/>
    </xf>
    <xf numFmtId="3" fontId="7" fillId="24" borderId="11" xfId="0" applyNumberFormat="1" applyFont="1" applyFill="1" applyBorder="1" applyAlignment="1">
      <alignment horizontal="center" vertical="center" wrapText="1"/>
    </xf>
    <xf numFmtId="1" fontId="3" fillId="24" borderId="11" xfId="0" applyNumberFormat="1" applyFont="1" applyFill="1" applyBorder="1" applyAlignment="1">
      <alignment horizontal="center" vertical="center" wrapText="1"/>
    </xf>
    <xf numFmtId="1" fontId="3" fillId="24" borderId="0" xfId="0" applyNumberFormat="1" applyFont="1" applyFill="1" applyBorder="1" applyAlignment="1">
      <alignment horizontal="center" vertical="center" wrapText="1"/>
    </xf>
    <xf numFmtId="0" fontId="3" fillId="18" borderId="11" xfId="0" applyFont="1" applyFill="1" applyBorder="1" applyAlignment="1">
      <alignment horizontal="center" vertical="center"/>
    </xf>
    <xf numFmtId="0" fontId="37" fillId="5" borderId="11" xfId="0" applyFont="1" applyFill="1" applyBorder="1" applyAlignment="1">
      <alignment horizontal="center" vertical="center"/>
    </xf>
    <xf numFmtId="0" fontId="26" fillId="18" borderId="11" xfId="0" applyFont="1" applyFill="1" applyBorder="1" applyAlignment="1">
      <alignment horizontal="center" vertical="center" wrapText="1"/>
    </xf>
    <xf numFmtId="0" fontId="3" fillId="18" borderId="1" xfId="0" applyFont="1" applyFill="1" applyBorder="1" applyAlignment="1">
      <alignment horizontal="center" vertical="center"/>
    </xf>
    <xf numFmtId="0" fontId="9" fillId="23" borderId="11" xfId="0" applyFont="1" applyFill="1" applyBorder="1" applyAlignment="1">
      <alignment horizontal="center" vertical="center"/>
    </xf>
    <xf numFmtId="0" fontId="1" fillId="3" borderId="0" xfId="0" applyFont="1" applyFill="1"/>
    <xf numFmtId="0" fontId="9" fillId="25" borderId="11" xfId="0" applyFont="1" applyFill="1" applyBorder="1" applyAlignment="1">
      <alignment horizontal="center" vertical="center"/>
    </xf>
    <xf numFmtId="0" fontId="1" fillId="0" borderId="0" xfId="0" applyFont="1"/>
    <xf numFmtId="0" fontId="1" fillId="4" borderId="0" xfId="0" applyFont="1" applyFill="1" applyBorder="1"/>
    <xf numFmtId="15" fontId="3" fillId="4" borderId="0" xfId="0" applyNumberFormat="1" applyFont="1" applyFill="1" applyBorder="1" applyAlignment="1">
      <alignment vertical="center"/>
    </xf>
    <xf numFmtId="15" fontId="3" fillId="4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0" fontId="12" fillId="4" borderId="0" xfId="0" applyNumberFormat="1" applyFont="1" applyFill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9" fillId="12" borderId="11" xfId="0" applyFont="1" applyFill="1" applyBorder="1" applyAlignment="1">
      <alignment horizontal="center" vertical="center"/>
    </xf>
    <xf numFmtId="0" fontId="7" fillId="24" borderId="11" xfId="0" applyFont="1" applyFill="1" applyBorder="1" applyAlignment="1">
      <alignment horizontal="center" vertical="center"/>
    </xf>
    <xf numFmtId="0" fontId="9" fillId="24" borderId="13" xfId="0" applyFont="1" applyFill="1" applyBorder="1" applyAlignment="1">
      <alignment horizontal="center" vertical="center"/>
    </xf>
    <xf numFmtId="0" fontId="7" fillId="24" borderId="4" xfId="0" applyFont="1" applyFill="1" applyBorder="1" applyAlignment="1">
      <alignment horizontal="center" vertical="center"/>
    </xf>
    <xf numFmtId="1" fontId="3" fillId="24" borderId="52" xfId="0" applyNumberFormat="1" applyFont="1" applyFill="1" applyBorder="1" applyAlignment="1">
      <alignment horizontal="center" vertical="center"/>
    </xf>
    <xf numFmtId="1" fontId="3" fillId="24" borderId="11" xfId="0" applyNumberFormat="1" applyFont="1" applyFill="1" applyBorder="1" applyAlignment="1">
      <alignment horizontal="center" vertical="center"/>
    </xf>
    <xf numFmtId="0" fontId="3" fillId="24" borderId="11" xfId="1" applyNumberFormat="1" applyFont="1" applyFill="1" applyBorder="1" applyAlignment="1">
      <alignment horizontal="center" vertical="center"/>
    </xf>
    <xf numFmtId="0" fontId="3" fillId="24" borderId="3" xfId="1" applyNumberFormat="1" applyFont="1" applyFill="1" applyBorder="1" applyAlignment="1">
      <alignment horizontal="center" vertical="center"/>
    </xf>
    <xf numFmtId="0" fontId="7" fillId="18" borderId="11" xfId="0" applyFont="1" applyFill="1" applyBorder="1" applyAlignment="1">
      <alignment horizontal="center" vertical="center"/>
    </xf>
    <xf numFmtId="0" fontId="38" fillId="4" borderId="0" xfId="2" applyFont="1" applyFill="1" applyBorder="1" applyAlignment="1">
      <alignment vertical="center"/>
    </xf>
    <xf numFmtId="0" fontId="12" fillId="4" borderId="0" xfId="0" applyFont="1" applyFill="1" applyBorder="1" applyAlignment="1">
      <alignment horizontal="center" vertical="center"/>
    </xf>
    <xf numFmtId="0" fontId="40" fillId="4" borderId="0" xfId="4" applyFont="1" applyFill="1" applyBorder="1" applyAlignment="1">
      <alignment horizontal="center" vertical="center"/>
    </xf>
    <xf numFmtId="0" fontId="3" fillId="19" borderId="14" xfId="0" applyFont="1" applyFill="1" applyBorder="1" applyAlignment="1">
      <alignment horizontal="center" vertical="center"/>
    </xf>
    <xf numFmtId="0" fontId="3" fillId="19" borderId="15" xfId="0" applyFont="1" applyFill="1" applyBorder="1" applyAlignment="1">
      <alignment horizontal="center" vertical="center"/>
    </xf>
    <xf numFmtId="0" fontId="3" fillId="19" borderId="17" xfId="0" applyFont="1" applyFill="1" applyBorder="1" applyAlignment="1">
      <alignment horizontal="left" vertical="center"/>
    </xf>
    <xf numFmtId="0" fontId="3" fillId="19" borderId="17" xfId="0" applyFont="1" applyFill="1" applyBorder="1" applyAlignment="1">
      <alignment horizontal="center" vertical="center"/>
    </xf>
    <xf numFmtId="1" fontId="3" fillId="19" borderId="15" xfId="0" applyNumberFormat="1" applyFont="1" applyFill="1" applyBorder="1" applyAlignment="1">
      <alignment horizontal="center" vertical="center"/>
    </xf>
    <xf numFmtId="1" fontId="3" fillId="19" borderId="17" xfId="0" applyNumberFormat="1" applyFont="1" applyFill="1" applyBorder="1" applyAlignment="1">
      <alignment horizontal="center" vertical="center"/>
    </xf>
    <xf numFmtId="1" fontId="3" fillId="2" borderId="17" xfId="0" applyNumberFormat="1" applyFont="1" applyFill="1" applyBorder="1" applyAlignment="1">
      <alignment horizontal="center" vertical="center"/>
    </xf>
    <xf numFmtId="1" fontId="3" fillId="2" borderId="33" xfId="0" applyNumberFormat="1" applyFont="1" applyFill="1" applyBorder="1" applyAlignment="1">
      <alignment horizontal="center" vertical="center"/>
    </xf>
    <xf numFmtId="0" fontId="3" fillId="2" borderId="33" xfId="0" applyFont="1" applyFill="1" applyBorder="1" applyAlignment="1">
      <alignment horizontal="center" vertical="center"/>
    </xf>
    <xf numFmtId="7" fontId="3" fillId="2" borderId="15" xfId="1" applyNumberFormat="1" applyFont="1" applyFill="1" applyBorder="1" applyAlignment="1">
      <alignment horizontal="center" vertical="center"/>
    </xf>
    <xf numFmtId="1" fontId="3" fillId="2" borderId="33" xfId="1" applyNumberFormat="1" applyFont="1" applyFill="1" applyBorder="1" applyAlignment="1">
      <alignment horizontal="center" vertical="center"/>
    </xf>
    <xf numFmtId="1" fontId="3" fillId="2" borderId="17" xfId="1" applyNumberFormat="1" applyFont="1" applyFill="1" applyBorder="1" applyAlignment="1">
      <alignment horizontal="center" vertical="center"/>
    </xf>
    <xf numFmtId="1" fontId="3" fillId="2" borderId="53" xfId="1" applyNumberFormat="1" applyFont="1" applyFill="1" applyBorder="1" applyAlignment="1">
      <alignment horizontal="center" vertical="center"/>
    </xf>
    <xf numFmtId="1" fontId="3" fillId="2" borderId="20" xfId="1" applyNumberFormat="1" applyFont="1" applyFill="1" applyBorder="1" applyAlignment="1">
      <alignment horizontal="center" vertical="center"/>
    </xf>
    <xf numFmtId="0" fontId="3" fillId="26" borderId="17" xfId="0" applyFont="1" applyFill="1" applyBorder="1" applyAlignment="1">
      <alignment horizontal="center" vertical="center"/>
    </xf>
    <xf numFmtId="0" fontId="3" fillId="26" borderId="15" xfId="0" applyFont="1" applyFill="1" applyBorder="1" applyAlignment="1">
      <alignment horizontal="left" vertical="center"/>
    </xf>
    <xf numFmtId="0" fontId="3" fillId="26" borderId="15" xfId="0" applyFont="1" applyFill="1" applyBorder="1" applyAlignment="1">
      <alignment horizontal="center" vertical="center"/>
    </xf>
    <xf numFmtId="0" fontId="3" fillId="18" borderId="15" xfId="0" applyFont="1" applyFill="1" applyBorder="1" applyAlignment="1">
      <alignment horizontal="center" vertical="center"/>
    </xf>
    <xf numFmtId="7" fontId="3" fillId="18" borderId="40" xfId="0" applyNumberFormat="1" applyFont="1" applyFill="1" applyBorder="1" applyAlignment="1">
      <alignment horizontal="center" vertical="center"/>
    </xf>
    <xf numFmtId="1" fontId="3" fillId="2" borderId="20" xfId="0" applyNumberFormat="1" applyFont="1" applyFill="1" applyBorder="1" applyAlignment="1">
      <alignment horizontal="center" vertical="center"/>
    </xf>
    <xf numFmtId="7" fontId="3" fillId="2" borderId="20" xfId="1" applyNumberFormat="1" applyFont="1" applyFill="1" applyBorder="1" applyAlignment="1">
      <alignment horizontal="center" vertical="center"/>
    </xf>
    <xf numFmtId="1" fontId="3" fillId="2" borderId="15" xfId="1" applyNumberFormat="1" applyFont="1" applyFill="1" applyBorder="1" applyAlignment="1">
      <alignment horizontal="center" vertical="center"/>
    </xf>
    <xf numFmtId="7" fontId="3" fillId="18" borderId="43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165" fontId="12" fillId="4" borderId="0" xfId="0" applyNumberFormat="1" applyFont="1" applyFill="1" applyBorder="1" applyAlignment="1">
      <alignment horizontal="center" vertical="center"/>
    </xf>
    <xf numFmtId="0" fontId="40" fillId="4" borderId="0" xfId="4" applyFont="1" applyFill="1" applyBorder="1" applyAlignment="1" applyProtection="1">
      <alignment horizontal="left" vertical="center"/>
      <protection hidden="1"/>
    </xf>
    <xf numFmtId="0" fontId="40" fillId="4" borderId="0" xfId="4" applyNumberFormat="1" applyFont="1" applyFill="1" applyBorder="1" applyAlignment="1" applyProtection="1">
      <alignment horizontal="center" vertical="center"/>
      <protection hidden="1"/>
    </xf>
    <xf numFmtId="165" fontId="42" fillId="4" borderId="0" xfId="0" applyNumberFormat="1" applyFont="1" applyFill="1" applyBorder="1" applyAlignment="1">
      <alignment horizontal="center" vertical="center"/>
    </xf>
    <xf numFmtId="165" fontId="40" fillId="4" borderId="0" xfId="4" applyNumberFormat="1" applyFont="1" applyFill="1" applyBorder="1" applyAlignment="1" applyProtection="1">
      <alignment horizontal="center" vertical="center"/>
      <protection hidden="1"/>
    </xf>
    <xf numFmtId="44" fontId="9" fillId="13" borderId="11" xfId="1" applyFont="1" applyFill="1" applyBorder="1" applyAlignment="1">
      <alignment horizontal="center" vertical="center"/>
    </xf>
    <xf numFmtId="0" fontId="9" fillId="12" borderId="24" xfId="0" applyFont="1" applyFill="1" applyBorder="1" applyAlignment="1">
      <alignment horizontal="center" vertical="center"/>
    </xf>
    <xf numFmtId="0" fontId="3" fillId="18" borderId="43" xfId="0" applyFont="1" applyFill="1" applyBorder="1" applyAlignment="1">
      <alignment horizontal="center" vertical="center"/>
    </xf>
    <xf numFmtId="44" fontId="9" fillId="12" borderId="11" xfId="1" applyFont="1" applyFill="1" applyBorder="1" applyAlignment="1">
      <alignment horizontal="center" vertical="center"/>
    </xf>
    <xf numFmtId="0" fontId="9" fillId="27" borderId="24" xfId="0" applyFont="1" applyFill="1" applyBorder="1" applyAlignment="1">
      <alignment horizontal="center" vertical="center"/>
    </xf>
    <xf numFmtId="44" fontId="9" fillId="27" borderId="11" xfId="1" applyFont="1" applyFill="1" applyBorder="1" applyAlignment="1">
      <alignment horizontal="center" vertical="center"/>
    </xf>
    <xf numFmtId="44" fontId="9" fillId="25" borderId="11" xfId="1" applyFont="1" applyFill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vertical="center"/>
    </xf>
    <xf numFmtId="0" fontId="12" fillId="4" borderId="0" xfId="0" applyFont="1" applyFill="1" applyBorder="1" applyAlignment="1">
      <alignment horizontal="left" vertical="center"/>
    </xf>
    <xf numFmtId="0" fontId="0" fillId="4" borderId="0" xfId="0" applyFill="1" applyBorder="1"/>
    <xf numFmtId="0" fontId="7" fillId="4" borderId="0" xfId="0" applyFont="1" applyFill="1" applyBorder="1" applyAlignment="1">
      <alignment horizontal="center" vertical="center"/>
    </xf>
    <xf numFmtId="0" fontId="7" fillId="4" borderId="0" xfId="5" applyFont="1" applyFill="1" applyBorder="1" applyAlignment="1">
      <alignment horizontal="left" vertical="center"/>
    </xf>
    <xf numFmtId="0" fontId="12" fillId="4" borderId="0" xfId="5" applyFont="1" applyFill="1" applyBorder="1" applyAlignment="1">
      <alignment vertical="center"/>
    </xf>
    <xf numFmtId="0" fontId="9" fillId="4" borderId="0" xfId="5" applyFont="1" applyFill="1" applyBorder="1" applyAlignment="1">
      <alignment vertical="center"/>
    </xf>
    <xf numFmtId="0" fontId="7" fillId="4" borderId="0" xfId="5" applyFont="1" applyFill="1" applyBorder="1" applyAlignment="1">
      <alignment vertical="center"/>
    </xf>
    <xf numFmtId="0" fontId="9" fillId="4" borderId="0" xfId="0" applyFont="1" applyFill="1" applyBorder="1" applyAlignment="1">
      <alignment vertical="center"/>
    </xf>
    <xf numFmtId="0" fontId="41" fillId="4" borderId="0" xfId="0" applyFont="1" applyFill="1" applyBorder="1" applyAlignment="1">
      <alignment horizontal="left" vertical="center"/>
    </xf>
    <xf numFmtId="0" fontId="41" fillId="4" borderId="0" xfId="0" applyFont="1" applyFill="1" applyBorder="1" applyAlignment="1">
      <alignment horizontal="center" vertical="center"/>
    </xf>
    <xf numFmtId="0" fontId="41" fillId="4" borderId="0" xfId="0" applyFont="1" applyFill="1" applyBorder="1"/>
    <xf numFmtId="0" fontId="12" fillId="4" borderId="0" xfId="0" applyFont="1" applyFill="1" applyBorder="1" applyAlignment="1">
      <alignment vertical="center" wrapText="1"/>
    </xf>
    <xf numFmtId="0" fontId="12" fillId="4" borderId="0" xfId="0" applyFont="1" applyFill="1" applyBorder="1" applyAlignment="1">
      <alignment horizontal="center" vertical="center" wrapText="1"/>
    </xf>
    <xf numFmtId="0" fontId="41" fillId="4" borderId="0" xfId="0" applyFont="1" applyFill="1" applyBorder="1" applyAlignment="1">
      <alignment horizontal="right"/>
    </xf>
    <xf numFmtId="0" fontId="38" fillId="4" borderId="0" xfId="2" applyFont="1" applyFill="1" applyBorder="1" applyAlignment="1">
      <alignment horizontal="center" vertical="center"/>
    </xf>
    <xf numFmtId="0" fontId="41" fillId="4" borderId="0" xfId="0" applyFont="1" applyFill="1" applyBorder="1" applyAlignment="1">
      <alignment vertical="center"/>
    </xf>
    <xf numFmtId="1" fontId="7" fillId="4" borderId="0" xfId="0" applyNumberFormat="1" applyFont="1" applyFill="1" applyBorder="1" applyAlignment="1">
      <alignment vertical="center"/>
    </xf>
    <xf numFmtId="1" fontId="12" fillId="4" borderId="0" xfId="0" applyNumberFormat="1" applyFont="1" applyFill="1" applyBorder="1" applyAlignment="1">
      <alignment vertical="center"/>
    </xf>
    <xf numFmtId="44" fontId="7" fillId="4" borderId="0" xfId="0" applyNumberFormat="1" applyFont="1" applyFill="1" applyBorder="1" applyAlignment="1">
      <alignment horizontal="center" vertical="center"/>
    </xf>
    <xf numFmtId="44" fontId="12" fillId="4" borderId="0" xfId="1" applyFont="1" applyFill="1" applyBorder="1" applyAlignment="1">
      <alignment vertical="center"/>
    </xf>
    <xf numFmtId="0" fontId="7" fillId="4" borderId="0" xfId="0" applyFont="1" applyFill="1" applyBorder="1" applyAlignment="1">
      <alignment horizontal="left" vertical="center"/>
    </xf>
    <xf numFmtId="0" fontId="7" fillId="4" borderId="0" xfId="0" applyNumberFormat="1" applyFont="1" applyFill="1" applyBorder="1" applyAlignment="1">
      <alignment horizontal="center" vertical="center"/>
    </xf>
    <xf numFmtId="1" fontId="12" fillId="4" borderId="0" xfId="0" applyNumberFormat="1" applyFont="1" applyFill="1" applyBorder="1" applyAlignment="1">
      <alignment horizontal="center" vertical="center"/>
    </xf>
    <xf numFmtId="1" fontId="12" fillId="4" borderId="0" xfId="0" applyNumberFormat="1" applyFont="1" applyFill="1" applyBorder="1" applyAlignment="1">
      <alignment horizontal="left" vertical="center"/>
    </xf>
    <xf numFmtId="0" fontId="12" fillId="4" borderId="0" xfId="0" applyFont="1" applyFill="1" applyBorder="1" applyAlignment="1">
      <alignment horizontal="left"/>
    </xf>
    <xf numFmtId="0" fontId="12" fillId="4" borderId="0" xfId="0" applyNumberFormat="1" applyFont="1" applyFill="1" applyBorder="1" applyAlignment="1">
      <alignment horizontal="left" vertical="center"/>
    </xf>
    <xf numFmtId="16" fontId="12" fillId="4" borderId="0" xfId="0" applyNumberFormat="1" applyFont="1" applyFill="1" applyBorder="1" applyAlignment="1">
      <alignment horizontal="left" vertical="center"/>
    </xf>
    <xf numFmtId="16" fontId="12" fillId="4" borderId="0" xfId="0" applyNumberFormat="1" applyFont="1" applyFill="1" applyBorder="1" applyAlignment="1">
      <alignment horizontal="left"/>
    </xf>
    <xf numFmtId="0" fontId="38" fillId="4" borderId="0" xfId="2" applyFont="1" applyFill="1" applyBorder="1" applyAlignment="1">
      <alignment horizontal="right" vertical="center"/>
    </xf>
    <xf numFmtId="0" fontId="12" fillId="4" borderId="0" xfId="0" applyNumberFormat="1" applyFont="1" applyFill="1" applyBorder="1" applyAlignment="1">
      <alignment vertical="center"/>
    </xf>
    <xf numFmtId="0" fontId="32" fillId="4" borderId="0" xfId="0" applyNumberFormat="1" applyFont="1" applyFill="1" applyBorder="1" applyAlignment="1" applyProtection="1">
      <alignment horizontal="center" vertical="center"/>
    </xf>
    <xf numFmtId="1" fontId="3" fillId="4" borderId="0" xfId="0" applyNumberFormat="1" applyFont="1" applyFill="1" applyBorder="1" applyAlignment="1">
      <alignment horizontal="center" vertical="center"/>
    </xf>
    <xf numFmtId="1" fontId="7" fillId="4" borderId="0" xfId="0" applyNumberFormat="1" applyFont="1" applyFill="1" applyBorder="1" applyAlignment="1">
      <alignment horizontal="center" vertical="center"/>
    </xf>
    <xf numFmtId="0" fontId="42" fillId="4" borderId="0" xfId="0" applyNumberFormat="1" applyFont="1" applyFill="1" applyBorder="1" applyAlignment="1" applyProtection="1">
      <alignment horizontal="center" vertical="center"/>
    </xf>
    <xf numFmtId="1" fontId="28" fillId="2" borderId="20" xfId="0" applyNumberFormat="1" applyFont="1" applyFill="1" applyBorder="1" applyAlignment="1">
      <alignment horizontal="center" vertical="center"/>
    </xf>
    <xf numFmtId="0" fontId="43" fillId="4" borderId="0" xfId="4" applyFont="1" applyFill="1" applyBorder="1" applyAlignment="1" applyProtection="1">
      <alignment horizontal="center" vertical="center"/>
      <protection hidden="1"/>
    </xf>
    <xf numFmtId="0" fontId="13" fillId="4" borderId="0" xfId="4" applyFont="1" applyFill="1" applyBorder="1" applyAlignment="1" applyProtection="1">
      <alignment horizontal="center" vertical="center"/>
      <protection hidden="1"/>
    </xf>
    <xf numFmtId="0" fontId="13" fillId="4" borderId="0" xfId="4" applyFont="1" applyFill="1" applyBorder="1" applyAlignment="1" applyProtection="1">
      <alignment vertical="center"/>
      <protection hidden="1"/>
    </xf>
    <xf numFmtId="0" fontId="9" fillId="4" borderId="24" xfId="0" applyFont="1" applyFill="1" applyBorder="1" applyAlignment="1">
      <alignment horizontal="center" vertical="center"/>
    </xf>
    <xf numFmtId="0" fontId="41" fillId="4" borderId="0" xfId="0" applyFont="1" applyFill="1" applyBorder="1" applyAlignment="1"/>
    <xf numFmtId="44" fontId="3" fillId="2" borderId="20" xfId="1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18" borderId="56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44" fontId="3" fillId="2" borderId="51" xfId="1" applyFont="1" applyFill="1" applyBorder="1" applyAlignment="1">
      <alignment horizontal="center" vertical="center"/>
    </xf>
    <xf numFmtId="1" fontId="3" fillId="2" borderId="43" xfId="1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44" fontId="1" fillId="25" borderId="11" xfId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44" fontId="3" fillId="2" borderId="15" xfId="1" applyFont="1" applyFill="1" applyBorder="1" applyAlignment="1">
      <alignment horizontal="center" vertical="center"/>
    </xf>
    <xf numFmtId="1" fontId="3" fillId="2" borderId="40" xfId="1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left" vertical="center"/>
    </xf>
    <xf numFmtId="0" fontId="3" fillId="19" borderId="11" xfId="0" applyFont="1" applyFill="1" applyBorder="1" applyAlignment="1">
      <alignment horizontal="center" vertical="center"/>
    </xf>
    <xf numFmtId="0" fontId="3" fillId="19" borderId="22" xfId="0" applyFont="1" applyFill="1" applyBorder="1" applyAlignment="1">
      <alignment horizontal="center" vertical="center"/>
    </xf>
    <xf numFmtId="0" fontId="3" fillId="19" borderId="55" xfId="0" applyFont="1" applyFill="1" applyBorder="1" applyAlignment="1">
      <alignment horizontal="left" vertical="center"/>
    </xf>
    <xf numFmtId="0" fontId="3" fillId="19" borderId="55" xfId="0" applyFont="1" applyFill="1" applyBorder="1" applyAlignment="1">
      <alignment horizontal="center" vertical="center"/>
    </xf>
    <xf numFmtId="1" fontId="3" fillId="19" borderId="23" xfId="0" applyNumberFormat="1" applyFont="1" applyFill="1" applyBorder="1" applyAlignment="1">
      <alignment horizontal="center" vertical="center"/>
    </xf>
    <xf numFmtId="1" fontId="3" fillId="2" borderId="23" xfId="0" applyNumberFormat="1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7" fontId="3" fillId="2" borderId="23" xfId="1" applyNumberFormat="1" applyFont="1" applyFill="1" applyBorder="1" applyAlignment="1">
      <alignment horizontal="center" vertical="center"/>
    </xf>
    <xf numFmtId="1" fontId="3" fillId="2" borderId="23" xfId="1" applyNumberFormat="1" applyFont="1" applyFill="1" applyBorder="1" applyAlignment="1">
      <alignment horizontal="center" vertical="center"/>
    </xf>
    <xf numFmtId="1" fontId="3" fillId="2" borderId="54" xfId="1" applyNumberFormat="1" applyFont="1" applyFill="1" applyBorder="1" applyAlignment="1">
      <alignment horizontal="center" vertical="center"/>
    </xf>
    <xf numFmtId="1" fontId="1" fillId="0" borderId="0" xfId="0" applyNumberFormat="1" applyFont="1"/>
    <xf numFmtId="1" fontId="1" fillId="4" borderId="0" xfId="0" applyNumberFormat="1" applyFont="1" applyFill="1"/>
    <xf numFmtId="0" fontId="1" fillId="4" borderId="0" xfId="0" applyFont="1" applyFill="1" applyAlignment="1">
      <alignment horizontal="left"/>
    </xf>
    <xf numFmtId="7" fontId="7" fillId="25" borderId="11" xfId="1" applyNumberFormat="1" applyFont="1" applyFill="1" applyBorder="1" applyAlignment="1">
      <alignment horizontal="center" vertical="center"/>
    </xf>
    <xf numFmtId="1" fontId="7" fillId="4" borderId="0" xfId="1" applyNumberFormat="1" applyFont="1" applyFill="1" applyBorder="1" applyAlignment="1">
      <alignment horizontal="center" vertical="center"/>
    </xf>
    <xf numFmtId="0" fontId="1" fillId="4" borderId="0" xfId="0" applyNumberFormat="1" applyFont="1" applyFill="1" applyBorder="1"/>
    <xf numFmtId="0" fontId="3" fillId="4" borderId="0" xfId="0" applyNumberFormat="1" applyFont="1" applyFill="1" applyBorder="1" applyAlignment="1">
      <alignment horizontal="center" vertical="center"/>
    </xf>
    <xf numFmtId="0" fontId="1" fillId="4" borderId="0" xfId="0" applyFont="1" applyFill="1"/>
    <xf numFmtId="0" fontId="37" fillId="4" borderId="0" xfId="0" applyFont="1" applyFill="1" applyBorder="1" applyAlignment="1">
      <alignment vertical="center"/>
    </xf>
    <xf numFmtId="0" fontId="3" fillId="4" borderId="0" xfId="0" applyNumberFormat="1" applyFont="1" applyFill="1" applyBorder="1" applyAlignment="1">
      <alignment horizontal="center" vertical="center" wrapText="1"/>
    </xf>
    <xf numFmtId="0" fontId="7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/>
    </xf>
    <xf numFmtId="0" fontId="3" fillId="4" borderId="0" xfId="1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15" fontId="4" fillId="2" borderId="3" xfId="0" applyNumberFormat="1" applyFont="1" applyFill="1" applyBorder="1" applyAlignment="1">
      <alignment horizontal="center" vertical="center"/>
    </xf>
    <xf numFmtId="15" fontId="4" fillId="2" borderId="4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1" fillId="6" borderId="12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</cellXfs>
  <cellStyles count="6">
    <cellStyle name="Monétaire" xfId="1" builtinId="4"/>
    <cellStyle name="Normal" xfId="0" builtinId="0"/>
    <cellStyle name="Normal 10" xfId="3"/>
    <cellStyle name="Normal 2" xfId="2"/>
    <cellStyle name="Normal 3 3" xfId="4"/>
    <cellStyle name="Normal 5" xfId="5"/>
  </cellStyles>
  <dxfs count="197">
    <dxf>
      <font>
        <color theme="9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rgb="FFFFC000"/>
      </font>
    </dxf>
    <dxf>
      <font>
        <color theme="9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rgb="FFFFC000"/>
      </font>
    </dxf>
    <dxf>
      <font>
        <color theme="5" tint="0.39994506668294322"/>
      </font>
    </dxf>
    <dxf>
      <font>
        <color theme="9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rgb="FFFFC000"/>
      </font>
    </dxf>
    <dxf>
      <font>
        <color theme="8" tint="0.79998168889431442"/>
      </font>
    </dxf>
    <dxf>
      <font>
        <color rgb="FF92D05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92D050"/>
      </font>
    </dxf>
    <dxf>
      <font>
        <color theme="9" tint="0.79998168889431442"/>
      </font>
    </dxf>
    <dxf>
      <font>
        <color theme="0"/>
      </font>
    </dxf>
    <dxf>
      <font>
        <color rgb="FFFF0000"/>
      </font>
    </dxf>
    <dxf>
      <font>
        <color theme="2"/>
      </font>
    </dxf>
    <dxf>
      <font>
        <color rgb="FF00B0F0"/>
      </font>
    </dxf>
    <dxf>
      <font>
        <color theme="8" tint="0.39994506668294322"/>
      </font>
    </dxf>
    <dxf>
      <font>
        <color theme="8" tint="0.39994506668294322"/>
      </font>
    </dxf>
    <dxf>
      <font>
        <color theme="4" tint="0.39994506668294322"/>
      </font>
    </dxf>
    <dxf>
      <font>
        <color theme="0"/>
      </font>
    </dxf>
    <dxf>
      <font>
        <color theme="4" tint="0.79998168889431442"/>
      </font>
    </dxf>
    <dxf>
      <font>
        <color theme="4" tint="0.79998168889431442"/>
      </font>
    </dxf>
    <dxf>
      <font>
        <color theme="2"/>
      </font>
    </dxf>
    <dxf>
      <font>
        <color rgb="FF00B05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F0"/>
      </font>
    </dxf>
    <dxf>
      <font>
        <color rgb="FF00B0F0"/>
      </font>
    </dxf>
    <dxf>
      <font>
        <color theme="2"/>
      </font>
    </dxf>
    <dxf>
      <font>
        <color theme="6" tint="0.79998168889431442"/>
      </font>
    </dxf>
    <dxf>
      <font>
        <color theme="6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C9CAE"/>
      </font>
    </dxf>
    <dxf>
      <font>
        <color rgb="FFFC9CAE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A2F8A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4" tint="0.79998168889431442"/>
      </font>
    </dxf>
    <dxf>
      <font>
        <color theme="4" tint="0.79998168889431442"/>
      </font>
    </dxf>
    <dxf>
      <fill>
        <patternFill>
          <bgColor rgb="FF00B0F0"/>
        </patternFill>
      </fill>
    </dxf>
    <dxf>
      <font>
        <color rgb="FF00B0F0"/>
      </font>
    </dxf>
    <dxf>
      <fill>
        <patternFill>
          <bgColor rgb="FFFFFF00"/>
        </patternFill>
      </fill>
    </dxf>
    <dxf>
      <font>
        <color rgb="FFFFFF00"/>
      </font>
    </dxf>
    <dxf>
      <font>
        <color theme="5" tint="0.79998168889431442"/>
      </font>
    </dxf>
    <dxf>
      <font>
        <color theme="5" tint="0.59996337778862885"/>
      </font>
    </dxf>
    <dxf>
      <font>
        <color theme="5" tint="0.59996337778862885"/>
      </font>
    </dxf>
    <dxf>
      <font>
        <color theme="7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00B0F0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0</xdr:colOff>
          <xdr:row>0</xdr:row>
          <xdr:rowOff>228600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0</xdr:colOff>
          <xdr:row>0</xdr:row>
          <xdr:rowOff>259080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0</xdr:colOff>
          <xdr:row>0</xdr:row>
          <xdr:rowOff>259080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400" b="1" i="1" u="none" strike="noStrike" baseline="0">
                  <a:solidFill>
                    <a:srgbClr val="0000FF"/>
                  </a:solidFill>
                  <a:latin typeface="Calibri"/>
                </a:rPr>
                <a:t>Transférer</a:t>
              </a:r>
            </a:p>
            <a:p>
              <a:pPr algn="ctr" rtl="0">
                <a:defRPr sz="1000"/>
              </a:pPr>
              <a:endParaRPr lang="fr-CA" sz="1400" b="1" i="1" u="none" strike="noStrike" baseline="0">
                <a:solidFill>
                  <a:srgbClr val="0000FF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03"/>
  <sheetViews>
    <sheetView workbookViewId="0">
      <selection activeCell="B2" sqref="B2:B3"/>
    </sheetView>
  </sheetViews>
  <sheetFormatPr baseColWidth="10" defaultRowHeight="14.4" x14ac:dyDescent="0.3"/>
  <cols>
    <col min="1" max="1" width="10.5546875" style="16" customWidth="1"/>
    <col min="2" max="2" width="10.5546875" style="6" customWidth="1"/>
    <col min="3" max="3" width="7.109375" style="17" customWidth="1"/>
  </cols>
  <sheetData>
    <row r="1" spans="1:3" ht="16.2" thickBot="1" x14ac:dyDescent="0.35">
      <c r="A1" s="419" t="s">
        <v>0</v>
      </c>
      <c r="B1" s="420"/>
    </row>
    <row r="2" spans="1:3" x14ac:dyDescent="0.3">
      <c r="A2" s="421" t="s">
        <v>1</v>
      </c>
      <c r="B2" s="423" t="s">
        <v>43</v>
      </c>
    </row>
    <row r="3" spans="1:3" ht="15" thickBot="1" x14ac:dyDescent="0.35">
      <c r="A3" s="422"/>
      <c r="B3" s="424"/>
    </row>
    <row r="4" spans="1:3" x14ac:dyDescent="0.3">
      <c r="A4" s="1">
        <v>42614</v>
      </c>
      <c r="B4" s="2" t="s">
        <v>2</v>
      </c>
      <c r="C4" s="17">
        <f t="shared" ref="C4:C6" ca="1" si="0">INDIRECT("'"&amp;B4&amp;"'!B2")</f>
        <v>1000</v>
      </c>
    </row>
    <row r="5" spans="1:3" x14ac:dyDescent="0.3">
      <c r="A5" s="3">
        <v>42621</v>
      </c>
      <c r="B5" s="4" t="s">
        <v>3</v>
      </c>
      <c r="C5" s="17">
        <f t="shared" ca="1" si="0"/>
        <v>0</v>
      </c>
    </row>
    <row r="6" spans="1:3" x14ac:dyDescent="0.3">
      <c r="A6" s="3">
        <v>42628</v>
      </c>
      <c r="B6" s="4" t="s">
        <v>4</v>
      </c>
      <c r="C6" s="17">
        <f t="shared" ca="1" si="0"/>
        <v>0</v>
      </c>
    </row>
    <row r="7" spans="1:3" x14ac:dyDescent="0.3">
      <c r="A7" s="3"/>
      <c r="B7" s="4"/>
    </row>
    <row r="8" spans="1:3" x14ac:dyDescent="0.3">
      <c r="A8" s="3"/>
      <c r="B8" s="4"/>
    </row>
    <row r="9" spans="1:3" x14ac:dyDescent="0.3">
      <c r="A9" s="3"/>
      <c r="B9" s="4"/>
    </row>
    <row r="10" spans="1:3" x14ac:dyDescent="0.3">
      <c r="A10" s="3"/>
      <c r="B10" s="4"/>
    </row>
    <row r="11" spans="1:3" x14ac:dyDescent="0.3">
      <c r="A11" s="3"/>
      <c r="B11" s="4"/>
    </row>
    <row r="12" spans="1:3" x14ac:dyDescent="0.3">
      <c r="A12" s="3"/>
      <c r="B12" s="4"/>
    </row>
    <row r="13" spans="1:3" x14ac:dyDescent="0.3">
      <c r="A13" s="3"/>
      <c r="B13" s="4"/>
    </row>
    <row r="14" spans="1:3" x14ac:dyDescent="0.3">
      <c r="A14" s="3"/>
      <c r="B14" s="4"/>
    </row>
    <row r="15" spans="1:3" x14ac:dyDescent="0.3">
      <c r="A15" s="3"/>
      <c r="B15" s="4"/>
    </row>
    <row r="16" spans="1:3" x14ac:dyDescent="0.3">
      <c r="A16" s="3"/>
      <c r="B16" s="4"/>
    </row>
    <row r="17" spans="1:2" x14ac:dyDescent="0.3">
      <c r="A17" s="3"/>
      <c r="B17" s="4"/>
    </row>
    <row r="18" spans="1:2" x14ac:dyDescent="0.3">
      <c r="A18" s="3"/>
      <c r="B18" s="4"/>
    </row>
    <row r="19" spans="1:2" x14ac:dyDescent="0.3">
      <c r="A19" s="3"/>
      <c r="B19" s="4"/>
    </row>
    <row r="20" spans="1:2" x14ac:dyDescent="0.3">
      <c r="A20" s="3"/>
      <c r="B20" s="4"/>
    </row>
    <row r="21" spans="1:2" x14ac:dyDescent="0.3">
      <c r="A21" s="3"/>
      <c r="B21" s="4"/>
    </row>
    <row r="22" spans="1:2" x14ac:dyDescent="0.3">
      <c r="A22" s="3"/>
      <c r="B22" s="4"/>
    </row>
    <row r="23" spans="1:2" x14ac:dyDescent="0.3">
      <c r="A23" s="3"/>
      <c r="B23" s="4"/>
    </row>
    <row r="24" spans="1:2" x14ac:dyDescent="0.3">
      <c r="A24" s="3"/>
      <c r="B24" s="4"/>
    </row>
    <row r="25" spans="1:2" x14ac:dyDescent="0.3">
      <c r="A25" s="3"/>
      <c r="B25" s="4"/>
    </row>
    <row r="26" spans="1:2" x14ac:dyDescent="0.3">
      <c r="A26" s="3"/>
      <c r="B26" s="4"/>
    </row>
    <row r="27" spans="1:2" x14ac:dyDescent="0.3">
      <c r="A27" s="3"/>
      <c r="B27" s="4"/>
    </row>
    <row r="28" spans="1:2" x14ac:dyDescent="0.3">
      <c r="A28" s="3"/>
      <c r="B28" s="4"/>
    </row>
    <row r="29" spans="1:2" x14ac:dyDescent="0.3">
      <c r="A29" s="3"/>
      <c r="B29" s="4"/>
    </row>
    <row r="30" spans="1:2" x14ac:dyDescent="0.3">
      <c r="A30" s="3"/>
      <c r="B30" s="4"/>
    </row>
    <row r="31" spans="1:2" x14ac:dyDescent="0.3">
      <c r="A31" s="3"/>
      <c r="B31" s="4"/>
    </row>
    <row r="32" spans="1:2" x14ac:dyDescent="0.3">
      <c r="A32" s="5"/>
      <c r="B32" s="4"/>
    </row>
    <row r="33" spans="1:2" x14ac:dyDescent="0.3">
      <c r="A33" s="6"/>
      <c r="B33" s="7"/>
    </row>
    <row r="34" spans="1:2" x14ac:dyDescent="0.3">
      <c r="A34" s="8"/>
      <c r="B34" s="9"/>
    </row>
    <row r="35" spans="1:2" x14ac:dyDescent="0.3">
      <c r="A35" s="8"/>
      <c r="B35" s="9"/>
    </row>
    <row r="36" spans="1:2" x14ac:dyDescent="0.3">
      <c r="A36" s="8"/>
      <c r="B36" s="9"/>
    </row>
    <row r="37" spans="1:2" x14ac:dyDescent="0.3">
      <c r="A37" s="8"/>
      <c r="B37" s="9"/>
    </row>
    <row r="38" spans="1:2" x14ac:dyDescent="0.3">
      <c r="A38" s="6"/>
      <c r="B38" s="7"/>
    </row>
    <row r="39" spans="1:2" ht="15" thickBot="1" x14ac:dyDescent="0.35">
      <c r="A39" s="10"/>
      <c r="B39" s="11"/>
    </row>
    <row r="40" spans="1:2" ht="15" thickBot="1" x14ac:dyDescent="0.35">
      <c r="A40" s="6"/>
      <c r="B40" s="7"/>
    </row>
    <row r="41" spans="1:2" ht="15" thickBot="1" x14ac:dyDescent="0.35">
      <c r="A41" s="12"/>
      <c r="B41" s="13"/>
    </row>
    <row r="42" spans="1:2" x14ac:dyDescent="0.3">
      <c r="A42" s="14"/>
      <c r="B42" s="15"/>
    </row>
    <row r="43" spans="1:2" x14ac:dyDescent="0.3">
      <c r="A43" s="14"/>
      <c r="B43" s="15"/>
    </row>
    <row r="44" spans="1:2" x14ac:dyDescent="0.3">
      <c r="A44" s="14"/>
      <c r="B44" s="15"/>
    </row>
    <row r="45" spans="1:2" x14ac:dyDescent="0.3">
      <c r="A45" s="14"/>
      <c r="B45" s="15"/>
    </row>
    <row r="46" spans="1:2" x14ac:dyDescent="0.3">
      <c r="A46" s="14"/>
      <c r="B46" s="15"/>
    </row>
    <row r="47" spans="1:2" x14ac:dyDescent="0.3">
      <c r="A47" s="14"/>
      <c r="B47" s="15"/>
    </row>
    <row r="48" spans="1:2" x14ac:dyDescent="0.3">
      <c r="A48" s="14"/>
      <c r="B48" s="15"/>
    </row>
    <row r="49" spans="1:2" x14ac:dyDescent="0.3">
      <c r="A49" s="14"/>
      <c r="B49" s="15"/>
    </row>
    <row r="50" spans="1:2" x14ac:dyDescent="0.3">
      <c r="A50" s="14"/>
      <c r="B50" s="15"/>
    </row>
    <row r="51" spans="1:2" x14ac:dyDescent="0.3">
      <c r="A51" s="14"/>
      <c r="B51" s="15"/>
    </row>
    <row r="52" spans="1:2" x14ac:dyDescent="0.3">
      <c r="A52" s="14"/>
      <c r="B52" s="15"/>
    </row>
    <row r="53" spans="1:2" x14ac:dyDescent="0.3">
      <c r="A53" s="14"/>
      <c r="B53" s="15"/>
    </row>
    <row r="54" spans="1:2" x14ac:dyDescent="0.3">
      <c r="A54" s="14"/>
      <c r="B54" s="15"/>
    </row>
    <row r="55" spans="1:2" x14ac:dyDescent="0.3">
      <c r="A55" s="14"/>
      <c r="B55" s="15"/>
    </row>
    <row r="56" spans="1:2" x14ac:dyDescent="0.3">
      <c r="A56" s="14"/>
      <c r="B56" s="15"/>
    </row>
    <row r="57" spans="1:2" x14ac:dyDescent="0.3">
      <c r="A57" s="14"/>
      <c r="B57" s="15"/>
    </row>
    <row r="58" spans="1:2" x14ac:dyDescent="0.3">
      <c r="A58" s="14"/>
      <c r="B58" s="15"/>
    </row>
    <row r="59" spans="1:2" x14ac:dyDescent="0.3">
      <c r="A59" s="14"/>
      <c r="B59" s="15"/>
    </row>
    <row r="60" spans="1:2" x14ac:dyDescent="0.3">
      <c r="A60" s="14"/>
      <c r="B60" s="15"/>
    </row>
    <row r="61" spans="1:2" x14ac:dyDescent="0.3">
      <c r="A61" s="14"/>
      <c r="B61" s="15"/>
    </row>
    <row r="62" spans="1:2" x14ac:dyDescent="0.3">
      <c r="A62" s="14"/>
      <c r="B62" s="15"/>
    </row>
    <row r="63" spans="1:2" x14ac:dyDescent="0.3">
      <c r="A63" s="14"/>
      <c r="B63" s="15"/>
    </row>
    <row r="64" spans="1:2" x14ac:dyDescent="0.3">
      <c r="A64" s="14"/>
      <c r="B64" s="15"/>
    </row>
    <row r="65" spans="1:2" x14ac:dyDescent="0.3">
      <c r="A65" s="14"/>
      <c r="B65" s="15"/>
    </row>
    <row r="66" spans="1:2" x14ac:dyDescent="0.3">
      <c r="A66" s="14"/>
      <c r="B66" s="15"/>
    </row>
    <row r="67" spans="1:2" x14ac:dyDescent="0.3">
      <c r="A67" s="14"/>
      <c r="B67" s="15"/>
    </row>
    <row r="68" spans="1:2" x14ac:dyDescent="0.3">
      <c r="A68" s="14"/>
      <c r="B68" s="15"/>
    </row>
    <row r="69" spans="1:2" x14ac:dyDescent="0.3">
      <c r="A69" s="14"/>
      <c r="B69" s="15"/>
    </row>
    <row r="70" spans="1:2" x14ac:dyDescent="0.3">
      <c r="A70" s="14"/>
      <c r="B70" s="15"/>
    </row>
    <row r="71" spans="1:2" x14ac:dyDescent="0.3">
      <c r="A71" s="14"/>
      <c r="B71" s="15"/>
    </row>
    <row r="72" spans="1:2" x14ac:dyDescent="0.3">
      <c r="A72" s="14"/>
      <c r="B72" s="15"/>
    </row>
    <row r="73" spans="1:2" x14ac:dyDescent="0.3">
      <c r="A73" s="14"/>
      <c r="B73" s="15"/>
    </row>
    <row r="74" spans="1:2" x14ac:dyDescent="0.3">
      <c r="A74" s="14"/>
      <c r="B74" s="15"/>
    </row>
    <row r="75" spans="1:2" x14ac:dyDescent="0.3">
      <c r="A75" s="14"/>
      <c r="B75" s="15"/>
    </row>
    <row r="76" spans="1:2" x14ac:dyDescent="0.3">
      <c r="A76" s="14"/>
      <c r="B76" s="15"/>
    </row>
    <row r="77" spans="1:2" x14ac:dyDescent="0.3">
      <c r="A77" s="14"/>
      <c r="B77" s="15"/>
    </row>
    <row r="78" spans="1:2" x14ac:dyDescent="0.3">
      <c r="A78" s="14"/>
      <c r="B78" s="15"/>
    </row>
    <row r="79" spans="1:2" x14ac:dyDescent="0.3">
      <c r="A79" s="14"/>
      <c r="B79" s="15"/>
    </row>
    <row r="80" spans="1:2" x14ac:dyDescent="0.3">
      <c r="A80" s="14"/>
      <c r="B80" s="15"/>
    </row>
    <row r="81" spans="1:2" x14ac:dyDescent="0.3">
      <c r="A81" s="14"/>
      <c r="B81" s="15"/>
    </row>
    <row r="82" spans="1:2" x14ac:dyDescent="0.3">
      <c r="A82" s="14"/>
      <c r="B82" s="15"/>
    </row>
    <row r="83" spans="1:2" x14ac:dyDescent="0.3">
      <c r="A83" s="14"/>
      <c r="B83" s="15"/>
    </row>
    <row r="84" spans="1:2" x14ac:dyDescent="0.3">
      <c r="A84" s="14"/>
      <c r="B84" s="15"/>
    </row>
    <row r="85" spans="1:2" x14ac:dyDescent="0.3">
      <c r="A85" s="14"/>
      <c r="B85" s="15"/>
    </row>
    <row r="86" spans="1:2" x14ac:dyDescent="0.3">
      <c r="A86" s="14"/>
      <c r="B86" s="15"/>
    </row>
    <row r="87" spans="1:2" x14ac:dyDescent="0.3">
      <c r="A87" s="14"/>
      <c r="B87" s="15"/>
    </row>
    <row r="88" spans="1:2" x14ac:dyDescent="0.3">
      <c r="A88" s="14"/>
      <c r="B88" s="15"/>
    </row>
    <row r="89" spans="1:2" x14ac:dyDescent="0.3">
      <c r="A89" s="14"/>
      <c r="B89" s="15"/>
    </row>
    <row r="90" spans="1:2" x14ac:dyDescent="0.3">
      <c r="A90" s="14"/>
      <c r="B90" s="15"/>
    </row>
    <row r="91" spans="1:2" x14ac:dyDescent="0.3">
      <c r="A91" s="14"/>
      <c r="B91" s="15"/>
    </row>
    <row r="92" spans="1:2" x14ac:dyDescent="0.3">
      <c r="A92" s="14"/>
      <c r="B92" s="15"/>
    </row>
    <row r="93" spans="1:2" x14ac:dyDescent="0.3">
      <c r="A93" s="14"/>
      <c r="B93" s="15"/>
    </row>
    <row r="94" spans="1:2" x14ac:dyDescent="0.3">
      <c r="A94" s="14"/>
      <c r="B94" s="15"/>
    </row>
    <row r="95" spans="1:2" x14ac:dyDescent="0.3">
      <c r="A95" s="14"/>
      <c r="B95" s="15"/>
    </row>
    <row r="96" spans="1:2" x14ac:dyDescent="0.3">
      <c r="A96" s="14"/>
      <c r="B96" s="15"/>
    </row>
    <row r="97" spans="1:2" x14ac:dyDescent="0.3">
      <c r="A97" s="14"/>
      <c r="B97" s="15"/>
    </row>
    <row r="98" spans="1:2" x14ac:dyDescent="0.3">
      <c r="A98" s="14"/>
      <c r="B98" s="15"/>
    </row>
    <row r="99" spans="1:2" x14ac:dyDescent="0.3">
      <c r="A99" s="14"/>
      <c r="B99" s="15"/>
    </row>
    <row r="100" spans="1:2" x14ac:dyDescent="0.3">
      <c r="A100" s="14"/>
      <c r="B100" s="15"/>
    </row>
    <row r="101" spans="1:2" x14ac:dyDescent="0.3">
      <c r="A101" s="14"/>
      <c r="B101" s="15"/>
    </row>
    <row r="102" spans="1:2" x14ac:dyDescent="0.3">
      <c r="A102" s="14"/>
      <c r="B102" s="15"/>
    </row>
    <row r="103" spans="1:2" x14ac:dyDescent="0.3">
      <c r="A103" s="14"/>
      <c r="B103" s="15"/>
    </row>
    <row r="104" spans="1:2" x14ac:dyDescent="0.3">
      <c r="A104" s="14"/>
      <c r="B104" s="15"/>
    </row>
    <row r="105" spans="1:2" x14ac:dyDescent="0.3">
      <c r="A105" s="14"/>
      <c r="B105" s="15"/>
    </row>
    <row r="106" spans="1:2" x14ac:dyDescent="0.3">
      <c r="A106" s="14"/>
      <c r="B106" s="15"/>
    </row>
    <row r="107" spans="1:2" x14ac:dyDescent="0.3">
      <c r="A107" s="14"/>
      <c r="B107" s="15"/>
    </row>
    <row r="108" spans="1:2" x14ac:dyDescent="0.3">
      <c r="A108" s="14"/>
      <c r="B108" s="15"/>
    </row>
    <row r="109" spans="1:2" x14ac:dyDescent="0.3">
      <c r="A109" s="14"/>
      <c r="B109" s="15"/>
    </row>
    <row r="110" spans="1:2" x14ac:dyDescent="0.3">
      <c r="A110" s="14"/>
      <c r="B110" s="15"/>
    </row>
    <row r="111" spans="1:2" x14ac:dyDescent="0.3">
      <c r="A111" s="14"/>
      <c r="B111" s="15"/>
    </row>
    <row r="112" spans="1:2" x14ac:dyDescent="0.3">
      <c r="A112" s="14"/>
      <c r="B112" s="15"/>
    </row>
    <row r="113" spans="1:2" x14ac:dyDescent="0.3">
      <c r="A113" s="14"/>
      <c r="B113" s="15"/>
    </row>
    <row r="114" spans="1:2" x14ac:dyDescent="0.3">
      <c r="A114" s="14"/>
      <c r="B114" s="15"/>
    </row>
    <row r="115" spans="1:2" x14ac:dyDescent="0.3">
      <c r="A115" s="14"/>
      <c r="B115" s="15"/>
    </row>
    <row r="116" spans="1:2" x14ac:dyDescent="0.3">
      <c r="A116" s="14"/>
      <c r="B116" s="15"/>
    </row>
    <row r="117" spans="1:2" x14ac:dyDescent="0.3">
      <c r="A117" s="14"/>
      <c r="B117" s="15"/>
    </row>
    <row r="118" spans="1:2" x14ac:dyDescent="0.3">
      <c r="A118" s="14"/>
      <c r="B118" s="15"/>
    </row>
    <row r="119" spans="1:2" x14ac:dyDescent="0.3">
      <c r="A119" s="14"/>
      <c r="B119" s="15"/>
    </row>
    <row r="120" spans="1:2" x14ac:dyDescent="0.3">
      <c r="A120" s="14"/>
      <c r="B120" s="15"/>
    </row>
    <row r="121" spans="1:2" x14ac:dyDescent="0.3">
      <c r="A121" s="14"/>
      <c r="B121" s="15"/>
    </row>
    <row r="122" spans="1:2" x14ac:dyDescent="0.3">
      <c r="A122" s="14"/>
      <c r="B122" s="15"/>
    </row>
    <row r="123" spans="1:2" x14ac:dyDescent="0.3">
      <c r="A123" s="14"/>
      <c r="B123" s="15"/>
    </row>
    <row r="124" spans="1:2" x14ac:dyDescent="0.3">
      <c r="A124" s="14"/>
      <c r="B124" s="15"/>
    </row>
    <row r="125" spans="1:2" x14ac:dyDescent="0.3">
      <c r="A125" s="14"/>
      <c r="B125" s="15"/>
    </row>
    <row r="126" spans="1:2" x14ac:dyDescent="0.3">
      <c r="A126" s="14"/>
      <c r="B126" s="15"/>
    </row>
    <row r="127" spans="1:2" x14ac:dyDescent="0.3">
      <c r="A127" s="14"/>
      <c r="B127" s="15"/>
    </row>
    <row r="128" spans="1:2" x14ac:dyDescent="0.3">
      <c r="A128" s="14"/>
      <c r="B128" s="15"/>
    </row>
    <row r="129" spans="1:2" x14ac:dyDescent="0.3">
      <c r="A129" s="14"/>
      <c r="B129" s="15"/>
    </row>
    <row r="130" spans="1:2" x14ac:dyDescent="0.3">
      <c r="A130" s="14"/>
      <c r="B130" s="15"/>
    </row>
    <row r="131" spans="1:2" x14ac:dyDescent="0.3">
      <c r="A131" s="14"/>
      <c r="B131" s="15"/>
    </row>
    <row r="132" spans="1:2" x14ac:dyDescent="0.3">
      <c r="A132" s="14"/>
      <c r="B132" s="15"/>
    </row>
    <row r="133" spans="1:2" x14ac:dyDescent="0.3">
      <c r="A133" s="14"/>
      <c r="B133" s="15"/>
    </row>
    <row r="134" spans="1:2" x14ac:dyDescent="0.3">
      <c r="A134" s="14"/>
      <c r="B134" s="15"/>
    </row>
    <row r="135" spans="1:2" x14ac:dyDescent="0.3">
      <c r="A135" s="14"/>
      <c r="B135" s="15"/>
    </row>
    <row r="136" spans="1:2" x14ac:dyDescent="0.3">
      <c r="A136" s="14"/>
      <c r="B136" s="15"/>
    </row>
    <row r="137" spans="1:2" x14ac:dyDescent="0.3">
      <c r="A137" s="14"/>
      <c r="B137" s="15"/>
    </row>
    <row r="138" spans="1:2" x14ac:dyDescent="0.3">
      <c r="A138" s="14"/>
      <c r="B138" s="15"/>
    </row>
    <row r="139" spans="1:2" x14ac:dyDescent="0.3">
      <c r="A139" s="14"/>
      <c r="B139" s="15"/>
    </row>
    <row r="140" spans="1:2" x14ac:dyDescent="0.3">
      <c r="A140" s="14"/>
      <c r="B140" s="15"/>
    </row>
    <row r="141" spans="1:2" x14ac:dyDescent="0.3">
      <c r="A141" s="14"/>
      <c r="B141" s="15"/>
    </row>
    <row r="142" spans="1:2" x14ac:dyDescent="0.3">
      <c r="A142" s="14"/>
      <c r="B142" s="15"/>
    </row>
    <row r="143" spans="1:2" x14ac:dyDescent="0.3">
      <c r="A143" s="14"/>
      <c r="B143" s="15"/>
    </row>
    <row r="144" spans="1:2" x14ac:dyDescent="0.3">
      <c r="A144" s="14"/>
      <c r="B144" s="15"/>
    </row>
    <row r="145" spans="1:2" x14ac:dyDescent="0.3">
      <c r="A145" s="14"/>
      <c r="B145" s="15"/>
    </row>
    <row r="146" spans="1:2" x14ac:dyDescent="0.3">
      <c r="A146" s="14"/>
      <c r="B146" s="15"/>
    </row>
    <row r="147" spans="1:2" x14ac:dyDescent="0.3">
      <c r="A147" s="14"/>
      <c r="B147" s="15"/>
    </row>
    <row r="148" spans="1:2" x14ac:dyDescent="0.3">
      <c r="A148" s="14"/>
      <c r="B148" s="15"/>
    </row>
    <row r="149" spans="1:2" x14ac:dyDescent="0.3">
      <c r="A149" s="14"/>
      <c r="B149" s="15"/>
    </row>
    <row r="150" spans="1:2" x14ac:dyDescent="0.3">
      <c r="A150" s="14"/>
      <c r="B150" s="15"/>
    </row>
    <row r="151" spans="1:2" x14ac:dyDescent="0.3">
      <c r="A151" s="14"/>
      <c r="B151" s="15"/>
    </row>
    <row r="152" spans="1:2" x14ac:dyDescent="0.3">
      <c r="A152" s="14"/>
      <c r="B152" s="15"/>
    </row>
    <row r="153" spans="1:2" x14ac:dyDescent="0.3">
      <c r="A153" s="14"/>
      <c r="B153" s="15"/>
    </row>
    <row r="154" spans="1:2" x14ac:dyDescent="0.3">
      <c r="A154" s="14"/>
      <c r="B154" s="15"/>
    </row>
    <row r="155" spans="1:2" x14ac:dyDescent="0.3">
      <c r="A155" s="14"/>
      <c r="B155" s="15"/>
    </row>
    <row r="156" spans="1:2" x14ac:dyDescent="0.3">
      <c r="A156" s="14"/>
      <c r="B156" s="15"/>
    </row>
    <row r="157" spans="1:2" x14ac:dyDescent="0.3">
      <c r="A157" s="14"/>
      <c r="B157" s="15"/>
    </row>
    <row r="158" spans="1:2" x14ac:dyDescent="0.3">
      <c r="A158" s="14"/>
      <c r="B158" s="15"/>
    </row>
    <row r="159" spans="1:2" x14ac:dyDescent="0.3">
      <c r="A159" s="14"/>
      <c r="B159" s="15"/>
    </row>
    <row r="160" spans="1:2" x14ac:dyDescent="0.3">
      <c r="A160" s="14"/>
      <c r="B160" s="15"/>
    </row>
    <row r="161" spans="1:2" x14ac:dyDescent="0.3">
      <c r="A161" s="14"/>
      <c r="B161" s="15"/>
    </row>
    <row r="162" spans="1:2" x14ac:dyDescent="0.3">
      <c r="A162" s="14"/>
      <c r="B162" s="15"/>
    </row>
    <row r="163" spans="1:2" x14ac:dyDescent="0.3">
      <c r="A163" s="14"/>
      <c r="B163" s="15"/>
    </row>
    <row r="164" spans="1:2" x14ac:dyDescent="0.3">
      <c r="A164" s="14"/>
      <c r="B164" s="15"/>
    </row>
    <row r="165" spans="1:2" x14ac:dyDescent="0.3">
      <c r="A165" s="14"/>
      <c r="B165" s="15"/>
    </row>
    <row r="166" spans="1:2" x14ac:dyDescent="0.3">
      <c r="A166" s="14"/>
      <c r="B166" s="15"/>
    </row>
    <row r="167" spans="1:2" x14ac:dyDescent="0.3">
      <c r="A167" s="14"/>
      <c r="B167" s="15"/>
    </row>
    <row r="168" spans="1:2" x14ac:dyDescent="0.3">
      <c r="A168" s="14"/>
      <c r="B168" s="15"/>
    </row>
    <row r="169" spans="1:2" x14ac:dyDescent="0.3">
      <c r="A169" s="14"/>
      <c r="B169" s="15"/>
    </row>
    <row r="170" spans="1:2" x14ac:dyDescent="0.3">
      <c r="A170" s="14"/>
      <c r="B170" s="15"/>
    </row>
    <row r="171" spans="1:2" x14ac:dyDescent="0.3">
      <c r="A171" s="14"/>
      <c r="B171" s="15"/>
    </row>
    <row r="172" spans="1:2" x14ac:dyDescent="0.3">
      <c r="A172" s="14"/>
      <c r="B172" s="15"/>
    </row>
    <row r="173" spans="1:2" x14ac:dyDescent="0.3">
      <c r="A173" s="14"/>
      <c r="B173" s="15"/>
    </row>
    <row r="174" spans="1:2" x14ac:dyDescent="0.3">
      <c r="A174" s="14"/>
      <c r="B174" s="15"/>
    </row>
    <row r="175" spans="1:2" x14ac:dyDescent="0.3">
      <c r="A175" s="14"/>
      <c r="B175" s="15"/>
    </row>
    <row r="176" spans="1:2" x14ac:dyDescent="0.3">
      <c r="A176" s="14"/>
      <c r="B176" s="15"/>
    </row>
    <row r="177" spans="1:2" x14ac:dyDescent="0.3">
      <c r="A177" s="14"/>
      <c r="B177" s="15"/>
    </row>
    <row r="178" spans="1:2" x14ac:dyDescent="0.3">
      <c r="A178" s="14"/>
      <c r="B178" s="15"/>
    </row>
    <row r="179" spans="1:2" x14ac:dyDescent="0.3">
      <c r="A179" s="14"/>
      <c r="B179" s="15"/>
    </row>
    <row r="180" spans="1:2" x14ac:dyDescent="0.3">
      <c r="A180" s="14"/>
      <c r="B180" s="15"/>
    </row>
    <row r="181" spans="1:2" x14ac:dyDescent="0.3">
      <c r="A181" s="14"/>
      <c r="B181" s="15"/>
    </row>
    <row r="182" spans="1:2" x14ac:dyDescent="0.3">
      <c r="A182" s="14"/>
      <c r="B182" s="15"/>
    </row>
    <row r="183" spans="1:2" x14ac:dyDescent="0.3">
      <c r="A183" s="14"/>
      <c r="B183" s="15"/>
    </row>
    <row r="184" spans="1:2" x14ac:dyDescent="0.3">
      <c r="A184" s="14"/>
      <c r="B184" s="15"/>
    </row>
    <row r="185" spans="1:2" x14ac:dyDescent="0.3">
      <c r="A185" s="14"/>
      <c r="B185" s="15"/>
    </row>
    <row r="186" spans="1:2" x14ac:dyDescent="0.3">
      <c r="A186" s="14"/>
      <c r="B186" s="15"/>
    </row>
    <row r="187" spans="1:2" x14ac:dyDescent="0.3">
      <c r="A187" s="14"/>
      <c r="B187" s="15"/>
    </row>
    <row r="188" spans="1:2" x14ac:dyDescent="0.3">
      <c r="A188" s="14"/>
      <c r="B188" s="15"/>
    </row>
    <row r="189" spans="1:2" x14ac:dyDescent="0.3">
      <c r="A189" s="14"/>
      <c r="B189" s="15"/>
    </row>
    <row r="190" spans="1:2" x14ac:dyDescent="0.3">
      <c r="A190" s="14"/>
      <c r="B190" s="15"/>
    </row>
    <row r="191" spans="1:2" x14ac:dyDescent="0.3">
      <c r="A191" s="14"/>
      <c r="B191" s="15"/>
    </row>
    <row r="192" spans="1:2" x14ac:dyDescent="0.3">
      <c r="A192" s="14"/>
      <c r="B192" s="15"/>
    </row>
    <row r="193" spans="1:2" x14ac:dyDescent="0.3">
      <c r="A193" s="14"/>
      <c r="B193" s="15"/>
    </row>
    <row r="194" spans="1:2" x14ac:dyDescent="0.3">
      <c r="A194" s="14"/>
      <c r="B194" s="15"/>
    </row>
    <row r="195" spans="1:2" x14ac:dyDescent="0.3">
      <c r="A195" s="14"/>
      <c r="B195" s="15"/>
    </row>
    <row r="196" spans="1:2" x14ac:dyDescent="0.3">
      <c r="A196" s="14"/>
      <c r="B196" s="15"/>
    </row>
    <row r="197" spans="1:2" x14ac:dyDescent="0.3">
      <c r="A197" s="14"/>
      <c r="B197" s="15"/>
    </row>
    <row r="198" spans="1:2" x14ac:dyDescent="0.3">
      <c r="A198" s="14"/>
      <c r="B198" s="15"/>
    </row>
    <row r="199" spans="1:2" x14ac:dyDescent="0.3">
      <c r="A199" s="14"/>
      <c r="B199" s="15"/>
    </row>
    <row r="200" spans="1:2" x14ac:dyDescent="0.3">
      <c r="A200" s="14"/>
      <c r="B200" s="15"/>
    </row>
    <row r="201" spans="1:2" x14ac:dyDescent="0.3">
      <c r="A201" s="14"/>
      <c r="B201" s="15"/>
    </row>
    <row r="202" spans="1:2" x14ac:dyDescent="0.3">
      <c r="A202" s="14"/>
      <c r="B202" s="15"/>
    </row>
    <row r="203" spans="1:2" x14ac:dyDescent="0.3">
      <c r="A203" s="14"/>
      <c r="B203" s="15"/>
    </row>
    <row r="204" spans="1:2" x14ac:dyDescent="0.3">
      <c r="A204" s="14"/>
      <c r="B204" s="15"/>
    </row>
    <row r="205" spans="1:2" x14ac:dyDescent="0.3">
      <c r="A205" s="14"/>
      <c r="B205" s="15"/>
    </row>
    <row r="206" spans="1:2" x14ac:dyDescent="0.3">
      <c r="A206" s="14"/>
      <c r="B206" s="15"/>
    </row>
    <row r="207" spans="1:2" x14ac:dyDescent="0.3">
      <c r="A207" s="14"/>
      <c r="B207" s="15"/>
    </row>
    <row r="208" spans="1:2" x14ac:dyDescent="0.3">
      <c r="A208" s="14"/>
      <c r="B208" s="15"/>
    </row>
    <row r="209" spans="1:2" x14ac:dyDescent="0.3">
      <c r="A209" s="14"/>
      <c r="B209" s="15"/>
    </row>
    <row r="210" spans="1:2" x14ac:dyDescent="0.3">
      <c r="A210" s="14"/>
      <c r="B210" s="15"/>
    </row>
    <row r="211" spans="1:2" x14ac:dyDescent="0.3">
      <c r="A211" s="14"/>
      <c r="B211" s="15"/>
    </row>
    <row r="212" spans="1:2" x14ac:dyDescent="0.3">
      <c r="A212" s="14"/>
      <c r="B212" s="15"/>
    </row>
    <row r="213" spans="1:2" x14ac:dyDescent="0.3">
      <c r="A213" s="14"/>
      <c r="B213" s="15"/>
    </row>
    <row r="214" spans="1:2" x14ac:dyDescent="0.3">
      <c r="A214" s="14"/>
      <c r="B214" s="15"/>
    </row>
    <row r="215" spans="1:2" x14ac:dyDescent="0.3">
      <c r="A215" s="14"/>
      <c r="B215" s="15"/>
    </row>
    <row r="216" spans="1:2" x14ac:dyDescent="0.3">
      <c r="A216" s="14"/>
      <c r="B216" s="15"/>
    </row>
    <row r="217" spans="1:2" x14ac:dyDescent="0.3">
      <c r="A217" s="14"/>
      <c r="B217" s="15"/>
    </row>
    <row r="218" spans="1:2" x14ac:dyDescent="0.3">
      <c r="A218" s="14"/>
      <c r="B218" s="15"/>
    </row>
    <row r="219" spans="1:2" x14ac:dyDescent="0.3">
      <c r="A219" s="14"/>
      <c r="B219" s="15"/>
    </row>
    <row r="220" spans="1:2" x14ac:dyDescent="0.3">
      <c r="A220" s="14"/>
      <c r="B220" s="15"/>
    </row>
    <row r="221" spans="1:2" x14ac:dyDescent="0.3">
      <c r="A221" s="14"/>
      <c r="B221" s="15"/>
    </row>
    <row r="222" spans="1:2" x14ac:dyDescent="0.3">
      <c r="A222" s="14"/>
      <c r="B222" s="15"/>
    </row>
    <row r="223" spans="1:2" x14ac:dyDescent="0.3">
      <c r="A223" s="14"/>
      <c r="B223" s="15"/>
    </row>
    <row r="224" spans="1:2" x14ac:dyDescent="0.3">
      <c r="A224" s="14"/>
      <c r="B224" s="15"/>
    </row>
    <row r="225" spans="1:2" x14ac:dyDescent="0.3">
      <c r="A225" s="14"/>
      <c r="B225" s="15"/>
    </row>
    <row r="226" spans="1:2" x14ac:dyDescent="0.3">
      <c r="A226" s="14"/>
      <c r="B226" s="15"/>
    </row>
    <row r="227" spans="1:2" x14ac:dyDescent="0.3">
      <c r="A227" s="14"/>
      <c r="B227" s="15"/>
    </row>
    <row r="228" spans="1:2" x14ac:dyDescent="0.3">
      <c r="A228" s="14"/>
      <c r="B228" s="15"/>
    </row>
    <row r="229" spans="1:2" x14ac:dyDescent="0.3">
      <c r="A229" s="14"/>
      <c r="B229" s="15"/>
    </row>
    <row r="230" spans="1:2" x14ac:dyDescent="0.3">
      <c r="A230" s="14"/>
      <c r="B230" s="15"/>
    </row>
    <row r="231" spans="1:2" x14ac:dyDescent="0.3">
      <c r="A231" s="14"/>
      <c r="B231" s="15"/>
    </row>
    <row r="232" spans="1:2" x14ac:dyDescent="0.3">
      <c r="A232" s="14"/>
      <c r="B232" s="15"/>
    </row>
    <row r="233" spans="1:2" x14ac:dyDescent="0.3">
      <c r="A233" s="14"/>
      <c r="B233" s="15"/>
    </row>
    <row r="234" spans="1:2" x14ac:dyDescent="0.3">
      <c r="A234" s="14"/>
      <c r="B234" s="15"/>
    </row>
    <row r="235" spans="1:2" x14ac:dyDescent="0.3">
      <c r="A235" s="14"/>
      <c r="B235" s="15"/>
    </row>
    <row r="236" spans="1:2" x14ac:dyDescent="0.3">
      <c r="A236" s="14"/>
      <c r="B236" s="15"/>
    </row>
    <row r="237" spans="1:2" x14ac:dyDescent="0.3">
      <c r="A237" s="14"/>
      <c r="B237" s="15"/>
    </row>
    <row r="238" spans="1:2" x14ac:dyDescent="0.3">
      <c r="A238" s="14"/>
      <c r="B238" s="15"/>
    </row>
    <row r="239" spans="1:2" x14ac:dyDescent="0.3">
      <c r="A239" s="14"/>
      <c r="B239" s="15"/>
    </row>
    <row r="240" spans="1:2" x14ac:dyDescent="0.3">
      <c r="A240" s="14"/>
      <c r="B240" s="15"/>
    </row>
    <row r="241" spans="1:2" x14ac:dyDescent="0.3">
      <c r="A241" s="14"/>
      <c r="B241" s="15"/>
    </row>
    <row r="242" spans="1:2" x14ac:dyDescent="0.3">
      <c r="A242" s="14"/>
      <c r="B242" s="15"/>
    </row>
    <row r="243" spans="1:2" x14ac:dyDescent="0.3">
      <c r="A243" s="14"/>
      <c r="B243" s="15"/>
    </row>
    <row r="244" spans="1:2" x14ac:dyDescent="0.3">
      <c r="A244" s="14"/>
      <c r="B244" s="15"/>
    </row>
    <row r="245" spans="1:2" x14ac:dyDescent="0.3">
      <c r="A245" s="14"/>
      <c r="B245" s="15"/>
    </row>
    <row r="246" spans="1:2" x14ac:dyDescent="0.3">
      <c r="A246" s="14"/>
      <c r="B246" s="15"/>
    </row>
    <row r="247" spans="1:2" x14ac:dyDescent="0.3">
      <c r="A247" s="14"/>
      <c r="B247" s="15"/>
    </row>
    <row r="248" spans="1:2" x14ac:dyDescent="0.3">
      <c r="A248" s="14"/>
      <c r="B248" s="15"/>
    </row>
    <row r="249" spans="1:2" x14ac:dyDescent="0.3">
      <c r="A249" s="14"/>
      <c r="B249" s="15"/>
    </row>
    <row r="250" spans="1:2" x14ac:dyDescent="0.3">
      <c r="A250" s="14"/>
      <c r="B250" s="15"/>
    </row>
    <row r="251" spans="1:2" x14ac:dyDescent="0.3">
      <c r="A251" s="14"/>
      <c r="B251" s="15"/>
    </row>
    <row r="252" spans="1:2" x14ac:dyDescent="0.3">
      <c r="A252" s="14"/>
      <c r="B252" s="15"/>
    </row>
    <row r="253" spans="1:2" x14ac:dyDescent="0.3">
      <c r="A253" s="14"/>
      <c r="B253" s="15"/>
    </row>
    <row r="254" spans="1:2" x14ac:dyDescent="0.3">
      <c r="A254" s="14"/>
      <c r="B254" s="15"/>
    </row>
    <row r="255" spans="1:2" x14ac:dyDescent="0.3">
      <c r="A255" s="14"/>
      <c r="B255" s="15"/>
    </row>
    <row r="256" spans="1:2" x14ac:dyDescent="0.3">
      <c r="A256" s="14"/>
      <c r="B256" s="15"/>
    </row>
    <row r="257" spans="1:2" x14ac:dyDescent="0.3">
      <c r="A257" s="14"/>
      <c r="B257" s="15"/>
    </row>
    <row r="258" spans="1:2" x14ac:dyDescent="0.3">
      <c r="A258" s="14"/>
      <c r="B258" s="15"/>
    </row>
    <row r="259" spans="1:2" x14ac:dyDescent="0.3">
      <c r="A259" s="14"/>
      <c r="B259" s="15"/>
    </row>
    <row r="260" spans="1:2" x14ac:dyDescent="0.3">
      <c r="A260" s="14"/>
      <c r="B260" s="15"/>
    </row>
    <row r="261" spans="1:2" x14ac:dyDescent="0.3">
      <c r="A261" s="14"/>
      <c r="B261" s="15"/>
    </row>
    <row r="262" spans="1:2" x14ac:dyDescent="0.3">
      <c r="A262" s="14"/>
      <c r="B262" s="15"/>
    </row>
    <row r="263" spans="1:2" x14ac:dyDescent="0.3">
      <c r="A263" s="14"/>
      <c r="B263" s="15"/>
    </row>
    <row r="264" spans="1:2" x14ac:dyDescent="0.3">
      <c r="A264" s="14"/>
      <c r="B264" s="15"/>
    </row>
    <row r="265" spans="1:2" x14ac:dyDescent="0.3">
      <c r="A265" s="14"/>
      <c r="B265" s="15"/>
    </row>
    <row r="266" spans="1:2" x14ac:dyDescent="0.3">
      <c r="A266" s="14"/>
      <c r="B266" s="15"/>
    </row>
    <row r="267" spans="1:2" x14ac:dyDescent="0.3">
      <c r="A267" s="14"/>
      <c r="B267" s="15"/>
    </row>
    <row r="268" spans="1:2" x14ac:dyDescent="0.3">
      <c r="A268" s="14"/>
      <c r="B268" s="15"/>
    </row>
    <row r="269" spans="1:2" x14ac:dyDescent="0.3">
      <c r="A269" s="14"/>
      <c r="B269" s="15"/>
    </row>
    <row r="270" spans="1:2" x14ac:dyDescent="0.3">
      <c r="A270" s="14"/>
      <c r="B270" s="15"/>
    </row>
    <row r="271" spans="1:2" x14ac:dyDescent="0.3">
      <c r="A271" s="14"/>
      <c r="B271" s="15"/>
    </row>
    <row r="272" spans="1:2" x14ac:dyDescent="0.3">
      <c r="A272" s="14"/>
      <c r="B272" s="15"/>
    </row>
    <row r="273" spans="1:2" x14ac:dyDescent="0.3">
      <c r="A273" s="14"/>
      <c r="B273" s="15"/>
    </row>
    <row r="274" spans="1:2" x14ac:dyDescent="0.3">
      <c r="A274" s="14"/>
      <c r="B274" s="15"/>
    </row>
    <row r="275" spans="1:2" x14ac:dyDescent="0.3">
      <c r="A275" s="14"/>
      <c r="B275" s="15"/>
    </row>
    <row r="276" spans="1:2" x14ac:dyDescent="0.3">
      <c r="A276" s="14"/>
      <c r="B276" s="15"/>
    </row>
    <row r="277" spans="1:2" x14ac:dyDescent="0.3">
      <c r="A277" s="14"/>
      <c r="B277" s="15"/>
    </row>
    <row r="278" spans="1:2" x14ac:dyDescent="0.3">
      <c r="A278" s="14"/>
      <c r="B278" s="15"/>
    </row>
    <row r="279" spans="1:2" x14ac:dyDescent="0.3">
      <c r="A279" s="14"/>
      <c r="B279" s="15"/>
    </row>
    <row r="280" spans="1:2" x14ac:dyDescent="0.3">
      <c r="A280" s="14"/>
      <c r="B280" s="15"/>
    </row>
    <row r="281" spans="1:2" x14ac:dyDescent="0.3">
      <c r="A281" s="14"/>
      <c r="B281" s="15"/>
    </row>
    <row r="282" spans="1:2" x14ac:dyDescent="0.3">
      <c r="A282" s="14"/>
      <c r="B282" s="15"/>
    </row>
    <row r="283" spans="1:2" x14ac:dyDescent="0.3">
      <c r="A283" s="14"/>
      <c r="B283" s="15"/>
    </row>
    <row r="284" spans="1:2" x14ac:dyDescent="0.3">
      <c r="A284" s="14"/>
      <c r="B284" s="15"/>
    </row>
    <row r="285" spans="1:2" x14ac:dyDescent="0.3">
      <c r="A285" s="14"/>
      <c r="B285" s="15"/>
    </row>
    <row r="286" spans="1:2" x14ac:dyDescent="0.3">
      <c r="A286" s="14"/>
      <c r="B286" s="15"/>
    </row>
    <row r="287" spans="1:2" x14ac:dyDescent="0.3">
      <c r="A287" s="14"/>
      <c r="B287" s="15"/>
    </row>
    <row r="288" spans="1:2" x14ac:dyDescent="0.3">
      <c r="A288" s="14"/>
      <c r="B288" s="15"/>
    </row>
    <row r="289" spans="1:2" x14ac:dyDescent="0.3">
      <c r="A289" s="14"/>
      <c r="B289" s="15"/>
    </row>
    <row r="290" spans="1:2" x14ac:dyDescent="0.3">
      <c r="A290" s="14"/>
      <c r="B290" s="15"/>
    </row>
    <row r="291" spans="1:2" x14ac:dyDescent="0.3">
      <c r="A291" s="14"/>
      <c r="B291" s="15"/>
    </row>
    <row r="292" spans="1:2" x14ac:dyDescent="0.3">
      <c r="A292" s="14"/>
      <c r="B292" s="15"/>
    </row>
    <row r="293" spans="1:2" x14ac:dyDescent="0.3">
      <c r="A293" s="14"/>
      <c r="B293" s="15"/>
    </row>
    <row r="294" spans="1:2" x14ac:dyDescent="0.3">
      <c r="A294" s="14"/>
      <c r="B294" s="15"/>
    </row>
    <row r="295" spans="1:2" x14ac:dyDescent="0.3">
      <c r="A295" s="14"/>
      <c r="B295" s="15"/>
    </row>
    <row r="296" spans="1:2" x14ac:dyDescent="0.3">
      <c r="A296" s="14"/>
      <c r="B296" s="15"/>
    </row>
    <row r="297" spans="1:2" x14ac:dyDescent="0.3">
      <c r="A297" s="14"/>
      <c r="B297" s="15"/>
    </row>
    <row r="298" spans="1:2" x14ac:dyDescent="0.3">
      <c r="A298" s="14"/>
      <c r="B298" s="15"/>
    </row>
    <row r="299" spans="1:2" x14ac:dyDescent="0.3">
      <c r="A299" s="14"/>
      <c r="B299" s="15"/>
    </row>
    <row r="300" spans="1:2" x14ac:dyDescent="0.3">
      <c r="A300" s="14"/>
      <c r="B300" s="15"/>
    </row>
    <row r="301" spans="1:2" x14ac:dyDescent="0.3">
      <c r="A301" s="14"/>
      <c r="B301" s="15"/>
    </row>
    <row r="302" spans="1:2" x14ac:dyDescent="0.3">
      <c r="A302" s="14"/>
      <c r="B302" s="15"/>
    </row>
    <row r="303" spans="1:2" x14ac:dyDescent="0.3">
      <c r="A303" s="14"/>
      <c r="B303" s="15"/>
    </row>
    <row r="304" spans="1:2" x14ac:dyDescent="0.3">
      <c r="A304" s="14"/>
      <c r="B304" s="15"/>
    </row>
    <row r="305" spans="1:2" x14ac:dyDescent="0.3">
      <c r="A305" s="14"/>
      <c r="B305" s="15"/>
    </row>
    <row r="306" spans="1:2" x14ac:dyDescent="0.3">
      <c r="A306" s="14"/>
      <c r="B306" s="15"/>
    </row>
    <row r="307" spans="1:2" x14ac:dyDescent="0.3">
      <c r="A307" s="14"/>
      <c r="B307" s="15"/>
    </row>
    <row r="308" spans="1:2" x14ac:dyDescent="0.3">
      <c r="A308" s="14"/>
      <c r="B308" s="15"/>
    </row>
    <row r="309" spans="1:2" x14ac:dyDescent="0.3">
      <c r="A309" s="14"/>
      <c r="B309" s="15"/>
    </row>
    <row r="310" spans="1:2" x14ac:dyDescent="0.3">
      <c r="A310" s="14"/>
      <c r="B310" s="15"/>
    </row>
    <row r="311" spans="1:2" x14ac:dyDescent="0.3">
      <c r="A311" s="14"/>
      <c r="B311" s="15"/>
    </row>
    <row r="312" spans="1:2" x14ac:dyDescent="0.3">
      <c r="A312" s="14"/>
      <c r="B312" s="15"/>
    </row>
    <row r="313" spans="1:2" x14ac:dyDescent="0.3">
      <c r="A313" s="14"/>
      <c r="B313" s="15"/>
    </row>
    <row r="314" spans="1:2" x14ac:dyDescent="0.3">
      <c r="A314" s="14"/>
      <c r="B314" s="15"/>
    </row>
    <row r="315" spans="1:2" x14ac:dyDescent="0.3">
      <c r="A315" s="14"/>
      <c r="B315" s="15"/>
    </row>
    <row r="316" spans="1:2" x14ac:dyDescent="0.3">
      <c r="A316" s="14"/>
      <c r="B316" s="15"/>
    </row>
    <row r="317" spans="1:2" x14ac:dyDescent="0.3">
      <c r="A317" s="14"/>
      <c r="B317" s="15"/>
    </row>
    <row r="318" spans="1:2" x14ac:dyDescent="0.3">
      <c r="A318" s="14"/>
      <c r="B318" s="15"/>
    </row>
    <row r="319" spans="1:2" x14ac:dyDescent="0.3">
      <c r="A319" s="14"/>
      <c r="B319" s="15"/>
    </row>
    <row r="320" spans="1:2" x14ac:dyDescent="0.3">
      <c r="A320" s="14"/>
      <c r="B320" s="15"/>
    </row>
    <row r="321" spans="1:2" x14ac:dyDescent="0.3">
      <c r="A321" s="14"/>
      <c r="B321" s="15"/>
    </row>
    <row r="322" spans="1:2" x14ac:dyDescent="0.3">
      <c r="A322" s="14"/>
      <c r="B322" s="15"/>
    </row>
    <row r="323" spans="1:2" x14ac:dyDescent="0.3">
      <c r="A323" s="14"/>
      <c r="B323" s="15"/>
    </row>
    <row r="324" spans="1:2" x14ac:dyDescent="0.3">
      <c r="A324" s="14"/>
      <c r="B324" s="15"/>
    </row>
    <row r="325" spans="1:2" x14ac:dyDescent="0.3">
      <c r="A325" s="14"/>
      <c r="B325" s="15"/>
    </row>
    <row r="326" spans="1:2" x14ac:dyDescent="0.3">
      <c r="A326" s="14"/>
      <c r="B326" s="15"/>
    </row>
    <row r="327" spans="1:2" x14ac:dyDescent="0.3">
      <c r="A327" s="14"/>
      <c r="B327" s="15"/>
    </row>
    <row r="328" spans="1:2" x14ac:dyDescent="0.3">
      <c r="A328" s="14"/>
      <c r="B328" s="15"/>
    </row>
    <row r="329" spans="1:2" x14ac:dyDescent="0.3">
      <c r="A329" s="14"/>
      <c r="B329" s="15"/>
    </row>
    <row r="330" spans="1:2" x14ac:dyDescent="0.3">
      <c r="A330" s="14"/>
      <c r="B330" s="15"/>
    </row>
    <row r="331" spans="1:2" x14ac:dyDescent="0.3">
      <c r="A331" s="14"/>
      <c r="B331" s="15"/>
    </row>
    <row r="332" spans="1:2" x14ac:dyDescent="0.3">
      <c r="A332" s="14"/>
      <c r="B332" s="15"/>
    </row>
    <row r="333" spans="1:2" x14ac:dyDescent="0.3">
      <c r="A333" s="14"/>
      <c r="B333" s="15"/>
    </row>
    <row r="334" spans="1:2" x14ac:dyDescent="0.3">
      <c r="A334" s="14"/>
      <c r="B334" s="15"/>
    </row>
    <row r="335" spans="1:2" x14ac:dyDescent="0.3">
      <c r="A335" s="14"/>
      <c r="B335" s="15"/>
    </row>
    <row r="336" spans="1:2" x14ac:dyDescent="0.3">
      <c r="A336" s="14"/>
      <c r="B336" s="15"/>
    </row>
    <row r="337" spans="1:2" x14ac:dyDescent="0.3">
      <c r="A337" s="14"/>
      <c r="B337" s="15"/>
    </row>
    <row r="338" spans="1:2" x14ac:dyDescent="0.3">
      <c r="A338" s="14"/>
      <c r="B338" s="15"/>
    </row>
    <row r="339" spans="1:2" x14ac:dyDescent="0.3">
      <c r="A339" s="14"/>
      <c r="B339" s="15"/>
    </row>
    <row r="340" spans="1:2" x14ac:dyDescent="0.3">
      <c r="A340" s="14"/>
      <c r="B340" s="15"/>
    </row>
    <row r="341" spans="1:2" x14ac:dyDescent="0.3">
      <c r="A341" s="14"/>
      <c r="B341" s="15"/>
    </row>
    <row r="342" spans="1:2" x14ac:dyDescent="0.3">
      <c r="A342" s="14"/>
      <c r="B342" s="15"/>
    </row>
    <row r="343" spans="1:2" x14ac:dyDescent="0.3">
      <c r="A343" s="14"/>
      <c r="B343" s="15"/>
    </row>
    <row r="344" spans="1:2" x14ac:dyDescent="0.3">
      <c r="A344" s="14"/>
      <c r="B344" s="15"/>
    </row>
    <row r="345" spans="1:2" x14ac:dyDescent="0.3">
      <c r="A345" s="14"/>
      <c r="B345" s="15"/>
    </row>
    <row r="346" spans="1:2" x14ac:dyDescent="0.3">
      <c r="A346" s="14"/>
      <c r="B346" s="15"/>
    </row>
    <row r="347" spans="1:2" x14ac:dyDescent="0.3">
      <c r="A347" s="14"/>
      <c r="B347" s="15"/>
    </row>
    <row r="348" spans="1:2" x14ac:dyDescent="0.3">
      <c r="A348" s="14"/>
      <c r="B348" s="15"/>
    </row>
    <row r="349" spans="1:2" x14ac:dyDescent="0.3">
      <c r="A349" s="14"/>
      <c r="B349" s="15"/>
    </row>
    <row r="350" spans="1:2" x14ac:dyDescent="0.3">
      <c r="A350" s="14"/>
      <c r="B350" s="15"/>
    </row>
    <row r="351" spans="1:2" x14ac:dyDescent="0.3">
      <c r="A351" s="14"/>
      <c r="B351" s="15"/>
    </row>
    <row r="352" spans="1:2" x14ac:dyDescent="0.3">
      <c r="A352" s="14"/>
      <c r="B352" s="15"/>
    </row>
    <row r="353" spans="1:2" x14ac:dyDescent="0.3">
      <c r="A353" s="14"/>
      <c r="B353" s="15"/>
    </row>
    <row r="354" spans="1:2" x14ac:dyDescent="0.3">
      <c r="A354" s="14"/>
      <c r="B354" s="15"/>
    </row>
    <row r="355" spans="1:2" x14ac:dyDescent="0.3">
      <c r="A355" s="14"/>
      <c r="B355" s="15"/>
    </row>
    <row r="356" spans="1:2" x14ac:dyDescent="0.3">
      <c r="A356" s="14"/>
      <c r="B356" s="15"/>
    </row>
    <row r="357" spans="1:2" x14ac:dyDescent="0.3">
      <c r="A357" s="14"/>
      <c r="B357" s="15"/>
    </row>
    <row r="358" spans="1:2" x14ac:dyDescent="0.3">
      <c r="A358" s="14"/>
      <c r="B358" s="15"/>
    </row>
    <row r="359" spans="1:2" x14ac:dyDescent="0.3">
      <c r="A359" s="14"/>
      <c r="B359" s="15"/>
    </row>
    <row r="360" spans="1:2" x14ac:dyDescent="0.3">
      <c r="A360" s="14"/>
      <c r="B360" s="15"/>
    </row>
    <row r="361" spans="1:2" x14ac:dyDescent="0.3">
      <c r="A361" s="14"/>
      <c r="B361" s="15"/>
    </row>
    <row r="362" spans="1:2" x14ac:dyDescent="0.3">
      <c r="A362" s="14"/>
      <c r="B362" s="15"/>
    </row>
    <row r="363" spans="1:2" x14ac:dyDescent="0.3">
      <c r="A363" s="14"/>
      <c r="B363" s="15"/>
    </row>
    <row r="364" spans="1:2" x14ac:dyDescent="0.3">
      <c r="A364" s="14"/>
      <c r="B364" s="15"/>
    </row>
    <row r="365" spans="1:2" x14ac:dyDescent="0.3">
      <c r="A365" s="14"/>
      <c r="B365" s="15"/>
    </row>
    <row r="366" spans="1:2" x14ac:dyDescent="0.3">
      <c r="A366" s="14"/>
      <c r="B366" s="15"/>
    </row>
    <row r="367" spans="1:2" x14ac:dyDescent="0.3">
      <c r="A367" s="14"/>
      <c r="B367" s="15"/>
    </row>
    <row r="368" spans="1:2" x14ac:dyDescent="0.3">
      <c r="A368" s="14"/>
      <c r="B368" s="15"/>
    </row>
    <row r="369" spans="1:2" x14ac:dyDescent="0.3">
      <c r="A369" s="14"/>
      <c r="B369" s="15"/>
    </row>
    <row r="370" spans="1:2" x14ac:dyDescent="0.3">
      <c r="A370" s="14"/>
      <c r="B370" s="15"/>
    </row>
    <row r="371" spans="1:2" x14ac:dyDescent="0.3">
      <c r="A371" s="14"/>
      <c r="B371" s="15"/>
    </row>
    <row r="372" spans="1:2" x14ac:dyDescent="0.3">
      <c r="A372" s="14"/>
      <c r="B372" s="15"/>
    </row>
    <row r="373" spans="1:2" x14ac:dyDescent="0.3">
      <c r="A373" s="14"/>
      <c r="B373" s="15"/>
    </row>
    <row r="374" spans="1:2" x14ac:dyDescent="0.3">
      <c r="A374" s="14"/>
      <c r="B374" s="15"/>
    </row>
    <row r="375" spans="1:2" x14ac:dyDescent="0.3">
      <c r="A375" s="14"/>
      <c r="B375" s="15"/>
    </row>
    <row r="376" spans="1:2" x14ac:dyDescent="0.3">
      <c r="A376" s="14"/>
      <c r="B376" s="15"/>
    </row>
    <row r="377" spans="1:2" x14ac:dyDescent="0.3">
      <c r="A377" s="14"/>
      <c r="B377" s="15"/>
    </row>
    <row r="378" spans="1:2" x14ac:dyDescent="0.3">
      <c r="A378" s="14"/>
      <c r="B378" s="15"/>
    </row>
    <row r="379" spans="1:2" x14ac:dyDescent="0.3">
      <c r="A379" s="14"/>
      <c r="B379" s="15"/>
    </row>
    <row r="380" spans="1:2" x14ac:dyDescent="0.3">
      <c r="A380" s="14"/>
      <c r="B380" s="15"/>
    </row>
    <row r="381" spans="1:2" x14ac:dyDescent="0.3">
      <c r="A381" s="14"/>
      <c r="B381" s="15"/>
    </row>
    <row r="382" spans="1:2" x14ac:dyDescent="0.3">
      <c r="A382" s="14"/>
      <c r="B382" s="15"/>
    </row>
    <row r="383" spans="1:2" x14ac:dyDescent="0.3">
      <c r="A383" s="14"/>
      <c r="B383" s="15"/>
    </row>
    <row r="384" spans="1:2" x14ac:dyDescent="0.3">
      <c r="A384" s="14"/>
      <c r="B384" s="15"/>
    </row>
    <row r="385" spans="1:2" x14ac:dyDescent="0.3">
      <c r="A385" s="14"/>
      <c r="B385" s="15"/>
    </row>
    <row r="386" spans="1:2" x14ac:dyDescent="0.3">
      <c r="A386" s="14"/>
      <c r="B386" s="15"/>
    </row>
    <row r="387" spans="1:2" x14ac:dyDescent="0.3">
      <c r="A387" s="14"/>
      <c r="B387" s="15"/>
    </row>
    <row r="388" spans="1:2" x14ac:dyDescent="0.3">
      <c r="A388" s="14"/>
      <c r="B388" s="15"/>
    </row>
    <row r="389" spans="1:2" x14ac:dyDescent="0.3">
      <c r="A389" s="14"/>
      <c r="B389" s="15"/>
    </row>
    <row r="390" spans="1:2" x14ac:dyDescent="0.3">
      <c r="A390" s="14"/>
      <c r="B390" s="15"/>
    </row>
    <row r="391" spans="1:2" x14ac:dyDescent="0.3">
      <c r="A391" s="14"/>
      <c r="B391" s="15"/>
    </row>
    <row r="392" spans="1:2" x14ac:dyDescent="0.3">
      <c r="A392" s="14"/>
      <c r="B392" s="15"/>
    </row>
    <row r="393" spans="1:2" x14ac:dyDescent="0.3">
      <c r="A393" s="14"/>
      <c r="B393" s="15"/>
    </row>
    <row r="394" spans="1:2" x14ac:dyDescent="0.3">
      <c r="A394" s="14"/>
      <c r="B394" s="15"/>
    </row>
    <row r="395" spans="1:2" x14ac:dyDescent="0.3">
      <c r="A395" s="14"/>
      <c r="B395" s="15"/>
    </row>
    <row r="396" spans="1:2" x14ac:dyDescent="0.3">
      <c r="A396" s="14"/>
      <c r="B396" s="15"/>
    </row>
    <row r="397" spans="1:2" x14ac:dyDescent="0.3">
      <c r="A397" s="14"/>
      <c r="B397" s="15"/>
    </row>
    <row r="398" spans="1:2" x14ac:dyDescent="0.3">
      <c r="A398" s="14"/>
      <c r="B398" s="15"/>
    </row>
    <row r="399" spans="1:2" x14ac:dyDescent="0.3">
      <c r="A399" s="14"/>
      <c r="B399" s="15"/>
    </row>
    <row r="400" spans="1:2" x14ac:dyDescent="0.3">
      <c r="A400" s="14"/>
      <c r="B400" s="15"/>
    </row>
    <row r="401" spans="1:2" x14ac:dyDescent="0.3">
      <c r="A401" s="14"/>
      <c r="B401" s="15"/>
    </row>
    <row r="402" spans="1:2" x14ac:dyDescent="0.3">
      <c r="A402" s="14"/>
      <c r="B402" s="15"/>
    </row>
    <row r="403" spans="1:2" x14ac:dyDescent="0.3">
      <c r="A403" s="14"/>
      <c r="B403" s="15"/>
    </row>
    <row r="404" spans="1:2" x14ac:dyDescent="0.3">
      <c r="A404" s="14"/>
      <c r="B404" s="15"/>
    </row>
    <row r="405" spans="1:2" x14ac:dyDescent="0.3">
      <c r="A405" s="14"/>
      <c r="B405" s="15"/>
    </row>
    <row r="406" spans="1:2" x14ac:dyDescent="0.3">
      <c r="A406" s="14"/>
      <c r="B406" s="15"/>
    </row>
    <row r="407" spans="1:2" x14ac:dyDescent="0.3">
      <c r="A407" s="14"/>
      <c r="B407" s="15"/>
    </row>
    <row r="408" spans="1:2" x14ac:dyDescent="0.3">
      <c r="A408" s="14"/>
      <c r="B408" s="15"/>
    </row>
    <row r="409" spans="1:2" x14ac:dyDescent="0.3">
      <c r="A409" s="14"/>
      <c r="B409" s="15"/>
    </row>
    <row r="410" spans="1:2" x14ac:dyDescent="0.3">
      <c r="A410" s="14"/>
      <c r="B410" s="15"/>
    </row>
    <row r="411" spans="1:2" x14ac:dyDescent="0.3">
      <c r="A411" s="14"/>
      <c r="B411" s="15"/>
    </row>
    <row r="412" spans="1:2" x14ac:dyDescent="0.3">
      <c r="A412" s="14"/>
      <c r="B412" s="15"/>
    </row>
    <row r="413" spans="1:2" x14ac:dyDescent="0.3">
      <c r="A413" s="14"/>
      <c r="B413" s="15"/>
    </row>
    <row r="414" spans="1:2" x14ac:dyDescent="0.3">
      <c r="A414" s="14"/>
      <c r="B414" s="15"/>
    </row>
    <row r="415" spans="1:2" x14ac:dyDescent="0.3">
      <c r="A415" s="14"/>
      <c r="B415" s="15"/>
    </row>
    <row r="416" spans="1:2" x14ac:dyDescent="0.3">
      <c r="A416" s="14"/>
      <c r="B416" s="15"/>
    </row>
    <row r="417" spans="1:2" x14ac:dyDescent="0.3">
      <c r="A417" s="14"/>
      <c r="B417" s="15"/>
    </row>
    <row r="418" spans="1:2" x14ac:dyDescent="0.3">
      <c r="A418" s="14"/>
      <c r="B418" s="15"/>
    </row>
    <row r="419" spans="1:2" x14ac:dyDescent="0.3">
      <c r="A419" s="14"/>
      <c r="B419" s="15"/>
    </row>
    <row r="420" spans="1:2" x14ac:dyDescent="0.3">
      <c r="A420" s="14"/>
      <c r="B420" s="15"/>
    </row>
    <row r="421" spans="1:2" x14ac:dyDescent="0.3">
      <c r="A421" s="14"/>
      <c r="B421" s="15"/>
    </row>
    <row r="422" spans="1:2" x14ac:dyDescent="0.3">
      <c r="A422" s="14"/>
      <c r="B422" s="15"/>
    </row>
    <row r="423" spans="1:2" x14ac:dyDescent="0.3">
      <c r="A423" s="14"/>
      <c r="B423" s="15"/>
    </row>
    <row r="424" spans="1:2" x14ac:dyDescent="0.3">
      <c r="A424" s="14"/>
      <c r="B424" s="15"/>
    </row>
    <row r="425" spans="1:2" x14ac:dyDescent="0.3">
      <c r="A425" s="14"/>
      <c r="B425" s="15"/>
    </row>
    <row r="426" spans="1:2" x14ac:dyDescent="0.3">
      <c r="A426" s="14"/>
      <c r="B426" s="15"/>
    </row>
    <row r="427" spans="1:2" x14ac:dyDescent="0.3">
      <c r="A427" s="14"/>
      <c r="B427" s="15"/>
    </row>
    <row r="428" spans="1:2" x14ac:dyDescent="0.3">
      <c r="A428" s="14"/>
      <c r="B428" s="15"/>
    </row>
    <row r="429" spans="1:2" x14ac:dyDescent="0.3">
      <c r="A429" s="14"/>
      <c r="B429" s="15"/>
    </row>
    <row r="430" spans="1:2" x14ac:dyDescent="0.3">
      <c r="A430" s="14"/>
      <c r="B430" s="15"/>
    </row>
    <row r="431" spans="1:2" x14ac:dyDescent="0.3">
      <c r="A431" s="14"/>
      <c r="B431" s="15"/>
    </row>
    <row r="432" spans="1:2" x14ac:dyDescent="0.3">
      <c r="A432" s="14"/>
      <c r="B432" s="15"/>
    </row>
    <row r="433" spans="1:2" x14ac:dyDescent="0.3">
      <c r="A433" s="14"/>
      <c r="B433" s="15"/>
    </row>
    <row r="434" spans="1:2" x14ac:dyDescent="0.3">
      <c r="A434" s="14"/>
      <c r="B434" s="15"/>
    </row>
    <row r="435" spans="1:2" x14ac:dyDescent="0.3">
      <c r="A435" s="14"/>
      <c r="B435" s="15"/>
    </row>
    <row r="436" spans="1:2" x14ac:dyDescent="0.3">
      <c r="A436" s="14"/>
      <c r="B436" s="15"/>
    </row>
    <row r="437" spans="1:2" x14ac:dyDescent="0.3">
      <c r="A437" s="14"/>
      <c r="B437" s="15"/>
    </row>
    <row r="438" spans="1:2" x14ac:dyDescent="0.3">
      <c r="A438" s="14"/>
      <c r="B438" s="15"/>
    </row>
    <row r="439" spans="1:2" x14ac:dyDescent="0.3">
      <c r="A439" s="14"/>
      <c r="B439" s="15"/>
    </row>
    <row r="440" spans="1:2" x14ac:dyDescent="0.3">
      <c r="A440" s="14"/>
      <c r="B440" s="15"/>
    </row>
    <row r="441" spans="1:2" x14ac:dyDescent="0.3">
      <c r="A441" s="14"/>
      <c r="B441" s="15"/>
    </row>
    <row r="442" spans="1:2" x14ac:dyDescent="0.3">
      <c r="A442" s="14"/>
      <c r="B442" s="15"/>
    </row>
    <row r="443" spans="1:2" x14ac:dyDescent="0.3">
      <c r="A443" s="14"/>
      <c r="B443" s="15"/>
    </row>
    <row r="444" spans="1:2" x14ac:dyDescent="0.3">
      <c r="A444" s="14"/>
      <c r="B444" s="15"/>
    </row>
    <row r="445" spans="1:2" x14ac:dyDescent="0.3">
      <c r="A445" s="14"/>
      <c r="B445" s="15"/>
    </row>
    <row r="446" spans="1:2" x14ac:dyDescent="0.3">
      <c r="A446" s="14"/>
      <c r="B446" s="15"/>
    </row>
    <row r="447" spans="1:2" x14ac:dyDescent="0.3">
      <c r="A447" s="14"/>
      <c r="B447" s="15"/>
    </row>
    <row r="448" spans="1:2" x14ac:dyDescent="0.3">
      <c r="A448" s="14"/>
      <c r="B448" s="15"/>
    </row>
    <row r="449" spans="1:2" x14ac:dyDescent="0.3">
      <c r="A449" s="14"/>
      <c r="B449" s="15"/>
    </row>
    <row r="450" spans="1:2" x14ac:dyDescent="0.3">
      <c r="A450" s="14"/>
      <c r="B450" s="15"/>
    </row>
    <row r="451" spans="1:2" x14ac:dyDescent="0.3">
      <c r="A451" s="14"/>
      <c r="B451" s="15"/>
    </row>
    <row r="452" spans="1:2" x14ac:dyDescent="0.3">
      <c r="A452" s="14"/>
      <c r="B452" s="15"/>
    </row>
    <row r="453" spans="1:2" x14ac:dyDescent="0.3">
      <c r="A453" s="14"/>
      <c r="B453" s="15"/>
    </row>
    <row r="454" spans="1:2" x14ac:dyDescent="0.3">
      <c r="A454" s="14"/>
      <c r="B454" s="15"/>
    </row>
    <row r="455" spans="1:2" x14ac:dyDescent="0.3">
      <c r="A455" s="14"/>
      <c r="B455" s="15"/>
    </row>
    <row r="456" spans="1:2" x14ac:dyDescent="0.3">
      <c r="A456" s="14"/>
      <c r="B456" s="15"/>
    </row>
    <row r="457" spans="1:2" x14ac:dyDescent="0.3">
      <c r="A457" s="14"/>
      <c r="B457" s="15"/>
    </row>
    <row r="458" spans="1:2" x14ac:dyDescent="0.3">
      <c r="A458" s="14"/>
      <c r="B458" s="15"/>
    </row>
    <row r="459" spans="1:2" x14ac:dyDescent="0.3">
      <c r="A459" s="14"/>
      <c r="B459" s="15"/>
    </row>
    <row r="460" spans="1:2" x14ac:dyDescent="0.3">
      <c r="A460" s="14"/>
      <c r="B460" s="15"/>
    </row>
    <row r="461" spans="1:2" x14ac:dyDescent="0.3">
      <c r="A461" s="14"/>
      <c r="B461" s="15"/>
    </row>
    <row r="462" spans="1:2" x14ac:dyDescent="0.3">
      <c r="A462" s="14"/>
      <c r="B462" s="15"/>
    </row>
    <row r="463" spans="1:2" x14ac:dyDescent="0.3">
      <c r="A463" s="14"/>
      <c r="B463" s="15"/>
    </row>
    <row r="464" spans="1:2" x14ac:dyDescent="0.3">
      <c r="A464" s="14"/>
      <c r="B464" s="15"/>
    </row>
    <row r="465" spans="1:2" x14ac:dyDescent="0.3">
      <c r="A465" s="14"/>
      <c r="B465" s="15"/>
    </row>
    <row r="466" spans="1:2" x14ac:dyDescent="0.3">
      <c r="A466" s="14"/>
      <c r="B466" s="15"/>
    </row>
    <row r="467" spans="1:2" x14ac:dyDescent="0.3">
      <c r="A467" s="14"/>
      <c r="B467" s="15"/>
    </row>
    <row r="468" spans="1:2" x14ac:dyDescent="0.3">
      <c r="A468" s="14"/>
      <c r="B468" s="15"/>
    </row>
    <row r="469" spans="1:2" x14ac:dyDescent="0.3">
      <c r="A469" s="14"/>
      <c r="B469" s="15"/>
    </row>
    <row r="470" spans="1:2" x14ac:dyDescent="0.3">
      <c r="A470" s="14"/>
      <c r="B470" s="15"/>
    </row>
    <row r="471" spans="1:2" x14ac:dyDescent="0.3">
      <c r="A471" s="14"/>
      <c r="B471" s="15"/>
    </row>
    <row r="472" spans="1:2" x14ac:dyDescent="0.3">
      <c r="A472" s="14"/>
      <c r="B472" s="15"/>
    </row>
    <row r="473" spans="1:2" x14ac:dyDescent="0.3">
      <c r="A473" s="14"/>
      <c r="B473" s="15"/>
    </row>
    <row r="474" spans="1:2" x14ac:dyDescent="0.3">
      <c r="A474" s="14"/>
      <c r="B474" s="15"/>
    </row>
    <row r="475" spans="1:2" x14ac:dyDescent="0.3">
      <c r="A475" s="14"/>
      <c r="B475" s="15"/>
    </row>
    <row r="476" spans="1:2" x14ac:dyDescent="0.3">
      <c r="A476" s="14"/>
      <c r="B476" s="15"/>
    </row>
    <row r="477" spans="1:2" x14ac:dyDescent="0.3">
      <c r="A477" s="14"/>
      <c r="B477" s="15"/>
    </row>
    <row r="478" spans="1:2" x14ac:dyDescent="0.3">
      <c r="A478" s="14"/>
      <c r="B478" s="15"/>
    </row>
    <row r="479" spans="1:2" x14ac:dyDescent="0.3">
      <c r="A479" s="14"/>
      <c r="B479" s="15"/>
    </row>
    <row r="480" spans="1:2" x14ac:dyDescent="0.3">
      <c r="A480" s="14"/>
      <c r="B480" s="15"/>
    </row>
    <row r="481" spans="1:2" x14ac:dyDescent="0.3">
      <c r="A481" s="14"/>
      <c r="B481" s="15"/>
    </row>
    <row r="482" spans="1:2" x14ac:dyDescent="0.3">
      <c r="A482" s="14"/>
      <c r="B482" s="15"/>
    </row>
    <row r="483" spans="1:2" x14ac:dyDescent="0.3">
      <c r="A483" s="14"/>
      <c r="B483" s="15"/>
    </row>
    <row r="484" spans="1:2" x14ac:dyDescent="0.3">
      <c r="A484" s="14"/>
      <c r="B484" s="15"/>
    </row>
    <row r="485" spans="1:2" x14ac:dyDescent="0.3">
      <c r="A485" s="14"/>
      <c r="B485" s="15"/>
    </row>
    <row r="486" spans="1:2" x14ac:dyDescent="0.3">
      <c r="A486" s="14"/>
      <c r="B486" s="15"/>
    </row>
    <row r="487" spans="1:2" x14ac:dyDescent="0.3">
      <c r="A487" s="14"/>
      <c r="B487" s="15"/>
    </row>
    <row r="488" spans="1:2" x14ac:dyDescent="0.3">
      <c r="A488" s="14"/>
      <c r="B488" s="15"/>
    </row>
    <row r="489" spans="1:2" x14ac:dyDescent="0.3">
      <c r="A489" s="14"/>
      <c r="B489" s="15"/>
    </row>
    <row r="490" spans="1:2" x14ac:dyDescent="0.3">
      <c r="A490" s="14"/>
      <c r="B490" s="15"/>
    </row>
    <row r="491" spans="1:2" x14ac:dyDescent="0.3">
      <c r="A491" s="14"/>
      <c r="B491" s="15"/>
    </row>
    <row r="492" spans="1:2" x14ac:dyDescent="0.3">
      <c r="A492" s="14"/>
      <c r="B492" s="15"/>
    </row>
    <row r="493" spans="1:2" x14ac:dyDescent="0.3">
      <c r="A493" s="14"/>
      <c r="B493" s="15"/>
    </row>
    <row r="494" spans="1:2" x14ac:dyDescent="0.3">
      <c r="A494" s="14"/>
      <c r="B494" s="15"/>
    </row>
    <row r="495" spans="1:2" x14ac:dyDescent="0.3">
      <c r="A495" s="14"/>
      <c r="B495" s="15"/>
    </row>
    <row r="496" spans="1:2" x14ac:dyDescent="0.3">
      <c r="A496" s="14"/>
      <c r="B496" s="15"/>
    </row>
    <row r="497" spans="1:2" x14ac:dyDescent="0.3">
      <c r="A497" s="14"/>
      <c r="B497" s="15"/>
    </row>
    <row r="498" spans="1:2" x14ac:dyDescent="0.3">
      <c r="A498" s="14"/>
      <c r="B498" s="15"/>
    </row>
    <row r="499" spans="1:2" x14ac:dyDescent="0.3">
      <c r="A499" s="14"/>
      <c r="B499" s="15"/>
    </row>
    <row r="500" spans="1:2" x14ac:dyDescent="0.3">
      <c r="A500" s="14"/>
      <c r="B500" s="15"/>
    </row>
    <row r="501" spans="1:2" x14ac:dyDescent="0.3">
      <c r="A501" s="14"/>
      <c r="B501" s="15"/>
    </row>
    <row r="502" spans="1:2" x14ac:dyDescent="0.3">
      <c r="A502" s="14"/>
      <c r="B502" s="15"/>
    </row>
    <row r="503" spans="1:2" x14ac:dyDescent="0.3">
      <c r="A503" s="14"/>
      <c r="B503" s="15"/>
    </row>
    <row r="504" spans="1:2" x14ac:dyDescent="0.3">
      <c r="A504" s="14"/>
      <c r="B504" s="15"/>
    </row>
    <row r="505" spans="1:2" x14ac:dyDescent="0.3">
      <c r="A505" s="14"/>
      <c r="B505" s="15"/>
    </row>
    <row r="506" spans="1:2" x14ac:dyDescent="0.3">
      <c r="A506" s="14"/>
      <c r="B506" s="15"/>
    </row>
    <row r="507" spans="1:2" x14ac:dyDescent="0.3">
      <c r="A507" s="14"/>
      <c r="B507" s="15"/>
    </row>
    <row r="508" spans="1:2" x14ac:dyDescent="0.3">
      <c r="A508" s="14"/>
      <c r="B508" s="15"/>
    </row>
    <row r="509" spans="1:2" x14ac:dyDescent="0.3">
      <c r="A509" s="14"/>
      <c r="B509" s="15"/>
    </row>
    <row r="510" spans="1:2" x14ac:dyDescent="0.3">
      <c r="A510" s="14"/>
      <c r="B510" s="15"/>
    </row>
    <row r="511" spans="1:2" x14ac:dyDescent="0.3">
      <c r="A511" s="14"/>
      <c r="B511" s="15"/>
    </row>
    <row r="512" spans="1:2" x14ac:dyDescent="0.3">
      <c r="A512" s="14"/>
      <c r="B512" s="15"/>
    </row>
    <row r="513" spans="1:2" x14ac:dyDescent="0.3">
      <c r="A513" s="14"/>
      <c r="B513" s="15"/>
    </row>
    <row r="514" spans="1:2" x14ac:dyDescent="0.3">
      <c r="A514" s="14"/>
      <c r="B514" s="15"/>
    </row>
    <row r="515" spans="1:2" x14ac:dyDescent="0.3">
      <c r="A515" s="14"/>
      <c r="B515" s="15"/>
    </row>
    <row r="516" spans="1:2" x14ac:dyDescent="0.3">
      <c r="A516" s="14"/>
      <c r="B516" s="15"/>
    </row>
    <row r="517" spans="1:2" x14ac:dyDescent="0.3">
      <c r="A517" s="14"/>
      <c r="B517" s="15"/>
    </row>
    <row r="518" spans="1:2" x14ac:dyDescent="0.3">
      <c r="A518" s="14"/>
      <c r="B518" s="15"/>
    </row>
    <row r="519" spans="1:2" x14ac:dyDescent="0.3">
      <c r="A519" s="14"/>
      <c r="B519" s="15"/>
    </row>
    <row r="520" spans="1:2" x14ac:dyDescent="0.3">
      <c r="A520" s="14"/>
      <c r="B520" s="15"/>
    </row>
    <row r="521" spans="1:2" x14ac:dyDescent="0.3">
      <c r="A521" s="14"/>
      <c r="B521" s="15"/>
    </row>
    <row r="522" spans="1:2" x14ac:dyDescent="0.3">
      <c r="A522" s="14"/>
      <c r="B522" s="15"/>
    </row>
    <row r="523" spans="1:2" x14ac:dyDescent="0.3">
      <c r="A523" s="14"/>
      <c r="B523" s="15"/>
    </row>
    <row r="524" spans="1:2" x14ac:dyDescent="0.3">
      <c r="A524" s="14"/>
      <c r="B524" s="15"/>
    </row>
    <row r="525" spans="1:2" x14ac:dyDescent="0.3">
      <c r="A525" s="14"/>
      <c r="B525" s="15"/>
    </row>
    <row r="526" spans="1:2" x14ac:dyDescent="0.3">
      <c r="A526" s="14"/>
      <c r="B526" s="15"/>
    </row>
    <row r="527" spans="1:2" x14ac:dyDescent="0.3">
      <c r="A527" s="14"/>
      <c r="B527" s="15"/>
    </row>
    <row r="528" spans="1:2" x14ac:dyDescent="0.3">
      <c r="A528" s="14"/>
      <c r="B528" s="15"/>
    </row>
    <row r="529" spans="1:2" x14ac:dyDescent="0.3">
      <c r="A529" s="14"/>
      <c r="B529" s="15"/>
    </row>
    <row r="530" spans="1:2" x14ac:dyDescent="0.3">
      <c r="A530" s="14"/>
      <c r="B530" s="15"/>
    </row>
    <row r="531" spans="1:2" x14ac:dyDescent="0.3">
      <c r="A531" s="14"/>
      <c r="B531" s="15"/>
    </row>
    <row r="532" spans="1:2" x14ac:dyDescent="0.3">
      <c r="A532" s="14"/>
      <c r="B532" s="15"/>
    </row>
    <row r="533" spans="1:2" x14ac:dyDescent="0.3">
      <c r="A533" s="14"/>
      <c r="B533" s="15"/>
    </row>
    <row r="534" spans="1:2" x14ac:dyDescent="0.3">
      <c r="A534" s="14"/>
      <c r="B534" s="15"/>
    </row>
    <row r="535" spans="1:2" x14ac:dyDescent="0.3">
      <c r="A535" s="14"/>
      <c r="B535" s="15"/>
    </row>
    <row r="536" spans="1:2" x14ac:dyDescent="0.3">
      <c r="A536" s="14"/>
      <c r="B536" s="15"/>
    </row>
    <row r="537" spans="1:2" x14ac:dyDescent="0.3">
      <c r="A537" s="14"/>
      <c r="B537" s="15"/>
    </row>
    <row r="538" spans="1:2" x14ac:dyDescent="0.3">
      <c r="A538" s="14"/>
      <c r="B538" s="15"/>
    </row>
    <row r="539" spans="1:2" x14ac:dyDescent="0.3">
      <c r="A539" s="14"/>
      <c r="B539" s="15"/>
    </row>
    <row r="540" spans="1:2" x14ac:dyDescent="0.3">
      <c r="A540" s="14"/>
      <c r="B540" s="15"/>
    </row>
    <row r="541" spans="1:2" x14ac:dyDescent="0.3">
      <c r="A541" s="14"/>
      <c r="B541" s="15"/>
    </row>
    <row r="542" spans="1:2" x14ac:dyDescent="0.3">
      <c r="A542" s="14"/>
      <c r="B542" s="15"/>
    </row>
    <row r="543" spans="1:2" x14ac:dyDescent="0.3">
      <c r="A543" s="14"/>
      <c r="B543" s="15"/>
    </row>
    <row r="544" spans="1:2" x14ac:dyDescent="0.3">
      <c r="A544" s="14"/>
      <c r="B544" s="15"/>
    </row>
    <row r="545" spans="1:2" x14ac:dyDescent="0.3">
      <c r="A545" s="14"/>
      <c r="B545" s="15"/>
    </row>
    <row r="546" spans="1:2" x14ac:dyDescent="0.3">
      <c r="A546" s="14"/>
      <c r="B546" s="15"/>
    </row>
    <row r="547" spans="1:2" x14ac:dyDescent="0.3">
      <c r="A547" s="14"/>
      <c r="B547" s="15"/>
    </row>
    <row r="548" spans="1:2" x14ac:dyDescent="0.3">
      <c r="A548" s="14"/>
      <c r="B548" s="15"/>
    </row>
    <row r="549" spans="1:2" x14ac:dyDescent="0.3">
      <c r="A549" s="14"/>
      <c r="B549" s="15"/>
    </row>
    <row r="550" spans="1:2" x14ac:dyDescent="0.3">
      <c r="A550" s="14"/>
      <c r="B550" s="15"/>
    </row>
    <row r="551" spans="1:2" x14ac:dyDescent="0.3">
      <c r="A551" s="14"/>
      <c r="B551" s="15"/>
    </row>
    <row r="552" spans="1:2" x14ac:dyDescent="0.3">
      <c r="A552" s="14"/>
      <c r="B552" s="15"/>
    </row>
    <row r="553" spans="1:2" x14ac:dyDescent="0.3">
      <c r="A553" s="14"/>
      <c r="B553" s="15"/>
    </row>
    <row r="554" spans="1:2" x14ac:dyDescent="0.3">
      <c r="A554" s="14"/>
      <c r="B554" s="15"/>
    </row>
    <row r="555" spans="1:2" x14ac:dyDescent="0.3">
      <c r="A555" s="14"/>
      <c r="B555" s="15"/>
    </row>
    <row r="556" spans="1:2" x14ac:dyDescent="0.3">
      <c r="A556" s="14"/>
      <c r="B556" s="15"/>
    </row>
    <row r="557" spans="1:2" x14ac:dyDescent="0.3">
      <c r="A557" s="14"/>
      <c r="B557" s="15"/>
    </row>
    <row r="558" spans="1:2" x14ac:dyDescent="0.3">
      <c r="A558" s="14"/>
      <c r="B558" s="15"/>
    </row>
    <row r="559" spans="1:2" x14ac:dyDescent="0.3">
      <c r="A559" s="14"/>
      <c r="B559" s="15"/>
    </row>
    <row r="560" spans="1:2" x14ac:dyDescent="0.3">
      <c r="A560" s="14"/>
      <c r="B560" s="15"/>
    </row>
    <row r="561" spans="1:2" x14ac:dyDescent="0.3">
      <c r="A561" s="14"/>
      <c r="B561" s="15"/>
    </row>
    <row r="562" spans="1:2" x14ac:dyDescent="0.3">
      <c r="A562" s="14"/>
      <c r="B562" s="15"/>
    </row>
    <row r="563" spans="1:2" x14ac:dyDescent="0.3">
      <c r="A563" s="14"/>
      <c r="B563" s="15"/>
    </row>
    <row r="564" spans="1:2" x14ac:dyDescent="0.3">
      <c r="A564" s="14"/>
      <c r="B564" s="15"/>
    </row>
    <row r="565" spans="1:2" x14ac:dyDescent="0.3">
      <c r="A565" s="14"/>
      <c r="B565" s="15"/>
    </row>
    <row r="566" spans="1:2" x14ac:dyDescent="0.3">
      <c r="A566" s="14"/>
      <c r="B566" s="15"/>
    </row>
    <row r="567" spans="1:2" x14ac:dyDescent="0.3">
      <c r="A567" s="14"/>
      <c r="B567" s="15"/>
    </row>
    <row r="568" spans="1:2" x14ac:dyDescent="0.3">
      <c r="A568" s="14"/>
      <c r="B568" s="15"/>
    </row>
    <row r="569" spans="1:2" x14ac:dyDescent="0.3">
      <c r="A569" s="14"/>
      <c r="B569" s="15"/>
    </row>
    <row r="570" spans="1:2" x14ac:dyDescent="0.3">
      <c r="A570" s="14"/>
      <c r="B570" s="15"/>
    </row>
    <row r="571" spans="1:2" x14ac:dyDescent="0.3">
      <c r="A571" s="14"/>
      <c r="B571" s="15"/>
    </row>
    <row r="572" spans="1:2" x14ac:dyDescent="0.3">
      <c r="A572" s="14"/>
      <c r="B572" s="15"/>
    </row>
    <row r="573" spans="1:2" x14ac:dyDescent="0.3">
      <c r="A573" s="14"/>
      <c r="B573" s="15"/>
    </row>
    <row r="574" spans="1:2" x14ac:dyDescent="0.3">
      <c r="A574" s="14"/>
      <c r="B574" s="15"/>
    </row>
    <row r="575" spans="1:2" x14ac:dyDescent="0.3">
      <c r="A575" s="14"/>
      <c r="B575" s="15"/>
    </row>
    <row r="576" spans="1:2" x14ac:dyDescent="0.3">
      <c r="A576" s="14"/>
      <c r="B576" s="15"/>
    </row>
    <row r="577" spans="1:2" x14ac:dyDescent="0.3">
      <c r="A577" s="14"/>
      <c r="B577" s="15"/>
    </row>
    <row r="578" spans="1:2" x14ac:dyDescent="0.3">
      <c r="A578" s="14"/>
      <c r="B578" s="15"/>
    </row>
    <row r="579" spans="1:2" x14ac:dyDescent="0.3">
      <c r="A579" s="14"/>
      <c r="B579" s="15"/>
    </row>
    <row r="580" spans="1:2" x14ac:dyDescent="0.3">
      <c r="A580" s="14"/>
      <c r="B580" s="15"/>
    </row>
    <row r="581" spans="1:2" x14ac:dyDescent="0.3">
      <c r="A581" s="14"/>
      <c r="B581" s="15"/>
    </row>
    <row r="582" spans="1:2" x14ac:dyDescent="0.3">
      <c r="A582" s="14"/>
      <c r="B582" s="15"/>
    </row>
    <row r="583" spans="1:2" x14ac:dyDescent="0.3">
      <c r="A583" s="14"/>
      <c r="B583" s="15"/>
    </row>
    <row r="584" spans="1:2" x14ac:dyDescent="0.3">
      <c r="A584" s="14"/>
      <c r="B584" s="15"/>
    </row>
    <row r="585" spans="1:2" x14ac:dyDescent="0.3">
      <c r="A585" s="14"/>
      <c r="B585" s="15"/>
    </row>
    <row r="586" spans="1:2" x14ac:dyDescent="0.3">
      <c r="A586" s="14"/>
      <c r="B586" s="15"/>
    </row>
    <row r="587" spans="1:2" x14ac:dyDescent="0.3">
      <c r="A587" s="14"/>
      <c r="B587" s="15"/>
    </row>
    <row r="588" spans="1:2" x14ac:dyDescent="0.3">
      <c r="A588" s="14"/>
      <c r="B588" s="15"/>
    </row>
    <row r="589" spans="1:2" x14ac:dyDescent="0.3">
      <c r="A589" s="14"/>
      <c r="B589" s="15"/>
    </row>
    <row r="590" spans="1:2" x14ac:dyDescent="0.3">
      <c r="A590" s="14"/>
      <c r="B590" s="15"/>
    </row>
    <row r="591" spans="1:2" x14ac:dyDescent="0.3">
      <c r="A591" s="14"/>
      <c r="B591" s="15"/>
    </row>
    <row r="592" spans="1:2" x14ac:dyDescent="0.3">
      <c r="A592" s="14"/>
      <c r="B592" s="15"/>
    </row>
    <row r="593" spans="1:2" x14ac:dyDescent="0.3">
      <c r="A593" s="14"/>
      <c r="B593" s="15"/>
    </row>
    <row r="594" spans="1:2" x14ac:dyDescent="0.3">
      <c r="A594" s="14"/>
      <c r="B594" s="15"/>
    </row>
    <row r="595" spans="1:2" x14ac:dyDescent="0.3">
      <c r="A595" s="14"/>
      <c r="B595" s="15"/>
    </row>
    <row r="596" spans="1:2" x14ac:dyDescent="0.3">
      <c r="A596" s="14"/>
      <c r="B596" s="15"/>
    </row>
    <row r="597" spans="1:2" x14ac:dyDescent="0.3">
      <c r="A597" s="14"/>
      <c r="B597" s="15"/>
    </row>
    <row r="598" spans="1:2" x14ac:dyDescent="0.3">
      <c r="A598" s="14"/>
      <c r="B598" s="15"/>
    </row>
    <row r="599" spans="1:2" x14ac:dyDescent="0.3">
      <c r="A599" s="14"/>
      <c r="B599" s="15"/>
    </row>
    <row r="600" spans="1:2" x14ac:dyDescent="0.3">
      <c r="A600" s="14"/>
      <c r="B600" s="15"/>
    </row>
    <row r="601" spans="1:2" x14ac:dyDescent="0.3">
      <c r="A601" s="14"/>
      <c r="B601" s="15"/>
    </row>
    <row r="602" spans="1:2" x14ac:dyDescent="0.3">
      <c r="A602" s="14"/>
      <c r="B602" s="15"/>
    </row>
    <row r="603" spans="1:2" x14ac:dyDescent="0.3">
      <c r="A603" s="14"/>
      <c r="B603" s="15"/>
    </row>
    <row r="604" spans="1:2" x14ac:dyDescent="0.3">
      <c r="A604" s="14"/>
      <c r="B604" s="15"/>
    </row>
    <row r="605" spans="1:2" x14ac:dyDescent="0.3">
      <c r="A605" s="14"/>
      <c r="B605" s="15"/>
    </row>
    <row r="606" spans="1:2" x14ac:dyDescent="0.3">
      <c r="A606" s="14"/>
      <c r="B606" s="15"/>
    </row>
    <row r="607" spans="1:2" x14ac:dyDescent="0.3">
      <c r="A607" s="14"/>
      <c r="B607" s="15"/>
    </row>
    <row r="608" spans="1:2" x14ac:dyDescent="0.3">
      <c r="A608" s="14"/>
      <c r="B608" s="15"/>
    </row>
    <row r="609" spans="1:2" x14ac:dyDescent="0.3">
      <c r="A609" s="14"/>
      <c r="B609" s="15"/>
    </row>
    <row r="610" spans="1:2" x14ac:dyDescent="0.3">
      <c r="A610" s="14"/>
      <c r="B610" s="15"/>
    </row>
    <row r="611" spans="1:2" x14ac:dyDescent="0.3">
      <c r="A611" s="14"/>
      <c r="B611" s="15"/>
    </row>
    <row r="612" spans="1:2" x14ac:dyDescent="0.3">
      <c r="A612" s="14"/>
      <c r="B612" s="15"/>
    </row>
    <row r="613" spans="1:2" x14ac:dyDescent="0.3">
      <c r="A613" s="14"/>
      <c r="B613" s="15"/>
    </row>
    <row r="614" spans="1:2" x14ac:dyDescent="0.3">
      <c r="A614" s="14"/>
      <c r="B614" s="15"/>
    </row>
    <row r="615" spans="1:2" x14ac:dyDescent="0.3">
      <c r="A615" s="14"/>
      <c r="B615" s="15"/>
    </row>
    <row r="616" spans="1:2" x14ac:dyDescent="0.3">
      <c r="A616" s="14"/>
      <c r="B616" s="15"/>
    </row>
    <row r="617" spans="1:2" x14ac:dyDescent="0.3">
      <c r="A617" s="14"/>
      <c r="B617" s="15"/>
    </row>
    <row r="618" spans="1:2" x14ac:dyDescent="0.3">
      <c r="A618" s="14"/>
      <c r="B618" s="15"/>
    </row>
    <row r="619" spans="1:2" x14ac:dyDescent="0.3">
      <c r="A619" s="14"/>
      <c r="B619" s="15"/>
    </row>
    <row r="620" spans="1:2" x14ac:dyDescent="0.3">
      <c r="A620" s="14"/>
      <c r="B620" s="15"/>
    </row>
    <row r="621" spans="1:2" x14ac:dyDescent="0.3">
      <c r="A621" s="14"/>
      <c r="B621" s="15"/>
    </row>
    <row r="622" spans="1:2" x14ac:dyDescent="0.3">
      <c r="A622" s="14"/>
      <c r="B622" s="15"/>
    </row>
    <row r="623" spans="1:2" x14ac:dyDescent="0.3">
      <c r="A623" s="14"/>
      <c r="B623" s="15"/>
    </row>
    <row r="624" spans="1:2" x14ac:dyDescent="0.3">
      <c r="A624" s="14"/>
      <c r="B624" s="15"/>
    </row>
    <row r="625" spans="1:2" x14ac:dyDescent="0.3">
      <c r="A625" s="14"/>
      <c r="B625" s="15"/>
    </row>
    <row r="626" spans="1:2" x14ac:dyDescent="0.3">
      <c r="A626" s="14"/>
      <c r="B626" s="15"/>
    </row>
    <row r="627" spans="1:2" x14ac:dyDescent="0.3">
      <c r="A627" s="14"/>
      <c r="B627" s="15"/>
    </row>
    <row r="628" spans="1:2" x14ac:dyDescent="0.3">
      <c r="A628" s="14"/>
      <c r="B628" s="15"/>
    </row>
    <row r="629" spans="1:2" x14ac:dyDescent="0.3">
      <c r="A629" s="14"/>
      <c r="B629" s="15"/>
    </row>
    <row r="630" spans="1:2" x14ac:dyDescent="0.3">
      <c r="A630" s="14"/>
      <c r="B630" s="15"/>
    </row>
    <row r="631" spans="1:2" x14ac:dyDescent="0.3">
      <c r="A631" s="14"/>
      <c r="B631" s="15"/>
    </row>
    <row r="632" spans="1:2" x14ac:dyDescent="0.3">
      <c r="A632" s="14"/>
      <c r="B632" s="15"/>
    </row>
    <row r="633" spans="1:2" x14ac:dyDescent="0.3">
      <c r="A633" s="14"/>
      <c r="B633" s="15"/>
    </row>
    <row r="634" spans="1:2" x14ac:dyDescent="0.3">
      <c r="A634" s="14"/>
      <c r="B634" s="15"/>
    </row>
    <row r="635" spans="1:2" x14ac:dyDescent="0.3">
      <c r="A635" s="14"/>
      <c r="B635" s="15"/>
    </row>
    <row r="636" spans="1:2" x14ac:dyDescent="0.3">
      <c r="A636" s="14"/>
      <c r="B636" s="15"/>
    </row>
    <row r="637" spans="1:2" x14ac:dyDescent="0.3">
      <c r="A637" s="14"/>
      <c r="B637" s="15"/>
    </row>
    <row r="638" spans="1:2" x14ac:dyDescent="0.3">
      <c r="A638" s="14"/>
      <c r="B638" s="15"/>
    </row>
    <row r="639" spans="1:2" x14ac:dyDescent="0.3">
      <c r="A639" s="14"/>
      <c r="B639" s="15"/>
    </row>
    <row r="640" spans="1:2" x14ac:dyDescent="0.3">
      <c r="A640" s="14"/>
      <c r="B640" s="15"/>
    </row>
    <row r="641" spans="1:2" x14ac:dyDescent="0.3">
      <c r="A641" s="14"/>
      <c r="B641" s="15"/>
    </row>
    <row r="642" spans="1:2" x14ac:dyDescent="0.3">
      <c r="A642" s="14"/>
      <c r="B642" s="15"/>
    </row>
    <row r="643" spans="1:2" x14ac:dyDescent="0.3">
      <c r="A643" s="14"/>
      <c r="B643" s="15"/>
    </row>
    <row r="644" spans="1:2" x14ac:dyDescent="0.3">
      <c r="A644" s="14"/>
      <c r="B644" s="15"/>
    </row>
    <row r="645" spans="1:2" x14ac:dyDescent="0.3">
      <c r="A645" s="14"/>
      <c r="B645" s="15"/>
    </row>
    <row r="646" spans="1:2" x14ac:dyDescent="0.3">
      <c r="A646" s="14"/>
      <c r="B646" s="15"/>
    </row>
    <row r="647" spans="1:2" x14ac:dyDescent="0.3">
      <c r="A647" s="14"/>
      <c r="B647" s="15"/>
    </row>
    <row r="648" spans="1:2" x14ac:dyDescent="0.3">
      <c r="A648" s="14"/>
      <c r="B648" s="15"/>
    </row>
    <row r="649" spans="1:2" x14ac:dyDescent="0.3">
      <c r="A649" s="14"/>
      <c r="B649" s="15"/>
    </row>
    <row r="650" spans="1:2" x14ac:dyDescent="0.3">
      <c r="A650" s="14"/>
      <c r="B650" s="15"/>
    </row>
    <row r="651" spans="1:2" x14ac:dyDescent="0.3">
      <c r="A651" s="14"/>
      <c r="B651" s="15"/>
    </row>
    <row r="652" spans="1:2" x14ac:dyDescent="0.3">
      <c r="A652" s="14"/>
      <c r="B652" s="15"/>
    </row>
    <row r="653" spans="1:2" x14ac:dyDescent="0.3">
      <c r="A653" s="14"/>
      <c r="B653" s="15"/>
    </row>
    <row r="654" spans="1:2" x14ac:dyDescent="0.3">
      <c r="A654" s="14"/>
      <c r="B654" s="15"/>
    </row>
    <row r="655" spans="1:2" x14ac:dyDescent="0.3">
      <c r="A655" s="14"/>
      <c r="B655" s="15"/>
    </row>
    <row r="656" spans="1:2" x14ac:dyDescent="0.3">
      <c r="A656" s="14"/>
      <c r="B656" s="15"/>
    </row>
    <row r="657" spans="1:2" x14ac:dyDescent="0.3">
      <c r="A657" s="14"/>
      <c r="B657" s="15"/>
    </row>
    <row r="658" spans="1:2" x14ac:dyDescent="0.3">
      <c r="A658" s="14"/>
      <c r="B658" s="15"/>
    </row>
    <row r="659" spans="1:2" x14ac:dyDescent="0.3">
      <c r="A659" s="14"/>
      <c r="B659" s="15"/>
    </row>
    <row r="660" spans="1:2" x14ac:dyDescent="0.3">
      <c r="A660" s="14"/>
      <c r="B660" s="15"/>
    </row>
    <row r="661" spans="1:2" x14ac:dyDescent="0.3">
      <c r="A661" s="14"/>
      <c r="B661" s="15"/>
    </row>
    <row r="662" spans="1:2" x14ac:dyDescent="0.3">
      <c r="A662" s="14"/>
      <c r="B662" s="15"/>
    </row>
    <row r="663" spans="1:2" x14ac:dyDescent="0.3">
      <c r="A663" s="14"/>
      <c r="B663" s="15"/>
    </row>
    <row r="664" spans="1:2" x14ac:dyDescent="0.3">
      <c r="A664" s="14"/>
      <c r="B664" s="15"/>
    </row>
    <row r="665" spans="1:2" x14ac:dyDescent="0.3">
      <c r="A665" s="14"/>
      <c r="B665" s="15"/>
    </row>
    <row r="666" spans="1:2" x14ac:dyDescent="0.3">
      <c r="A666" s="14"/>
      <c r="B666" s="15"/>
    </row>
    <row r="667" spans="1:2" x14ac:dyDescent="0.3">
      <c r="A667" s="14"/>
      <c r="B667" s="15"/>
    </row>
    <row r="668" spans="1:2" x14ac:dyDescent="0.3">
      <c r="A668" s="14"/>
      <c r="B668" s="15"/>
    </row>
    <row r="669" spans="1:2" x14ac:dyDescent="0.3">
      <c r="A669" s="14"/>
      <c r="B669" s="15"/>
    </row>
    <row r="670" spans="1:2" x14ac:dyDescent="0.3">
      <c r="A670" s="14"/>
      <c r="B670" s="15"/>
    </row>
    <row r="671" spans="1:2" x14ac:dyDescent="0.3">
      <c r="A671" s="14"/>
      <c r="B671" s="15"/>
    </row>
    <row r="672" spans="1:2" x14ac:dyDescent="0.3">
      <c r="A672" s="14"/>
      <c r="B672" s="15"/>
    </row>
    <row r="673" spans="1:2" x14ac:dyDescent="0.3">
      <c r="A673" s="14"/>
      <c r="B673" s="15"/>
    </row>
    <row r="674" spans="1:2" x14ac:dyDescent="0.3">
      <c r="A674" s="14"/>
      <c r="B674" s="15"/>
    </row>
    <row r="675" spans="1:2" x14ac:dyDescent="0.3">
      <c r="A675" s="14"/>
      <c r="B675" s="15"/>
    </row>
    <row r="676" spans="1:2" x14ac:dyDescent="0.3">
      <c r="A676" s="14"/>
      <c r="B676" s="15"/>
    </row>
    <row r="677" spans="1:2" x14ac:dyDescent="0.3">
      <c r="A677" s="14"/>
      <c r="B677" s="15"/>
    </row>
    <row r="678" spans="1:2" x14ac:dyDescent="0.3">
      <c r="A678" s="14"/>
      <c r="B678" s="15"/>
    </row>
    <row r="679" spans="1:2" x14ac:dyDescent="0.3">
      <c r="A679" s="14"/>
      <c r="B679" s="15"/>
    </row>
    <row r="680" spans="1:2" x14ac:dyDescent="0.3">
      <c r="A680" s="14"/>
      <c r="B680" s="15"/>
    </row>
    <row r="681" spans="1:2" x14ac:dyDescent="0.3">
      <c r="A681" s="14"/>
      <c r="B681" s="15"/>
    </row>
    <row r="682" spans="1:2" x14ac:dyDescent="0.3">
      <c r="A682" s="14"/>
      <c r="B682" s="15"/>
    </row>
    <row r="683" spans="1:2" x14ac:dyDescent="0.3">
      <c r="A683" s="14"/>
      <c r="B683" s="15"/>
    </row>
    <row r="684" spans="1:2" x14ac:dyDescent="0.3">
      <c r="A684" s="14"/>
      <c r="B684" s="15"/>
    </row>
    <row r="685" spans="1:2" x14ac:dyDescent="0.3">
      <c r="A685" s="14"/>
      <c r="B685" s="15"/>
    </row>
    <row r="686" spans="1:2" x14ac:dyDescent="0.3">
      <c r="A686" s="14"/>
      <c r="B686" s="15"/>
    </row>
    <row r="687" spans="1:2" x14ac:dyDescent="0.3">
      <c r="A687" s="14"/>
      <c r="B687" s="15"/>
    </row>
    <row r="688" spans="1:2" x14ac:dyDescent="0.3">
      <c r="A688" s="14"/>
      <c r="B688" s="15"/>
    </row>
    <row r="689" spans="1:2" x14ac:dyDescent="0.3">
      <c r="A689" s="14"/>
      <c r="B689" s="15"/>
    </row>
    <row r="690" spans="1:2" x14ac:dyDescent="0.3">
      <c r="A690" s="14"/>
      <c r="B690" s="15"/>
    </row>
    <row r="691" spans="1:2" x14ac:dyDescent="0.3">
      <c r="A691" s="14"/>
      <c r="B691" s="15"/>
    </row>
    <row r="692" spans="1:2" x14ac:dyDescent="0.3">
      <c r="A692" s="14"/>
      <c r="B692" s="15"/>
    </row>
    <row r="693" spans="1:2" x14ac:dyDescent="0.3">
      <c r="A693" s="14"/>
      <c r="B693" s="15"/>
    </row>
    <row r="694" spans="1:2" x14ac:dyDescent="0.3">
      <c r="A694" s="14"/>
      <c r="B694" s="15"/>
    </row>
    <row r="695" spans="1:2" x14ac:dyDescent="0.3">
      <c r="A695" s="14"/>
      <c r="B695" s="15"/>
    </row>
    <row r="696" spans="1:2" x14ac:dyDescent="0.3">
      <c r="A696" s="14"/>
      <c r="B696" s="15"/>
    </row>
    <row r="697" spans="1:2" x14ac:dyDescent="0.3">
      <c r="A697" s="14"/>
      <c r="B697" s="15"/>
    </row>
    <row r="698" spans="1:2" x14ac:dyDescent="0.3">
      <c r="A698" s="14"/>
      <c r="B698" s="15"/>
    </row>
    <row r="699" spans="1:2" x14ac:dyDescent="0.3">
      <c r="A699" s="14"/>
      <c r="B699" s="15"/>
    </row>
    <row r="700" spans="1:2" x14ac:dyDescent="0.3">
      <c r="A700" s="14"/>
      <c r="B700" s="15"/>
    </row>
    <row r="701" spans="1:2" x14ac:dyDescent="0.3">
      <c r="A701" s="14"/>
      <c r="B701" s="15"/>
    </row>
    <row r="702" spans="1:2" x14ac:dyDescent="0.3">
      <c r="A702" s="14"/>
      <c r="B702" s="15"/>
    </row>
    <row r="703" spans="1:2" x14ac:dyDescent="0.3">
      <c r="A703" s="14"/>
      <c r="B703" s="15"/>
    </row>
    <row r="704" spans="1:2" x14ac:dyDescent="0.3">
      <c r="A704" s="14"/>
      <c r="B704" s="15"/>
    </row>
    <row r="705" spans="1:2" x14ac:dyDescent="0.3">
      <c r="A705" s="14"/>
      <c r="B705" s="15"/>
    </row>
    <row r="706" spans="1:2" x14ac:dyDescent="0.3">
      <c r="A706" s="14"/>
      <c r="B706" s="15"/>
    </row>
    <row r="707" spans="1:2" x14ac:dyDescent="0.3">
      <c r="A707" s="14"/>
      <c r="B707" s="15"/>
    </row>
    <row r="708" spans="1:2" x14ac:dyDescent="0.3">
      <c r="A708" s="14"/>
      <c r="B708" s="15"/>
    </row>
    <row r="709" spans="1:2" x14ac:dyDescent="0.3">
      <c r="A709" s="14"/>
      <c r="B709" s="15"/>
    </row>
    <row r="710" spans="1:2" x14ac:dyDescent="0.3">
      <c r="A710" s="14"/>
      <c r="B710" s="15"/>
    </row>
    <row r="711" spans="1:2" x14ac:dyDescent="0.3">
      <c r="A711" s="14"/>
      <c r="B711" s="15"/>
    </row>
    <row r="712" spans="1:2" x14ac:dyDescent="0.3">
      <c r="A712" s="14"/>
      <c r="B712" s="15"/>
    </row>
    <row r="713" spans="1:2" x14ac:dyDescent="0.3">
      <c r="A713" s="14"/>
      <c r="B713" s="15"/>
    </row>
    <row r="714" spans="1:2" x14ac:dyDescent="0.3">
      <c r="A714" s="14"/>
      <c r="B714" s="15"/>
    </row>
    <row r="715" spans="1:2" x14ac:dyDescent="0.3">
      <c r="A715" s="14"/>
      <c r="B715" s="15"/>
    </row>
    <row r="716" spans="1:2" x14ac:dyDescent="0.3">
      <c r="A716" s="14"/>
      <c r="B716" s="15"/>
    </row>
    <row r="717" spans="1:2" x14ac:dyDescent="0.3">
      <c r="A717" s="14"/>
      <c r="B717" s="15"/>
    </row>
    <row r="718" spans="1:2" x14ac:dyDescent="0.3">
      <c r="A718" s="14"/>
      <c r="B718" s="15"/>
    </row>
    <row r="719" spans="1:2" x14ac:dyDescent="0.3">
      <c r="A719" s="14"/>
      <c r="B719" s="15"/>
    </row>
    <row r="720" spans="1:2" x14ac:dyDescent="0.3">
      <c r="A720" s="14"/>
      <c r="B720" s="15"/>
    </row>
    <row r="721" spans="1:2" x14ac:dyDescent="0.3">
      <c r="A721" s="14"/>
      <c r="B721" s="15"/>
    </row>
    <row r="722" spans="1:2" x14ac:dyDescent="0.3">
      <c r="A722" s="14"/>
      <c r="B722" s="15"/>
    </row>
    <row r="723" spans="1:2" x14ac:dyDescent="0.3">
      <c r="A723" s="14"/>
      <c r="B723" s="15"/>
    </row>
    <row r="724" spans="1:2" x14ac:dyDescent="0.3">
      <c r="A724" s="14"/>
      <c r="B724" s="15"/>
    </row>
    <row r="725" spans="1:2" x14ac:dyDescent="0.3">
      <c r="A725" s="14"/>
      <c r="B725" s="15"/>
    </row>
    <row r="726" spans="1:2" x14ac:dyDescent="0.3">
      <c r="A726" s="14"/>
      <c r="B726" s="15"/>
    </row>
    <row r="727" spans="1:2" x14ac:dyDescent="0.3">
      <c r="A727" s="14"/>
      <c r="B727" s="15"/>
    </row>
    <row r="728" spans="1:2" x14ac:dyDescent="0.3">
      <c r="A728" s="14"/>
      <c r="B728" s="15"/>
    </row>
    <row r="729" spans="1:2" x14ac:dyDescent="0.3">
      <c r="A729" s="14"/>
      <c r="B729" s="15"/>
    </row>
    <row r="730" spans="1:2" x14ac:dyDescent="0.3">
      <c r="A730" s="14"/>
      <c r="B730" s="15"/>
    </row>
    <row r="731" spans="1:2" x14ac:dyDescent="0.3">
      <c r="A731" s="14"/>
      <c r="B731" s="15"/>
    </row>
    <row r="732" spans="1:2" x14ac:dyDescent="0.3">
      <c r="A732" s="14"/>
      <c r="B732" s="15"/>
    </row>
    <row r="733" spans="1:2" x14ac:dyDescent="0.3">
      <c r="A733" s="14"/>
      <c r="B733" s="15"/>
    </row>
    <row r="734" spans="1:2" x14ac:dyDescent="0.3">
      <c r="A734" s="14"/>
      <c r="B734" s="15"/>
    </row>
    <row r="735" spans="1:2" x14ac:dyDescent="0.3">
      <c r="A735" s="14"/>
      <c r="B735" s="15"/>
    </row>
    <row r="736" spans="1:2" x14ac:dyDescent="0.3">
      <c r="A736" s="14"/>
      <c r="B736" s="15"/>
    </row>
    <row r="737" spans="1:2" x14ac:dyDescent="0.3">
      <c r="A737" s="14"/>
      <c r="B737" s="15"/>
    </row>
    <row r="738" spans="1:2" x14ac:dyDescent="0.3">
      <c r="A738" s="14"/>
      <c r="B738" s="15"/>
    </row>
    <row r="739" spans="1:2" x14ac:dyDescent="0.3">
      <c r="A739" s="14"/>
      <c r="B739" s="15"/>
    </row>
    <row r="740" spans="1:2" x14ac:dyDescent="0.3">
      <c r="A740" s="14"/>
      <c r="B740" s="15"/>
    </row>
    <row r="741" spans="1:2" x14ac:dyDescent="0.3">
      <c r="A741" s="14"/>
      <c r="B741" s="15"/>
    </row>
    <row r="742" spans="1:2" x14ac:dyDescent="0.3">
      <c r="A742" s="14"/>
      <c r="B742" s="15"/>
    </row>
    <row r="743" spans="1:2" x14ac:dyDescent="0.3">
      <c r="A743" s="14"/>
      <c r="B743" s="15"/>
    </row>
    <row r="744" spans="1:2" x14ac:dyDescent="0.3">
      <c r="A744" s="14"/>
      <c r="B744" s="15"/>
    </row>
    <row r="745" spans="1:2" x14ac:dyDescent="0.3">
      <c r="A745" s="14"/>
      <c r="B745" s="15"/>
    </row>
    <row r="746" spans="1:2" x14ac:dyDescent="0.3">
      <c r="A746" s="14"/>
      <c r="B746" s="15"/>
    </row>
    <row r="747" spans="1:2" x14ac:dyDescent="0.3">
      <c r="A747" s="14"/>
      <c r="B747" s="15"/>
    </row>
    <row r="748" spans="1:2" x14ac:dyDescent="0.3">
      <c r="A748" s="14"/>
      <c r="B748" s="15"/>
    </row>
    <row r="749" spans="1:2" x14ac:dyDescent="0.3">
      <c r="A749" s="14"/>
      <c r="B749" s="15"/>
    </row>
    <row r="750" spans="1:2" x14ac:dyDescent="0.3">
      <c r="A750" s="14"/>
      <c r="B750" s="15"/>
    </row>
    <row r="751" spans="1:2" x14ac:dyDescent="0.3">
      <c r="A751" s="14"/>
      <c r="B751" s="15"/>
    </row>
    <row r="752" spans="1:2" x14ac:dyDescent="0.3">
      <c r="A752" s="14"/>
      <c r="B752" s="15"/>
    </row>
    <row r="753" spans="1:2" x14ac:dyDescent="0.3">
      <c r="A753" s="14"/>
      <c r="B753" s="15"/>
    </row>
    <row r="754" spans="1:2" x14ac:dyDescent="0.3">
      <c r="A754" s="14"/>
      <c r="B754" s="15"/>
    </row>
    <row r="755" spans="1:2" x14ac:dyDescent="0.3">
      <c r="A755" s="14"/>
      <c r="B755" s="15"/>
    </row>
    <row r="756" spans="1:2" x14ac:dyDescent="0.3">
      <c r="A756" s="14"/>
      <c r="B756" s="15"/>
    </row>
    <row r="757" spans="1:2" x14ac:dyDescent="0.3">
      <c r="A757" s="14"/>
      <c r="B757" s="15"/>
    </row>
    <row r="758" spans="1:2" x14ac:dyDescent="0.3">
      <c r="A758" s="14"/>
      <c r="B758" s="15"/>
    </row>
    <row r="759" spans="1:2" x14ac:dyDescent="0.3">
      <c r="A759" s="14"/>
      <c r="B759" s="15"/>
    </row>
    <row r="760" spans="1:2" x14ac:dyDescent="0.3">
      <c r="A760" s="14"/>
      <c r="B760" s="15"/>
    </row>
    <row r="761" spans="1:2" x14ac:dyDescent="0.3">
      <c r="A761" s="14"/>
      <c r="B761" s="15"/>
    </row>
    <row r="762" spans="1:2" x14ac:dyDescent="0.3">
      <c r="A762" s="14"/>
      <c r="B762" s="15"/>
    </row>
    <row r="763" spans="1:2" x14ac:dyDescent="0.3">
      <c r="A763" s="14"/>
      <c r="B763" s="15"/>
    </row>
    <row r="764" spans="1:2" x14ac:dyDescent="0.3">
      <c r="A764" s="14"/>
      <c r="B764" s="15"/>
    </row>
    <row r="765" spans="1:2" x14ac:dyDescent="0.3">
      <c r="A765" s="14"/>
      <c r="B765" s="15"/>
    </row>
    <row r="766" spans="1:2" x14ac:dyDescent="0.3">
      <c r="A766" s="14"/>
      <c r="B766" s="15"/>
    </row>
    <row r="767" spans="1:2" x14ac:dyDescent="0.3">
      <c r="A767" s="14"/>
      <c r="B767" s="15"/>
    </row>
    <row r="768" spans="1:2" x14ac:dyDescent="0.3">
      <c r="A768" s="14"/>
      <c r="B768" s="15"/>
    </row>
    <row r="769" spans="1:2" x14ac:dyDescent="0.3">
      <c r="A769" s="14"/>
      <c r="B769" s="15"/>
    </row>
    <row r="770" spans="1:2" x14ac:dyDescent="0.3">
      <c r="A770" s="14"/>
      <c r="B770" s="15"/>
    </row>
    <row r="771" spans="1:2" x14ac:dyDescent="0.3">
      <c r="A771" s="14"/>
      <c r="B771" s="15"/>
    </row>
    <row r="772" spans="1:2" x14ac:dyDescent="0.3">
      <c r="A772" s="14"/>
      <c r="B772" s="15"/>
    </row>
    <row r="773" spans="1:2" x14ac:dyDescent="0.3">
      <c r="A773" s="14"/>
      <c r="B773" s="15"/>
    </row>
    <row r="774" spans="1:2" x14ac:dyDescent="0.3">
      <c r="A774" s="14"/>
      <c r="B774" s="15"/>
    </row>
    <row r="775" spans="1:2" x14ac:dyDescent="0.3">
      <c r="A775" s="14"/>
      <c r="B775" s="15"/>
    </row>
    <row r="776" spans="1:2" x14ac:dyDescent="0.3">
      <c r="A776" s="14"/>
      <c r="B776" s="15"/>
    </row>
    <row r="777" spans="1:2" x14ac:dyDescent="0.3">
      <c r="A777" s="14"/>
      <c r="B777" s="15"/>
    </row>
    <row r="778" spans="1:2" x14ac:dyDescent="0.3">
      <c r="A778" s="14"/>
      <c r="B778" s="15"/>
    </row>
    <row r="779" spans="1:2" x14ac:dyDescent="0.3">
      <c r="A779" s="14"/>
      <c r="B779" s="15"/>
    </row>
    <row r="780" spans="1:2" x14ac:dyDescent="0.3">
      <c r="A780" s="14"/>
      <c r="B780" s="15"/>
    </row>
    <row r="781" spans="1:2" x14ac:dyDescent="0.3">
      <c r="A781" s="14"/>
      <c r="B781" s="15"/>
    </row>
    <row r="782" spans="1:2" x14ac:dyDescent="0.3">
      <c r="A782" s="14"/>
      <c r="B782" s="15"/>
    </row>
    <row r="783" spans="1:2" x14ac:dyDescent="0.3">
      <c r="A783" s="14"/>
      <c r="B783" s="15"/>
    </row>
    <row r="784" spans="1:2" x14ac:dyDescent="0.3">
      <c r="A784" s="14"/>
      <c r="B784" s="15"/>
    </row>
    <row r="785" spans="1:2" x14ac:dyDescent="0.3">
      <c r="A785" s="14"/>
      <c r="B785" s="15"/>
    </row>
    <row r="786" spans="1:2" x14ac:dyDescent="0.3">
      <c r="A786" s="14"/>
      <c r="B786" s="15"/>
    </row>
    <row r="787" spans="1:2" x14ac:dyDescent="0.3">
      <c r="A787" s="14"/>
      <c r="B787" s="15"/>
    </row>
    <row r="788" spans="1:2" x14ac:dyDescent="0.3">
      <c r="A788" s="14"/>
      <c r="B788" s="15"/>
    </row>
    <row r="789" spans="1:2" x14ac:dyDescent="0.3">
      <c r="A789" s="14"/>
      <c r="B789" s="15"/>
    </row>
    <row r="790" spans="1:2" x14ac:dyDescent="0.3">
      <c r="A790" s="14"/>
      <c r="B790" s="15"/>
    </row>
    <row r="791" spans="1:2" x14ac:dyDescent="0.3">
      <c r="A791" s="14"/>
      <c r="B791" s="15"/>
    </row>
    <row r="792" spans="1:2" x14ac:dyDescent="0.3">
      <c r="A792" s="14"/>
      <c r="B792" s="15"/>
    </row>
    <row r="793" spans="1:2" x14ac:dyDescent="0.3">
      <c r="A793" s="14"/>
      <c r="B793" s="15"/>
    </row>
    <row r="794" spans="1:2" x14ac:dyDescent="0.3">
      <c r="A794" s="14"/>
      <c r="B794" s="15"/>
    </row>
    <row r="795" spans="1:2" x14ac:dyDescent="0.3">
      <c r="A795" s="14"/>
      <c r="B795" s="15"/>
    </row>
    <row r="796" spans="1:2" x14ac:dyDescent="0.3">
      <c r="A796" s="14"/>
      <c r="B796" s="15"/>
    </row>
    <row r="797" spans="1:2" x14ac:dyDescent="0.3">
      <c r="A797" s="14"/>
      <c r="B797" s="15"/>
    </row>
    <row r="798" spans="1:2" x14ac:dyDescent="0.3">
      <c r="A798" s="14"/>
      <c r="B798" s="15"/>
    </row>
    <row r="799" spans="1:2" x14ac:dyDescent="0.3">
      <c r="A799" s="14"/>
      <c r="B799" s="15"/>
    </row>
    <row r="800" spans="1:2" x14ac:dyDescent="0.3">
      <c r="A800" s="14"/>
      <c r="B800" s="15"/>
    </row>
    <row r="801" spans="1:2" x14ac:dyDescent="0.3">
      <c r="A801" s="14"/>
      <c r="B801" s="15"/>
    </row>
    <row r="802" spans="1:2" x14ac:dyDescent="0.3">
      <c r="A802" s="14"/>
      <c r="B802" s="15"/>
    </row>
    <row r="803" spans="1:2" x14ac:dyDescent="0.3">
      <c r="A803" s="14"/>
      <c r="B803" s="15"/>
    </row>
    <row r="804" spans="1:2" x14ac:dyDescent="0.3">
      <c r="A804" s="14"/>
      <c r="B804" s="15"/>
    </row>
    <row r="805" spans="1:2" x14ac:dyDescent="0.3">
      <c r="A805" s="14"/>
      <c r="B805" s="15"/>
    </row>
    <row r="806" spans="1:2" x14ac:dyDescent="0.3">
      <c r="A806" s="14"/>
      <c r="B806" s="15"/>
    </row>
    <row r="807" spans="1:2" x14ac:dyDescent="0.3">
      <c r="A807" s="14"/>
      <c r="B807" s="15"/>
    </row>
    <row r="808" spans="1:2" x14ac:dyDescent="0.3">
      <c r="A808" s="14"/>
      <c r="B808" s="15"/>
    </row>
    <row r="809" spans="1:2" x14ac:dyDescent="0.3">
      <c r="A809" s="14"/>
      <c r="B809" s="15"/>
    </row>
    <row r="810" spans="1:2" x14ac:dyDescent="0.3">
      <c r="A810" s="14"/>
      <c r="B810" s="15"/>
    </row>
    <row r="811" spans="1:2" x14ac:dyDescent="0.3">
      <c r="A811" s="14"/>
      <c r="B811" s="15"/>
    </row>
    <row r="812" spans="1:2" x14ac:dyDescent="0.3">
      <c r="A812" s="14"/>
      <c r="B812" s="15"/>
    </row>
    <row r="813" spans="1:2" x14ac:dyDescent="0.3">
      <c r="A813" s="14"/>
      <c r="B813" s="15"/>
    </row>
    <row r="814" spans="1:2" x14ac:dyDescent="0.3">
      <c r="A814" s="14"/>
      <c r="B814" s="15"/>
    </row>
    <row r="815" spans="1:2" x14ac:dyDescent="0.3">
      <c r="A815" s="14"/>
      <c r="B815" s="15"/>
    </row>
    <row r="816" spans="1:2" x14ac:dyDescent="0.3">
      <c r="A816" s="14"/>
      <c r="B816" s="15"/>
    </row>
    <row r="817" spans="1:2" x14ac:dyDescent="0.3">
      <c r="A817" s="14"/>
      <c r="B817" s="15"/>
    </row>
    <row r="818" spans="1:2" x14ac:dyDescent="0.3">
      <c r="A818" s="14"/>
      <c r="B818" s="15"/>
    </row>
    <row r="819" spans="1:2" x14ac:dyDescent="0.3">
      <c r="A819" s="14"/>
      <c r="B819" s="15"/>
    </row>
    <row r="820" spans="1:2" x14ac:dyDescent="0.3">
      <c r="A820" s="14"/>
      <c r="B820" s="15"/>
    </row>
    <row r="821" spans="1:2" x14ac:dyDescent="0.3">
      <c r="A821" s="14"/>
      <c r="B821" s="15"/>
    </row>
    <row r="822" spans="1:2" x14ac:dyDescent="0.3">
      <c r="A822" s="14"/>
      <c r="B822" s="15"/>
    </row>
    <row r="823" spans="1:2" x14ac:dyDescent="0.3">
      <c r="A823" s="14"/>
      <c r="B823" s="15"/>
    </row>
    <row r="824" spans="1:2" x14ac:dyDescent="0.3">
      <c r="A824" s="14"/>
      <c r="B824" s="15"/>
    </row>
    <row r="825" spans="1:2" x14ac:dyDescent="0.3">
      <c r="A825" s="14"/>
      <c r="B825" s="15"/>
    </row>
    <row r="826" spans="1:2" x14ac:dyDescent="0.3">
      <c r="A826" s="14"/>
      <c r="B826" s="15"/>
    </row>
    <row r="827" spans="1:2" x14ac:dyDescent="0.3">
      <c r="A827" s="14"/>
      <c r="B827" s="15"/>
    </row>
    <row r="828" spans="1:2" x14ac:dyDescent="0.3">
      <c r="A828" s="14"/>
      <c r="B828" s="15"/>
    </row>
    <row r="829" spans="1:2" x14ac:dyDescent="0.3">
      <c r="A829" s="14"/>
      <c r="B829" s="15"/>
    </row>
    <row r="830" spans="1:2" x14ac:dyDescent="0.3">
      <c r="A830" s="14"/>
      <c r="B830" s="15"/>
    </row>
    <row r="831" spans="1:2" x14ac:dyDescent="0.3">
      <c r="A831" s="14"/>
      <c r="B831" s="15"/>
    </row>
    <row r="832" spans="1:2" x14ac:dyDescent="0.3">
      <c r="A832" s="14"/>
      <c r="B832" s="15"/>
    </row>
    <row r="833" spans="1:2" x14ac:dyDescent="0.3">
      <c r="A833" s="14"/>
      <c r="B833" s="15"/>
    </row>
    <row r="834" spans="1:2" x14ac:dyDescent="0.3">
      <c r="A834" s="14"/>
      <c r="B834" s="15"/>
    </row>
    <row r="835" spans="1:2" x14ac:dyDescent="0.3">
      <c r="A835" s="14"/>
      <c r="B835" s="15"/>
    </row>
    <row r="836" spans="1:2" x14ac:dyDescent="0.3">
      <c r="A836" s="14"/>
      <c r="B836" s="15"/>
    </row>
    <row r="837" spans="1:2" x14ac:dyDescent="0.3">
      <c r="A837" s="14"/>
      <c r="B837" s="15"/>
    </row>
    <row r="838" spans="1:2" x14ac:dyDescent="0.3">
      <c r="A838" s="14"/>
      <c r="B838" s="15"/>
    </row>
    <row r="839" spans="1:2" x14ac:dyDescent="0.3">
      <c r="A839" s="14"/>
      <c r="B839" s="15"/>
    </row>
    <row r="840" spans="1:2" x14ac:dyDescent="0.3">
      <c r="A840" s="14"/>
      <c r="B840" s="15"/>
    </row>
    <row r="841" spans="1:2" x14ac:dyDescent="0.3">
      <c r="A841" s="14"/>
      <c r="B841" s="15"/>
    </row>
    <row r="842" spans="1:2" x14ac:dyDescent="0.3">
      <c r="A842" s="14"/>
      <c r="B842" s="15"/>
    </row>
    <row r="843" spans="1:2" x14ac:dyDescent="0.3">
      <c r="A843" s="14"/>
      <c r="B843" s="15"/>
    </row>
    <row r="844" spans="1:2" x14ac:dyDescent="0.3">
      <c r="A844" s="14"/>
      <c r="B844" s="15"/>
    </row>
    <row r="845" spans="1:2" x14ac:dyDescent="0.3">
      <c r="A845" s="14"/>
      <c r="B845" s="15"/>
    </row>
    <row r="846" spans="1:2" x14ac:dyDescent="0.3">
      <c r="A846" s="14"/>
      <c r="B846" s="15"/>
    </row>
    <row r="847" spans="1:2" x14ac:dyDescent="0.3">
      <c r="A847" s="14"/>
      <c r="B847" s="15"/>
    </row>
    <row r="848" spans="1:2" x14ac:dyDescent="0.3">
      <c r="A848" s="14"/>
      <c r="B848" s="15"/>
    </row>
    <row r="849" spans="1:2" x14ac:dyDescent="0.3">
      <c r="A849" s="14"/>
      <c r="B849" s="15"/>
    </row>
    <row r="850" spans="1:2" x14ac:dyDescent="0.3">
      <c r="A850" s="14"/>
      <c r="B850" s="15"/>
    </row>
    <row r="851" spans="1:2" x14ac:dyDescent="0.3">
      <c r="A851" s="14"/>
      <c r="B851" s="15"/>
    </row>
    <row r="852" spans="1:2" x14ac:dyDescent="0.3">
      <c r="A852" s="14"/>
      <c r="B852" s="15"/>
    </row>
    <row r="853" spans="1:2" x14ac:dyDescent="0.3">
      <c r="A853" s="14"/>
      <c r="B853" s="15"/>
    </row>
    <row r="854" spans="1:2" x14ac:dyDescent="0.3">
      <c r="A854" s="14"/>
      <c r="B854" s="15"/>
    </row>
    <row r="855" spans="1:2" x14ac:dyDescent="0.3">
      <c r="A855" s="14"/>
      <c r="B855" s="15"/>
    </row>
    <row r="856" spans="1:2" x14ac:dyDescent="0.3">
      <c r="A856" s="14"/>
      <c r="B856" s="15"/>
    </row>
    <row r="857" spans="1:2" x14ac:dyDescent="0.3">
      <c r="A857" s="14"/>
      <c r="B857" s="15"/>
    </row>
    <row r="858" spans="1:2" x14ac:dyDescent="0.3">
      <c r="A858" s="14"/>
      <c r="B858" s="15"/>
    </row>
    <row r="859" spans="1:2" x14ac:dyDescent="0.3">
      <c r="A859" s="14"/>
      <c r="B859" s="15"/>
    </row>
    <row r="860" spans="1:2" x14ac:dyDescent="0.3">
      <c r="A860" s="14"/>
      <c r="B860" s="15"/>
    </row>
    <row r="861" spans="1:2" x14ac:dyDescent="0.3">
      <c r="A861" s="14"/>
      <c r="B861" s="15"/>
    </row>
    <row r="862" spans="1:2" x14ac:dyDescent="0.3">
      <c r="A862" s="14"/>
      <c r="B862" s="15"/>
    </row>
    <row r="863" spans="1:2" x14ac:dyDescent="0.3">
      <c r="A863" s="14"/>
      <c r="B863" s="15"/>
    </row>
    <row r="864" spans="1:2" x14ac:dyDescent="0.3">
      <c r="A864" s="14"/>
      <c r="B864" s="15"/>
    </row>
    <row r="865" spans="1:2" x14ac:dyDescent="0.3">
      <c r="A865" s="14"/>
      <c r="B865" s="15"/>
    </row>
    <row r="866" spans="1:2" x14ac:dyDescent="0.3">
      <c r="A866" s="14"/>
      <c r="B866" s="15"/>
    </row>
    <row r="867" spans="1:2" x14ac:dyDescent="0.3">
      <c r="A867" s="14"/>
      <c r="B867" s="15"/>
    </row>
    <row r="868" spans="1:2" x14ac:dyDescent="0.3">
      <c r="A868" s="14"/>
      <c r="B868" s="15"/>
    </row>
    <row r="869" spans="1:2" x14ac:dyDescent="0.3">
      <c r="A869" s="14"/>
      <c r="B869" s="15"/>
    </row>
    <row r="870" spans="1:2" x14ac:dyDescent="0.3">
      <c r="A870" s="14"/>
      <c r="B870" s="15"/>
    </row>
    <row r="871" spans="1:2" x14ac:dyDescent="0.3">
      <c r="A871" s="14"/>
      <c r="B871" s="15"/>
    </row>
    <row r="872" spans="1:2" x14ac:dyDescent="0.3">
      <c r="A872" s="14"/>
      <c r="B872" s="15"/>
    </row>
    <row r="873" spans="1:2" x14ac:dyDescent="0.3">
      <c r="A873" s="14"/>
      <c r="B873" s="15"/>
    </row>
    <row r="874" spans="1:2" x14ac:dyDescent="0.3">
      <c r="A874" s="14"/>
      <c r="B874" s="15"/>
    </row>
    <row r="875" spans="1:2" x14ac:dyDescent="0.3">
      <c r="A875" s="14"/>
      <c r="B875" s="15"/>
    </row>
    <row r="876" spans="1:2" x14ac:dyDescent="0.3">
      <c r="A876" s="14"/>
      <c r="B876" s="15"/>
    </row>
    <row r="877" spans="1:2" x14ac:dyDescent="0.3">
      <c r="A877" s="14"/>
      <c r="B877" s="15"/>
    </row>
    <row r="878" spans="1:2" x14ac:dyDescent="0.3">
      <c r="A878" s="14"/>
      <c r="B878" s="15"/>
    </row>
    <row r="879" spans="1:2" x14ac:dyDescent="0.3">
      <c r="A879" s="14"/>
      <c r="B879" s="15"/>
    </row>
    <row r="880" spans="1:2" x14ac:dyDescent="0.3">
      <c r="A880" s="14"/>
      <c r="B880" s="15"/>
    </row>
    <row r="881" spans="1:2" x14ac:dyDescent="0.3">
      <c r="A881" s="14"/>
      <c r="B881" s="15"/>
    </row>
    <row r="882" spans="1:2" x14ac:dyDescent="0.3">
      <c r="A882" s="14"/>
      <c r="B882" s="15"/>
    </row>
    <row r="883" spans="1:2" x14ac:dyDescent="0.3">
      <c r="A883" s="14"/>
      <c r="B883" s="15"/>
    </row>
    <row r="884" spans="1:2" x14ac:dyDescent="0.3">
      <c r="A884" s="14"/>
      <c r="B884" s="15"/>
    </row>
    <row r="885" spans="1:2" x14ac:dyDescent="0.3">
      <c r="A885" s="14"/>
      <c r="B885" s="15"/>
    </row>
    <row r="886" spans="1:2" x14ac:dyDescent="0.3">
      <c r="A886" s="14"/>
      <c r="B886" s="15"/>
    </row>
    <row r="887" spans="1:2" x14ac:dyDescent="0.3">
      <c r="A887" s="14"/>
      <c r="B887" s="15"/>
    </row>
    <row r="888" spans="1:2" x14ac:dyDescent="0.3">
      <c r="A888" s="14"/>
      <c r="B888" s="15"/>
    </row>
    <row r="889" spans="1:2" x14ac:dyDescent="0.3">
      <c r="A889" s="14"/>
      <c r="B889" s="15"/>
    </row>
    <row r="890" spans="1:2" x14ac:dyDescent="0.3">
      <c r="A890" s="14"/>
      <c r="B890" s="15"/>
    </row>
    <row r="891" spans="1:2" x14ac:dyDescent="0.3">
      <c r="A891" s="14"/>
      <c r="B891" s="15"/>
    </row>
    <row r="892" spans="1:2" x14ac:dyDescent="0.3">
      <c r="A892" s="14"/>
      <c r="B892" s="15"/>
    </row>
    <row r="893" spans="1:2" x14ac:dyDescent="0.3">
      <c r="A893" s="14"/>
      <c r="B893" s="15"/>
    </row>
    <row r="894" spans="1:2" x14ac:dyDescent="0.3">
      <c r="A894" s="14"/>
      <c r="B894" s="15"/>
    </row>
    <row r="895" spans="1:2" x14ac:dyDescent="0.3">
      <c r="A895" s="14"/>
      <c r="B895" s="15"/>
    </row>
    <row r="896" spans="1:2" x14ac:dyDescent="0.3">
      <c r="A896" s="14"/>
      <c r="B896" s="15"/>
    </row>
    <row r="897" spans="1:2" x14ac:dyDescent="0.3">
      <c r="A897" s="14"/>
      <c r="B897" s="15"/>
    </row>
    <row r="898" spans="1:2" x14ac:dyDescent="0.3">
      <c r="A898" s="14"/>
      <c r="B898" s="15"/>
    </row>
    <row r="899" spans="1:2" x14ac:dyDescent="0.3">
      <c r="A899" s="14"/>
      <c r="B899" s="15"/>
    </row>
    <row r="900" spans="1:2" x14ac:dyDescent="0.3">
      <c r="A900" s="14"/>
      <c r="B900" s="15"/>
    </row>
    <row r="901" spans="1:2" x14ac:dyDescent="0.3">
      <c r="A901" s="14"/>
      <c r="B901" s="15"/>
    </row>
    <row r="902" spans="1:2" x14ac:dyDescent="0.3">
      <c r="A902" s="14"/>
      <c r="B902" s="15"/>
    </row>
    <row r="903" spans="1:2" x14ac:dyDescent="0.3">
      <c r="A903" s="14"/>
      <c r="B903" s="15"/>
    </row>
    <row r="904" spans="1:2" x14ac:dyDescent="0.3">
      <c r="A904" s="14"/>
      <c r="B904" s="15"/>
    </row>
    <row r="905" spans="1:2" x14ac:dyDescent="0.3">
      <c r="A905" s="14"/>
      <c r="B905" s="15"/>
    </row>
    <row r="906" spans="1:2" x14ac:dyDescent="0.3">
      <c r="A906" s="14"/>
      <c r="B906" s="15"/>
    </row>
    <row r="907" spans="1:2" x14ac:dyDescent="0.3">
      <c r="A907" s="14"/>
      <c r="B907" s="15"/>
    </row>
    <row r="908" spans="1:2" x14ac:dyDescent="0.3">
      <c r="A908" s="14"/>
      <c r="B908" s="15"/>
    </row>
    <row r="909" spans="1:2" x14ac:dyDescent="0.3">
      <c r="A909" s="14"/>
      <c r="B909" s="15"/>
    </row>
    <row r="910" spans="1:2" x14ac:dyDescent="0.3">
      <c r="A910" s="14"/>
      <c r="B910" s="15"/>
    </row>
    <row r="911" spans="1:2" x14ac:dyDescent="0.3">
      <c r="A911" s="14"/>
      <c r="B911" s="15"/>
    </row>
    <row r="912" spans="1:2" x14ac:dyDescent="0.3">
      <c r="A912" s="14"/>
      <c r="B912" s="15"/>
    </row>
    <row r="913" spans="1:2" x14ac:dyDescent="0.3">
      <c r="A913" s="14"/>
      <c r="B913" s="15"/>
    </row>
    <row r="914" spans="1:2" x14ac:dyDescent="0.3">
      <c r="A914" s="14"/>
      <c r="B914" s="15"/>
    </row>
    <row r="915" spans="1:2" x14ac:dyDescent="0.3">
      <c r="A915" s="14"/>
      <c r="B915" s="15"/>
    </row>
    <row r="916" spans="1:2" x14ac:dyDescent="0.3">
      <c r="A916" s="14"/>
      <c r="B916" s="15"/>
    </row>
    <row r="917" spans="1:2" x14ac:dyDescent="0.3">
      <c r="A917" s="14"/>
      <c r="B917" s="15"/>
    </row>
    <row r="918" spans="1:2" x14ac:dyDescent="0.3">
      <c r="A918" s="14"/>
      <c r="B918" s="15"/>
    </row>
    <row r="919" spans="1:2" x14ac:dyDescent="0.3">
      <c r="A919" s="14"/>
      <c r="B919" s="15"/>
    </row>
    <row r="920" spans="1:2" x14ac:dyDescent="0.3">
      <c r="A920" s="14"/>
      <c r="B920" s="15"/>
    </row>
    <row r="921" spans="1:2" x14ac:dyDescent="0.3">
      <c r="A921" s="14"/>
      <c r="B921" s="15"/>
    </row>
    <row r="922" spans="1:2" x14ac:dyDescent="0.3">
      <c r="A922" s="14"/>
      <c r="B922" s="15"/>
    </row>
    <row r="923" spans="1:2" x14ac:dyDescent="0.3">
      <c r="A923" s="14"/>
      <c r="B923" s="15"/>
    </row>
    <row r="924" spans="1:2" x14ac:dyDescent="0.3">
      <c r="A924" s="14"/>
      <c r="B924" s="15"/>
    </row>
    <row r="925" spans="1:2" x14ac:dyDescent="0.3">
      <c r="A925" s="14"/>
      <c r="B925" s="15"/>
    </row>
    <row r="926" spans="1:2" x14ac:dyDescent="0.3">
      <c r="A926" s="14"/>
      <c r="B926" s="15"/>
    </row>
    <row r="927" spans="1:2" x14ac:dyDescent="0.3">
      <c r="A927" s="14"/>
      <c r="B927" s="15"/>
    </row>
    <row r="928" spans="1:2" x14ac:dyDescent="0.3">
      <c r="A928" s="14"/>
      <c r="B928" s="15"/>
    </row>
    <row r="929" spans="1:2" x14ac:dyDescent="0.3">
      <c r="A929" s="14"/>
      <c r="B929" s="15"/>
    </row>
    <row r="930" spans="1:2" x14ac:dyDescent="0.3">
      <c r="A930" s="14"/>
      <c r="B930" s="15"/>
    </row>
    <row r="931" spans="1:2" x14ac:dyDescent="0.3">
      <c r="A931" s="14"/>
      <c r="B931" s="15"/>
    </row>
    <row r="932" spans="1:2" x14ac:dyDescent="0.3">
      <c r="A932" s="14"/>
      <c r="B932" s="15"/>
    </row>
    <row r="933" spans="1:2" x14ac:dyDescent="0.3">
      <c r="A933" s="14"/>
      <c r="B933" s="15"/>
    </row>
    <row r="934" spans="1:2" x14ac:dyDescent="0.3">
      <c r="A934" s="14"/>
      <c r="B934" s="15"/>
    </row>
    <row r="935" spans="1:2" x14ac:dyDescent="0.3">
      <c r="A935" s="14"/>
      <c r="B935" s="15"/>
    </row>
    <row r="936" spans="1:2" x14ac:dyDescent="0.3">
      <c r="A936" s="14"/>
      <c r="B936" s="15"/>
    </row>
    <row r="937" spans="1:2" x14ac:dyDescent="0.3">
      <c r="A937" s="14"/>
      <c r="B937" s="15"/>
    </row>
    <row r="938" spans="1:2" x14ac:dyDescent="0.3">
      <c r="A938" s="14"/>
      <c r="B938" s="15"/>
    </row>
    <row r="939" spans="1:2" x14ac:dyDescent="0.3">
      <c r="A939" s="14"/>
      <c r="B939" s="15"/>
    </row>
    <row r="940" spans="1:2" x14ac:dyDescent="0.3">
      <c r="A940" s="14"/>
      <c r="B940" s="15"/>
    </row>
    <row r="941" spans="1:2" x14ac:dyDescent="0.3">
      <c r="A941" s="14"/>
      <c r="B941" s="15"/>
    </row>
    <row r="942" spans="1:2" x14ac:dyDescent="0.3">
      <c r="A942" s="14"/>
      <c r="B942" s="15"/>
    </row>
    <row r="943" spans="1:2" x14ac:dyDescent="0.3">
      <c r="A943" s="14"/>
      <c r="B943" s="15"/>
    </row>
    <row r="944" spans="1:2" x14ac:dyDescent="0.3">
      <c r="A944" s="14"/>
      <c r="B944" s="15"/>
    </row>
    <row r="945" spans="1:2" x14ac:dyDescent="0.3">
      <c r="A945" s="14"/>
      <c r="B945" s="15"/>
    </row>
    <row r="946" spans="1:2" x14ac:dyDescent="0.3">
      <c r="A946" s="14"/>
      <c r="B946" s="15"/>
    </row>
    <row r="947" spans="1:2" x14ac:dyDescent="0.3">
      <c r="A947" s="14"/>
      <c r="B947" s="15"/>
    </row>
    <row r="948" spans="1:2" x14ac:dyDescent="0.3">
      <c r="A948" s="14"/>
      <c r="B948" s="15"/>
    </row>
    <row r="949" spans="1:2" x14ac:dyDescent="0.3">
      <c r="A949" s="14"/>
      <c r="B949" s="15"/>
    </row>
    <row r="950" spans="1:2" x14ac:dyDescent="0.3">
      <c r="A950" s="14"/>
      <c r="B950" s="15"/>
    </row>
    <row r="951" spans="1:2" x14ac:dyDescent="0.3">
      <c r="A951" s="14"/>
      <c r="B951" s="15"/>
    </row>
    <row r="952" spans="1:2" x14ac:dyDescent="0.3">
      <c r="A952" s="14"/>
      <c r="B952" s="15"/>
    </row>
    <row r="953" spans="1:2" x14ac:dyDescent="0.3">
      <c r="A953" s="14"/>
      <c r="B953" s="15"/>
    </row>
    <row r="954" spans="1:2" x14ac:dyDescent="0.3">
      <c r="A954" s="14"/>
      <c r="B954" s="15"/>
    </row>
    <row r="955" spans="1:2" x14ac:dyDescent="0.3">
      <c r="A955" s="14"/>
      <c r="B955" s="15"/>
    </row>
    <row r="956" spans="1:2" x14ac:dyDescent="0.3">
      <c r="A956" s="14"/>
      <c r="B956" s="15"/>
    </row>
    <row r="957" spans="1:2" x14ac:dyDescent="0.3">
      <c r="A957" s="14"/>
      <c r="B957" s="15"/>
    </row>
    <row r="958" spans="1:2" x14ac:dyDescent="0.3">
      <c r="A958" s="14"/>
      <c r="B958" s="15"/>
    </row>
    <row r="959" spans="1:2" x14ac:dyDescent="0.3">
      <c r="A959" s="14"/>
      <c r="B959" s="15"/>
    </row>
    <row r="960" spans="1:2" x14ac:dyDescent="0.3">
      <c r="A960" s="14"/>
      <c r="B960" s="15"/>
    </row>
    <row r="961" spans="1:2" x14ac:dyDescent="0.3">
      <c r="A961" s="14"/>
      <c r="B961" s="15"/>
    </row>
    <row r="962" spans="1:2" x14ac:dyDescent="0.3">
      <c r="A962" s="14"/>
      <c r="B962" s="15"/>
    </row>
    <row r="963" spans="1:2" x14ac:dyDescent="0.3">
      <c r="A963" s="14"/>
      <c r="B963" s="15"/>
    </row>
    <row r="964" spans="1:2" x14ac:dyDescent="0.3">
      <c r="A964" s="14"/>
      <c r="B964" s="15"/>
    </row>
    <row r="965" spans="1:2" x14ac:dyDescent="0.3">
      <c r="A965" s="14"/>
      <c r="B965" s="15"/>
    </row>
    <row r="966" spans="1:2" x14ac:dyDescent="0.3">
      <c r="A966" s="14"/>
      <c r="B966" s="15"/>
    </row>
    <row r="967" spans="1:2" x14ac:dyDescent="0.3">
      <c r="A967" s="14"/>
      <c r="B967" s="15"/>
    </row>
    <row r="968" spans="1:2" x14ac:dyDescent="0.3">
      <c r="A968" s="14"/>
      <c r="B968" s="15"/>
    </row>
    <row r="969" spans="1:2" x14ac:dyDescent="0.3">
      <c r="A969" s="14"/>
      <c r="B969" s="15"/>
    </row>
    <row r="970" spans="1:2" x14ac:dyDescent="0.3">
      <c r="A970" s="14"/>
      <c r="B970" s="15"/>
    </row>
    <row r="971" spans="1:2" x14ac:dyDescent="0.3">
      <c r="A971" s="14"/>
      <c r="B971" s="15"/>
    </row>
    <row r="972" spans="1:2" x14ac:dyDescent="0.3">
      <c r="A972" s="14"/>
      <c r="B972" s="15"/>
    </row>
    <row r="973" spans="1:2" x14ac:dyDescent="0.3">
      <c r="A973" s="14"/>
      <c r="B973" s="15"/>
    </row>
    <row r="974" spans="1:2" x14ac:dyDescent="0.3">
      <c r="A974" s="14"/>
      <c r="B974" s="15"/>
    </row>
    <row r="975" spans="1:2" x14ac:dyDescent="0.3">
      <c r="A975" s="14"/>
      <c r="B975" s="15"/>
    </row>
    <row r="976" spans="1:2" x14ac:dyDescent="0.3">
      <c r="A976" s="14"/>
      <c r="B976" s="15"/>
    </row>
    <row r="977" spans="1:2" x14ac:dyDescent="0.3">
      <c r="A977" s="14"/>
      <c r="B977" s="15"/>
    </row>
    <row r="978" spans="1:2" x14ac:dyDescent="0.3">
      <c r="A978" s="14"/>
      <c r="B978" s="15"/>
    </row>
    <row r="979" spans="1:2" x14ac:dyDescent="0.3">
      <c r="A979" s="14"/>
      <c r="B979" s="15"/>
    </row>
    <row r="980" spans="1:2" x14ac:dyDescent="0.3">
      <c r="A980" s="14"/>
      <c r="B980" s="15"/>
    </row>
    <row r="981" spans="1:2" x14ac:dyDescent="0.3">
      <c r="A981" s="14"/>
      <c r="B981" s="15"/>
    </row>
    <row r="982" spans="1:2" x14ac:dyDescent="0.3">
      <c r="A982" s="14"/>
      <c r="B982" s="15"/>
    </row>
    <row r="983" spans="1:2" x14ac:dyDescent="0.3">
      <c r="A983" s="14"/>
      <c r="B983" s="15"/>
    </row>
    <row r="984" spans="1:2" x14ac:dyDescent="0.3">
      <c r="A984" s="14"/>
      <c r="B984" s="15"/>
    </row>
    <row r="985" spans="1:2" x14ac:dyDescent="0.3">
      <c r="A985" s="14"/>
      <c r="B985" s="15"/>
    </row>
    <row r="986" spans="1:2" x14ac:dyDescent="0.3">
      <c r="A986" s="14"/>
      <c r="B986" s="15"/>
    </row>
    <row r="987" spans="1:2" x14ac:dyDescent="0.3">
      <c r="A987" s="14"/>
      <c r="B987" s="15"/>
    </row>
    <row r="988" spans="1:2" x14ac:dyDescent="0.3">
      <c r="A988" s="14"/>
      <c r="B988" s="15"/>
    </row>
    <row r="989" spans="1:2" x14ac:dyDescent="0.3">
      <c r="A989" s="14"/>
      <c r="B989" s="15"/>
    </row>
    <row r="990" spans="1:2" x14ac:dyDescent="0.3">
      <c r="A990" s="14"/>
      <c r="B990" s="15"/>
    </row>
    <row r="991" spans="1:2" x14ac:dyDescent="0.3">
      <c r="A991" s="14"/>
      <c r="B991" s="15"/>
    </row>
    <row r="992" spans="1:2" x14ac:dyDescent="0.3">
      <c r="A992" s="14"/>
      <c r="B992" s="15"/>
    </row>
    <row r="993" spans="1:2" x14ac:dyDescent="0.3">
      <c r="A993" s="14"/>
      <c r="B993" s="15"/>
    </row>
    <row r="994" spans="1:2" x14ac:dyDescent="0.3">
      <c r="A994" s="14"/>
      <c r="B994" s="15"/>
    </row>
    <row r="995" spans="1:2" x14ac:dyDescent="0.3">
      <c r="A995" s="14"/>
      <c r="B995" s="15"/>
    </row>
    <row r="996" spans="1:2" x14ac:dyDescent="0.3">
      <c r="A996" s="14"/>
      <c r="B996" s="15"/>
    </row>
    <row r="997" spans="1:2" x14ac:dyDescent="0.3">
      <c r="A997" s="14"/>
      <c r="B997" s="15"/>
    </row>
    <row r="998" spans="1:2" x14ac:dyDescent="0.3">
      <c r="A998" s="14"/>
      <c r="B998" s="15"/>
    </row>
    <row r="999" spans="1:2" x14ac:dyDescent="0.3">
      <c r="A999" s="14"/>
      <c r="B999" s="15"/>
    </row>
    <row r="1000" spans="1:2" x14ac:dyDescent="0.3">
      <c r="A1000" s="14"/>
      <c r="B1000" s="15"/>
    </row>
    <row r="1001" spans="1:2" x14ac:dyDescent="0.3">
      <c r="A1001" s="14"/>
      <c r="B1001" s="15"/>
    </row>
    <row r="1002" spans="1:2" x14ac:dyDescent="0.3">
      <c r="A1002" s="14"/>
      <c r="B1002" s="15"/>
    </row>
    <row r="1003" spans="1:2" x14ac:dyDescent="0.3">
      <c r="A1003" s="14"/>
      <c r="B1003" s="15"/>
    </row>
  </sheetData>
  <mergeCells count="3">
    <mergeCell ref="A1:B1"/>
    <mergeCell ref="A2:A3"/>
    <mergeCell ref="B2:B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T1004"/>
  <sheetViews>
    <sheetView workbookViewId="0">
      <selection activeCell="C1" sqref="C1"/>
    </sheetView>
  </sheetViews>
  <sheetFormatPr baseColWidth="10" defaultRowHeight="15.6" x14ac:dyDescent="0.3"/>
  <cols>
    <col min="1" max="1" width="11.77734375" style="286" customWidth="1"/>
    <col min="2" max="2" width="8.21875" style="286" bestFit="1" customWidth="1"/>
    <col min="3" max="3" width="20.77734375" style="286" customWidth="1"/>
    <col min="4" max="4" width="7.77734375" style="286" customWidth="1"/>
    <col min="5" max="5" width="8.77734375" style="286" customWidth="1"/>
    <col min="6" max="6" width="7.77734375" style="286" customWidth="1"/>
    <col min="7" max="7" width="9.77734375" style="286" customWidth="1"/>
    <col min="8" max="8" width="7.77734375" style="406" customWidth="1"/>
    <col min="9" max="9" width="7.77734375" style="407" customWidth="1"/>
    <col min="10" max="10" width="9.77734375" style="408" customWidth="1"/>
    <col min="11" max="11" width="11.77734375" style="413" customWidth="1"/>
    <col min="12" max="12" width="7.77734375" style="407" customWidth="1"/>
    <col min="13" max="15" width="9.77734375" style="407" customWidth="1"/>
    <col min="16" max="16" width="8.6640625" style="407" customWidth="1"/>
    <col min="17" max="17" width="6.77734375" style="385" customWidth="1"/>
    <col min="18" max="18" width="19.77734375" style="390" customWidth="1"/>
    <col min="19" max="19" width="9.77734375" style="385" customWidth="1"/>
    <col min="20" max="22" width="6.77734375" style="385" customWidth="1"/>
    <col min="23" max="23" width="11.77734375" style="385" customWidth="1"/>
    <col min="24" max="24" width="11.5546875" style="392"/>
    <col min="25" max="25" width="0.88671875" style="286" customWidth="1"/>
    <col min="26" max="27" width="8.77734375" style="412" customWidth="1"/>
    <col min="28" max="28" width="8.77734375" style="411" customWidth="1"/>
    <col min="29" max="29" width="8.77734375" style="412" customWidth="1"/>
    <col min="30" max="30" width="0.88671875" style="344" customWidth="1"/>
    <col min="31" max="31" width="20.77734375" style="395" customWidth="1"/>
    <col min="32" max="32" width="9.77734375" style="328" customWidth="1"/>
    <col min="33" max="33" width="0.88671875" style="344" customWidth="1"/>
    <col min="34" max="34" width="20.77734375" style="395" customWidth="1"/>
    <col min="35" max="35" width="9.77734375" style="328" customWidth="1"/>
    <col min="36" max="36" width="0.88671875" style="344" customWidth="1"/>
    <col min="37" max="37" width="20.77734375" style="395" customWidth="1"/>
    <col min="38" max="38" width="10.77734375" style="328" customWidth="1"/>
    <col min="39" max="39" width="0.88671875" style="344" customWidth="1"/>
    <col min="40" max="40" width="20.77734375" style="395" customWidth="1"/>
    <col min="41" max="41" width="10.77734375" style="328" customWidth="1"/>
    <col min="42" max="42" width="8.77734375" style="411" customWidth="1"/>
    <col min="43" max="43" width="20.77734375" style="395" customWidth="1"/>
    <col min="44" max="44" width="10.77734375" style="328" customWidth="1"/>
    <col min="45" max="45" width="8.77734375" style="411" customWidth="1"/>
    <col min="46" max="46" width="20.77734375" style="395" customWidth="1"/>
    <col min="47" max="47" width="10.77734375" style="328" customWidth="1"/>
    <col min="48" max="48" width="0.88671875" style="287" customWidth="1"/>
    <col min="49" max="49" width="8.77734375" style="411" customWidth="1"/>
    <col min="50" max="50" width="20.77734375" style="395" customWidth="1"/>
    <col min="51" max="51" width="11.77734375" style="328" customWidth="1"/>
    <col min="52" max="52" width="0.88671875" style="287" customWidth="1"/>
    <col min="53" max="53" width="8.77734375" style="411" customWidth="1"/>
    <col min="54" max="54" width="20.77734375" style="395" customWidth="1"/>
    <col min="55" max="55" width="11.77734375" style="328" customWidth="1"/>
    <col min="56" max="56" width="0.88671875" style="287" customWidth="1"/>
    <col min="57" max="57" width="7.77734375" style="287" customWidth="1"/>
    <col min="58" max="58" width="20.77734375" style="342" customWidth="1"/>
    <col min="59" max="59" width="9.77734375" style="342" customWidth="1"/>
    <col min="60" max="60" width="8.77734375" style="342" customWidth="1"/>
    <col min="61" max="61" width="7.77734375" style="328" customWidth="1"/>
    <col min="62" max="62" width="20.77734375" style="328" customWidth="1"/>
    <col min="63" max="63" width="9.77734375" style="328" customWidth="1"/>
    <col min="64" max="64" width="8.77734375" style="328" customWidth="1"/>
    <col min="65" max="65" width="7.5546875" style="343" customWidth="1"/>
    <col min="66" max="66" width="14.6640625" style="343" customWidth="1"/>
    <col min="67" max="67" width="7.77734375" style="291" customWidth="1"/>
    <col min="68" max="68" width="20.77734375" style="291" customWidth="1"/>
    <col min="69" max="69" width="9.77734375" style="291" customWidth="1"/>
    <col min="70" max="70" width="8.77734375" style="291" customWidth="1"/>
    <col min="71" max="71" width="6.77734375" style="344" customWidth="1"/>
    <col min="72" max="72" width="12.109375" style="344" customWidth="1"/>
    <col min="73" max="73" width="7.77734375" style="303" customWidth="1"/>
    <col min="74" max="74" width="20.77734375" style="345" customWidth="1"/>
    <col min="75" max="75" width="9.77734375" style="345" customWidth="1"/>
    <col min="76" max="76" width="8.77734375" style="345" customWidth="1"/>
    <col min="77" max="81" width="11.5546875" style="287"/>
    <col min="82" max="82" width="5.77734375" style="287" customWidth="1"/>
    <col min="83" max="83" width="20.6640625" style="287" customWidth="1"/>
    <col min="84" max="98" width="7.77734375" style="287" customWidth="1"/>
    <col min="99" max="16384" width="11.5546875" style="286"/>
  </cols>
  <sheetData>
    <row r="1" spans="1:98" ht="30" customHeight="1" thickBot="1" x14ac:dyDescent="0.35">
      <c r="A1" s="271">
        <f t="array" aca="1" ref="A1" ca="1">INDEX(Horaire!$A:$A,MAX((Horaire!$C$4:$C$41&gt;0)*ROW(Horaire!$C$4:$C$41)))</f>
        <v>42614</v>
      </c>
      <c r="B1" s="272" t="s">
        <v>66</v>
      </c>
      <c r="C1" s="273" t="s">
        <v>42</v>
      </c>
      <c r="D1" s="274" t="s">
        <v>67</v>
      </c>
      <c r="E1" s="275" t="s">
        <v>68</v>
      </c>
      <c r="F1" s="276"/>
      <c r="G1" s="275" t="s">
        <v>68</v>
      </c>
      <c r="H1" s="277" t="s">
        <v>69</v>
      </c>
      <c r="I1" s="277" t="s">
        <v>69</v>
      </c>
      <c r="J1" s="277" t="s">
        <v>70</v>
      </c>
      <c r="K1" s="275" t="s">
        <v>71</v>
      </c>
      <c r="L1" s="277" t="s">
        <v>72</v>
      </c>
      <c r="M1" s="277" t="s">
        <v>73</v>
      </c>
      <c r="N1" s="277" t="s">
        <v>73</v>
      </c>
      <c r="O1" s="277" t="s">
        <v>73</v>
      </c>
      <c r="P1" s="278" t="s">
        <v>74</v>
      </c>
      <c r="Q1" s="279"/>
      <c r="R1" s="280" t="s">
        <v>43</v>
      </c>
      <c r="S1" s="279" t="s">
        <v>68</v>
      </c>
      <c r="T1" s="281" t="s">
        <v>69</v>
      </c>
      <c r="U1" s="281" t="s">
        <v>69</v>
      </c>
      <c r="V1" s="281" t="s">
        <v>69</v>
      </c>
      <c r="W1" s="282" t="s">
        <v>71</v>
      </c>
      <c r="X1" s="283">
        <v>5000</v>
      </c>
      <c r="Y1" s="284"/>
      <c r="Z1" s="415"/>
      <c r="AA1" s="415"/>
      <c r="AB1" s="416"/>
      <c r="AC1" s="416"/>
      <c r="AE1" s="417"/>
      <c r="AF1" s="417"/>
      <c r="AH1" s="417"/>
      <c r="AI1" s="417"/>
      <c r="AK1" s="417"/>
      <c r="AL1" s="417"/>
      <c r="AN1" s="417"/>
      <c r="AO1" s="417"/>
      <c r="AP1" s="412"/>
      <c r="AQ1" s="417"/>
      <c r="AR1" s="417"/>
      <c r="AS1" s="412"/>
      <c r="AT1" s="417"/>
      <c r="AU1" s="417"/>
      <c r="AW1" s="412"/>
      <c r="AX1" s="417"/>
      <c r="AY1" s="417"/>
      <c r="BA1" s="412"/>
      <c r="BB1" s="417"/>
      <c r="BC1" s="417"/>
      <c r="BE1" s="414"/>
      <c r="BF1" s="414"/>
      <c r="BG1" s="414"/>
      <c r="BH1" s="414"/>
      <c r="BI1" s="414"/>
      <c r="BJ1" s="414"/>
      <c r="BK1" s="414"/>
      <c r="BL1" s="414"/>
      <c r="BO1" s="414"/>
      <c r="BP1" s="414"/>
      <c r="BQ1" s="414"/>
      <c r="BR1" s="414"/>
      <c r="BU1" s="414"/>
      <c r="BV1" s="414"/>
      <c r="BW1" s="414"/>
      <c r="BX1" s="414"/>
      <c r="CD1" s="288"/>
      <c r="CE1" s="289"/>
      <c r="CF1" s="290"/>
      <c r="CG1" s="290"/>
      <c r="CH1" s="290"/>
      <c r="CI1" s="290"/>
      <c r="CJ1" s="290"/>
      <c r="CK1" s="290"/>
      <c r="CL1" s="290"/>
      <c r="CM1" s="290"/>
      <c r="CN1" s="290"/>
      <c r="CO1" s="291"/>
      <c r="CP1" s="290"/>
      <c r="CQ1" s="290"/>
      <c r="CR1" s="290"/>
      <c r="CS1" s="290"/>
      <c r="CT1" s="292"/>
    </row>
    <row r="2" spans="1:98" ht="16.95" customHeight="1" thickBot="1" x14ac:dyDescent="0.35">
      <c r="A2" s="293" t="str">
        <f t="array" aca="1" ref="A2" ca="1">INDEX(Horaire!$B:$B,MAX((Horaire!$C$4:$C$41&gt;0)*ROW(Horaire!$C$4:$C$41)))</f>
        <v>Abat-Neuf</v>
      </c>
      <c r="B2" s="294" t="s">
        <v>76</v>
      </c>
      <c r="C2" s="295" t="s">
        <v>77</v>
      </c>
      <c r="D2" s="296" t="s">
        <v>75</v>
      </c>
      <c r="E2" s="296" t="s">
        <v>78</v>
      </c>
      <c r="F2" s="296" t="s">
        <v>79</v>
      </c>
      <c r="G2" s="296" t="s">
        <v>80</v>
      </c>
      <c r="H2" s="297" t="s">
        <v>81</v>
      </c>
      <c r="I2" s="297" t="s">
        <v>82</v>
      </c>
      <c r="J2" s="298" t="s">
        <v>83</v>
      </c>
      <c r="K2" s="275" t="s">
        <v>84</v>
      </c>
      <c r="L2" s="298">
        <v>69</v>
      </c>
      <c r="M2" s="299">
        <v>1</v>
      </c>
      <c r="N2" s="299">
        <v>2</v>
      </c>
      <c r="O2" s="299">
        <v>3</v>
      </c>
      <c r="P2" s="300" t="s">
        <v>85</v>
      </c>
      <c r="Q2" s="279" t="s">
        <v>86</v>
      </c>
      <c r="R2" s="279" t="s">
        <v>87</v>
      </c>
      <c r="S2" s="301" t="s">
        <v>80</v>
      </c>
      <c r="T2" s="279" t="s">
        <v>81</v>
      </c>
      <c r="U2" s="279" t="s">
        <v>82</v>
      </c>
      <c r="V2" s="279">
        <v>69</v>
      </c>
      <c r="W2" s="282" t="s">
        <v>84</v>
      </c>
      <c r="X2" s="283" t="s">
        <v>88</v>
      </c>
      <c r="Y2" s="284"/>
      <c r="AB2" s="412"/>
      <c r="AE2" s="417"/>
      <c r="AF2" s="417"/>
      <c r="AH2" s="417"/>
      <c r="AI2" s="417"/>
      <c r="AK2" s="417"/>
      <c r="AL2" s="417"/>
      <c r="AN2" s="417"/>
      <c r="AO2" s="417"/>
      <c r="AP2" s="412"/>
      <c r="AQ2" s="417"/>
      <c r="AR2" s="417"/>
      <c r="AS2" s="412"/>
      <c r="AT2" s="417"/>
      <c r="AU2" s="417"/>
      <c r="AW2" s="412"/>
      <c r="AX2" s="417"/>
      <c r="AY2" s="417"/>
      <c r="BA2" s="412"/>
      <c r="BB2" s="417"/>
      <c r="BC2" s="417"/>
      <c r="BE2" s="328"/>
      <c r="BF2" s="328"/>
      <c r="BG2" s="328"/>
      <c r="BH2" s="328"/>
      <c r="BO2" s="328"/>
      <c r="BP2" s="328"/>
      <c r="BQ2" s="328"/>
      <c r="BR2" s="328"/>
      <c r="BU2" s="328"/>
      <c r="BV2" s="328"/>
      <c r="BW2" s="328"/>
      <c r="BX2" s="328"/>
      <c r="CC2" s="302"/>
      <c r="CD2" s="303"/>
      <c r="CE2" s="303"/>
      <c r="CF2" s="304"/>
      <c r="CG2" s="304"/>
      <c r="CH2" s="304"/>
      <c r="CI2" s="304"/>
      <c r="CJ2" s="304"/>
      <c r="CK2" s="304"/>
      <c r="CL2" s="304"/>
      <c r="CM2" s="304"/>
      <c r="CN2" s="304"/>
      <c r="CO2" s="304"/>
      <c r="CP2" s="304"/>
      <c r="CQ2" s="304"/>
      <c r="CR2" s="304"/>
      <c r="CS2" s="304"/>
      <c r="CT2" s="303"/>
    </row>
    <row r="3" spans="1:98" ht="16.2" thickBot="1" x14ac:dyDescent="0.35">
      <c r="A3" s="305">
        <v>1000</v>
      </c>
      <c r="B3" s="306">
        <v>0</v>
      </c>
      <c r="C3" s="307" t="s">
        <v>5</v>
      </c>
      <c r="D3" s="308" t="s">
        <v>6</v>
      </c>
      <c r="E3" s="309">
        <v>131</v>
      </c>
      <c r="F3" s="310">
        <v>0</v>
      </c>
      <c r="G3" s="310">
        <v>0</v>
      </c>
      <c r="H3" s="311"/>
      <c r="I3" s="312"/>
      <c r="J3" s="313"/>
      <c r="K3" s="314"/>
      <c r="L3" s="315"/>
      <c r="M3" s="316"/>
      <c r="N3" s="316"/>
      <c r="O3" s="317"/>
      <c r="P3" s="318"/>
      <c r="Q3" s="319">
        <v>3000</v>
      </c>
      <c r="R3" s="320">
        <v>0</v>
      </c>
      <c r="S3" s="321" t="e">
        <f>ROUNDDOWN(T3/U3,0)</f>
        <v>#DIV/0!</v>
      </c>
      <c r="T3" s="322"/>
      <c r="U3" s="322"/>
      <c r="V3" s="322"/>
      <c r="W3" s="323"/>
      <c r="X3" s="283" t="s">
        <v>68</v>
      </c>
      <c r="Y3" s="284"/>
      <c r="Z3" s="418"/>
      <c r="AA3" s="418"/>
      <c r="AB3" s="418"/>
      <c r="AC3" s="418"/>
      <c r="AE3" s="395" t="s">
        <v>5</v>
      </c>
      <c r="AF3" s="328">
        <v>9</v>
      </c>
      <c r="AH3" s="395" t="s">
        <v>7</v>
      </c>
      <c r="AI3" s="328">
        <v>9</v>
      </c>
      <c r="AK3" s="395" t="s">
        <v>5</v>
      </c>
      <c r="AL3" s="328">
        <v>0</v>
      </c>
      <c r="AN3" s="395" t="s">
        <v>7</v>
      </c>
      <c r="AO3" s="328">
        <v>0</v>
      </c>
      <c r="AP3" s="418"/>
      <c r="AS3" s="418"/>
      <c r="AW3" s="418"/>
      <c r="AX3" s="395" t="s">
        <v>5</v>
      </c>
      <c r="AY3" s="328">
        <v>4</v>
      </c>
      <c r="BA3" s="418"/>
      <c r="BB3" s="395" t="s">
        <v>9</v>
      </c>
      <c r="BC3" s="328">
        <v>4</v>
      </c>
      <c r="BE3" s="328"/>
      <c r="BF3" s="395"/>
      <c r="BG3" s="328"/>
      <c r="BH3" s="328"/>
      <c r="BJ3" s="395"/>
      <c r="BN3" s="352"/>
      <c r="BO3" s="328"/>
      <c r="BP3" s="395"/>
      <c r="BQ3" s="328"/>
      <c r="BR3" s="328"/>
      <c r="BU3" s="328"/>
      <c r="BV3" s="395"/>
      <c r="BW3" s="328"/>
      <c r="BX3" s="328"/>
      <c r="CD3" s="304"/>
      <c r="CE3" s="303"/>
      <c r="CF3" s="304"/>
      <c r="CG3" s="304"/>
      <c r="CH3" s="304"/>
      <c r="CI3" s="304"/>
      <c r="CJ3" s="304"/>
      <c r="CK3" s="304"/>
      <c r="CL3" s="304"/>
      <c r="CM3" s="304"/>
      <c r="CN3" s="304"/>
      <c r="CO3" s="304"/>
      <c r="CP3" s="304"/>
      <c r="CQ3" s="304"/>
      <c r="CR3" s="304"/>
      <c r="CS3" s="304"/>
      <c r="CT3" s="304"/>
    </row>
    <row r="4" spans="1:98" ht="16.2" thickBot="1" x14ac:dyDescent="0.35">
      <c r="A4" s="305">
        <v>1001</v>
      </c>
      <c r="B4" s="306">
        <v>0</v>
      </c>
      <c r="C4" s="307" t="s">
        <v>7</v>
      </c>
      <c r="D4" s="308" t="s">
        <v>8</v>
      </c>
      <c r="E4" s="309">
        <v>158</v>
      </c>
      <c r="F4" s="310">
        <v>0</v>
      </c>
      <c r="G4" s="310">
        <v>0</v>
      </c>
      <c r="H4" s="324"/>
      <c r="I4" s="324"/>
      <c r="J4" s="175"/>
      <c r="K4" s="325"/>
      <c r="L4" s="326"/>
      <c r="M4" s="316"/>
      <c r="N4" s="316"/>
      <c r="O4" s="317"/>
      <c r="P4" s="318"/>
      <c r="Q4" s="319">
        <v>3001</v>
      </c>
      <c r="R4" s="320">
        <v>0</v>
      </c>
      <c r="S4" s="321" t="e">
        <f t="shared" ref="S4:S67" si="0">ROUNDDOWN(T4/U4,0)</f>
        <v>#DIV/0!</v>
      </c>
      <c r="T4" s="189"/>
      <c r="U4" s="189"/>
      <c r="V4" s="189"/>
      <c r="W4" s="327"/>
      <c r="X4" s="283">
        <v>130</v>
      </c>
      <c r="Y4" s="284"/>
      <c r="Z4" s="418"/>
      <c r="AA4" s="418"/>
      <c r="AB4" s="418"/>
      <c r="AC4" s="418"/>
      <c r="AE4" s="395" t="s">
        <v>11</v>
      </c>
      <c r="AF4" s="328">
        <v>0</v>
      </c>
      <c r="AH4" s="395" t="s">
        <v>9</v>
      </c>
      <c r="AI4" s="328">
        <v>9</v>
      </c>
      <c r="AK4" s="395" t="s">
        <v>11</v>
      </c>
      <c r="AL4" s="328">
        <v>0</v>
      </c>
      <c r="AN4" s="395" t="s">
        <v>9</v>
      </c>
      <c r="AO4" s="328">
        <v>0</v>
      </c>
      <c r="AP4" s="418"/>
      <c r="AS4" s="418"/>
      <c r="AW4" s="418"/>
      <c r="AX4" s="395" t="s">
        <v>11</v>
      </c>
      <c r="AY4" s="328">
        <v>1</v>
      </c>
      <c r="BA4" s="418"/>
      <c r="BB4" s="395" t="s">
        <v>7</v>
      </c>
      <c r="BC4" s="328">
        <v>3</v>
      </c>
      <c r="BE4" s="328"/>
      <c r="BF4" s="395"/>
      <c r="BG4" s="328"/>
      <c r="BH4" s="328"/>
      <c r="BJ4" s="395"/>
      <c r="BO4" s="328"/>
      <c r="BP4" s="395"/>
      <c r="BQ4" s="328"/>
      <c r="BR4" s="328"/>
      <c r="BU4" s="328"/>
      <c r="BV4" s="395"/>
      <c r="BW4" s="328"/>
      <c r="BX4" s="328"/>
      <c r="CC4" s="328"/>
      <c r="CD4" s="329"/>
      <c r="CE4" s="330"/>
      <c r="CF4" s="331"/>
      <c r="CG4" s="332"/>
      <c r="CH4" s="303"/>
      <c r="CI4" s="331"/>
      <c r="CJ4" s="332"/>
      <c r="CK4" s="303"/>
      <c r="CL4" s="331"/>
      <c r="CM4" s="332"/>
      <c r="CN4" s="303"/>
      <c r="CO4" s="331"/>
      <c r="CP4" s="332"/>
      <c r="CQ4" s="303"/>
      <c r="CR4" s="333"/>
      <c r="CS4" s="333"/>
      <c r="CT4" s="291"/>
    </row>
    <row r="5" spans="1:98" ht="16.2" thickBot="1" x14ac:dyDescent="0.35">
      <c r="A5" s="305">
        <v>1002</v>
      </c>
      <c r="B5" s="306">
        <v>0</v>
      </c>
      <c r="C5" s="307" t="s">
        <v>9</v>
      </c>
      <c r="D5" s="308" t="s">
        <v>8</v>
      </c>
      <c r="E5" s="309">
        <v>168</v>
      </c>
      <c r="F5" s="310">
        <v>0</v>
      </c>
      <c r="G5" s="310">
        <v>0</v>
      </c>
      <c r="H5" s="324"/>
      <c r="I5" s="324"/>
      <c r="J5" s="175"/>
      <c r="K5" s="325"/>
      <c r="L5" s="326"/>
      <c r="M5" s="316"/>
      <c r="N5" s="316"/>
      <c r="O5" s="317"/>
      <c r="P5" s="318"/>
      <c r="Q5" s="319">
        <v>3002</v>
      </c>
      <c r="R5" s="320">
        <v>0</v>
      </c>
      <c r="S5" s="321" t="e">
        <f t="shared" si="0"/>
        <v>#DIV/0!</v>
      </c>
      <c r="T5" s="189"/>
      <c r="U5" s="189"/>
      <c r="V5" s="189"/>
      <c r="W5" s="327"/>
      <c r="X5" s="334" t="s">
        <v>89</v>
      </c>
      <c r="Y5" s="284"/>
      <c r="Z5" s="418"/>
      <c r="AA5" s="418"/>
      <c r="AB5" s="418"/>
      <c r="AC5" s="418"/>
      <c r="AE5" s="395" t="s">
        <v>127</v>
      </c>
      <c r="AF5" s="328">
        <v>0</v>
      </c>
      <c r="AH5" s="395" t="s">
        <v>10</v>
      </c>
      <c r="AI5" s="328">
        <v>9</v>
      </c>
      <c r="AK5" s="395" t="s">
        <v>93</v>
      </c>
      <c r="AL5" s="328">
        <v>0</v>
      </c>
      <c r="AN5" s="395" t="s">
        <v>10</v>
      </c>
      <c r="AO5" s="328">
        <v>0</v>
      </c>
      <c r="AP5" s="418"/>
      <c r="AS5" s="418"/>
      <c r="AW5" s="418"/>
      <c r="AX5" s="395" t="s">
        <v>94</v>
      </c>
      <c r="AY5" s="328">
        <v>0</v>
      </c>
      <c r="BA5" s="418"/>
      <c r="BB5" s="395" t="s">
        <v>10</v>
      </c>
      <c r="BC5" s="328">
        <v>2</v>
      </c>
      <c r="BE5" s="328"/>
      <c r="BF5" s="395"/>
      <c r="BG5" s="328"/>
      <c r="BH5" s="328"/>
      <c r="BJ5" s="395"/>
      <c r="BO5" s="328"/>
      <c r="BP5" s="395"/>
      <c r="BQ5" s="328"/>
      <c r="BR5" s="328"/>
      <c r="BU5" s="328"/>
      <c r="BV5" s="395"/>
      <c r="BW5" s="328"/>
      <c r="BX5" s="328"/>
      <c r="CC5" s="328"/>
      <c r="CD5" s="329"/>
      <c r="CE5" s="330"/>
      <c r="CF5" s="331"/>
      <c r="CG5" s="332"/>
      <c r="CH5" s="303"/>
      <c r="CI5" s="331"/>
      <c r="CJ5" s="332"/>
      <c r="CK5" s="303"/>
      <c r="CL5" s="331"/>
      <c r="CM5" s="332"/>
      <c r="CN5" s="303"/>
      <c r="CO5" s="331"/>
      <c r="CP5" s="332"/>
      <c r="CQ5" s="303"/>
      <c r="CR5" s="333"/>
      <c r="CS5" s="333"/>
      <c r="CT5" s="291"/>
    </row>
    <row r="6" spans="1:98" ht="16.2" thickBot="1" x14ac:dyDescent="0.35">
      <c r="A6" s="305">
        <v>1003</v>
      </c>
      <c r="B6" s="306">
        <v>0</v>
      </c>
      <c r="C6" s="307" t="s">
        <v>10</v>
      </c>
      <c r="D6" s="308" t="s">
        <v>8</v>
      </c>
      <c r="E6" s="309">
        <v>180</v>
      </c>
      <c r="F6" s="310">
        <v>0</v>
      </c>
      <c r="G6" s="310">
        <v>0</v>
      </c>
      <c r="H6" s="324"/>
      <c r="I6" s="324"/>
      <c r="J6" s="175"/>
      <c r="K6" s="325"/>
      <c r="L6" s="326"/>
      <c r="M6" s="316"/>
      <c r="N6" s="316"/>
      <c r="O6" s="317"/>
      <c r="P6" s="318"/>
      <c r="Q6" s="319">
        <v>3003</v>
      </c>
      <c r="R6" s="320">
        <v>0</v>
      </c>
      <c r="S6" s="321" t="e">
        <f t="shared" si="0"/>
        <v>#DIV/0!</v>
      </c>
      <c r="T6" s="189"/>
      <c r="U6" s="189"/>
      <c r="V6" s="189"/>
      <c r="W6" s="327"/>
      <c r="X6" s="334">
        <v>13</v>
      </c>
      <c r="Y6" s="284"/>
      <c r="Z6" s="418"/>
      <c r="AA6" s="418"/>
      <c r="AB6" s="418"/>
      <c r="AC6" s="418"/>
      <c r="AE6" s="395" t="s">
        <v>129</v>
      </c>
      <c r="AF6" s="328">
        <v>0</v>
      </c>
      <c r="AH6" s="395" t="s">
        <v>131</v>
      </c>
      <c r="AI6" s="328">
        <v>0</v>
      </c>
      <c r="AK6" s="395" t="s">
        <v>94</v>
      </c>
      <c r="AL6" s="328">
        <v>0</v>
      </c>
      <c r="AN6" s="395" t="s">
        <v>95</v>
      </c>
      <c r="AO6" s="328">
        <v>0</v>
      </c>
      <c r="AP6" s="418"/>
      <c r="AS6" s="418"/>
      <c r="AW6" s="418"/>
      <c r="AX6" s="395" t="s">
        <v>97</v>
      </c>
      <c r="AY6" s="328">
        <v>0</v>
      </c>
      <c r="BA6" s="418"/>
      <c r="BB6" s="395" t="s">
        <v>95</v>
      </c>
      <c r="BC6" s="328">
        <v>0</v>
      </c>
      <c r="BE6" s="328"/>
      <c r="BF6" s="395"/>
      <c r="BG6" s="328"/>
      <c r="BH6" s="328"/>
      <c r="BJ6" s="395"/>
      <c r="BO6" s="328"/>
      <c r="BP6" s="395"/>
      <c r="BQ6" s="328"/>
      <c r="BR6" s="328"/>
      <c r="BU6" s="328"/>
      <c r="BV6" s="395"/>
      <c r="BW6" s="328"/>
      <c r="BX6" s="328"/>
      <c r="CC6" s="328"/>
      <c r="CD6" s="329"/>
      <c r="CE6" s="330"/>
      <c r="CF6" s="331"/>
      <c r="CG6" s="332"/>
      <c r="CH6" s="303"/>
      <c r="CI6" s="331"/>
      <c r="CJ6" s="332"/>
      <c r="CK6" s="303"/>
      <c r="CL6" s="331"/>
      <c r="CM6" s="332"/>
      <c r="CN6" s="303"/>
      <c r="CO6" s="331"/>
      <c r="CP6" s="332"/>
      <c r="CQ6" s="303"/>
      <c r="CR6" s="333"/>
      <c r="CS6" s="333"/>
      <c r="CT6" s="291"/>
    </row>
    <row r="7" spans="1:98" ht="16.2" thickBot="1" x14ac:dyDescent="0.35">
      <c r="A7" s="305">
        <v>1004</v>
      </c>
      <c r="B7" s="306">
        <v>1</v>
      </c>
      <c r="C7" s="307" t="s">
        <v>11</v>
      </c>
      <c r="D7" s="308" t="s">
        <v>6</v>
      </c>
      <c r="E7" s="309">
        <v>179</v>
      </c>
      <c r="F7" s="310" t="s">
        <v>92</v>
      </c>
      <c r="G7" s="310">
        <v>0</v>
      </c>
      <c r="H7" s="324"/>
      <c r="I7" s="324"/>
      <c r="J7" s="175"/>
      <c r="K7" s="325"/>
      <c r="L7" s="326"/>
      <c r="M7" s="316"/>
      <c r="N7" s="316"/>
      <c r="O7" s="317"/>
      <c r="P7" s="318"/>
      <c r="Q7" s="319">
        <v>3004</v>
      </c>
      <c r="R7" s="320">
        <v>0</v>
      </c>
      <c r="S7" s="321" t="e">
        <f t="shared" si="0"/>
        <v>#DIV/0!</v>
      </c>
      <c r="T7" s="189"/>
      <c r="U7" s="189"/>
      <c r="V7" s="189"/>
      <c r="W7" s="327"/>
      <c r="X7" s="335" t="s">
        <v>57</v>
      </c>
      <c r="Y7" s="284"/>
      <c r="Z7" s="418"/>
      <c r="AA7" s="418"/>
      <c r="AB7" s="418"/>
      <c r="AC7" s="418"/>
      <c r="AE7" s="395" t="s">
        <v>130</v>
      </c>
      <c r="AF7" s="328">
        <v>0</v>
      </c>
      <c r="AH7" s="395" t="s">
        <v>134</v>
      </c>
      <c r="AI7" s="328">
        <v>0</v>
      </c>
      <c r="AK7" s="395" t="s">
        <v>97</v>
      </c>
      <c r="AL7" s="328">
        <v>0</v>
      </c>
      <c r="AN7" s="395" t="s">
        <v>96</v>
      </c>
      <c r="AO7" s="328">
        <v>0</v>
      </c>
      <c r="AP7" s="418"/>
      <c r="AS7" s="418"/>
      <c r="AW7" s="418"/>
      <c r="AX7" s="395" t="s">
        <v>101</v>
      </c>
      <c r="AY7" s="328">
        <v>0</v>
      </c>
      <c r="BA7" s="418"/>
      <c r="BB7" s="395" t="s">
        <v>96</v>
      </c>
      <c r="BC7" s="328">
        <v>0</v>
      </c>
      <c r="BE7" s="328"/>
      <c r="BF7" s="395"/>
      <c r="BG7" s="328"/>
      <c r="BH7" s="328"/>
      <c r="BJ7" s="395"/>
      <c r="BO7" s="328"/>
      <c r="BP7" s="395"/>
      <c r="BQ7" s="328"/>
      <c r="BR7" s="328"/>
      <c r="BU7" s="328"/>
      <c r="BV7" s="395"/>
      <c r="BW7" s="328"/>
      <c r="BX7" s="328"/>
      <c r="CC7" s="328"/>
      <c r="CD7" s="329"/>
      <c r="CE7" s="330"/>
      <c r="CF7" s="331"/>
      <c r="CG7" s="332"/>
      <c r="CH7" s="303"/>
      <c r="CI7" s="331"/>
      <c r="CJ7" s="332"/>
      <c r="CK7" s="303"/>
      <c r="CL7" s="331"/>
      <c r="CM7" s="332"/>
      <c r="CN7" s="303"/>
      <c r="CO7" s="331"/>
      <c r="CP7" s="332"/>
      <c r="CQ7" s="303"/>
      <c r="CR7" s="333"/>
      <c r="CS7" s="333"/>
      <c r="CT7" s="291"/>
    </row>
    <row r="8" spans="1:98" ht="16.2" thickBot="1" x14ac:dyDescent="0.35">
      <c r="A8" s="305">
        <v>1005</v>
      </c>
      <c r="B8" s="306">
        <v>0</v>
      </c>
      <c r="C8" s="307" t="s">
        <v>93</v>
      </c>
      <c r="D8" s="308" t="s">
        <v>6</v>
      </c>
      <c r="E8" s="309">
        <v>126</v>
      </c>
      <c r="F8" s="310">
        <v>0</v>
      </c>
      <c r="G8" s="310">
        <v>0</v>
      </c>
      <c r="H8" s="324"/>
      <c r="I8" s="324"/>
      <c r="J8" s="175"/>
      <c r="K8" s="325"/>
      <c r="L8" s="326"/>
      <c r="M8" s="316"/>
      <c r="N8" s="316"/>
      <c r="O8" s="317"/>
      <c r="P8" s="318"/>
      <c r="Q8" s="319">
        <v>3005</v>
      </c>
      <c r="R8" s="320">
        <v>0</v>
      </c>
      <c r="S8" s="321" t="e">
        <f t="shared" si="0"/>
        <v>#DIV/0!</v>
      </c>
      <c r="T8" s="189"/>
      <c r="U8" s="189"/>
      <c r="V8" s="189"/>
      <c r="W8" s="336"/>
      <c r="X8" s="337">
        <v>10</v>
      </c>
      <c r="Y8" s="284"/>
      <c r="Z8" s="418"/>
      <c r="AA8" s="418"/>
      <c r="AB8" s="418"/>
      <c r="AC8" s="418"/>
      <c r="AE8" s="395" t="s">
        <v>132</v>
      </c>
      <c r="AF8" s="328">
        <v>0</v>
      </c>
      <c r="AH8" s="395" t="s">
        <v>136</v>
      </c>
      <c r="AI8" s="328">
        <v>0</v>
      </c>
      <c r="AK8" s="395" t="s">
        <v>101</v>
      </c>
      <c r="AL8" s="328">
        <v>0</v>
      </c>
      <c r="AN8" s="395" t="s">
        <v>98</v>
      </c>
      <c r="AO8" s="328">
        <v>0</v>
      </c>
      <c r="AP8" s="418"/>
      <c r="AS8" s="418"/>
      <c r="AW8" s="418"/>
      <c r="AX8" s="395" t="s">
        <v>103</v>
      </c>
      <c r="AY8" s="328">
        <v>0</v>
      </c>
      <c r="BA8" s="418"/>
      <c r="BB8" s="395" t="s">
        <v>98</v>
      </c>
      <c r="BC8" s="328">
        <v>0</v>
      </c>
      <c r="BE8" s="328"/>
      <c r="BF8" s="395"/>
      <c r="BG8" s="328"/>
      <c r="BH8" s="328"/>
      <c r="BJ8" s="395"/>
      <c r="BO8" s="328"/>
      <c r="BP8" s="395"/>
      <c r="BQ8" s="328"/>
      <c r="BR8" s="328"/>
      <c r="BU8" s="328"/>
      <c r="BV8" s="395"/>
      <c r="BW8" s="328"/>
      <c r="BX8" s="328"/>
      <c r="CC8" s="328"/>
      <c r="CD8" s="329"/>
      <c r="CE8" s="330"/>
      <c r="CF8" s="331"/>
      <c r="CG8" s="332"/>
      <c r="CH8" s="303"/>
      <c r="CI8" s="331"/>
      <c r="CJ8" s="332"/>
      <c r="CK8" s="303"/>
      <c r="CL8" s="331"/>
      <c r="CM8" s="332"/>
      <c r="CN8" s="303"/>
      <c r="CO8" s="331"/>
      <c r="CP8" s="332"/>
      <c r="CQ8" s="303"/>
      <c r="CR8" s="333"/>
      <c r="CS8" s="333"/>
      <c r="CT8" s="291"/>
    </row>
    <row r="9" spans="1:98" ht="16.2" thickBot="1" x14ac:dyDescent="0.35">
      <c r="A9" s="305">
        <v>1006</v>
      </c>
      <c r="B9" s="306">
        <v>0</v>
      </c>
      <c r="C9" s="307" t="s">
        <v>94</v>
      </c>
      <c r="D9" s="308" t="s">
        <v>6</v>
      </c>
      <c r="E9" s="309">
        <v>157</v>
      </c>
      <c r="F9" s="310" t="s">
        <v>92</v>
      </c>
      <c r="G9" s="310">
        <v>0</v>
      </c>
      <c r="H9" s="324"/>
      <c r="I9" s="324"/>
      <c r="J9" s="175"/>
      <c r="K9" s="325"/>
      <c r="L9" s="326"/>
      <c r="M9" s="316"/>
      <c r="N9" s="316"/>
      <c r="O9" s="317"/>
      <c r="P9" s="318"/>
      <c r="Q9" s="319">
        <v>3006</v>
      </c>
      <c r="R9" s="320">
        <v>0</v>
      </c>
      <c r="S9" s="321" t="e">
        <f t="shared" si="0"/>
        <v>#DIV/0!</v>
      </c>
      <c r="T9" s="189">
        <v>0</v>
      </c>
      <c r="U9" s="189">
        <v>0</v>
      </c>
      <c r="V9" s="189">
        <v>0</v>
      </c>
      <c r="W9" s="336">
        <v>0</v>
      </c>
      <c r="X9" s="338" t="s">
        <v>90</v>
      </c>
      <c r="Y9" s="284"/>
      <c r="Z9" s="418"/>
      <c r="AA9" s="418"/>
      <c r="AB9" s="418"/>
      <c r="AC9" s="418"/>
      <c r="AE9" s="395" t="s">
        <v>133</v>
      </c>
      <c r="AF9" s="328">
        <v>0</v>
      </c>
      <c r="AH9" s="395" t="s">
        <v>137</v>
      </c>
      <c r="AI9" s="328">
        <v>0</v>
      </c>
      <c r="AK9" s="395" t="s">
        <v>103</v>
      </c>
      <c r="AL9" s="328">
        <v>0</v>
      </c>
      <c r="AN9" s="395" t="s">
        <v>99</v>
      </c>
      <c r="AO9" s="328">
        <v>0</v>
      </c>
      <c r="AP9" s="418"/>
      <c r="AS9" s="418"/>
      <c r="AW9" s="418"/>
      <c r="AX9" s="395" t="s">
        <v>108</v>
      </c>
      <c r="AY9" s="328">
        <v>0</v>
      </c>
      <c r="BA9" s="418"/>
      <c r="BB9" s="395" t="s">
        <v>99</v>
      </c>
      <c r="BC9" s="328">
        <v>0</v>
      </c>
      <c r="BE9" s="328"/>
      <c r="BF9" s="395"/>
      <c r="BG9" s="328"/>
      <c r="BH9" s="328"/>
      <c r="BJ9" s="395"/>
      <c r="BO9" s="328"/>
      <c r="BP9" s="395"/>
      <c r="BQ9" s="328"/>
      <c r="BR9" s="328"/>
      <c r="BU9" s="328"/>
      <c r="BV9" s="395"/>
      <c r="BW9" s="328"/>
      <c r="BX9" s="328"/>
      <c r="CC9" s="328"/>
      <c r="CD9" s="329"/>
      <c r="CE9" s="330"/>
      <c r="CF9" s="331"/>
      <c r="CG9" s="332"/>
      <c r="CH9" s="303"/>
      <c r="CI9" s="331"/>
      <c r="CJ9" s="332"/>
      <c r="CK9" s="303"/>
      <c r="CL9" s="331"/>
      <c r="CM9" s="332"/>
      <c r="CN9" s="303"/>
      <c r="CO9" s="331"/>
      <c r="CP9" s="332"/>
      <c r="CQ9" s="303"/>
      <c r="CR9" s="333"/>
      <c r="CS9" s="333"/>
      <c r="CT9" s="291"/>
    </row>
    <row r="10" spans="1:98" ht="16.2" thickBot="1" x14ac:dyDescent="0.35">
      <c r="A10" s="305">
        <v>1007</v>
      </c>
      <c r="B10" s="306">
        <v>0</v>
      </c>
      <c r="C10" s="307" t="s">
        <v>95</v>
      </c>
      <c r="D10" s="308" t="s">
        <v>8</v>
      </c>
      <c r="E10" s="309">
        <v>163</v>
      </c>
      <c r="F10" s="310" t="s">
        <v>92</v>
      </c>
      <c r="G10" s="310">
        <v>0</v>
      </c>
      <c r="H10" s="324"/>
      <c r="I10" s="324"/>
      <c r="J10" s="175"/>
      <c r="K10" s="325">
        <v>0</v>
      </c>
      <c r="L10" s="326">
        <v>0</v>
      </c>
      <c r="M10" s="316"/>
      <c r="N10" s="316"/>
      <c r="O10" s="317"/>
      <c r="P10" s="318"/>
      <c r="Q10" s="319">
        <v>3007</v>
      </c>
      <c r="R10" s="320">
        <v>0</v>
      </c>
      <c r="S10" s="321" t="e">
        <f t="shared" si="0"/>
        <v>#DIV/0!</v>
      </c>
      <c r="T10" s="189"/>
      <c r="U10" s="189"/>
      <c r="V10" s="189"/>
      <c r="W10" s="336"/>
      <c r="X10" s="339">
        <v>7.75</v>
      </c>
      <c r="Y10" s="284"/>
      <c r="Z10" s="418"/>
      <c r="AA10" s="418"/>
      <c r="AB10" s="418"/>
      <c r="AC10" s="418"/>
      <c r="AE10" s="395" t="s">
        <v>135</v>
      </c>
      <c r="AF10" s="328">
        <v>0</v>
      </c>
      <c r="AH10" s="395" t="s">
        <v>140</v>
      </c>
      <c r="AI10" s="328">
        <v>0</v>
      </c>
      <c r="AK10" s="395" t="s">
        <v>108</v>
      </c>
      <c r="AL10" s="328">
        <v>0</v>
      </c>
      <c r="AN10" s="395" t="s">
        <v>100</v>
      </c>
      <c r="AO10" s="328">
        <v>0</v>
      </c>
      <c r="AP10" s="418"/>
      <c r="AS10" s="418"/>
      <c r="AW10" s="418"/>
      <c r="AX10" s="395" t="s">
        <v>109</v>
      </c>
      <c r="AY10" s="328">
        <v>0</v>
      </c>
      <c r="BA10" s="418"/>
      <c r="BB10" s="395" t="s">
        <v>100</v>
      </c>
      <c r="BC10" s="328">
        <v>0</v>
      </c>
      <c r="BE10" s="328"/>
      <c r="BF10" s="395"/>
      <c r="BG10" s="328"/>
      <c r="BH10" s="328"/>
      <c r="BJ10" s="395"/>
      <c r="BO10" s="328"/>
      <c r="BP10" s="395"/>
      <c r="BQ10" s="328"/>
      <c r="BR10" s="328"/>
      <c r="BU10" s="328"/>
      <c r="BV10" s="395"/>
      <c r="BW10" s="328"/>
      <c r="BX10" s="328"/>
      <c r="CC10" s="328"/>
      <c r="CD10" s="329"/>
      <c r="CE10" s="330"/>
      <c r="CF10" s="331"/>
      <c r="CG10" s="332"/>
      <c r="CH10" s="303"/>
      <c r="CI10" s="331"/>
      <c r="CJ10" s="332"/>
      <c r="CK10" s="303"/>
      <c r="CL10" s="331"/>
      <c r="CM10" s="332"/>
      <c r="CN10" s="303"/>
      <c r="CO10" s="331"/>
      <c r="CP10" s="332"/>
      <c r="CQ10" s="303"/>
      <c r="CR10" s="333"/>
      <c r="CS10" s="333"/>
      <c r="CT10" s="291"/>
    </row>
    <row r="11" spans="1:98" ht="16.2" thickBot="1" x14ac:dyDescent="0.35">
      <c r="A11" s="305">
        <v>1008</v>
      </c>
      <c r="B11" s="306">
        <v>0</v>
      </c>
      <c r="C11" s="307" t="s">
        <v>96</v>
      </c>
      <c r="D11" s="308" t="s">
        <v>8</v>
      </c>
      <c r="E11" s="309">
        <v>177</v>
      </c>
      <c r="F11" s="310">
        <v>0</v>
      </c>
      <c r="G11" s="310">
        <v>0</v>
      </c>
      <c r="H11" s="324"/>
      <c r="I11" s="324"/>
      <c r="J11" s="175"/>
      <c r="K11" s="325">
        <v>0</v>
      </c>
      <c r="L11" s="326">
        <v>0</v>
      </c>
      <c r="M11" s="316"/>
      <c r="N11" s="316"/>
      <c r="O11" s="317"/>
      <c r="P11" s="318"/>
      <c r="Q11" s="319">
        <v>3008</v>
      </c>
      <c r="R11" s="320">
        <v>0</v>
      </c>
      <c r="S11" s="321" t="e">
        <f t="shared" si="0"/>
        <v>#DIV/0!</v>
      </c>
      <c r="T11" s="189"/>
      <c r="U11" s="189"/>
      <c r="V11" s="189"/>
      <c r="W11" s="336"/>
      <c r="X11" s="285" t="s">
        <v>91</v>
      </c>
      <c r="Y11" s="284"/>
      <c r="Z11" s="418"/>
      <c r="AA11" s="418"/>
      <c r="AB11" s="418"/>
      <c r="AC11" s="418"/>
      <c r="AE11" s="395" t="s">
        <v>138</v>
      </c>
      <c r="AF11" s="328">
        <v>0</v>
      </c>
      <c r="AH11" s="395" t="s">
        <v>141</v>
      </c>
      <c r="AI11" s="328">
        <v>0</v>
      </c>
      <c r="AK11" s="395" t="s">
        <v>109</v>
      </c>
      <c r="AL11" s="328">
        <v>0</v>
      </c>
      <c r="AN11" s="395" t="s">
        <v>102</v>
      </c>
      <c r="AO11" s="328">
        <v>0</v>
      </c>
      <c r="AP11" s="418"/>
      <c r="AS11" s="418"/>
      <c r="AW11" s="418"/>
      <c r="AX11" s="395" t="s">
        <v>110</v>
      </c>
      <c r="AY11" s="328">
        <v>0</v>
      </c>
      <c r="BA11" s="418"/>
      <c r="BB11" s="395" t="s">
        <v>102</v>
      </c>
      <c r="BC11" s="328">
        <v>0</v>
      </c>
      <c r="BE11" s="328"/>
      <c r="BF11" s="395"/>
      <c r="BG11" s="328"/>
      <c r="BH11" s="328"/>
      <c r="BJ11" s="395"/>
      <c r="BO11" s="328"/>
      <c r="BP11" s="395"/>
      <c r="BQ11" s="328"/>
      <c r="BR11" s="328"/>
      <c r="BU11" s="328"/>
      <c r="BV11" s="395"/>
      <c r="BW11" s="328"/>
      <c r="BX11" s="328"/>
      <c r="CC11" s="328"/>
      <c r="CD11" s="329"/>
      <c r="CE11" s="330"/>
      <c r="CF11" s="331"/>
      <c r="CG11" s="332"/>
      <c r="CH11" s="303"/>
      <c r="CI11" s="331"/>
      <c r="CJ11" s="332"/>
      <c r="CK11" s="303"/>
      <c r="CL11" s="331"/>
      <c r="CM11" s="332"/>
      <c r="CN11" s="303"/>
      <c r="CO11" s="331"/>
      <c r="CP11" s="332"/>
      <c r="CQ11" s="303"/>
      <c r="CR11" s="333"/>
      <c r="CS11" s="333"/>
      <c r="CT11" s="291"/>
    </row>
    <row r="12" spans="1:98" ht="16.2" thickBot="1" x14ac:dyDescent="0.35">
      <c r="A12" s="305">
        <v>1009</v>
      </c>
      <c r="B12" s="306">
        <v>2</v>
      </c>
      <c r="C12" s="307" t="s">
        <v>97</v>
      </c>
      <c r="D12" s="308" t="s">
        <v>6</v>
      </c>
      <c r="E12" s="309">
        <v>184</v>
      </c>
      <c r="F12" s="310">
        <v>0</v>
      </c>
      <c r="G12" s="310">
        <v>0</v>
      </c>
      <c r="H12" s="324"/>
      <c r="I12" s="324"/>
      <c r="J12" s="175"/>
      <c r="K12" s="325">
        <v>0</v>
      </c>
      <c r="L12" s="326">
        <v>0</v>
      </c>
      <c r="M12" s="316"/>
      <c r="N12" s="316"/>
      <c r="O12" s="317"/>
      <c r="P12" s="318"/>
      <c r="Q12" s="319">
        <v>3009</v>
      </c>
      <c r="R12" s="320">
        <v>0</v>
      </c>
      <c r="S12" s="321" t="e">
        <f t="shared" si="0"/>
        <v>#DIV/0!</v>
      </c>
      <c r="T12" s="189"/>
      <c r="U12" s="189"/>
      <c r="V12" s="189"/>
      <c r="W12" s="336"/>
      <c r="X12" s="340">
        <v>10</v>
      </c>
      <c r="Y12" s="284"/>
      <c r="Z12" s="418"/>
      <c r="AA12" s="418"/>
      <c r="AB12" s="418"/>
      <c r="AC12" s="418"/>
      <c r="AE12" s="395" t="s">
        <v>139</v>
      </c>
      <c r="AF12" s="328">
        <v>0</v>
      </c>
      <c r="AH12" s="395" t="s">
        <v>142</v>
      </c>
      <c r="AI12" s="328">
        <v>0</v>
      </c>
      <c r="AK12" s="395" t="s">
        <v>110</v>
      </c>
      <c r="AL12" s="328">
        <v>0</v>
      </c>
      <c r="AN12" s="395" t="s">
        <v>104</v>
      </c>
      <c r="AO12" s="328">
        <v>0</v>
      </c>
      <c r="AP12" s="418"/>
      <c r="AS12" s="418"/>
      <c r="AW12" s="418"/>
      <c r="AX12" s="395" t="s">
        <v>111</v>
      </c>
      <c r="AY12" s="328">
        <v>0</v>
      </c>
      <c r="BA12" s="418"/>
      <c r="BB12" s="395" t="s">
        <v>104</v>
      </c>
      <c r="BC12" s="328">
        <v>0</v>
      </c>
      <c r="BE12" s="328"/>
      <c r="BF12" s="395"/>
      <c r="BG12" s="328"/>
      <c r="BH12" s="328"/>
      <c r="BJ12" s="395"/>
      <c r="BO12" s="328"/>
      <c r="BP12" s="395"/>
      <c r="BQ12" s="328"/>
      <c r="BR12" s="328"/>
      <c r="BU12" s="328"/>
      <c r="BV12" s="395"/>
      <c r="BW12" s="328"/>
      <c r="BX12" s="328"/>
      <c r="CC12" s="328"/>
      <c r="CD12" s="329"/>
      <c r="CE12" s="330"/>
      <c r="CF12" s="331"/>
      <c r="CG12" s="332"/>
      <c r="CH12" s="303"/>
      <c r="CI12" s="331"/>
      <c r="CJ12" s="332"/>
      <c r="CK12" s="303"/>
      <c r="CL12" s="331"/>
      <c r="CM12" s="332"/>
      <c r="CN12" s="303"/>
      <c r="CO12" s="331"/>
      <c r="CP12" s="332"/>
      <c r="CQ12" s="303"/>
      <c r="CR12" s="333"/>
      <c r="CS12" s="333"/>
      <c r="CT12" s="291"/>
    </row>
    <row r="13" spans="1:98" ht="16.2" thickBot="1" x14ac:dyDescent="0.35">
      <c r="A13" s="305">
        <v>1010</v>
      </c>
      <c r="B13" s="306">
        <v>0</v>
      </c>
      <c r="C13" s="307" t="s">
        <v>98</v>
      </c>
      <c r="D13" s="308" t="s">
        <v>8</v>
      </c>
      <c r="E13" s="309">
        <v>122</v>
      </c>
      <c r="F13" s="310">
        <v>0</v>
      </c>
      <c r="G13" s="310">
        <v>0</v>
      </c>
      <c r="H13" s="324"/>
      <c r="I13" s="324"/>
      <c r="J13" s="175"/>
      <c r="K13" s="325">
        <v>0</v>
      </c>
      <c r="L13" s="326">
        <v>0</v>
      </c>
      <c r="M13" s="316"/>
      <c r="N13" s="316"/>
      <c r="O13" s="317"/>
      <c r="P13" s="318"/>
      <c r="Q13" s="319">
        <v>3010</v>
      </c>
      <c r="R13" s="320">
        <v>0</v>
      </c>
      <c r="S13" s="321" t="e">
        <f t="shared" si="0"/>
        <v>#DIV/0!</v>
      </c>
      <c r="T13" s="189"/>
      <c r="U13" s="189"/>
      <c r="V13" s="189"/>
      <c r="W13" s="327"/>
      <c r="X13" s="341"/>
      <c r="Y13" s="284"/>
      <c r="Z13" s="418"/>
      <c r="AA13" s="418"/>
      <c r="AB13" s="418"/>
      <c r="AC13" s="418"/>
      <c r="AE13" s="395" t="s">
        <v>143</v>
      </c>
      <c r="AF13" s="328">
        <v>0</v>
      </c>
      <c r="AH13" s="395" t="s">
        <v>145</v>
      </c>
      <c r="AI13" s="328">
        <v>0</v>
      </c>
      <c r="AK13" s="395" t="s">
        <v>111</v>
      </c>
      <c r="AL13" s="328">
        <v>0</v>
      </c>
      <c r="AN13" s="395" t="s">
        <v>105</v>
      </c>
      <c r="AO13" s="328">
        <v>0</v>
      </c>
      <c r="AP13" s="418"/>
      <c r="AS13" s="418"/>
      <c r="AW13" s="418"/>
      <c r="AX13" s="395" t="s">
        <v>113</v>
      </c>
      <c r="AY13" s="328">
        <v>0</v>
      </c>
      <c r="BA13" s="418"/>
      <c r="BB13" s="395" t="s">
        <v>105</v>
      </c>
      <c r="BC13" s="328">
        <v>0</v>
      </c>
      <c r="BE13" s="328"/>
      <c r="BF13" s="395"/>
      <c r="BG13" s="328"/>
      <c r="BH13" s="328"/>
      <c r="BJ13" s="395"/>
      <c r="BO13" s="328"/>
      <c r="BP13" s="395"/>
      <c r="BQ13" s="328"/>
      <c r="BR13" s="328"/>
      <c r="BU13" s="328"/>
      <c r="BV13" s="395"/>
      <c r="BW13" s="328"/>
      <c r="BX13" s="328"/>
      <c r="CC13" s="328"/>
      <c r="CD13" s="329"/>
      <c r="CE13" s="330"/>
      <c r="CF13" s="331"/>
      <c r="CG13" s="332"/>
      <c r="CH13" s="303"/>
      <c r="CI13" s="331"/>
      <c r="CJ13" s="332"/>
      <c r="CK13" s="303"/>
      <c r="CL13" s="331"/>
      <c r="CM13" s="332"/>
      <c r="CN13" s="303"/>
      <c r="CO13" s="331"/>
      <c r="CP13" s="332"/>
      <c r="CQ13" s="303"/>
      <c r="CR13" s="333"/>
      <c r="CS13" s="333"/>
      <c r="CT13" s="291"/>
    </row>
    <row r="14" spans="1:98" ht="16.2" thickBot="1" x14ac:dyDescent="0.35">
      <c r="A14" s="305">
        <v>1011</v>
      </c>
      <c r="B14" s="306">
        <v>0</v>
      </c>
      <c r="C14" s="307" t="s">
        <v>99</v>
      </c>
      <c r="D14" s="308" t="s">
        <v>8</v>
      </c>
      <c r="E14" s="309">
        <v>152</v>
      </c>
      <c r="F14" s="310">
        <v>0</v>
      </c>
      <c r="G14" s="310">
        <v>0</v>
      </c>
      <c r="H14" s="324"/>
      <c r="I14" s="324"/>
      <c r="J14" s="175"/>
      <c r="K14" s="325">
        <v>0</v>
      </c>
      <c r="L14" s="326">
        <v>0</v>
      </c>
      <c r="M14" s="316"/>
      <c r="N14" s="316"/>
      <c r="O14" s="317"/>
      <c r="P14" s="318"/>
      <c r="Q14" s="319">
        <v>3011</v>
      </c>
      <c r="R14" s="320">
        <v>0</v>
      </c>
      <c r="S14" s="321" t="e">
        <f t="shared" si="0"/>
        <v>#DIV/0!</v>
      </c>
      <c r="T14" s="189"/>
      <c r="U14" s="189"/>
      <c r="V14" s="189"/>
      <c r="W14" s="336"/>
      <c r="X14" s="341"/>
      <c r="Y14" s="284"/>
      <c r="Z14" s="418"/>
      <c r="AA14" s="418"/>
      <c r="AB14" s="418"/>
      <c r="AC14" s="418"/>
      <c r="AE14" s="395" t="s">
        <v>144</v>
      </c>
      <c r="AF14" s="328">
        <v>0</v>
      </c>
      <c r="AH14" s="395" t="s">
        <v>146</v>
      </c>
      <c r="AI14" s="328">
        <v>0</v>
      </c>
      <c r="AK14" s="395" t="s">
        <v>113</v>
      </c>
      <c r="AL14" s="328">
        <v>0</v>
      </c>
      <c r="AN14" s="395" t="s">
        <v>106</v>
      </c>
      <c r="AO14" s="328">
        <v>0</v>
      </c>
      <c r="AP14" s="418"/>
      <c r="AS14" s="418"/>
      <c r="AW14" s="418"/>
      <c r="AX14" s="395" t="s">
        <v>114</v>
      </c>
      <c r="AY14" s="328">
        <v>0</v>
      </c>
      <c r="BA14" s="418"/>
      <c r="BB14" s="395" t="s">
        <v>106</v>
      </c>
      <c r="BC14" s="328">
        <v>0</v>
      </c>
      <c r="BE14" s="328"/>
      <c r="BF14" s="395"/>
      <c r="BG14" s="328"/>
      <c r="BH14" s="328"/>
      <c r="BJ14" s="395"/>
      <c r="BO14" s="328"/>
      <c r="BP14" s="395"/>
      <c r="BQ14" s="328"/>
      <c r="BR14" s="328"/>
      <c r="BU14" s="328"/>
      <c r="BV14" s="395"/>
      <c r="BW14" s="328"/>
      <c r="BX14" s="328"/>
      <c r="CC14" s="328"/>
      <c r="CD14" s="329"/>
      <c r="CE14" s="330"/>
      <c r="CF14" s="331"/>
      <c r="CG14" s="332"/>
      <c r="CH14" s="303"/>
      <c r="CI14" s="331"/>
      <c r="CJ14" s="332"/>
      <c r="CK14" s="303"/>
      <c r="CL14" s="331"/>
      <c r="CM14" s="332"/>
      <c r="CN14" s="303"/>
      <c r="CO14" s="331"/>
      <c r="CP14" s="332"/>
      <c r="CQ14" s="303"/>
      <c r="CR14" s="333"/>
      <c r="CS14" s="333"/>
      <c r="CT14" s="291"/>
    </row>
    <row r="15" spans="1:98" ht="16.2" thickBot="1" x14ac:dyDescent="0.35">
      <c r="A15" s="305">
        <v>1012</v>
      </c>
      <c r="B15" s="306">
        <v>0</v>
      </c>
      <c r="C15" s="307" t="s">
        <v>100</v>
      </c>
      <c r="D15" s="308" t="s">
        <v>8</v>
      </c>
      <c r="E15" s="309">
        <v>159</v>
      </c>
      <c r="F15" s="310">
        <v>0</v>
      </c>
      <c r="G15" s="310">
        <v>0</v>
      </c>
      <c r="H15" s="324"/>
      <c r="I15" s="324"/>
      <c r="J15" s="175"/>
      <c r="K15" s="325">
        <v>0</v>
      </c>
      <c r="L15" s="326">
        <v>0</v>
      </c>
      <c r="M15" s="316"/>
      <c r="N15" s="316"/>
      <c r="O15" s="317"/>
      <c r="P15" s="318"/>
      <c r="Q15" s="319">
        <v>3012</v>
      </c>
      <c r="R15" s="320">
        <v>0</v>
      </c>
      <c r="S15" s="321" t="e">
        <f t="shared" si="0"/>
        <v>#DIV/0!</v>
      </c>
      <c r="T15" s="189"/>
      <c r="U15" s="189"/>
      <c r="V15" s="189"/>
      <c r="W15" s="327"/>
      <c r="X15" s="341"/>
      <c r="Y15" s="284"/>
      <c r="Z15" s="418"/>
      <c r="AA15" s="418"/>
      <c r="AB15" s="418"/>
      <c r="AC15" s="418"/>
      <c r="AE15" s="395" t="s">
        <v>147</v>
      </c>
      <c r="AF15" s="328">
        <v>0</v>
      </c>
      <c r="AH15" s="395" t="s">
        <v>149</v>
      </c>
      <c r="AI15" s="328">
        <v>0</v>
      </c>
      <c r="AK15" s="395" t="s">
        <v>114</v>
      </c>
      <c r="AL15" s="328">
        <v>0</v>
      </c>
      <c r="AN15" s="395" t="s">
        <v>107</v>
      </c>
      <c r="AO15" s="328">
        <v>0</v>
      </c>
      <c r="AP15" s="418"/>
      <c r="AS15" s="418"/>
      <c r="AW15" s="418"/>
      <c r="AX15" s="395" t="s">
        <v>115</v>
      </c>
      <c r="AY15" s="328">
        <v>0</v>
      </c>
      <c r="BA15" s="418"/>
      <c r="BB15" s="395" t="s">
        <v>107</v>
      </c>
      <c r="BC15" s="328">
        <v>0</v>
      </c>
      <c r="BE15" s="328"/>
      <c r="BF15" s="395"/>
      <c r="BG15" s="328"/>
      <c r="BH15" s="328"/>
      <c r="BJ15" s="395"/>
      <c r="BO15" s="328"/>
      <c r="BP15" s="395"/>
      <c r="BQ15" s="328"/>
      <c r="BR15" s="328"/>
      <c r="BU15" s="328"/>
      <c r="BV15" s="395"/>
      <c r="BW15" s="328"/>
      <c r="BX15" s="328"/>
      <c r="CC15" s="328"/>
      <c r="CD15" s="329"/>
      <c r="CE15" s="330"/>
      <c r="CF15" s="331"/>
      <c r="CG15" s="332"/>
      <c r="CH15" s="303"/>
      <c r="CI15" s="331"/>
      <c r="CJ15" s="332"/>
      <c r="CK15" s="303"/>
      <c r="CL15" s="331"/>
      <c r="CM15" s="332"/>
      <c r="CN15" s="303"/>
      <c r="CO15" s="331"/>
      <c r="CP15" s="332"/>
      <c r="CQ15" s="303"/>
      <c r="CR15" s="333"/>
      <c r="CS15" s="333"/>
      <c r="CT15" s="291"/>
    </row>
    <row r="16" spans="1:98" ht="16.2" thickBot="1" x14ac:dyDescent="0.35">
      <c r="A16" s="305">
        <v>1013</v>
      </c>
      <c r="B16" s="306">
        <v>0</v>
      </c>
      <c r="C16" s="307" t="s">
        <v>101</v>
      </c>
      <c r="D16" s="308" t="s">
        <v>6</v>
      </c>
      <c r="E16" s="309">
        <v>176</v>
      </c>
      <c r="F16" s="310" t="s">
        <v>92</v>
      </c>
      <c r="G16" s="310">
        <v>0</v>
      </c>
      <c r="H16" s="324"/>
      <c r="I16" s="324"/>
      <c r="J16" s="175"/>
      <c r="K16" s="325">
        <v>0</v>
      </c>
      <c r="L16" s="326">
        <v>0</v>
      </c>
      <c r="M16" s="316"/>
      <c r="N16" s="316"/>
      <c r="O16" s="317"/>
      <c r="P16" s="318"/>
      <c r="Q16" s="319">
        <v>3013</v>
      </c>
      <c r="R16" s="320">
        <v>0</v>
      </c>
      <c r="S16" s="321" t="e">
        <f t="shared" si="0"/>
        <v>#DIV/0!</v>
      </c>
      <c r="T16" s="189"/>
      <c r="U16" s="189"/>
      <c r="V16" s="189"/>
      <c r="W16" s="336"/>
      <c r="X16" s="341"/>
      <c r="Y16" s="284"/>
      <c r="Z16" s="418"/>
      <c r="AA16" s="418"/>
      <c r="AB16" s="418"/>
      <c r="AC16" s="418"/>
      <c r="AE16" s="395" t="s">
        <v>148</v>
      </c>
      <c r="AF16" s="328">
        <v>0</v>
      </c>
      <c r="AH16" s="395" t="s">
        <v>150</v>
      </c>
      <c r="AI16" s="328">
        <v>0</v>
      </c>
      <c r="AK16" s="395" t="s">
        <v>115</v>
      </c>
      <c r="AL16" s="328">
        <v>0</v>
      </c>
      <c r="AN16" s="395" t="s">
        <v>112</v>
      </c>
      <c r="AO16" s="328">
        <v>0</v>
      </c>
      <c r="AP16" s="418"/>
      <c r="AS16" s="418"/>
      <c r="AW16" s="418"/>
      <c r="AX16" s="395" t="s">
        <v>117</v>
      </c>
      <c r="AY16" s="328">
        <v>0</v>
      </c>
      <c r="BA16" s="418"/>
      <c r="BB16" s="395" t="s">
        <v>112</v>
      </c>
      <c r="BC16" s="328">
        <v>0</v>
      </c>
      <c r="BE16" s="328"/>
      <c r="BF16" s="395"/>
      <c r="BG16" s="328"/>
      <c r="BH16" s="328"/>
      <c r="BJ16" s="395"/>
      <c r="BO16" s="328"/>
      <c r="BP16" s="395"/>
      <c r="BQ16" s="328"/>
      <c r="BR16" s="328"/>
      <c r="BU16" s="328"/>
      <c r="BV16" s="395"/>
      <c r="BW16" s="328"/>
      <c r="BX16" s="328"/>
      <c r="CC16" s="328"/>
      <c r="CD16" s="329"/>
      <c r="CE16" s="330"/>
      <c r="CF16" s="331"/>
      <c r="CG16" s="332"/>
      <c r="CH16" s="303"/>
      <c r="CI16" s="331"/>
      <c r="CJ16" s="332"/>
      <c r="CK16" s="303"/>
      <c r="CL16" s="331"/>
      <c r="CM16" s="332"/>
      <c r="CN16" s="303"/>
      <c r="CO16" s="331"/>
      <c r="CP16" s="332"/>
      <c r="CQ16" s="303"/>
      <c r="CR16" s="333"/>
      <c r="CS16" s="333"/>
      <c r="CT16" s="291"/>
    </row>
    <row r="17" spans="1:98" ht="16.2" thickBot="1" x14ac:dyDescent="0.35">
      <c r="A17" s="305">
        <v>1014</v>
      </c>
      <c r="B17" s="306">
        <v>3</v>
      </c>
      <c r="C17" s="307" t="s">
        <v>102</v>
      </c>
      <c r="D17" s="308" t="s">
        <v>8</v>
      </c>
      <c r="E17" s="309">
        <v>201</v>
      </c>
      <c r="F17" s="310">
        <v>0</v>
      </c>
      <c r="G17" s="310">
        <v>0</v>
      </c>
      <c r="H17" s="324"/>
      <c r="I17" s="324"/>
      <c r="J17" s="175"/>
      <c r="K17" s="325">
        <v>0</v>
      </c>
      <c r="L17" s="326">
        <v>0</v>
      </c>
      <c r="M17" s="316"/>
      <c r="N17" s="316"/>
      <c r="O17" s="317"/>
      <c r="P17" s="318"/>
      <c r="Q17" s="319">
        <v>3014</v>
      </c>
      <c r="R17" s="320">
        <v>0</v>
      </c>
      <c r="S17" s="321" t="e">
        <f t="shared" si="0"/>
        <v>#DIV/0!</v>
      </c>
      <c r="T17" s="189"/>
      <c r="U17" s="189"/>
      <c r="V17" s="189"/>
      <c r="W17" s="336"/>
      <c r="X17" s="341"/>
      <c r="Y17" s="284"/>
      <c r="Z17" s="418"/>
      <c r="AA17" s="418"/>
      <c r="AB17" s="418"/>
      <c r="AC17" s="418"/>
      <c r="AE17" s="395" t="s">
        <v>154</v>
      </c>
      <c r="AF17" s="328">
        <v>0</v>
      </c>
      <c r="AH17" s="395" t="s">
        <v>151</v>
      </c>
      <c r="AI17" s="328">
        <v>0</v>
      </c>
      <c r="AK17" s="395" t="s">
        <v>117</v>
      </c>
      <c r="AL17" s="328">
        <v>0</v>
      </c>
      <c r="AN17" s="395" t="s">
        <v>116</v>
      </c>
      <c r="AO17" s="328">
        <v>0</v>
      </c>
      <c r="AP17" s="418"/>
      <c r="AS17" s="418"/>
      <c r="AW17" s="418"/>
      <c r="AX17" s="395" t="s">
        <v>118</v>
      </c>
      <c r="AY17" s="328">
        <v>0</v>
      </c>
      <c r="BA17" s="418"/>
      <c r="BB17" s="395" t="s">
        <v>116</v>
      </c>
      <c r="BC17" s="328">
        <v>0</v>
      </c>
      <c r="BE17" s="328"/>
      <c r="BF17" s="395"/>
      <c r="BG17" s="328"/>
      <c r="BH17" s="328"/>
      <c r="BJ17" s="395"/>
      <c r="BO17" s="328"/>
      <c r="BP17" s="395"/>
      <c r="BQ17" s="328"/>
      <c r="BR17" s="328"/>
      <c r="BU17" s="328"/>
      <c r="BV17" s="395"/>
      <c r="BW17" s="328"/>
      <c r="BX17" s="328"/>
      <c r="CC17" s="328"/>
      <c r="CD17" s="329"/>
      <c r="CE17" s="330"/>
      <c r="CF17" s="331"/>
      <c r="CG17" s="332"/>
      <c r="CH17" s="303"/>
      <c r="CI17" s="331"/>
      <c r="CJ17" s="332"/>
      <c r="CK17" s="303"/>
      <c r="CL17" s="331"/>
      <c r="CM17" s="332"/>
      <c r="CN17" s="303"/>
      <c r="CO17" s="331"/>
      <c r="CP17" s="332"/>
      <c r="CQ17" s="303"/>
      <c r="CR17" s="333"/>
      <c r="CS17" s="333"/>
      <c r="CT17" s="291"/>
    </row>
    <row r="18" spans="1:98" ht="16.2" thickBot="1" x14ac:dyDescent="0.35">
      <c r="A18" s="305">
        <v>1015</v>
      </c>
      <c r="B18" s="306">
        <v>0</v>
      </c>
      <c r="C18" s="307" t="s">
        <v>103</v>
      </c>
      <c r="D18" s="308" t="s">
        <v>6</v>
      </c>
      <c r="E18" s="309">
        <v>126</v>
      </c>
      <c r="F18" s="310">
        <v>0</v>
      </c>
      <c r="G18" s="310">
        <v>0</v>
      </c>
      <c r="H18" s="324"/>
      <c r="I18" s="324"/>
      <c r="J18" s="175"/>
      <c r="K18" s="325">
        <v>0</v>
      </c>
      <c r="L18" s="326">
        <v>0</v>
      </c>
      <c r="M18" s="316"/>
      <c r="N18" s="316"/>
      <c r="O18" s="317"/>
      <c r="P18" s="318"/>
      <c r="Q18" s="319">
        <v>3015</v>
      </c>
      <c r="R18" s="320">
        <v>0</v>
      </c>
      <c r="S18" s="321" t="e">
        <f t="shared" si="0"/>
        <v>#DIV/0!</v>
      </c>
      <c r="T18" s="189"/>
      <c r="U18" s="189"/>
      <c r="V18" s="189"/>
      <c r="W18" s="336"/>
      <c r="X18" s="341"/>
      <c r="Y18" s="284"/>
      <c r="Z18" s="418"/>
      <c r="AA18" s="418"/>
      <c r="AB18" s="418"/>
      <c r="AC18" s="418"/>
      <c r="AE18" s="395" t="s">
        <v>155</v>
      </c>
      <c r="AF18" s="328">
        <v>0</v>
      </c>
      <c r="AH18" s="395" t="s">
        <v>152</v>
      </c>
      <c r="AI18" s="328">
        <v>0</v>
      </c>
      <c r="AK18" s="395" t="s">
        <v>118</v>
      </c>
      <c r="AL18" s="328">
        <v>0</v>
      </c>
      <c r="AN18" s="395" t="s">
        <v>120</v>
      </c>
      <c r="AO18" s="328">
        <v>0</v>
      </c>
      <c r="AP18" s="418"/>
      <c r="AS18" s="418"/>
      <c r="AW18" s="418"/>
      <c r="AX18" s="395" t="s">
        <v>119</v>
      </c>
      <c r="AY18" s="328">
        <v>0</v>
      </c>
      <c r="BA18" s="418"/>
      <c r="BB18" s="395" t="s">
        <v>120</v>
      </c>
      <c r="BC18" s="328">
        <v>0</v>
      </c>
      <c r="BE18" s="328"/>
      <c r="BF18" s="395"/>
      <c r="BG18" s="328"/>
      <c r="BH18" s="328"/>
      <c r="BJ18" s="395"/>
      <c r="BO18" s="328"/>
      <c r="BP18" s="395"/>
      <c r="BQ18" s="328"/>
      <c r="BR18" s="328"/>
      <c r="BU18" s="328"/>
      <c r="BV18" s="395"/>
      <c r="BW18" s="328"/>
      <c r="BX18" s="328"/>
      <c r="CC18" s="328"/>
      <c r="CD18" s="329"/>
      <c r="CE18" s="330"/>
      <c r="CF18" s="331"/>
      <c r="CG18" s="332"/>
      <c r="CH18" s="303"/>
      <c r="CI18" s="331"/>
      <c r="CJ18" s="332"/>
      <c r="CK18" s="303"/>
      <c r="CL18" s="331"/>
      <c r="CM18" s="332"/>
      <c r="CN18" s="303"/>
      <c r="CO18" s="331"/>
      <c r="CP18" s="332"/>
      <c r="CQ18" s="303"/>
      <c r="CR18" s="333"/>
      <c r="CS18" s="333"/>
      <c r="CT18" s="291"/>
    </row>
    <row r="19" spans="1:98" ht="16.2" thickBot="1" x14ac:dyDescent="0.35">
      <c r="A19" s="305">
        <v>1016</v>
      </c>
      <c r="B19" s="306">
        <v>0</v>
      </c>
      <c r="C19" s="307" t="s">
        <v>104</v>
      </c>
      <c r="D19" s="308" t="s">
        <v>8</v>
      </c>
      <c r="E19" s="309">
        <v>149</v>
      </c>
      <c r="F19" s="310" t="s">
        <v>92</v>
      </c>
      <c r="G19" s="310">
        <v>0</v>
      </c>
      <c r="H19" s="324"/>
      <c r="I19" s="324"/>
      <c r="J19" s="175"/>
      <c r="K19" s="325">
        <v>0</v>
      </c>
      <c r="L19" s="326">
        <v>0</v>
      </c>
      <c r="M19" s="316"/>
      <c r="N19" s="316"/>
      <c r="O19" s="317"/>
      <c r="P19" s="318"/>
      <c r="Q19" s="319">
        <v>3016</v>
      </c>
      <c r="R19" s="320">
        <v>0</v>
      </c>
      <c r="S19" s="321" t="e">
        <f t="shared" si="0"/>
        <v>#DIV/0!</v>
      </c>
      <c r="T19" s="189"/>
      <c r="U19" s="189"/>
      <c r="V19" s="189"/>
      <c r="W19" s="336"/>
      <c r="X19" s="341"/>
      <c r="Y19" s="284"/>
      <c r="Z19" s="418"/>
      <c r="AA19" s="418"/>
      <c r="AB19" s="418"/>
      <c r="AC19" s="418"/>
      <c r="AE19" s="395" t="s">
        <v>157</v>
      </c>
      <c r="AF19" s="328">
        <v>0</v>
      </c>
      <c r="AH19" s="395" t="s">
        <v>153</v>
      </c>
      <c r="AI19" s="328">
        <v>0</v>
      </c>
      <c r="AK19" s="395" t="s">
        <v>119</v>
      </c>
      <c r="AL19" s="328">
        <v>0</v>
      </c>
      <c r="AN19" s="395" t="s">
        <v>121</v>
      </c>
      <c r="AO19" s="328">
        <v>0</v>
      </c>
      <c r="AP19" s="418"/>
      <c r="AS19" s="418"/>
      <c r="AW19" s="418"/>
      <c r="AX19" s="395" t="s">
        <v>122</v>
      </c>
      <c r="AY19" s="328">
        <v>0</v>
      </c>
      <c r="BA19" s="418"/>
      <c r="BB19" s="395" t="s">
        <v>121</v>
      </c>
      <c r="BC19" s="328">
        <v>0</v>
      </c>
      <c r="CC19" s="328"/>
      <c r="CD19" s="329"/>
      <c r="CE19" s="330"/>
      <c r="CF19" s="331"/>
      <c r="CG19" s="332"/>
      <c r="CH19" s="303"/>
      <c r="CI19" s="331"/>
      <c r="CJ19" s="332"/>
      <c r="CK19" s="303"/>
      <c r="CL19" s="331"/>
      <c r="CM19" s="332"/>
      <c r="CN19" s="303"/>
      <c r="CO19" s="331"/>
      <c r="CP19" s="332"/>
      <c r="CQ19" s="303"/>
      <c r="CR19" s="333"/>
      <c r="CS19" s="333"/>
      <c r="CT19" s="291"/>
    </row>
    <row r="20" spans="1:98" ht="16.2" thickBot="1" x14ac:dyDescent="0.35">
      <c r="A20" s="305">
        <v>1017</v>
      </c>
      <c r="B20" s="306">
        <v>0</v>
      </c>
      <c r="C20" s="307" t="s">
        <v>105</v>
      </c>
      <c r="D20" s="308" t="s">
        <v>8</v>
      </c>
      <c r="E20" s="309">
        <v>165</v>
      </c>
      <c r="F20" s="310">
        <v>0</v>
      </c>
      <c r="G20" s="310">
        <v>0</v>
      </c>
      <c r="H20" s="324"/>
      <c r="I20" s="324"/>
      <c r="J20" s="175"/>
      <c r="K20" s="325">
        <v>0</v>
      </c>
      <c r="L20" s="326">
        <v>0</v>
      </c>
      <c r="M20" s="316"/>
      <c r="N20" s="316"/>
      <c r="O20" s="317"/>
      <c r="P20" s="318"/>
      <c r="Q20" s="319">
        <v>3017</v>
      </c>
      <c r="R20" s="320">
        <v>0</v>
      </c>
      <c r="S20" s="321" t="e">
        <f t="shared" si="0"/>
        <v>#DIV/0!</v>
      </c>
      <c r="T20" s="189"/>
      <c r="U20" s="189"/>
      <c r="V20" s="189"/>
      <c r="W20" s="336"/>
      <c r="X20" s="341"/>
      <c r="Y20" s="284"/>
      <c r="Z20" s="418"/>
      <c r="AA20" s="418"/>
      <c r="AB20" s="418"/>
      <c r="AC20" s="418"/>
      <c r="AE20" s="395" t="s">
        <v>158</v>
      </c>
      <c r="AF20" s="328">
        <v>0</v>
      </c>
      <c r="AH20" s="395" t="s">
        <v>156</v>
      </c>
      <c r="AI20" s="328">
        <v>0</v>
      </c>
      <c r="AK20" s="395" t="s">
        <v>122</v>
      </c>
      <c r="AL20" s="328">
        <v>0</v>
      </c>
      <c r="AN20" s="395" t="s">
        <v>123</v>
      </c>
      <c r="AO20" s="328">
        <v>0</v>
      </c>
      <c r="AP20" s="418"/>
      <c r="AS20" s="418"/>
      <c r="AW20" s="418"/>
      <c r="AX20" s="395" t="s">
        <v>124</v>
      </c>
      <c r="AY20" s="328">
        <v>0</v>
      </c>
      <c r="BA20" s="418"/>
      <c r="BB20" s="395" t="s">
        <v>123</v>
      </c>
      <c r="BC20" s="328">
        <v>0</v>
      </c>
      <c r="CD20" s="342"/>
      <c r="CE20" s="342"/>
      <c r="CF20" s="342"/>
      <c r="CG20" s="342"/>
      <c r="CH20" s="342"/>
      <c r="CI20" s="342"/>
      <c r="CJ20" s="345"/>
      <c r="CK20" s="343"/>
      <c r="CL20" s="291"/>
      <c r="CM20" s="291"/>
      <c r="CN20" s="291"/>
      <c r="CO20" s="291"/>
      <c r="CP20" s="303"/>
      <c r="CQ20" s="345"/>
      <c r="CR20" s="345"/>
      <c r="CS20" s="345"/>
      <c r="CT20" s="343"/>
    </row>
    <row r="21" spans="1:98" ht="16.2" thickBot="1" x14ac:dyDescent="0.35">
      <c r="A21" s="305">
        <v>1018</v>
      </c>
      <c r="B21" s="306">
        <v>0</v>
      </c>
      <c r="C21" s="307" t="s">
        <v>106</v>
      </c>
      <c r="D21" s="308" t="s">
        <v>8</v>
      </c>
      <c r="E21" s="309">
        <v>177</v>
      </c>
      <c r="F21" s="310" t="s">
        <v>92</v>
      </c>
      <c r="G21" s="310">
        <v>0</v>
      </c>
      <c r="H21" s="324"/>
      <c r="I21" s="324"/>
      <c r="J21" s="175"/>
      <c r="K21" s="325">
        <v>0</v>
      </c>
      <c r="L21" s="326">
        <v>0</v>
      </c>
      <c r="M21" s="316"/>
      <c r="N21" s="316"/>
      <c r="O21" s="317"/>
      <c r="P21" s="318"/>
      <c r="Q21" s="319">
        <v>3018</v>
      </c>
      <c r="R21" s="320">
        <v>0</v>
      </c>
      <c r="S21" s="321" t="e">
        <f t="shared" si="0"/>
        <v>#DIV/0!</v>
      </c>
      <c r="T21" s="189"/>
      <c r="U21" s="189"/>
      <c r="V21" s="189"/>
      <c r="W21" s="336"/>
      <c r="X21" s="341"/>
      <c r="Y21" s="284"/>
      <c r="Z21" s="418"/>
      <c r="AA21" s="418"/>
      <c r="AB21" s="418"/>
      <c r="AC21" s="418"/>
      <c r="AE21" s="395" t="s">
        <v>159</v>
      </c>
      <c r="AF21" s="328">
        <v>0</v>
      </c>
      <c r="AH21" s="395" t="s">
        <v>161</v>
      </c>
      <c r="AI21" s="328">
        <v>0</v>
      </c>
      <c r="AK21" s="395" t="s">
        <v>124</v>
      </c>
      <c r="AL21" s="328">
        <v>0</v>
      </c>
      <c r="AN21" s="395" t="s">
        <v>125</v>
      </c>
      <c r="AO21" s="328">
        <v>0</v>
      </c>
      <c r="AP21" s="418"/>
      <c r="AS21" s="418"/>
      <c r="AW21" s="418"/>
      <c r="AX21" s="395" t="s">
        <v>127</v>
      </c>
      <c r="AY21" s="328">
        <v>0</v>
      </c>
      <c r="BA21" s="418"/>
      <c r="BB21" s="395" t="s">
        <v>125</v>
      </c>
      <c r="BC21" s="328">
        <v>0</v>
      </c>
      <c r="CD21" s="346"/>
      <c r="CE21" s="345"/>
      <c r="CF21" s="343"/>
      <c r="CG21" s="345"/>
      <c r="CH21" s="345"/>
      <c r="CI21" s="345"/>
      <c r="CJ21" s="345"/>
      <c r="CK21" s="303"/>
      <c r="CL21" s="343"/>
      <c r="CM21" s="343"/>
      <c r="CN21" s="303"/>
      <c r="CO21" s="303"/>
      <c r="CP21" s="303"/>
      <c r="CQ21" s="303"/>
      <c r="CR21" s="303"/>
      <c r="CS21" s="303"/>
      <c r="CT21" s="342"/>
    </row>
    <row r="22" spans="1:98" ht="16.2" thickBot="1" x14ac:dyDescent="0.35">
      <c r="A22" s="305">
        <v>1019</v>
      </c>
      <c r="B22" s="306">
        <v>4</v>
      </c>
      <c r="C22" s="307" t="s">
        <v>107</v>
      </c>
      <c r="D22" s="308" t="s">
        <v>8</v>
      </c>
      <c r="E22" s="309">
        <v>192</v>
      </c>
      <c r="F22" s="310">
        <v>0</v>
      </c>
      <c r="G22" s="310">
        <v>0</v>
      </c>
      <c r="H22" s="324"/>
      <c r="I22" s="324"/>
      <c r="J22" s="175"/>
      <c r="K22" s="325">
        <v>0</v>
      </c>
      <c r="L22" s="326">
        <v>0</v>
      </c>
      <c r="M22" s="316"/>
      <c r="N22" s="316"/>
      <c r="O22" s="317"/>
      <c r="P22" s="318"/>
      <c r="Q22" s="319">
        <v>3019</v>
      </c>
      <c r="R22" s="320">
        <v>0</v>
      </c>
      <c r="S22" s="321" t="e">
        <f t="shared" si="0"/>
        <v>#DIV/0!</v>
      </c>
      <c r="T22" s="189"/>
      <c r="U22" s="189"/>
      <c r="V22" s="189"/>
      <c r="W22" s="336"/>
      <c r="X22" s="341"/>
      <c r="Y22" s="284"/>
      <c r="Z22" s="418"/>
      <c r="AA22" s="418"/>
      <c r="AB22" s="418"/>
      <c r="AC22" s="418"/>
      <c r="AE22" s="395" t="s">
        <v>160</v>
      </c>
      <c r="AF22" s="328">
        <v>0</v>
      </c>
      <c r="AH22" s="395" t="s">
        <v>164</v>
      </c>
      <c r="AI22" s="328">
        <v>0</v>
      </c>
      <c r="AK22" s="395" t="s">
        <v>127</v>
      </c>
      <c r="AL22" s="328">
        <v>0</v>
      </c>
      <c r="AN22" s="395" t="s">
        <v>126</v>
      </c>
      <c r="AO22" s="328">
        <v>0</v>
      </c>
      <c r="AP22" s="418"/>
      <c r="AS22" s="418"/>
      <c r="AW22" s="418"/>
      <c r="AX22" s="395" t="s">
        <v>129</v>
      </c>
      <c r="AY22" s="328">
        <v>0</v>
      </c>
      <c r="BA22" s="418"/>
      <c r="BB22" s="395" t="s">
        <v>126</v>
      </c>
      <c r="BC22" s="328">
        <v>0</v>
      </c>
      <c r="CD22" s="347"/>
      <c r="CE22" s="342"/>
      <c r="CF22" s="343"/>
      <c r="CG22" s="345"/>
      <c r="CH22" s="345"/>
      <c r="CI22" s="345"/>
      <c r="CJ22" s="345"/>
      <c r="CK22" s="303"/>
      <c r="CL22" s="343"/>
      <c r="CM22" s="343"/>
      <c r="CN22" s="303"/>
      <c r="CO22" s="303"/>
      <c r="CP22" s="303"/>
      <c r="CQ22" s="303"/>
      <c r="CR22" s="303"/>
      <c r="CS22" s="303"/>
      <c r="CT22" s="342"/>
    </row>
    <row r="23" spans="1:98" ht="16.2" thickBot="1" x14ac:dyDescent="0.35">
      <c r="A23" s="305">
        <v>1020</v>
      </c>
      <c r="B23" s="306">
        <v>0</v>
      </c>
      <c r="C23" s="307" t="s">
        <v>108</v>
      </c>
      <c r="D23" s="308" t="s">
        <v>6</v>
      </c>
      <c r="E23" s="309">
        <v>133</v>
      </c>
      <c r="F23" s="310">
        <v>0</v>
      </c>
      <c r="G23" s="310">
        <v>0</v>
      </c>
      <c r="H23" s="324"/>
      <c r="I23" s="324"/>
      <c r="J23" s="175"/>
      <c r="K23" s="325">
        <v>0</v>
      </c>
      <c r="L23" s="326">
        <v>0</v>
      </c>
      <c r="M23" s="316"/>
      <c r="N23" s="316"/>
      <c r="O23" s="317"/>
      <c r="P23" s="318"/>
      <c r="Q23" s="319">
        <v>3020</v>
      </c>
      <c r="R23" s="320">
        <v>0</v>
      </c>
      <c r="S23" s="321" t="e">
        <f t="shared" si="0"/>
        <v>#DIV/0!</v>
      </c>
      <c r="T23" s="189"/>
      <c r="U23" s="189"/>
      <c r="V23" s="189"/>
      <c r="W23" s="336"/>
      <c r="X23" s="341"/>
      <c r="Y23" s="284"/>
      <c r="Z23" s="418"/>
      <c r="AA23" s="418"/>
      <c r="AB23" s="418"/>
      <c r="AC23" s="418"/>
      <c r="AE23" s="395" t="s">
        <v>162</v>
      </c>
      <c r="AF23" s="328">
        <v>0</v>
      </c>
      <c r="AH23" s="395" t="s">
        <v>165</v>
      </c>
      <c r="AI23" s="328">
        <v>0</v>
      </c>
      <c r="AK23" s="395" t="s">
        <v>129</v>
      </c>
      <c r="AL23" s="328">
        <v>0</v>
      </c>
      <c r="AN23" s="395" t="s">
        <v>131</v>
      </c>
      <c r="AO23" s="328">
        <v>0</v>
      </c>
      <c r="AP23" s="418"/>
      <c r="AS23" s="418"/>
      <c r="AW23" s="418"/>
      <c r="AX23" s="395" t="s">
        <v>130</v>
      </c>
      <c r="AY23" s="328">
        <v>0</v>
      </c>
      <c r="BA23" s="418"/>
      <c r="BB23" s="395" t="s">
        <v>131</v>
      </c>
      <c r="BC23" s="328">
        <v>0</v>
      </c>
      <c r="CD23" s="342"/>
      <c r="CE23" s="342"/>
      <c r="CF23" s="343"/>
      <c r="CG23" s="345"/>
      <c r="CH23" s="345"/>
      <c r="CI23" s="345"/>
      <c r="CJ23" s="345"/>
      <c r="CK23" s="303"/>
      <c r="CL23" s="343"/>
      <c r="CM23" s="343"/>
      <c r="CN23" s="303"/>
      <c r="CO23" s="303"/>
      <c r="CP23" s="303"/>
      <c r="CQ23" s="303"/>
      <c r="CR23" s="303"/>
      <c r="CS23" s="303"/>
      <c r="CT23" s="343"/>
    </row>
    <row r="24" spans="1:98" ht="16.2" thickBot="1" x14ac:dyDescent="0.35">
      <c r="A24" s="305">
        <v>1021</v>
      </c>
      <c r="B24" s="306">
        <v>0</v>
      </c>
      <c r="C24" s="307" t="s">
        <v>109</v>
      </c>
      <c r="D24" s="308" t="s">
        <v>6</v>
      </c>
      <c r="E24" s="309">
        <v>150</v>
      </c>
      <c r="F24" s="310">
        <v>0</v>
      </c>
      <c r="G24" s="310">
        <v>0</v>
      </c>
      <c r="H24" s="324"/>
      <c r="I24" s="324"/>
      <c r="J24" s="175"/>
      <c r="K24" s="325">
        <v>0</v>
      </c>
      <c r="L24" s="326">
        <v>0</v>
      </c>
      <c r="M24" s="316"/>
      <c r="N24" s="316"/>
      <c r="O24" s="317"/>
      <c r="P24" s="318"/>
      <c r="Q24" s="319">
        <v>3021</v>
      </c>
      <c r="R24" s="320">
        <v>0</v>
      </c>
      <c r="S24" s="321" t="e">
        <f t="shared" si="0"/>
        <v>#DIV/0!</v>
      </c>
      <c r="T24" s="189"/>
      <c r="U24" s="189"/>
      <c r="V24" s="189"/>
      <c r="W24" s="336"/>
      <c r="X24" s="341"/>
      <c r="Y24" s="284"/>
      <c r="Z24" s="418"/>
      <c r="AA24" s="418"/>
      <c r="AB24" s="418"/>
      <c r="AC24" s="418"/>
      <c r="AE24" s="395" t="s">
        <v>163</v>
      </c>
      <c r="AF24" s="328">
        <v>0</v>
      </c>
      <c r="AH24" s="395" t="s">
        <v>166</v>
      </c>
      <c r="AI24" s="328">
        <v>0</v>
      </c>
      <c r="AK24" s="395" t="s">
        <v>130</v>
      </c>
      <c r="AL24" s="328">
        <v>0</v>
      </c>
      <c r="AN24" s="395" t="s">
        <v>134</v>
      </c>
      <c r="AO24" s="328">
        <v>0</v>
      </c>
      <c r="AP24" s="418"/>
      <c r="AS24" s="418"/>
      <c r="AW24" s="418"/>
      <c r="AX24" s="395" t="s">
        <v>132</v>
      </c>
      <c r="AY24" s="328">
        <v>0</v>
      </c>
      <c r="BA24" s="418"/>
      <c r="BB24" s="395" t="s">
        <v>134</v>
      </c>
      <c r="BC24" s="328">
        <v>0</v>
      </c>
      <c r="CD24" s="342"/>
      <c r="CE24" s="342"/>
      <c r="CF24" s="343"/>
      <c r="CG24" s="345"/>
      <c r="CH24" s="345"/>
      <c r="CI24" s="345"/>
      <c r="CJ24" s="345"/>
      <c r="CK24" s="303"/>
      <c r="CL24" s="343"/>
      <c r="CM24" s="343"/>
      <c r="CN24" s="303"/>
      <c r="CO24" s="303"/>
      <c r="CP24" s="303"/>
      <c r="CQ24" s="303"/>
      <c r="CR24" s="303"/>
      <c r="CS24" s="303"/>
      <c r="CT24" s="343"/>
    </row>
    <row r="25" spans="1:98" ht="16.2" thickBot="1" x14ac:dyDescent="0.35">
      <c r="A25" s="305">
        <v>1022</v>
      </c>
      <c r="B25" s="306">
        <v>0</v>
      </c>
      <c r="C25" s="307" t="s">
        <v>110</v>
      </c>
      <c r="D25" s="308" t="s">
        <v>6</v>
      </c>
      <c r="E25" s="309">
        <v>171</v>
      </c>
      <c r="F25" s="310">
        <v>0</v>
      </c>
      <c r="G25" s="310">
        <v>0</v>
      </c>
      <c r="H25" s="324"/>
      <c r="I25" s="324"/>
      <c r="J25" s="175"/>
      <c r="K25" s="325">
        <v>0</v>
      </c>
      <c r="L25" s="326">
        <v>0</v>
      </c>
      <c r="M25" s="316"/>
      <c r="N25" s="316"/>
      <c r="O25" s="317"/>
      <c r="P25" s="318"/>
      <c r="Q25" s="319">
        <v>3022</v>
      </c>
      <c r="R25" s="320">
        <v>0</v>
      </c>
      <c r="S25" s="321" t="e">
        <f t="shared" si="0"/>
        <v>#DIV/0!</v>
      </c>
      <c r="T25" s="189"/>
      <c r="U25" s="189"/>
      <c r="V25" s="189"/>
      <c r="W25" s="336"/>
      <c r="X25" s="341"/>
      <c r="Y25" s="284"/>
      <c r="Z25" s="418"/>
      <c r="AA25" s="418"/>
      <c r="AB25" s="418"/>
      <c r="AC25" s="418"/>
      <c r="AE25" s="395" t="s">
        <v>93</v>
      </c>
      <c r="AH25" s="395" t="s">
        <v>167</v>
      </c>
      <c r="AI25" s="328">
        <v>0</v>
      </c>
      <c r="AK25" s="395" t="s">
        <v>132</v>
      </c>
      <c r="AL25" s="328">
        <v>0</v>
      </c>
      <c r="AN25" s="395" t="s">
        <v>136</v>
      </c>
      <c r="AO25" s="328">
        <v>0</v>
      </c>
      <c r="AP25" s="418"/>
      <c r="AS25" s="418"/>
      <c r="AW25" s="418"/>
      <c r="AX25" s="395" t="s">
        <v>133</v>
      </c>
      <c r="AY25" s="328">
        <v>0</v>
      </c>
      <c r="BA25" s="418"/>
      <c r="BB25" s="395" t="s">
        <v>136</v>
      </c>
      <c r="BC25" s="328">
        <v>0</v>
      </c>
      <c r="CD25" s="342"/>
      <c r="CE25" s="342"/>
      <c r="CF25" s="342"/>
      <c r="CG25" s="342"/>
      <c r="CH25" s="342"/>
      <c r="CI25" s="342"/>
      <c r="CJ25" s="345"/>
      <c r="CK25" s="343"/>
      <c r="CL25" s="291"/>
      <c r="CM25" s="291"/>
      <c r="CN25" s="291"/>
      <c r="CO25" s="291"/>
      <c r="CP25" s="303"/>
      <c r="CQ25" s="345"/>
      <c r="CR25" s="345"/>
      <c r="CS25" s="345"/>
      <c r="CT25" s="343"/>
    </row>
    <row r="26" spans="1:98" ht="16.2" thickBot="1" x14ac:dyDescent="0.35">
      <c r="A26" s="305">
        <v>1023</v>
      </c>
      <c r="B26" s="306">
        <v>0</v>
      </c>
      <c r="C26" s="307" t="s">
        <v>111</v>
      </c>
      <c r="D26" s="308" t="s">
        <v>6</v>
      </c>
      <c r="E26" s="309">
        <v>183</v>
      </c>
      <c r="F26" s="310">
        <v>0</v>
      </c>
      <c r="G26" s="310">
        <v>0</v>
      </c>
      <c r="H26" s="324"/>
      <c r="I26" s="324"/>
      <c r="J26" s="175"/>
      <c r="K26" s="325">
        <v>0</v>
      </c>
      <c r="L26" s="326">
        <v>0</v>
      </c>
      <c r="M26" s="316"/>
      <c r="N26" s="316"/>
      <c r="O26" s="317"/>
      <c r="P26" s="318"/>
      <c r="Q26" s="319">
        <v>3023</v>
      </c>
      <c r="R26" s="320">
        <v>0</v>
      </c>
      <c r="S26" s="321" t="e">
        <f t="shared" si="0"/>
        <v>#DIV/0!</v>
      </c>
      <c r="T26" s="189"/>
      <c r="U26" s="189"/>
      <c r="V26" s="189"/>
      <c r="W26" s="336"/>
      <c r="X26" s="341"/>
      <c r="Y26" s="284"/>
      <c r="Z26" s="418"/>
      <c r="AA26" s="418"/>
      <c r="AB26" s="418"/>
      <c r="AC26" s="418"/>
      <c r="AE26" s="395" t="s">
        <v>94</v>
      </c>
      <c r="AH26" s="395" t="s">
        <v>95</v>
      </c>
      <c r="AK26" s="395" t="s">
        <v>133</v>
      </c>
      <c r="AL26" s="328">
        <v>0</v>
      </c>
      <c r="AN26" s="395" t="s">
        <v>137</v>
      </c>
      <c r="AO26" s="328">
        <v>0</v>
      </c>
      <c r="AP26" s="418"/>
      <c r="AS26" s="418"/>
      <c r="AW26" s="418"/>
      <c r="AX26" s="395" t="s">
        <v>135</v>
      </c>
      <c r="AY26" s="328">
        <v>0</v>
      </c>
      <c r="BA26" s="418"/>
      <c r="BB26" s="395" t="s">
        <v>137</v>
      </c>
      <c r="BC26" s="328">
        <v>0</v>
      </c>
      <c r="CD26" s="348"/>
      <c r="CE26" s="349"/>
      <c r="CF26" s="349"/>
      <c r="CG26" s="349"/>
      <c r="CH26" s="349"/>
      <c r="CI26" s="349"/>
      <c r="CJ26" s="349"/>
      <c r="CK26" s="342"/>
      <c r="CL26" s="350"/>
      <c r="CM26" s="292"/>
      <c r="CN26" s="292"/>
      <c r="CO26" s="292"/>
      <c r="CP26" s="292"/>
      <c r="CQ26" s="292"/>
      <c r="CR26" s="292"/>
      <c r="CS26" s="292"/>
      <c r="CT26" s="292"/>
    </row>
    <row r="27" spans="1:98" ht="16.2" thickBot="1" x14ac:dyDescent="0.35">
      <c r="A27" s="305">
        <v>1024</v>
      </c>
      <c r="B27" s="306">
        <v>5</v>
      </c>
      <c r="C27" s="307" t="s">
        <v>112</v>
      </c>
      <c r="D27" s="308" t="s">
        <v>8</v>
      </c>
      <c r="E27" s="309">
        <v>177</v>
      </c>
      <c r="F27" s="310" t="s">
        <v>92</v>
      </c>
      <c r="G27" s="310">
        <v>0</v>
      </c>
      <c r="H27" s="324"/>
      <c r="I27" s="324"/>
      <c r="J27" s="175"/>
      <c r="K27" s="325">
        <v>0</v>
      </c>
      <c r="L27" s="326">
        <v>0</v>
      </c>
      <c r="M27" s="316"/>
      <c r="N27" s="316"/>
      <c r="O27" s="317"/>
      <c r="P27" s="318"/>
      <c r="Q27" s="319">
        <v>3024</v>
      </c>
      <c r="R27" s="320">
        <v>0</v>
      </c>
      <c r="S27" s="321" t="e">
        <f t="shared" si="0"/>
        <v>#DIV/0!</v>
      </c>
      <c r="T27" s="189"/>
      <c r="U27" s="189"/>
      <c r="V27" s="189"/>
      <c r="W27" s="336"/>
      <c r="X27" s="341"/>
      <c r="Y27" s="284"/>
      <c r="Z27" s="418"/>
      <c r="AA27" s="418"/>
      <c r="AB27" s="418"/>
      <c r="AC27" s="418"/>
      <c r="AE27" s="395" t="s">
        <v>97</v>
      </c>
      <c r="AH27" s="395" t="s">
        <v>96</v>
      </c>
      <c r="AK27" s="395" t="s">
        <v>135</v>
      </c>
      <c r="AL27" s="328">
        <v>0</v>
      </c>
      <c r="AN27" s="395" t="s">
        <v>140</v>
      </c>
      <c r="AO27" s="328">
        <v>0</v>
      </c>
      <c r="AP27" s="418"/>
      <c r="AS27" s="418"/>
      <c r="AW27" s="418"/>
      <c r="AX27" s="395" t="s">
        <v>138</v>
      </c>
      <c r="AY27" s="328">
        <v>0</v>
      </c>
      <c r="BA27" s="418"/>
      <c r="BB27" s="395" t="s">
        <v>140</v>
      </c>
      <c r="BC27" s="328">
        <v>0</v>
      </c>
      <c r="CD27" s="347"/>
      <c r="CE27" s="347"/>
      <c r="CF27" s="347"/>
      <c r="CG27" s="347"/>
      <c r="CH27" s="347"/>
      <c r="CI27" s="342"/>
      <c r="CJ27" s="303"/>
      <c r="CK27" s="342"/>
      <c r="CL27" s="342"/>
      <c r="CM27" s="342"/>
      <c r="CN27" s="342"/>
      <c r="CO27" s="342"/>
      <c r="CP27" s="342"/>
      <c r="CQ27" s="342"/>
      <c r="CR27" s="345"/>
      <c r="CS27" s="303"/>
      <c r="CT27" s="342"/>
    </row>
    <row r="28" spans="1:98" ht="16.2" thickBot="1" x14ac:dyDescent="0.35">
      <c r="A28" s="305">
        <v>1025</v>
      </c>
      <c r="B28" s="306">
        <v>0</v>
      </c>
      <c r="C28" s="307" t="s">
        <v>113</v>
      </c>
      <c r="D28" s="308" t="s">
        <v>6</v>
      </c>
      <c r="E28" s="309">
        <v>130</v>
      </c>
      <c r="F28" s="310">
        <v>0</v>
      </c>
      <c r="G28" s="310">
        <v>0</v>
      </c>
      <c r="H28" s="324"/>
      <c r="I28" s="324"/>
      <c r="J28" s="175"/>
      <c r="K28" s="325">
        <v>0</v>
      </c>
      <c r="L28" s="326">
        <v>0</v>
      </c>
      <c r="M28" s="316"/>
      <c r="N28" s="316"/>
      <c r="O28" s="317"/>
      <c r="P28" s="318"/>
      <c r="Q28" s="319">
        <v>3025</v>
      </c>
      <c r="R28" s="320">
        <v>0</v>
      </c>
      <c r="S28" s="321" t="e">
        <f t="shared" si="0"/>
        <v>#DIV/0!</v>
      </c>
      <c r="T28" s="189"/>
      <c r="U28" s="189"/>
      <c r="V28" s="189"/>
      <c r="W28" s="336"/>
      <c r="X28" s="341"/>
      <c r="Y28" s="284"/>
      <c r="Z28" s="418"/>
      <c r="AA28" s="418"/>
      <c r="AB28" s="418"/>
      <c r="AC28" s="418"/>
      <c r="AE28" s="395" t="s">
        <v>101</v>
      </c>
      <c r="AH28" s="395" t="s">
        <v>98</v>
      </c>
      <c r="AK28" s="395" t="s">
        <v>138</v>
      </c>
      <c r="AL28" s="328">
        <v>0</v>
      </c>
      <c r="AN28" s="395" t="s">
        <v>141</v>
      </c>
      <c r="AO28" s="328">
        <v>0</v>
      </c>
      <c r="AP28" s="418"/>
      <c r="AS28" s="418"/>
      <c r="AW28" s="418"/>
      <c r="AX28" s="395" t="s">
        <v>139</v>
      </c>
      <c r="AY28" s="328">
        <v>0</v>
      </c>
      <c r="BA28" s="418"/>
      <c r="BB28" s="395" t="s">
        <v>141</v>
      </c>
      <c r="BC28" s="328">
        <v>0</v>
      </c>
      <c r="CD28" s="347"/>
      <c r="CE28" s="347"/>
      <c r="CF28" s="347"/>
      <c r="CG28" s="347"/>
      <c r="CH28" s="347"/>
      <c r="CI28" s="342"/>
      <c r="CJ28" s="303"/>
      <c r="CK28" s="342"/>
      <c r="CL28" s="342"/>
      <c r="CM28" s="342"/>
      <c r="CN28" s="342"/>
      <c r="CO28" s="342"/>
      <c r="CP28" s="342"/>
      <c r="CQ28" s="342"/>
      <c r="CR28" s="345"/>
      <c r="CS28" s="303"/>
      <c r="CT28" s="342"/>
    </row>
    <row r="29" spans="1:98" ht="16.2" thickBot="1" x14ac:dyDescent="0.35">
      <c r="A29" s="305">
        <v>1026</v>
      </c>
      <c r="B29" s="306">
        <v>0</v>
      </c>
      <c r="C29" s="307" t="s">
        <v>114</v>
      </c>
      <c r="D29" s="308" t="s">
        <v>6</v>
      </c>
      <c r="E29" s="309">
        <v>152</v>
      </c>
      <c r="F29" s="310">
        <v>0</v>
      </c>
      <c r="G29" s="310">
        <v>0</v>
      </c>
      <c r="H29" s="324"/>
      <c r="I29" s="324"/>
      <c r="J29" s="175"/>
      <c r="K29" s="325">
        <v>0</v>
      </c>
      <c r="L29" s="326">
        <v>0</v>
      </c>
      <c r="M29" s="316"/>
      <c r="N29" s="316"/>
      <c r="O29" s="317"/>
      <c r="P29" s="318"/>
      <c r="Q29" s="319">
        <v>3026</v>
      </c>
      <c r="R29" s="320">
        <v>0</v>
      </c>
      <c r="S29" s="321" t="e">
        <f t="shared" si="0"/>
        <v>#DIV/0!</v>
      </c>
      <c r="T29" s="189"/>
      <c r="U29" s="189"/>
      <c r="V29" s="189"/>
      <c r="W29" s="336"/>
      <c r="X29" s="341"/>
      <c r="Y29" s="284"/>
      <c r="Z29" s="418"/>
      <c r="AA29" s="418"/>
      <c r="AB29" s="418"/>
      <c r="AC29" s="418"/>
      <c r="AE29" s="395" t="s">
        <v>103</v>
      </c>
      <c r="AH29" s="395" t="s">
        <v>99</v>
      </c>
      <c r="AK29" s="395" t="s">
        <v>139</v>
      </c>
      <c r="AL29" s="328">
        <v>0</v>
      </c>
      <c r="AN29" s="395" t="s">
        <v>142</v>
      </c>
      <c r="AO29" s="328">
        <v>0</v>
      </c>
      <c r="AP29" s="418"/>
      <c r="AS29" s="418"/>
      <c r="AW29" s="418"/>
      <c r="AX29" s="395" t="s">
        <v>143</v>
      </c>
      <c r="AY29" s="328">
        <v>0</v>
      </c>
      <c r="BA29" s="418"/>
      <c r="BB29" s="395" t="s">
        <v>142</v>
      </c>
      <c r="BC29" s="328">
        <v>0</v>
      </c>
      <c r="CD29" s="342"/>
      <c r="CE29" s="342"/>
      <c r="CF29" s="342"/>
      <c r="CG29" s="342"/>
      <c r="CH29" s="342"/>
      <c r="CI29" s="342"/>
      <c r="CJ29" s="345"/>
      <c r="CK29" s="343"/>
      <c r="CL29" s="291"/>
      <c r="CM29" s="291"/>
      <c r="CN29" s="291"/>
      <c r="CO29" s="291"/>
      <c r="CP29" s="303"/>
      <c r="CQ29" s="345"/>
      <c r="CR29" s="345"/>
      <c r="CS29" s="345"/>
      <c r="CT29" s="343"/>
    </row>
    <row r="30" spans="1:98" ht="16.2" thickBot="1" x14ac:dyDescent="0.35">
      <c r="A30" s="305">
        <v>1027</v>
      </c>
      <c r="B30" s="306">
        <v>0</v>
      </c>
      <c r="C30" s="307" t="s">
        <v>115</v>
      </c>
      <c r="D30" s="308" t="s">
        <v>6</v>
      </c>
      <c r="E30" s="309">
        <v>171</v>
      </c>
      <c r="F30" s="310">
        <v>0</v>
      </c>
      <c r="G30" s="310">
        <v>0</v>
      </c>
      <c r="H30" s="324"/>
      <c r="I30" s="324"/>
      <c r="J30" s="175"/>
      <c r="K30" s="325">
        <v>0</v>
      </c>
      <c r="L30" s="326">
        <v>0</v>
      </c>
      <c r="M30" s="316"/>
      <c r="N30" s="316"/>
      <c r="O30" s="317"/>
      <c r="P30" s="318"/>
      <c r="Q30" s="319">
        <v>3027</v>
      </c>
      <c r="R30" s="320">
        <v>0</v>
      </c>
      <c r="S30" s="321" t="e">
        <f t="shared" si="0"/>
        <v>#DIV/0!</v>
      </c>
      <c r="T30" s="189"/>
      <c r="U30" s="189"/>
      <c r="V30" s="189"/>
      <c r="W30" s="336"/>
      <c r="X30" s="341"/>
      <c r="Y30" s="284"/>
      <c r="Z30" s="418"/>
      <c r="AA30" s="418"/>
      <c r="AB30" s="418"/>
      <c r="AC30" s="418"/>
      <c r="AE30" s="395" t="s">
        <v>108</v>
      </c>
      <c r="AH30" s="395" t="s">
        <v>100</v>
      </c>
      <c r="AK30" s="395" t="s">
        <v>143</v>
      </c>
      <c r="AL30" s="328">
        <v>0</v>
      </c>
      <c r="AN30" s="395" t="s">
        <v>145</v>
      </c>
      <c r="AO30" s="328">
        <v>0</v>
      </c>
      <c r="AP30" s="418"/>
      <c r="AS30" s="418"/>
      <c r="AW30" s="418"/>
      <c r="AX30" s="395" t="s">
        <v>144</v>
      </c>
      <c r="AY30" s="328">
        <v>0</v>
      </c>
      <c r="BA30" s="418"/>
      <c r="BB30" s="395" t="s">
        <v>145</v>
      </c>
      <c r="BC30" s="328">
        <v>0</v>
      </c>
      <c r="CC30" s="302"/>
      <c r="CD30" s="348"/>
      <c r="CE30" s="349"/>
      <c r="CF30" s="349"/>
      <c r="CG30" s="349"/>
      <c r="CH30" s="349"/>
      <c r="CI30" s="349"/>
      <c r="CJ30" s="349"/>
      <c r="CK30" s="303"/>
      <c r="CL30" s="350"/>
      <c r="CM30" s="292"/>
      <c r="CN30" s="292"/>
      <c r="CO30" s="292"/>
      <c r="CP30" s="292"/>
      <c r="CQ30" s="292"/>
      <c r="CR30" s="292"/>
      <c r="CS30" s="292"/>
      <c r="CT30" s="292"/>
    </row>
    <row r="31" spans="1:98" ht="16.2" thickBot="1" x14ac:dyDescent="0.35">
      <c r="A31" s="305">
        <v>1028</v>
      </c>
      <c r="B31" s="306">
        <v>0</v>
      </c>
      <c r="C31" s="307" t="s">
        <v>116</v>
      </c>
      <c r="D31" s="308" t="s">
        <v>8</v>
      </c>
      <c r="E31" s="309">
        <v>188</v>
      </c>
      <c r="F31" s="310">
        <v>0</v>
      </c>
      <c r="G31" s="310">
        <v>0</v>
      </c>
      <c r="H31" s="324"/>
      <c r="I31" s="324"/>
      <c r="J31" s="175"/>
      <c r="K31" s="325">
        <v>0</v>
      </c>
      <c r="L31" s="326">
        <v>0</v>
      </c>
      <c r="M31" s="316"/>
      <c r="N31" s="316"/>
      <c r="O31" s="317"/>
      <c r="P31" s="318"/>
      <c r="Q31" s="319">
        <v>3028</v>
      </c>
      <c r="R31" s="320">
        <v>0</v>
      </c>
      <c r="S31" s="321" t="e">
        <f t="shared" si="0"/>
        <v>#DIV/0!</v>
      </c>
      <c r="T31" s="189"/>
      <c r="U31" s="189"/>
      <c r="V31" s="189"/>
      <c r="W31" s="336"/>
      <c r="X31" s="341"/>
      <c r="Y31" s="284"/>
      <c r="Z31" s="418"/>
      <c r="AA31" s="418"/>
      <c r="AB31" s="418"/>
      <c r="AC31" s="418"/>
      <c r="AE31" s="395" t="s">
        <v>109</v>
      </c>
      <c r="AH31" s="395" t="s">
        <v>102</v>
      </c>
      <c r="AK31" s="395" t="s">
        <v>144</v>
      </c>
      <c r="AL31" s="328">
        <v>0</v>
      </c>
      <c r="AN31" s="395" t="s">
        <v>146</v>
      </c>
      <c r="AO31" s="328">
        <v>0</v>
      </c>
      <c r="AP31" s="418"/>
      <c r="AS31" s="418"/>
      <c r="AW31" s="418"/>
      <c r="AX31" s="395" t="s">
        <v>147</v>
      </c>
      <c r="AY31" s="328">
        <v>0</v>
      </c>
      <c r="BA31" s="418"/>
      <c r="BB31" s="395" t="s">
        <v>146</v>
      </c>
      <c r="BC31" s="328">
        <v>0</v>
      </c>
      <c r="CC31" s="302"/>
      <c r="CD31" s="347"/>
      <c r="CE31" s="347"/>
      <c r="CF31" s="347"/>
      <c r="CG31" s="347"/>
      <c r="CH31" s="347"/>
      <c r="CI31" s="342"/>
      <c r="CJ31" s="303"/>
      <c r="CK31" s="303"/>
      <c r="CL31" s="342"/>
      <c r="CM31" s="342"/>
      <c r="CN31" s="342"/>
      <c r="CO31" s="342"/>
      <c r="CP31" s="342"/>
      <c r="CQ31" s="342"/>
      <c r="CR31" s="342"/>
      <c r="CS31" s="303"/>
      <c r="CT31" s="342"/>
    </row>
    <row r="32" spans="1:98" ht="16.2" thickBot="1" x14ac:dyDescent="0.35">
      <c r="A32" s="305">
        <v>1029</v>
      </c>
      <c r="B32" s="306">
        <v>6</v>
      </c>
      <c r="C32" s="307" t="s">
        <v>117</v>
      </c>
      <c r="D32" s="308" t="s">
        <v>6</v>
      </c>
      <c r="E32" s="309">
        <v>173</v>
      </c>
      <c r="F32" s="310" t="s">
        <v>92</v>
      </c>
      <c r="G32" s="310">
        <v>0</v>
      </c>
      <c r="H32" s="324"/>
      <c r="I32" s="324"/>
      <c r="J32" s="175"/>
      <c r="K32" s="325">
        <v>0</v>
      </c>
      <c r="L32" s="326">
        <v>0</v>
      </c>
      <c r="M32" s="316"/>
      <c r="N32" s="316"/>
      <c r="O32" s="317"/>
      <c r="P32" s="318"/>
      <c r="Q32" s="319">
        <v>3029</v>
      </c>
      <c r="R32" s="320">
        <v>0</v>
      </c>
      <c r="S32" s="321" t="e">
        <f t="shared" si="0"/>
        <v>#DIV/0!</v>
      </c>
      <c r="T32" s="189"/>
      <c r="U32" s="189"/>
      <c r="V32" s="189"/>
      <c r="W32" s="336"/>
      <c r="X32" s="341"/>
      <c r="Y32" s="284"/>
      <c r="Z32" s="418"/>
      <c r="AA32" s="418"/>
      <c r="AB32" s="418"/>
      <c r="AC32" s="418"/>
      <c r="AE32" s="395" t="s">
        <v>110</v>
      </c>
      <c r="AH32" s="395" t="s">
        <v>104</v>
      </c>
      <c r="AK32" s="395" t="s">
        <v>147</v>
      </c>
      <c r="AL32" s="328">
        <v>0</v>
      </c>
      <c r="AN32" s="395" t="s">
        <v>149</v>
      </c>
      <c r="AO32" s="328">
        <v>0</v>
      </c>
      <c r="AP32" s="418"/>
      <c r="AS32" s="418"/>
      <c r="AW32" s="418"/>
      <c r="AX32" s="395" t="s">
        <v>148</v>
      </c>
      <c r="AY32" s="328">
        <v>0</v>
      </c>
      <c r="BA32" s="418"/>
      <c r="BB32" s="395" t="s">
        <v>149</v>
      </c>
      <c r="BC32" s="328">
        <v>0</v>
      </c>
      <c r="CC32" s="351"/>
      <c r="CD32" s="342"/>
      <c r="CE32" s="342"/>
      <c r="CF32" s="342"/>
      <c r="CG32" s="342"/>
      <c r="CH32" s="342"/>
      <c r="CI32" s="342"/>
      <c r="CJ32" s="303"/>
      <c r="CK32" s="303"/>
      <c r="CL32" s="342"/>
      <c r="CM32" s="342"/>
      <c r="CN32" s="342"/>
      <c r="CO32" s="342"/>
      <c r="CP32" s="342"/>
      <c r="CQ32" s="342"/>
      <c r="CR32" s="342"/>
      <c r="CS32" s="303"/>
      <c r="CT32" s="347"/>
    </row>
    <row r="33" spans="1:98" ht="16.2" thickBot="1" x14ac:dyDescent="0.35">
      <c r="A33" s="305">
        <v>1030</v>
      </c>
      <c r="B33" s="306">
        <v>0</v>
      </c>
      <c r="C33" s="307" t="s">
        <v>118</v>
      </c>
      <c r="D33" s="308" t="s">
        <v>6</v>
      </c>
      <c r="E33" s="309">
        <v>136</v>
      </c>
      <c r="F33" s="310">
        <v>0</v>
      </c>
      <c r="G33" s="310">
        <v>0</v>
      </c>
      <c r="H33" s="324"/>
      <c r="I33" s="324"/>
      <c r="J33" s="175"/>
      <c r="K33" s="325">
        <v>0</v>
      </c>
      <c r="L33" s="326">
        <v>0</v>
      </c>
      <c r="M33" s="316"/>
      <c r="N33" s="316"/>
      <c r="O33" s="317"/>
      <c r="P33" s="318"/>
      <c r="Q33" s="319">
        <v>3030</v>
      </c>
      <c r="R33" s="320">
        <v>0</v>
      </c>
      <c r="S33" s="321" t="e">
        <f t="shared" si="0"/>
        <v>#DIV/0!</v>
      </c>
      <c r="T33" s="189"/>
      <c r="U33" s="189"/>
      <c r="V33" s="189"/>
      <c r="W33" s="336"/>
      <c r="X33" s="341"/>
      <c r="Y33" s="284"/>
      <c r="Z33" s="418"/>
      <c r="AA33" s="418"/>
      <c r="AB33" s="418"/>
      <c r="AC33" s="418"/>
      <c r="AE33" s="395" t="s">
        <v>111</v>
      </c>
      <c r="AH33" s="395" t="s">
        <v>105</v>
      </c>
      <c r="AK33" s="395" t="s">
        <v>148</v>
      </c>
      <c r="AL33" s="328">
        <v>0</v>
      </c>
      <c r="AN33" s="395" t="s">
        <v>150</v>
      </c>
      <c r="AO33" s="328">
        <v>0</v>
      </c>
      <c r="AP33" s="418"/>
      <c r="AS33" s="418"/>
      <c r="AW33" s="418"/>
      <c r="AX33" s="395" t="s">
        <v>154</v>
      </c>
      <c r="AY33" s="328">
        <v>0</v>
      </c>
      <c r="BA33" s="418"/>
      <c r="BB33" s="395" t="s">
        <v>150</v>
      </c>
      <c r="BC33" s="328">
        <v>0</v>
      </c>
      <c r="CC33" s="352"/>
      <c r="CD33" s="342"/>
      <c r="CE33" s="342"/>
      <c r="CF33" s="342"/>
      <c r="CG33" s="342"/>
      <c r="CH33" s="342"/>
      <c r="CI33" s="342"/>
      <c r="CJ33" s="345"/>
      <c r="CK33" s="343"/>
      <c r="CL33" s="291"/>
      <c r="CM33" s="291"/>
      <c r="CN33" s="291"/>
      <c r="CO33" s="291"/>
      <c r="CP33" s="303"/>
      <c r="CQ33" s="345"/>
      <c r="CR33" s="345"/>
      <c r="CS33" s="345"/>
      <c r="CT33" s="343"/>
    </row>
    <row r="34" spans="1:98" ht="16.2" thickBot="1" x14ac:dyDescent="0.35">
      <c r="A34" s="305">
        <v>1031</v>
      </c>
      <c r="B34" s="306">
        <v>0</v>
      </c>
      <c r="C34" s="307" t="s">
        <v>119</v>
      </c>
      <c r="D34" s="308" t="s">
        <v>6</v>
      </c>
      <c r="E34" s="309">
        <v>150</v>
      </c>
      <c r="F34" s="310">
        <v>0</v>
      </c>
      <c r="G34" s="310">
        <v>0</v>
      </c>
      <c r="H34" s="324"/>
      <c r="I34" s="324"/>
      <c r="J34" s="175"/>
      <c r="K34" s="325">
        <v>0</v>
      </c>
      <c r="L34" s="326">
        <v>0</v>
      </c>
      <c r="M34" s="316"/>
      <c r="N34" s="316"/>
      <c r="O34" s="317"/>
      <c r="P34" s="318"/>
      <c r="Q34" s="319">
        <v>3031</v>
      </c>
      <c r="R34" s="320">
        <v>0</v>
      </c>
      <c r="S34" s="321" t="e">
        <f t="shared" si="0"/>
        <v>#DIV/0!</v>
      </c>
      <c r="T34" s="189"/>
      <c r="U34" s="189"/>
      <c r="V34" s="189"/>
      <c r="W34" s="336"/>
      <c r="X34" s="341"/>
      <c r="Y34" s="284"/>
      <c r="Z34" s="418"/>
      <c r="AA34" s="418"/>
      <c r="AB34" s="418"/>
      <c r="AC34" s="418"/>
      <c r="AE34" s="395" t="s">
        <v>113</v>
      </c>
      <c r="AH34" s="395" t="s">
        <v>106</v>
      </c>
      <c r="AK34" s="395" t="s">
        <v>154</v>
      </c>
      <c r="AL34" s="328">
        <v>0</v>
      </c>
      <c r="AN34" s="395" t="s">
        <v>151</v>
      </c>
      <c r="AO34" s="328">
        <v>0</v>
      </c>
      <c r="AP34" s="418"/>
      <c r="AS34" s="418"/>
      <c r="AW34" s="418"/>
      <c r="AX34" s="395" t="s">
        <v>155</v>
      </c>
      <c r="AY34" s="328">
        <v>0</v>
      </c>
      <c r="BA34" s="418"/>
      <c r="BB34" s="395" t="s">
        <v>151</v>
      </c>
      <c r="BC34" s="328">
        <v>0</v>
      </c>
      <c r="CC34" s="353"/>
      <c r="CD34" s="350"/>
      <c r="CE34" s="292"/>
      <c r="CF34" s="292"/>
      <c r="CG34" s="292"/>
      <c r="CH34" s="292"/>
      <c r="CI34" s="292"/>
      <c r="CJ34" s="292"/>
      <c r="CK34" s="303"/>
      <c r="CL34" s="350"/>
      <c r="CM34" s="292"/>
      <c r="CN34" s="292"/>
      <c r="CO34" s="292"/>
      <c r="CP34" s="292"/>
      <c r="CQ34" s="292"/>
      <c r="CR34" s="292"/>
      <c r="CS34" s="292"/>
      <c r="CT34" s="292"/>
    </row>
    <row r="35" spans="1:98" ht="16.2" thickBot="1" x14ac:dyDescent="0.35">
      <c r="A35" s="305">
        <v>1032</v>
      </c>
      <c r="B35" s="306">
        <v>0</v>
      </c>
      <c r="C35" s="307" t="s">
        <v>120</v>
      </c>
      <c r="D35" s="308" t="s">
        <v>8</v>
      </c>
      <c r="E35" s="309">
        <v>173</v>
      </c>
      <c r="F35" s="310">
        <v>0</v>
      </c>
      <c r="G35" s="310">
        <v>0</v>
      </c>
      <c r="H35" s="324"/>
      <c r="I35" s="324"/>
      <c r="J35" s="175"/>
      <c r="K35" s="325">
        <v>0</v>
      </c>
      <c r="L35" s="326">
        <v>0</v>
      </c>
      <c r="M35" s="316"/>
      <c r="N35" s="316"/>
      <c r="O35" s="317"/>
      <c r="P35" s="318"/>
      <c r="Q35" s="319">
        <v>3032</v>
      </c>
      <c r="R35" s="320">
        <v>0</v>
      </c>
      <c r="S35" s="321" t="e">
        <f t="shared" si="0"/>
        <v>#DIV/0!</v>
      </c>
      <c r="T35" s="189"/>
      <c r="U35" s="189"/>
      <c r="V35" s="189"/>
      <c r="W35" s="336"/>
      <c r="X35" s="341"/>
      <c r="Y35" s="284"/>
      <c r="Z35" s="418"/>
      <c r="AA35" s="418"/>
      <c r="AB35" s="418"/>
      <c r="AC35" s="418"/>
      <c r="AE35" s="395" t="s">
        <v>114</v>
      </c>
      <c r="AH35" s="395" t="s">
        <v>107</v>
      </c>
      <c r="AK35" s="395" t="s">
        <v>155</v>
      </c>
      <c r="AL35" s="328">
        <v>0</v>
      </c>
      <c r="AN35" s="395" t="s">
        <v>152</v>
      </c>
      <c r="AO35" s="328">
        <v>0</v>
      </c>
      <c r="AP35" s="418"/>
      <c r="AS35" s="418"/>
      <c r="AW35" s="418"/>
      <c r="AX35" s="395" t="s">
        <v>157</v>
      </c>
      <c r="AY35" s="328">
        <v>0</v>
      </c>
      <c r="BA35" s="418"/>
      <c r="BB35" s="395" t="s">
        <v>152</v>
      </c>
      <c r="BC35" s="328">
        <v>0</v>
      </c>
      <c r="CC35" s="352"/>
      <c r="CD35" s="354"/>
      <c r="CE35" s="354"/>
      <c r="CF35" s="354"/>
      <c r="CG35" s="354"/>
      <c r="CH35" s="354"/>
      <c r="CI35" s="342"/>
      <c r="CJ35" s="355"/>
      <c r="CK35" s="303"/>
      <c r="CL35" s="354"/>
      <c r="CM35" s="354"/>
      <c r="CN35" s="354"/>
      <c r="CO35" s="354"/>
      <c r="CP35" s="354"/>
      <c r="CQ35" s="354"/>
      <c r="CR35" s="354"/>
      <c r="CS35" s="355"/>
      <c r="CT35" s="343"/>
    </row>
    <row r="36" spans="1:98" ht="16.2" thickBot="1" x14ac:dyDescent="0.35">
      <c r="A36" s="305">
        <v>1033</v>
      </c>
      <c r="B36" s="306">
        <v>0</v>
      </c>
      <c r="C36" s="307" t="s">
        <v>121</v>
      </c>
      <c r="D36" s="308" t="s">
        <v>8</v>
      </c>
      <c r="E36" s="309">
        <v>193</v>
      </c>
      <c r="F36" s="310" t="s">
        <v>92</v>
      </c>
      <c r="G36" s="310">
        <v>0</v>
      </c>
      <c r="H36" s="324"/>
      <c r="I36" s="324"/>
      <c r="J36" s="175"/>
      <c r="K36" s="325">
        <v>0</v>
      </c>
      <c r="L36" s="326">
        <v>0</v>
      </c>
      <c r="M36" s="316"/>
      <c r="N36" s="316"/>
      <c r="O36" s="317"/>
      <c r="P36" s="318"/>
      <c r="Q36" s="319">
        <v>3033</v>
      </c>
      <c r="R36" s="320">
        <v>0</v>
      </c>
      <c r="S36" s="321" t="e">
        <f t="shared" si="0"/>
        <v>#DIV/0!</v>
      </c>
      <c r="T36" s="189"/>
      <c r="U36" s="189"/>
      <c r="V36" s="189"/>
      <c r="W36" s="336"/>
      <c r="X36" s="341"/>
      <c r="Y36" s="284"/>
      <c r="Z36" s="418"/>
      <c r="AA36" s="418"/>
      <c r="AB36" s="418"/>
      <c r="AC36" s="418"/>
      <c r="AE36" s="395" t="s">
        <v>115</v>
      </c>
      <c r="AH36" s="395" t="s">
        <v>112</v>
      </c>
      <c r="AK36" s="395" t="s">
        <v>157</v>
      </c>
      <c r="AL36" s="328">
        <v>0</v>
      </c>
      <c r="AN36" s="395" t="s">
        <v>153</v>
      </c>
      <c r="AO36" s="328">
        <v>0</v>
      </c>
      <c r="AP36" s="418"/>
      <c r="AS36" s="418"/>
      <c r="AW36" s="418"/>
      <c r="AX36" s="395" t="s">
        <v>158</v>
      </c>
      <c r="AY36" s="328">
        <v>0</v>
      </c>
      <c r="BA36" s="418"/>
      <c r="BB36" s="395" t="s">
        <v>153</v>
      </c>
      <c r="BC36" s="328">
        <v>0</v>
      </c>
      <c r="CC36" s="356"/>
      <c r="CD36" s="342"/>
      <c r="CE36" s="342"/>
      <c r="CF36" s="342"/>
      <c r="CG36" s="342"/>
      <c r="CH36" s="342"/>
      <c r="CI36" s="342"/>
      <c r="CJ36" s="345"/>
      <c r="CK36" s="343"/>
      <c r="CL36" s="291"/>
      <c r="CM36" s="291"/>
      <c r="CN36" s="291"/>
      <c r="CO36" s="291"/>
      <c r="CP36" s="303"/>
      <c r="CQ36" s="345"/>
      <c r="CR36" s="345"/>
      <c r="CS36" s="345"/>
      <c r="CT36" s="343"/>
    </row>
    <row r="37" spans="1:98" ht="16.2" thickBot="1" x14ac:dyDescent="0.35">
      <c r="A37" s="305">
        <v>1034</v>
      </c>
      <c r="B37" s="306">
        <v>7</v>
      </c>
      <c r="C37" s="307" t="s">
        <v>122</v>
      </c>
      <c r="D37" s="308" t="s">
        <v>6</v>
      </c>
      <c r="E37" s="309">
        <v>166</v>
      </c>
      <c r="F37" s="310">
        <v>0</v>
      </c>
      <c r="G37" s="310">
        <v>0</v>
      </c>
      <c r="H37" s="324"/>
      <c r="I37" s="324"/>
      <c r="J37" s="175"/>
      <c r="K37" s="325">
        <v>0</v>
      </c>
      <c r="L37" s="326">
        <v>0</v>
      </c>
      <c r="M37" s="316"/>
      <c r="N37" s="316"/>
      <c r="O37" s="317"/>
      <c r="P37" s="318"/>
      <c r="Q37" s="319">
        <v>3034</v>
      </c>
      <c r="R37" s="320">
        <v>0</v>
      </c>
      <c r="S37" s="321" t="e">
        <f t="shared" si="0"/>
        <v>#DIV/0!</v>
      </c>
      <c r="T37" s="189"/>
      <c r="U37" s="189"/>
      <c r="V37" s="189"/>
      <c r="W37" s="336"/>
      <c r="X37" s="341"/>
      <c r="Y37" s="284"/>
      <c r="Z37" s="418"/>
      <c r="AA37" s="418"/>
      <c r="AB37" s="418"/>
      <c r="AC37" s="418"/>
      <c r="AE37" s="395" t="s">
        <v>117</v>
      </c>
      <c r="AH37" s="395" t="s">
        <v>116</v>
      </c>
      <c r="AK37" s="395" t="s">
        <v>158</v>
      </c>
      <c r="AL37" s="328">
        <v>0</v>
      </c>
      <c r="AN37" s="395" t="s">
        <v>156</v>
      </c>
      <c r="AO37" s="328">
        <v>0</v>
      </c>
      <c r="AP37" s="418"/>
      <c r="AS37" s="418"/>
      <c r="AW37" s="418"/>
      <c r="AX37" s="395" t="s">
        <v>159</v>
      </c>
      <c r="AY37" s="328">
        <v>0</v>
      </c>
      <c r="BA37" s="418"/>
      <c r="BB37" s="395" t="s">
        <v>156</v>
      </c>
      <c r="BC37" s="328">
        <v>0</v>
      </c>
      <c r="CC37" s="357"/>
      <c r="CD37" s="342"/>
      <c r="CE37" s="342"/>
      <c r="CF37" s="350"/>
      <c r="CG37" s="292"/>
      <c r="CH37" s="292"/>
      <c r="CI37" s="292"/>
      <c r="CJ37" s="292"/>
      <c r="CK37" s="292"/>
      <c r="CL37" s="292"/>
      <c r="CM37" s="292"/>
      <c r="CN37" s="292"/>
      <c r="CO37" s="292"/>
      <c r="CP37" s="342"/>
      <c r="CQ37" s="342"/>
      <c r="CR37" s="342"/>
      <c r="CS37" s="342"/>
      <c r="CT37" s="342"/>
    </row>
    <row r="38" spans="1:98" ht="16.2" thickBot="1" x14ac:dyDescent="0.35">
      <c r="A38" s="305">
        <v>1035</v>
      </c>
      <c r="B38" s="306">
        <v>0</v>
      </c>
      <c r="C38" s="307" t="s">
        <v>123</v>
      </c>
      <c r="D38" s="308" t="s">
        <v>8</v>
      </c>
      <c r="E38" s="309">
        <v>135</v>
      </c>
      <c r="F38" s="310">
        <v>0</v>
      </c>
      <c r="G38" s="310">
        <v>0</v>
      </c>
      <c r="H38" s="324"/>
      <c r="I38" s="324"/>
      <c r="J38" s="175"/>
      <c r="K38" s="325">
        <v>0</v>
      </c>
      <c r="L38" s="326">
        <v>0</v>
      </c>
      <c r="M38" s="316"/>
      <c r="N38" s="316"/>
      <c r="O38" s="317"/>
      <c r="P38" s="318"/>
      <c r="Q38" s="319">
        <v>3035</v>
      </c>
      <c r="R38" s="320">
        <v>0</v>
      </c>
      <c r="S38" s="321" t="e">
        <f t="shared" si="0"/>
        <v>#DIV/0!</v>
      </c>
      <c r="T38" s="189"/>
      <c r="U38" s="189"/>
      <c r="V38" s="189"/>
      <c r="W38" s="336"/>
      <c r="X38" s="341"/>
      <c r="Y38" s="284"/>
      <c r="Z38" s="418"/>
      <c r="AA38" s="418"/>
      <c r="AB38" s="418"/>
      <c r="AC38" s="418"/>
      <c r="AE38" s="395" t="s">
        <v>118</v>
      </c>
      <c r="AH38" s="395" t="s">
        <v>120</v>
      </c>
      <c r="AK38" s="395" t="s">
        <v>159</v>
      </c>
      <c r="AL38" s="328">
        <v>0</v>
      </c>
      <c r="AN38" s="395" t="s">
        <v>161</v>
      </c>
      <c r="AO38" s="328">
        <v>0</v>
      </c>
      <c r="AP38" s="418"/>
      <c r="AS38" s="418"/>
      <c r="AW38" s="418"/>
      <c r="AX38" s="395" t="s">
        <v>160</v>
      </c>
      <c r="AY38" s="328">
        <v>0</v>
      </c>
      <c r="BA38" s="418"/>
      <c r="BB38" s="395" t="s">
        <v>161</v>
      </c>
      <c r="BC38" s="328">
        <v>0</v>
      </c>
      <c r="CC38" s="358"/>
      <c r="CD38" s="342"/>
      <c r="CE38" s="342"/>
      <c r="CF38" s="359"/>
      <c r="CG38" s="360"/>
      <c r="CH38" s="360"/>
      <c r="CI38" s="360"/>
      <c r="CJ38" s="360"/>
      <c r="CK38" s="360"/>
      <c r="CL38" s="360"/>
      <c r="CM38" s="361"/>
      <c r="CN38" s="362"/>
      <c r="CO38" s="362"/>
      <c r="CP38" s="342"/>
      <c r="CQ38" s="342"/>
      <c r="CR38" s="292"/>
      <c r="CS38" s="292"/>
      <c r="CT38" s="342"/>
    </row>
    <row r="39" spans="1:98" ht="16.2" thickBot="1" x14ac:dyDescent="0.35">
      <c r="A39" s="305">
        <v>1036</v>
      </c>
      <c r="B39" s="306">
        <v>0</v>
      </c>
      <c r="C39" s="307" t="s">
        <v>124</v>
      </c>
      <c r="D39" s="308" t="s">
        <v>6</v>
      </c>
      <c r="E39" s="309">
        <v>147</v>
      </c>
      <c r="F39" s="310">
        <v>0</v>
      </c>
      <c r="G39" s="310">
        <v>0</v>
      </c>
      <c r="H39" s="324"/>
      <c r="I39" s="324"/>
      <c r="J39" s="175"/>
      <c r="K39" s="325">
        <v>0</v>
      </c>
      <c r="L39" s="326">
        <v>0</v>
      </c>
      <c r="M39" s="316"/>
      <c r="N39" s="316"/>
      <c r="O39" s="317"/>
      <c r="P39" s="318"/>
      <c r="Q39" s="319">
        <v>3036</v>
      </c>
      <c r="R39" s="320">
        <v>0</v>
      </c>
      <c r="S39" s="321" t="e">
        <f t="shared" si="0"/>
        <v>#DIV/0!</v>
      </c>
      <c r="T39" s="189"/>
      <c r="U39" s="189"/>
      <c r="V39" s="189"/>
      <c r="W39" s="336"/>
      <c r="X39" s="341"/>
      <c r="Y39" s="284"/>
      <c r="Z39" s="418"/>
      <c r="AA39" s="418"/>
      <c r="AB39" s="418"/>
      <c r="AC39" s="418"/>
      <c r="AE39" s="395" t="s">
        <v>119</v>
      </c>
      <c r="AH39" s="395" t="s">
        <v>121</v>
      </c>
      <c r="AK39" s="395" t="s">
        <v>160</v>
      </c>
      <c r="AL39" s="328">
        <v>0</v>
      </c>
      <c r="AN39" s="395" t="s">
        <v>164</v>
      </c>
      <c r="AO39" s="328">
        <v>0</v>
      </c>
      <c r="AP39" s="418"/>
      <c r="AS39" s="418"/>
      <c r="AW39" s="418"/>
      <c r="AX39" s="395" t="s">
        <v>162</v>
      </c>
      <c r="AY39" s="328">
        <v>0</v>
      </c>
      <c r="BA39" s="418"/>
      <c r="BB39" s="395" t="s">
        <v>164</v>
      </c>
      <c r="BC39" s="328">
        <v>0</v>
      </c>
      <c r="CC39" s="358"/>
      <c r="CD39" s="342"/>
      <c r="CE39" s="342"/>
      <c r="CF39" s="342"/>
      <c r="CG39" s="342"/>
      <c r="CH39" s="342"/>
      <c r="CI39" s="342"/>
      <c r="CJ39" s="345"/>
      <c r="CK39" s="343"/>
      <c r="CL39" s="291"/>
      <c r="CM39" s="291"/>
      <c r="CN39" s="291"/>
      <c r="CO39" s="291"/>
      <c r="CP39" s="303"/>
      <c r="CQ39" s="345"/>
      <c r="CR39" s="345"/>
      <c r="CS39" s="345"/>
      <c r="CT39" s="343"/>
    </row>
    <row r="40" spans="1:98" ht="16.2" thickBot="1" x14ac:dyDescent="0.35">
      <c r="A40" s="305">
        <v>1037</v>
      </c>
      <c r="B40" s="306">
        <v>0</v>
      </c>
      <c r="C40" s="307" t="s">
        <v>125</v>
      </c>
      <c r="D40" s="308" t="s">
        <v>8</v>
      </c>
      <c r="E40" s="309">
        <v>168</v>
      </c>
      <c r="F40" s="310">
        <v>0</v>
      </c>
      <c r="G40" s="310">
        <v>0</v>
      </c>
      <c r="H40" s="324"/>
      <c r="I40" s="324"/>
      <c r="J40" s="175"/>
      <c r="K40" s="325">
        <v>0</v>
      </c>
      <c r="L40" s="326">
        <v>0</v>
      </c>
      <c r="M40" s="316"/>
      <c r="N40" s="316"/>
      <c r="O40" s="317"/>
      <c r="P40" s="318"/>
      <c r="Q40" s="319">
        <v>3037</v>
      </c>
      <c r="R40" s="320">
        <v>0</v>
      </c>
      <c r="S40" s="321" t="e">
        <f t="shared" si="0"/>
        <v>#DIV/0!</v>
      </c>
      <c r="T40" s="189"/>
      <c r="U40" s="189"/>
      <c r="V40" s="189"/>
      <c r="W40" s="336"/>
      <c r="X40" s="341"/>
      <c r="Y40" s="284"/>
      <c r="Z40" s="418"/>
      <c r="AA40" s="418"/>
      <c r="AB40" s="418"/>
      <c r="AC40" s="418"/>
      <c r="AE40" s="395" t="s">
        <v>122</v>
      </c>
      <c r="AH40" s="395" t="s">
        <v>123</v>
      </c>
      <c r="AK40" s="395" t="s">
        <v>162</v>
      </c>
      <c r="AL40" s="328">
        <v>0</v>
      </c>
      <c r="AN40" s="395" t="s">
        <v>165</v>
      </c>
      <c r="AO40" s="328">
        <v>0</v>
      </c>
      <c r="AP40" s="418"/>
      <c r="AS40" s="418"/>
      <c r="AW40" s="418"/>
      <c r="AX40" s="395" t="s">
        <v>163</v>
      </c>
      <c r="AY40" s="328">
        <v>0</v>
      </c>
      <c r="BA40" s="418"/>
      <c r="BB40" s="395" t="s">
        <v>165</v>
      </c>
      <c r="BC40" s="328">
        <v>0</v>
      </c>
      <c r="CC40" s="358"/>
      <c r="CD40" s="292"/>
      <c r="CE40" s="292"/>
      <c r="CF40" s="345"/>
      <c r="CG40" s="345"/>
      <c r="CH40" s="345"/>
      <c r="CI40" s="292"/>
      <c r="CJ40" s="363"/>
      <c r="CK40" s="364"/>
      <c r="CL40" s="364"/>
      <c r="CM40" s="292"/>
      <c r="CN40" s="292"/>
      <c r="CO40" s="292"/>
      <c r="CP40" s="292"/>
      <c r="CQ40" s="345"/>
      <c r="CR40" s="345"/>
      <c r="CS40" s="345"/>
      <c r="CT40" s="303"/>
    </row>
    <row r="41" spans="1:98" ht="16.2" thickBot="1" x14ac:dyDescent="0.35">
      <c r="A41" s="305">
        <v>1038</v>
      </c>
      <c r="B41" s="306">
        <v>0</v>
      </c>
      <c r="C41" s="307" t="s">
        <v>126</v>
      </c>
      <c r="D41" s="308" t="s">
        <v>8</v>
      </c>
      <c r="E41" s="309">
        <v>172</v>
      </c>
      <c r="F41" s="310">
        <v>0</v>
      </c>
      <c r="G41" s="310">
        <v>0</v>
      </c>
      <c r="H41" s="324"/>
      <c r="I41" s="324"/>
      <c r="J41" s="175"/>
      <c r="K41" s="325">
        <v>0</v>
      </c>
      <c r="L41" s="326">
        <v>0</v>
      </c>
      <c r="M41" s="316"/>
      <c r="N41" s="316"/>
      <c r="O41" s="317"/>
      <c r="P41" s="318"/>
      <c r="Q41" s="319">
        <v>3038</v>
      </c>
      <c r="R41" s="320">
        <v>0</v>
      </c>
      <c r="S41" s="321" t="e">
        <f t="shared" si="0"/>
        <v>#DIV/0!</v>
      </c>
      <c r="T41" s="189"/>
      <c r="U41" s="189"/>
      <c r="V41" s="189"/>
      <c r="W41" s="336"/>
      <c r="X41" s="341"/>
      <c r="Y41" s="284"/>
      <c r="Z41" s="418"/>
      <c r="AA41" s="418"/>
      <c r="AB41" s="418"/>
      <c r="AC41" s="418"/>
      <c r="AE41" s="395" t="s">
        <v>124</v>
      </c>
      <c r="AH41" s="395" t="s">
        <v>125</v>
      </c>
      <c r="AK41" s="395" t="s">
        <v>163</v>
      </c>
      <c r="AL41" s="328">
        <v>0</v>
      </c>
      <c r="AN41" s="395" t="s">
        <v>166</v>
      </c>
      <c r="AO41" s="328">
        <v>0</v>
      </c>
      <c r="AP41" s="418"/>
      <c r="AS41" s="418"/>
      <c r="AW41" s="418"/>
      <c r="AX41" s="395" t="s">
        <v>93</v>
      </c>
      <c r="BA41" s="418"/>
      <c r="BB41" s="395" t="s">
        <v>166</v>
      </c>
      <c r="BC41" s="328">
        <v>0</v>
      </c>
      <c r="CC41" s="358"/>
      <c r="CD41" s="342"/>
      <c r="CE41" s="342"/>
      <c r="CF41" s="303"/>
      <c r="CG41" s="303"/>
      <c r="CH41" s="365"/>
      <c r="CI41" s="366"/>
      <c r="CJ41" s="343"/>
      <c r="CK41" s="367"/>
      <c r="CL41" s="368"/>
      <c r="CM41" s="342"/>
      <c r="CN41" s="342"/>
      <c r="CO41" s="342"/>
      <c r="CP41" s="342"/>
      <c r="CQ41" s="303"/>
      <c r="CR41" s="291"/>
      <c r="CS41" s="365"/>
      <c r="CT41" s="303"/>
    </row>
    <row r="42" spans="1:98" ht="16.2" thickBot="1" x14ac:dyDescent="0.35">
      <c r="A42" s="305">
        <v>1039</v>
      </c>
      <c r="B42" s="306">
        <v>8</v>
      </c>
      <c r="C42" s="307" t="s">
        <v>127</v>
      </c>
      <c r="D42" s="308" t="s">
        <v>6</v>
      </c>
      <c r="E42" s="309">
        <v>184</v>
      </c>
      <c r="F42" s="310">
        <v>0</v>
      </c>
      <c r="G42" s="310">
        <v>0</v>
      </c>
      <c r="H42" s="324">
        <v>0</v>
      </c>
      <c r="I42" s="324">
        <v>0</v>
      </c>
      <c r="J42" s="175">
        <v>0</v>
      </c>
      <c r="K42" s="325">
        <v>0</v>
      </c>
      <c r="L42" s="326">
        <v>0</v>
      </c>
      <c r="M42" s="316"/>
      <c r="N42" s="316"/>
      <c r="O42" s="317"/>
      <c r="P42" s="318">
        <v>0</v>
      </c>
      <c r="Q42" s="319">
        <v>3039</v>
      </c>
      <c r="R42" s="320">
        <v>0</v>
      </c>
      <c r="S42" s="321" t="e">
        <f t="shared" si="0"/>
        <v>#DIV/0!</v>
      </c>
      <c r="T42" s="189"/>
      <c r="U42" s="189"/>
      <c r="V42" s="189"/>
      <c r="W42" s="336"/>
      <c r="X42" s="341"/>
      <c r="Y42" s="284"/>
      <c r="Z42" s="418"/>
      <c r="AA42" s="418"/>
      <c r="AB42" s="418"/>
      <c r="AC42" s="418"/>
      <c r="AH42" s="395" t="s">
        <v>126</v>
      </c>
      <c r="AN42" s="395" t="s">
        <v>167</v>
      </c>
      <c r="AO42" s="328">
        <v>0</v>
      </c>
      <c r="AP42" s="418"/>
      <c r="AS42" s="418"/>
      <c r="AW42" s="418"/>
      <c r="BA42" s="418"/>
      <c r="BB42" s="395" t="s">
        <v>167</v>
      </c>
      <c r="BC42" s="328">
        <v>0</v>
      </c>
      <c r="CC42" s="358"/>
      <c r="CD42" s="342"/>
      <c r="CE42" s="342"/>
      <c r="CF42" s="303"/>
      <c r="CG42" s="303"/>
      <c r="CH42" s="365"/>
      <c r="CI42" s="369"/>
      <c r="CJ42" s="370"/>
      <c r="CK42" s="370"/>
      <c r="CL42" s="369"/>
      <c r="CM42" s="342"/>
      <c r="CN42" s="342"/>
      <c r="CO42" s="342"/>
      <c r="CP42" s="342"/>
      <c r="CQ42" s="303"/>
      <c r="CR42" s="291"/>
      <c r="CS42" s="365"/>
      <c r="CT42" s="342"/>
    </row>
    <row r="43" spans="1:98" ht="16.2" thickBot="1" x14ac:dyDescent="0.35">
      <c r="A43" s="305">
        <v>1040</v>
      </c>
      <c r="B43" s="306">
        <v>0</v>
      </c>
      <c r="C43" s="307" t="s">
        <v>128</v>
      </c>
      <c r="D43" s="308">
        <v>0</v>
      </c>
      <c r="E43" s="309">
        <v>130</v>
      </c>
      <c r="F43" s="310">
        <v>0</v>
      </c>
      <c r="G43" s="310">
        <v>0</v>
      </c>
      <c r="H43" s="324">
        <v>0</v>
      </c>
      <c r="I43" s="324">
        <v>0</v>
      </c>
      <c r="J43" s="175">
        <v>0</v>
      </c>
      <c r="K43" s="325">
        <v>0</v>
      </c>
      <c r="L43" s="326">
        <v>0</v>
      </c>
      <c r="M43" s="316"/>
      <c r="N43" s="316"/>
      <c r="O43" s="317"/>
      <c r="P43" s="318">
        <v>0</v>
      </c>
      <c r="Q43" s="319">
        <v>3040</v>
      </c>
      <c r="R43" s="320">
        <v>0</v>
      </c>
      <c r="S43" s="321" t="e">
        <f t="shared" si="0"/>
        <v>#DIV/0!</v>
      </c>
      <c r="T43" s="189"/>
      <c r="U43" s="189"/>
      <c r="V43" s="189"/>
      <c r="W43" s="336"/>
      <c r="X43" s="341"/>
      <c r="Y43" s="284"/>
      <c r="Z43" s="418"/>
      <c r="AA43" s="418"/>
      <c r="AB43" s="418"/>
      <c r="AC43" s="418"/>
      <c r="AP43" s="418"/>
      <c r="AS43" s="418"/>
      <c r="AW43" s="418"/>
      <c r="BA43" s="418"/>
      <c r="CC43" s="371"/>
      <c r="CD43" s="342"/>
      <c r="CE43" s="342"/>
      <c r="CF43" s="303"/>
      <c r="CG43" s="303"/>
      <c r="CH43" s="365"/>
      <c r="CI43" s="366"/>
      <c r="CJ43" s="367"/>
      <c r="CK43" s="367"/>
      <c r="CL43" s="368"/>
      <c r="CM43" s="342"/>
      <c r="CN43" s="342"/>
      <c r="CO43" s="342"/>
      <c r="CP43" s="342"/>
      <c r="CQ43" s="303"/>
      <c r="CR43" s="291"/>
      <c r="CS43" s="365"/>
      <c r="CT43" s="372"/>
    </row>
    <row r="44" spans="1:98" ht="16.2" thickBot="1" x14ac:dyDescent="0.35">
      <c r="A44" s="305">
        <v>1041</v>
      </c>
      <c r="B44" s="306">
        <v>0</v>
      </c>
      <c r="C44" s="307" t="s">
        <v>129</v>
      </c>
      <c r="D44" s="308" t="s">
        <v>6</v>
      </c>
      <c r="E44" s="309">
        <v>151</v>
      </c>
      <c r="F44" s="310">
        <v>0</v>
      </c>
      <c r="G44" s="310">
        <v>0</v>
      </c>
      <c r="H44" s="324">
        <v>0</v>
      </c>
      <c r="I44" s="324">
        <v>0</v>
      </c>
      <c r="J44" s="175">
        <v>0</v>
      </c>
      <c r="K44" s="325">
        <v>0</v>
      </c>
      <c r="L44" s="326">
        <v>0</v>
      </c>
      <c r="M44" s="316"/>
      <c r="N44" s="316"/>
      <c r="O44" s="317"/>
      <c r="P44" s="318">
        <v>0</v>
      </c>
      <c r="Q44" s="319">
        <v>3041</v>
      </c>
      <c r="R44" s="320">
        <v>0</v>
      </c>
      <c r="S44" s="321" t="e">
        <f t="shared" si="0"/>
        <v>#DIV/0!</v>
      </c>
      <c r="T44" s="189"/>
      <c r="U44" s="189"/>
      <c r="V44" s="189"/>
      <c r="W44" s="336"/>
      <c r="X44" s="341"/>
      <c r="Y44" s="284"/>
      <c r="Z44" s="418"/>
      <c r="AA44" s="418"/>
      <c r="AB44" s="418"/>
      <c r="AC44" s="418"/>
      <c r="AP44" s="418"/>
      <c r="AS44" s="418"/>
      <c r="AW44" s="418"/>
      <c r="BA44" s="418"/>
      <c r="CC44" s="371"/>
      <c r="CD44" s="342"/>
      <c r="CE44" s="342"/>
      <c r="CF44" s="303"/>
      <c r="CG44" s="303"/>
      <c r="CH44" s="365"/>
      <c r="CI44" s="369"/>
      <c r="CJ44" s="370"/>
      <c r="CK44" s="370"/>
      <c r="CL44" s="369"/>
      <c r="CM44" s="342"/>
      <c r="CN44" s="342"/>
      <c r="CO44" s="342"/>
      <c r="CP44" s="342"/>
      <c r="CQ44" s="303"/>
      <c r="CR44" s="291"/>
      <c r="CS44" s="365"/>
      <c r="CT44" s="360"/>
    </row>
    <row r="45" spans="1:98" ht="16.2" thickBot="1" x14ac:dyDescent="0.35">
      <c r="A45" s="305">
        <v>1042</v>
      </c>
      <c r="B45" s="306">
        <v>0</v>
      </c>
      <c r="C45" s="307" t="s">
        <v>130</v>
      </c>
      <c r="D45" s="308" t="s">
        <v>6</v>
      </c>
      <c r="E45" s="309">
        <v>170</v>
      </c>
      <c r="F45" s="310">
        <v>0</v>
      </c>
      <c r="G45" s="310">
        <v>0</v>
      </c>
      <c r="H45" s="324">
        <v>0</v>
      </c>
      <c r="I45" s="324">
        <v>0</v>
      </c>
      <c r="J45" s="175">
        <v>0</v>
      </c>
      <c r="K45" s="325">
        <v>0</v>
      </c>
      <c r="L45" s="326">
        <v>0</v>
      </c>
      <c r="M45" s="316"/>
      <c r="N45" s="316"/>
      <c r="O45" s="317"/>
      <c r="P45" s="318">
        <v>0</v>
      </c>
      <c r="Q45" s="319">
        <v>3042</v>
      </c>
      <c r="R45" s="320">
        <v>0</v>
      </c>
      <c r="S45" s="321" t="e">
        <f t="shared" si="0"/>
        <v>#DIV/0!</v>
      </c>
      <c r="T45" s="189"/>
      <c r="U45" s="189"/>
      <c r="V45" s="189"/>
      <c r="W45" s="336"/>
      <c r="X45" s="341"/>
      <c r="Y45" s="284"/>
      <c r="Z45" s="418"/>
      <c r="AA45" s="418"/>
      <c r="AB45" s="418"/>
      <c r="AC45" s="418"/>
      <c r="AP45" s="418"/>
      <c r="AS45" s="418"/>
      <c r="AW45" s="418"/>
      <c r="BA45" s="418"/>
      <c r="CC45" s="371"/>
      <c r="CD45" s="342"/>
      <c r="CE45" s="342"/>
      <c r="CF45" s="303"/>
      <c r="CG45" s="303"/>
      <c r="CH45" s="365"/>
      <c r="CI45" s="366"/>
      <c r="CJ45" s="367"/>
      <c r="CK45" s="367"/>
      <c r="CL45" s="368"/>
      <c r="CM45" s="342"/>
      <c r="CN45" s="342"/>
      <c r="CO45" s="342"/>
      <c r="CP45" s="342"/>
      <c r="CQ45" s="303"/>
      <c r="CR45" s="291"/>
      <c r="CS45" s="365"/>
      <c r="CT45" s="360"/>
    </row>
    <row r="46" spans="1:98" ht="16.2" thickBot="1" x14ac:dyDescent="0.35">
      <c r="A46" s="305">
        <v>1043</v>
      </c>
      <c r="B46" s="306">
        <v>0</v>
      </c>
      <c r="C46" s="307" t="s">
        <v>131</v>
      </c>
      <c r="D46" s="308" t="s">
        <v>8</v>
      </c>
      <c r="E46" s="309">
        <v>187</v>
      </c>
      <c r="F46" s="310">
        <v>0</v>
      </c>
      <c r="G46" s="310">
        <v>0</v>
      </c>
      <c r="H46" s="324">
        <v>0</v>
      </c>
      <c r="I46" s="324">
        <v>0</v>
      </c>
      <c r="J46" s="175">
        <v>0</v>
      </c>
      <c r="K46" s="325">
        <v>0</v>
      </c>
      <c r="L46" s="326">
        <v>0</v>
      </c>
      <c r="M46" s="316"/>
      <c r="N46" s="316"/>
      <c r="O46" s="317"/>
      <c r="P46" s="318">
        <v>0</v>
      </c>
      <c r="Q46" s="319">
        <v>3043</v>
      </c>
      <c r="R46" s="320">
        <v>0</v>
      </c>
      <c r="S46" s="321" t="e">
        <f t="shared" si="0"/>
        <v>#DIV/0!</v>
      </c>
      <c r="T46" s="189"/>
      <c r="U46" s="189">
        <v>0</v>
      </c>
      <c r="V46" s="189">
        <v>0</v>
      </c>
      <c r="W46" s="336">
        <v>0</v>
      </c>
      <c r="X46" s="341"/>
      <c r="Y46" s="284"/>
      <c r="Z46" s="418"/>
      <c r="AA46" s="418"/>
      <c r="AB46" s="418"/>
      <c r="AC46" s="418"/>
      <c r="AP46" s="418"/>
      <c r="AS46" s="418"/>
      <c r="AW46" s="418"/>
      <c r="BA46" s="418"/>
      <c r="CC46" s="358"/>
      <c r="CD46" s="342"/>
      <c r="CE46" s="342"/>
      <c r="CF46" s="303"/>
      <c r="CG46" s="303"/>
      <c r="CH46" s="365"/>
      <c r="CI46" s="369"/>
      <c r="CJ46" s="370"/>
      <c r="CK46" s="370"/>
      <c r="CL46" s="369"/>
      <c r="CM46" s="342"/>
      <c r="CN46" s="342"/>
      <c r="CO46" s="342"/>
      <c r="CP46" s="342"/>
      <c r="CQ46" s="303"/>
      <c r="CR46" s="291"/>
      <c r="CS46" s="365"/>
      <c r="CT46" s="360"/>
    </row>
    <row r="47" spans="1:98" ht="16.2" thickBot="1" x14ac:dyDescent="0.35">
      <c r="A47" s="305">
        <v>1044</v>
      </c>
      <c r="B47" s="306">
        <v>9</v>
      </c>
      <c r="C47" s="307" t="s">
        <v>132</v>
      </c>
      <c r="D47" s="308" t="s">
        <v>6</v>
      </c>
      <c r="E47" s="309">
        <v>174</v>
      </c>
      <c r="F47" s="310" t="s">
        <v>92</v>
      </c>
      <c r="G47" s="310">
        <v>0</v>
      </c>
      <c r="H47" s="324">
        <v>0</v>
      </c>
      <c r="I47" s="324">
        <v>0</v>
      </c>
      <c r="J47" s="175">
        <v>0</v>
      </c>
      <c r="K47" s="325">
        <v>0</v>
      </c>
      <c r="L47" s="326">
        <v>0</v>
      </c>
      <c r="M47" s="316"/>
      <c r="N47" s="316"/>
      <c r="O47" s="317"/>
      <c r="P47" s="318">
        <v>0</v>
      </c>
      <c r="Q47" s="319">
        <v>3044</v>
      </c>
      <c r="R47" s="320">
        <v>0</v>
      </c>
      <c r="S47" s="321" t="e">
        <f t="shared" si="0"/>
        <v>#DIV/0!</v>
      </c>
      <c r="T47" s="189"/>
      <c r="U47" s="189"/>
      <c r="V47" s="189"/>
      <c r="W47" s="336"/>
      <c r="X47" s="341"/>
      <c r="Y47" s="284"/>
      <c r="Z47" s="418"/>
      <c r="AA47" s="418"/>
      <c r="AB47" s="418"/>
      <c r="AC47" s="418"/>
      <c r="AP47" s="418"/>
      <c r="AS47" s="418"/>
      <c r="AW47" s="418"/>
      <c r="BA47" s="418"/>
      <c r="CC47" s="358"/>
      <c r="CD47" s="342"/>
      <c r="CE47" s="342"/>
      <c r="CF47" s="303"/>
      <c r="CG47" s="303"/>
      <c r="CH47" s="365"/>
      <c r="CI47" s="366"/>
      <c r="CJ47" s="367"/>
      <c r="CK47" s="367"/>
      <c r="CL47" s="368"/>
      <c r="CM47" s="342"/>
      <c r="CN47" s="342"/>
      <c r="CO47" s="342"/>
      <c r="CP47" s="342"/>
      <c r="CQ47" s="303"/>
      <c r="CR47" s="291"/>
      <c r="CS47" s="365"/>
      <c r="CT47" s="360"/>
    </row>
    <row r="48" spans="1:98" ht="16.2" thickBot="1" x14ac:dyDescent="0.35">
      <c r="A48" s="305">
        <v>1045</v>
      </c>
      <c r="B48" s="306">
        <v>0</v>
      </c>
      <c r="C48" s="307" t="s">
        <v>133</v>
      </c>
      <c r="D48" s="308" t="s">
        <v>6</v>
      </c>
      <c r="E48" s="309">
        <v>117</v>
      </c>
      <c r="F48" s="310">
        <v>0</v>
      </c>
      <c r="G48" s="310">
        <v>0</v>
      </c>
      <c r="H48" s="324">
        <v>0</v>
      </c>
      <c r="I48" s="324">
        <v>0</v>
      </c>
      <c r="J48" s="175">
        <v>0</v>
      </c>
      <c r="K48" s="325">
        <v>0</v>
      </c>
      <c r="L48" s="326">
        <v>0</v>
      </c>
      <c r="M48" s="316"/>
      <c r="N48" s="316"/>
      <c r="O48" s="317"/>
      <c r="P48" s="318">
        <v>0</v>
      </c>
      <c r="Q48" s="319">
        <v>3045</v>
      </c>
      <c r="R48" s="320">
        <v>0</v>
      </c>
      <c r="S48" s="321" t="e">
        <f t="shared" si="0"/>
        <v>#DIV/0!</v>
      </c>
      <c r="T48" s="189"/>
      <c r="U48" s="189"/>
      <c r="V48" s="189"/>
      <c r="W48" s="336"/>
      <c r="X48" s="341"/>
      <c r="Y48" s="284"/>
      <c r="Z48" s="418"/>
      <c r="AA48" s="418"/>
      <c r="AB48" s="418"/>
      <c r="AC48" s="418"/>
      <c r="AP48" s="418"/>
      <c r="AS48" s="418"/>
      <c r="AW48" s="418"/>
      <c r="BA48" s="418"/>
      <c r="CC48" s="302"/>
      <c r="CD48" s="342"/>
      <c r="CE48" s="342"/>
      <c r="CF48" s="303"/>
      <c r="CG48" s="303"/>
      <c r="CH48" s="365"/>
      <c r="CI48" s="369"/>
      <c r="CJ48" s="370"/>
      <c r="CK48" s="370"/>
      <c r="CL48" s="369"/>
      <c r="CM48" s="342"/>
      <c r="CN48" s="342"/>
      <c r="CO48" s="342"/>
      <c r="CP48" s="342"/>
      <c r="CQ48" s="303"/>
      <c r="CR48" s="291"/>
      <c r="CS48" s="365"/>
      <c r="CT48" s="360"/>
    </row>
    <row r="49" spans="1:76" ht="16.2" thickBot="1" x14ac:dyDescent="0.35">
      <c r="A49" s="305">
        <v>1046</v>
      </c>
      <c r="B49" s="306">
        <v>0</v>
      </c>
      <c r="C49" s="307" t="s">
        <v>134</v>
      </c>
      <c r="D49" s="308" t="s">
        <v>8</v>
      </c>
      <c r="E49" s="309">
        <v>151</v>
      </c>
      <c r="F49" s="310">
        <v>0</v>
      </c>
      <c r="G49" s="310">
        <v>0</v>
      </c>
      <c r="H49" s="324">
        <v>0</v>
      </c>
      <c r="I49" s="324">
        <v>0</v>
      </c>
      <c r="J49" s="175">
        <v>0</v>
      </c>
      <c r="K49" s="325">
        <v>0</v>
      </c>
      <c r="L49" s="326">
        <v>0</v>
      </c>
      <c r="M49" s="316"/>
      <c r="N49" s="316"/>
      <c r="O49" s="317"/>
      <c r="P49" s="318">
        <v>0</v>
      </c>
      <c r="Q49" s="319">
        <v>3046</v>
      </c>
      <c r="R49" s="320">
        <v>0</v>
      </c>
      <c r="S49" s="321" t="e">
        <f t="shared" si="0"/>
        <v>#DIV/0!</v>
      </c>
      <c r="T49" s="189"/>
      <c r="U49" s="189"/>
      <c r="V49" s="189"/>
      <c r="W49" s="336"/>
      <c r="X49" s="341"/>
      <c r="Y49" s="284"/>
      <c r="Z49" s="418"/>
      <c r="AA49" s="418"/>
      <c r="AB49" s="418"/>
      <c r="AC49" s="418"/>
      <c r="AP49" s="418"/>
      <c r="AS49" s="418"/>
      <c r="AW49" s="418"/>
      <c r="BA49" s="418"/>
      <c r="BF49" s="287"/>
      <c r="BG49" s="287"/>
      <c r="BH49" s="287"/>
      <c r="BM49" s="287"/>
      <c r="BN49" s="287"/>
      <c r="BO49" s="287"/>
      <c r="BP49" s="287"/>
      <c r="BQ49" s="287"/>
      <c r="BR49" s="287"/>
      <c r="BU49" s="287"/>
      <c r="BV49" s="287"/>
      <c r="BW49" s="287"/>
      <c r="BX49" s="287"/>
    </row>
    <row r="50" spans="1:76" ht="16.2" thickBot="1" x14ac:dyDescent="0.35">
      <c r="A50" s="305">
        <v>1047</v>
      </c>
      <c r="B50" s="306">
        <v>0</v>
      </c>
      <c r="C50" s="307" t="s">
        <v>135</v>
      </c>
      <c r="D50" s="308" t="s">
        <v>6</v>
      </c>
      <c r="E50" s="309">
        <v>163</v>
      </c>
      <c r="F50" s="310">
        <v>0</v>
      </c>
      <c r="G50" s="310">
        <v>0</v>
      </c>
      <c r="H50" s="324">
        <v>0</v>
      </c>
      <c r="I50" s="324">
        <v>0</v>
      </c>
      <c r="J50" s="175">
        <v>0</v>
      </c>
      <c r="K50" s="325">
        <v>0</v>
      </c>
      <c r="L50" s="326">
        <v>0</v>
      </c>
      <c r="M50" s="316"/>
      <c r="N50" s="316"/>
      <c r="O50" s="317"/>
      <c r="P50" s="318">
        <v>0</v>
      </c>
      <c r="Q50" s="319">
        <v>3047</v>
      </c>
      <c r="R50" s="320">
        <v>0</v>
      </c>
      <c r="S50" s="321" t="e">
        <f t="shared" si="0"/>
        <v>#DIV/0!</v>
      </c>
      <c r="T50" s="189"/>
      <c r="U50" s="189"/>
      <c r="V50" s="189"/>
      <c r="W50" s="336"/>
      <c r="X50" s="341"/>
      <c r="Y50" s="284"/>
      <c r="Z50" s="418"/>
      <c r="AA50" s="418"/>
      <c r="AB50" s="418"/>
      <c r="AC50" s="418"/>
      <c r="AP50" s="418"/>
      <c r="AS50" s="418"/>
      <c r="AW50" s="418"/>
      <c r="BA50" s="418"/>
      <c r="BF50" s="287"/>
      <c r="BG50" s="287"/>
      <c r="BH50" s="287"/>
      <c r="BM50" s="287"/>
      <c r="BN50" s="287"/>
      <c r="BO50" s="287"/>
      <c r="BP50" s="287"/>
      <c r="BQ50" s="287"/>
      <c r="BR50" s="287"/>
      <c r="BU50" s="287"/>
      <c r="BV50" s="287"/>
      <c r="BW50" s="287"/>
      <c r="BX50" s="287"/>
    </row>
    <row r="51" spans="1:76" ht="16.2" thickBot="1" x14ac:dyDescent="0.35">
      <c r="A51" s="305">
        <v>1048</v>
      </c>
      <c r="B51" s="306">
        <v>0</v>
      </c>
      <c r="C51" s="307" t="s">
        <v>136</v>
      </c>
      <c r="D51" s="308" t="s">
        <v>8</v>
      </c>
      <c r="E51" s="309">
        <v>176</v>
      </c>
      <c r="F51" s="310">
        <v>0</v>
      </c>
      <c r="G51" s="310">
        <v>0</v>
      </c>
      <c r="H51" s="324">
        <v>0</v>
      </c>
      <c r="I51" s="324">
        <v>0</v>
      </c>
      <c r="J51" s="175">
        <v>0</v>
      </c>
      <c r="K51" s="325">
        <v>0</v>
      </c>
      <c r="L51" s="326">
        <v>0</v>
      </c>
      <c r="M51" s="316"/>
      <c r="N51" s="316"/>
      <c r="O51" s="317"/>
      <c r="P51" s="318">
        <v>0</v>
      </c>
      <c r="Q51" s="319">
        <v>3048</v>
      </c>
      <c r="R51" s="320">
        <v>0</v>
      </c>
      <c r="S51" s="321" t="e">
        <f t="shared" si="0"/>
        <v>#DIV/0!</v>
      </c>
      <c r="T51" s="189"/>
      <c r="U51" s="189"/>
      <c r="V51" s="189"/>
      <c r="W51" s="336"/>
      <c r="X51" s="341"/>
      <c r="Y51" s="284"/>
      <c r="Z51" s="418"/>
      <c r="AA51" s="418"/>
      <c r="AB51" s="418"/>
      <c r="AC51" s="418"/>
      <c r="AP51" s="418"/>
      <c r="AS51" s="418"/>
      <c r="AW51" s="418"/>
      <c r="BA51" s="418"/>
      <c r="BF51" s="287"/>
      <c r="BG51" s="287"/>
      <c r="BH51" s="287"/>
      <c r="BM51" s="287"/>
      <c r="BN51" s="287"/>
      <c r="BO51" s="287"/>
      <c r="BP51" s="287"/>
      <c r="BQ51" s="287"/>
      <c r="BR51" s="287"/>
      <c r="BU51" s="287"/>
      <c r="BV51" s="287"/>
      <c r="BW51" s="287"/>
      <c r="BX51" s="287"/>
    </row>
    <row r="52" spans="1:76" ht="16.2" thickBot="1" x14ac:dyDescent="0.35">
      <c r="A52" s="305">
        <v>1049</v>
      </c>
      <c r="B52" s="306">
        <v>10</v>
      </c>
      <c r="C52" s="307" t="s">
        <v>137</v>
      </c>
      <c r="D52" s="308" t="s">
        <v>8</v>
      </c>
      <c r="E52" s="309">
        <v>199</v>
      </c>
      <c r="F52" s="310" t="s">
        <v>92</v>
      </c>
      <c r="G52" s="310">
        <v>0</v>
      </c>
      <c r="H52" s="324">
        <v>0</v>
      </c>
      <c r="I52" s="324">
        <v>0</v>
      </c>
      <c r="J52" s="175">
        <v>0</v>
      </c>
      <c r="K52" s="325">
        <v>0</v>
      </c>
      <c r="L52" s="326">
        <v>0</v>
      </c>
      <c r="M52" s="316"/>
      <c r="N52" s="316"/>
      <c r="O52" s="317"/>
      <c r="P52" s="318">
        <v>0</v>
      </c>
      <c r="Q52" s="319">
        <v>3049</v>
      </c>
      <c r="R52" s="320">
        <v>0</v>
      </c>
      <c r="S52" s="321" t="e">
        <f t="shared" si="0"/>
        <v>#DIV/0!</v>
      </c>
      <c r="T52" s="189"/>
      <c r="U52" s="189"/>
      <c r="V52" s="189"/>
      <c r="W52" s="336"/>
      <c r="X52" s="341"/>
      <c r="Y52" s="284"/>
      <c r="Z52" s="418"/>
      <c r="AA52" s="418"/>
      <c r="AB52" s="418"/>
      <c r="AC52" s="418"/>
      <c r="AP52" s="418"/>
      <c r="AS52" s="418"/>
      <c r="AW52" s="418"/>
      <c r="BA52" s="418"/>
      <c r="BF52" s="287"/>
      <c r="BG52" s="287"/>
      <c r="BH52" s="287"/>
      <c r="BM52" s="287"/>
      <c r="BN52" s="287"/>
      <c r="BO52" s="287"/>
      <c r="BP52" s="287"/>
      <c r="BQ52" s="287"/>
      <c r="BR52" s="287"/>
      <c r="BU52" s="287"/>
      <c r="BV52" s="287"/>
      <c r="BW52" s="287"/>
      <c r="BX52" s="287"/>
    </row>
    <row r="53" spans="1:76" ht="16.2" thickBot="1" x14ac:dyDescent="0.35">
      <c r="A53" s="305">
        <v>1050</v>
      </c>
      <c r="B53" s="306">
        <v>0</v>
      </c>
      <c r="C53" s="307" t="s">
        <v>138</v>
      </c>
      <c r="D53" s="308" t="s">
        <v>6</v>
      </c>
      <c r="E53" s="309">
        <v>122</v>
      </c>
      <c r="F53" s="310">
        <v>0</v>
      </c>
      <c r="G53" s="310">
        <v>0</v>
      </c>
      <c r="H53" s="324">
        <v>0</v>
      </c>
      <c r="I53" s="324">
        <v>0</v>
      </c>
      <c r="J53" s="175">
        <v>0</v>
      </c>
      <c r="K53" s="325">
        <v>0</v>
      </c>
      <c r="L53" s="326">
        <v>0</v>
      </c>
      <c r="M53" s="316"/>
      <c r="N53" s="316"/>
      <c r="O53" s="317"/>
      <c r="P53" s="318">
        <v>0</v>
      </c>
      <c r="Q53" s="319">
        <v>3050</v>
      </c>
      <c r="R53" s="320">
        <v>0</v>
      </c>
      <c r="S53" s="321" t="e">
        <f t="shared" si="0"/>
        <v>#DIV/0!</v>
      </c>
      <c r="T53" s="189"/>
      <c r="U53" s="189"/>
      <c r="V53" s="189"/>
      <c r="W53" s="336"/>
      <c r="X53" s="341"/>
      <c r="Y53" s="284"/>
      <c r="Z53" s="418"/>
      <c r="AA53" s="418"/>
      <c r="AB53" s="418"/>
      <c r="AC53" s="418"/>
      <c r="AP53" s="418"/>
      <c r="AS53" s="418"/>
      <c r="AW53" s="418"/>
      <c r="BA53" s="418"/>
      <c r="BE53" s="353"/>
      <c r="BF53" s="373"/>
      <c r="BG53" s="373"/>
      <c r="BH53" s="364"/>
      <c r="BI53" s="374"/>
      <c r="BJ53" s="374"/>
      <c r="BM53" s="363"/>
      <c r="BN53" s="363"/>
      <c r="BO53" s="373"/>
      <c r="BP53" s="373"/>
      <c r="BQ53" s="373"/>
      <c r="BR53" s="364"/>
      <c r="BU53" s="375"/>
      <c r="BV53" s="375"/>
      <c r="BW53" s="375"/>
    </row>
    <row r="54" spans="1:76" ht="16.2" thickBot="1" x14ac:dyDescent="0.35">
      <c r="A54" s="305">
        <v>1051</v>
      </c>
      <c r="B54" s="306">
        <v>0</v>
      </c>
      <c r="C54" s="307" t="s">
        <v>139</v>
      </c>
      <c r="D54" s="308" t="s">
        <v>6</v>
      </c>
      <c r="E54" s="309">
        <v>141</v>
      </c>
      <c r="F54" s="310">
        <v>0</v>
      </c>
      <c r="G54" s="310">
        <v>0</v>
      </c>
      <c r="H54" s="324">
        <v>0</v>
      </c>
      <c r="I54" s="324">
        <v>0</v>
      </c>
      <c r="J54" s="175">
        <v>0</v>
      </c>
      <c r="K54" s="325">
        <v>0</v>
      </c>
      <c r="L54" s="326">
        <v>0</v>
      </c>
      <c r="M54" s="316"/>
      <c r="N54" s="316"/>
      <c r="O54" s="317"/>
      <c r="P54" s="318">
        <v>0</v>
      </c>
      <c r="Q54" s="319">
        <v>3051</v>
      </c>
      <c r="R54" s="320">
        <v>0</v>
      </c>
      <c r="S54" s="321" t="e">
        <f t="shared" si="0"/>
        <v>#DIV/0!</v>
      </c>
      <c r="T54" s="189"/>
      <c r="U54" s="189"/>
      <c r="V54" s="189"/>
      <c r="W54" s="336"/>
      <c r="X54" s="341"/>
      <c r="Y54" s="284"/>
      <c r="Z54" s="418"/>
      <c r="AA54" s="418"/>
      <c r="AB54" s="418"/>
      <c r="AC54" s="418"/>
      <c r="AP54" s="418"/>
      <c r="AS54" s="418"/>
      <c r="AW54" s="418"/>
      <c r="BA54" s="418"/>
      <c r="BE54" s="353"/>
      <c r="BF54" s="303"/>
      <c r="BG54" s="303"/>
      <c r="BH54" s="291"/>
      <c r="BI54" s="374"/>
      <c r="BO54" s="376"/>
      <c r="BP54" s="376"/>
      <c r="BQ54" s="376"/>
      <c r="BU54" s="365"/>
    </row>
    <row r="55" spans="1:76" ht="16.2" thickBot="1" x14ac:dyDescent="0.35">
      <c r="A55" s="305">
        <v>1052</v>
      </c>
      <c r="B55" s="306">
        <v>0</v>
      </c>
      <c r="C55" s="307" t="s">
        <v>140</v>
      </c>
      <c r="D55" s="308" t="s">
        <v>8</v>
      </c>
      <c r="E55" s="309">
        <v>163</v>
      </c>
      <c r="F55" s="310">
        <v>0</v>
      </c>
      <c r="G55" s="310">
        <v>0</v>
      </c>
      <c r="H55" s="324">
        <v>0</v>
      </c>
      <c r="I55" s="324">
        <v>0</v>
      </c>
      <c r="J55" s="175">
        <v>0</v>
      </c>
      <c r="K55" s="325">
        <v>0</v>
      </c>
      <c r="L55" s="326">
        <v>0</v>
      </c>
      <c r="M55" s="316"/>
      <c r="N55" s="316"/>
      <c r="O55" s="317"/>
      <c r="P55" s="318">
        <v>0</v>
      </c>
      <c r="Q55" s="319">
        <v>3052</v>
      </c>
      <c r="R55" s="320">
        <v>0</v>
      </c>
      <c r="S55" s="321" t="e">
        <f t="shared" si="0"/>
        <v>#DIV/0!</v>
      </c>
      <c r="T55" s="189"/>
      <c r="U55" s="189"/>
      <c r="V55" s="189"/>
      <c r="W55" s="336"/>
      <c r="X55" s="341"/>
      <c r="Y55" s="284"/>
      <c r="Z55" s="418"/>
      <c r="AA55" s="418"/>
      <c r="AB55" s="418"/>
      <c r="AC55" s="418"/>
      <c r="AP55" s="418"/>
      <c r="AS55" s="418"/>
      <c r="AW55" s="418"/>
      <c r="BA55" s="418"/>
      <c r="BE55" s="353"/>
      <c r="BF55" s="303"/>
      <c r="BG55" s="303"/>
      <c r="BH55" s="291"/>
      <c r="BI55" s="374"/>
      <c r="BO55" s="376"/>
      <c r="BP55" s="376"/>
      <c r="BQ55" s="376"/>
      <c r="BU55" s="365"/>
    </row>
    <row r="56" spans="1:76" ht="16.2" thickBot="1" x14ac:dyDescent="0.35">
      <c r="A56" s="305">
        <v>1053</v>
      </c>
      <c r="B56" s="306">
        <v>0</v>
      </c>
      <c r="C56" s="307" t="s">
        <v>141</v>
      </c>
      <c r="D56" s="308" t="s">
        <v>8</v>
      </c>
      <c r="E56" s="309">
        <v>175</v>
      </c>
      <c r="F56" s="310">
        <v>0</v>
      </c>
      <c r="G56" s="310">
        <v>0</v>
      </c>
      <c r="H56" s="324">
        <v>0</v>
      </c>
      <c r="I56" s="324">
        <v>0</v>
      </c>
      <c r="J56" s="175">
        <v>0</v>
      </c>
      <c r="K56" s="325">
        <v>0</v>
      </c>
      <c r="L56" s="326">
        <v>0</v>
      </c>
      <c r="M56" s="316"/>
      <c r="N56" s="316"/>
      <c r="O56" s="317"/>
      <c r="P56" s="318">
        <v>0</v>
      </c>
      <c r="Q56" s="319">
        <v>3053</v>
      </c>
      <c r="R56" s="320">
        <v>0</v>
      </c>
      <c r="S56" s="321" t="e">
        <f t="shared" si="0"/>
        <v>#DIV/0!</v>
      </c>
      <c r="T56" s="189"/>
      <c r="U56" s="189"/>
      <c r="V56" s="189"/>
      <c r="W56" s="336"/>
      <c r="X56" s="341"/>
      <c r="Y56" s="284"/>
      <c r="Z56" s="418"/>
      <c r="AA56" s="418"/>
      <c r="AB56" s="418"/>
      <c r="AC56" s="418"/>
      <c r="AP56" s="418"/>
      <c r="AS56" s="418"/>
      <c r="AW56" s="418"/>
      <c r="BA56" s="418"/>
      <c r="BE56" s="302"/>
      <c r="BF56" s="303"/>
      <c r="BG56" s="303"/>
      <c r="BH56" s="291"/>
      <c r="BI56" s="374"/>
      <c r="BO56" s="376"/>
      <c r="BP56" s="376"/>
      <c r="BQ56" s="376"/>
      <c r="BU56" s="365"/>
    </row>
    <row r="57" spans="1:76" ht="16.2" thickBot="1" x14ac:dyDescent="0.35">
      <c r="A57" s="305">
        <v>1054</v>
      </c>
      <c r="B57" s="306">
        <v>11</v>
      </c>
      <c r="C57" s="307" t="s">
        <v>142</v>
      </c>
      <c r="D57" s="308" t="s">
        <v>8</v>
      </c>
      <c r="E57" s="309">
        <v>204</v>
      </c>
      <c r="F57" s="310" t="s">
        <v>92</v>
      </c>
      <c r="G57" s="310">
        <v>0</v>
      </c>
      <c r="H57" s="324">
        <v>0</v>
      </c>
      <c r="I57" s="324">
        <v>0</v>
      </c>
      <c r="J57" s="175">
        <v>0</v>
      </c>
      <c r="K57" s="325">
        <v>0</v>
      </c>
      <c r="L57" s="326">
        <v>0</v>
      </c>
      <c r="M57" s="316"/>
      <c r="N57" s="316"/>
      <c r="O57" s="317"/>
      <c r="P57" s="318">
        <v>0</v>
      </c>
      <c r="Q57" s="319">
        <v>3054</v>
      </c>
      <c r="R57" s="320">
        <v>0</v>
      </c>
      <c r="S57" s="321" t="e">
        <f t="shared" si="0"/>
        <v>#DIV/0!</v>
      </c>
      <c r="T57" s="189"/>
      <c r="U57" s="189"/>
      <c r="V57" s="189"/>
      <c r="W57" s="336"/>
      <c r="X57" s="341"/>
      <c r="Y57" s="284"/>
      <c r="Z57" s="418"/>
      <c r="AA57" s="418"/>
      <c r="AB57" s="418"/>
      <c r="AC57" s="418"/>
      <c r="AP57" s="418"/>
      <c r="AS57" s="418"/>
      <c r="AW57" s="418"/>
      <c r="BA57" s="418"/>
      <c r="BE57" s="302"/>
      <c r="BF57" s="303"/>
      <c r="BG57" s="303"/>
      <c r="BH57" s="291"/>
      <c r="BI57" s="374"/>
      <c r="BO57" s="376"/>
      <c r="BP57" s="376"/>
      <c r="BQ57" s="376"/>
      <c r="BU57" s="365"/>
    </row>
    <row r="58" spans="1:76" ht="16.2" thickBot="1" x14ac:dyDescent="0.35">
      <c r="A58" s="305">
        <v>1055</v>
      </c>
      <c r="B58" s="306">
        <v>0</v>
      </c>
      <c r="C58" s="307" t="s">
        <v>143</v>
      </c>
      <c r="D58" s="308" t="s">
        <v>6</v>
      </c>
      <c r="E58" s="309">
        <v>138</v>
      </c>
      <c r="F58" s="310">
        <v>0</v>
      </c>
      <c r="G58" s="310">
        <v>0</v>
      </c>
      <c r="H58" s="324">
        <v>0</v>
      </c>
      <c r="I58" s="324">
        <v>0</v>
      </c>
      <c r="J58" s="175">
        <v>0</v>
      </c>
      <c r="K58" s="325">
        <v>0</v>
      </c>
      <c r="L58" s="326">
        <v>0</v>
      </c>
      <c r="M58" s="316"/>
      <c r="N58" s="316"/>
      <c r="O58" s="317"/>
      <c r="P58" s="318">
        <v>0</v>
      </c>
      <c r="Q58" s="319">
        <v>3055</v>
      </c>
      <c r="R58" s="320">
        <v>0</v>
      </c>
      <c r="S58" s="321" t="e">
        <f t="shared" si="0"/>
        <v>#DIV/0!</v>
      </c>
      <c r="T58" s="189"/>
      <c r="U58" s="189"/>
      <c r="V58" s="189"/>
      <c r="W58" s="336"/>
      <c r="X58" s="341"/>
      <c r="Y58" s="284"/>
      <c r="Z58" s="418"/>
      <c r="AA58" s="418"/>
      <c r="AB58" s="418"/>
      <c r="AC58" s="418"/>
      <c r="AP58" s="418"/>
      <c r="AS58" s="418"/>
      <c r="AW58" s="418"/>
      <c r="BA58" s="418"/>
      <c r="BE58" s="351"/>
      <c r="BF58" s="303"/>
      <c r="BG58" s="303"/>
      <c r="BH58" s="291"/>
      <c r="BI58" s="374"/>
      <c r="BO58" s="376"/>
      <c r="BP58" s="376"/>
      <c r="BQ58" s="376"/>
      <c r="BU58" s="365"/>
    </row>
    <row r="59" spans="1:76" ht="16.2" thickBot="1" x14ac:dyDescent="0.35">
      <c r="A59" s="305">
        <v>1056</v>
      </c>
      <c r="B59" s="306">
        <v>0</v>
      </c>
      <c r="C59" s="307" t="s">
        <v>144</v>
      </c>
      <c r="D59" s="308" t="s">
        <v>6</v>
      </c>
      <c r="E59" s="309">
        <v>158</v>
      </c>
      <c r="F59" s="310">
        <v>0</v>
      </c>
      <c r="G59" s="310">
        <v>0</v>
      </c>
      <c r="H59" s="324">
        <v>0</v>
      </c>
      <c r="I59" s="324">
        <v>0</v>
      </c>
      <c r="J59" s="175">
        <v>0</v>
      </c>
      <c r="K59" s="325">
        <v>0</v>
      </c>
      <c r="L59" s="326">
        <v>0</v>
      </c>
      <c r="M59" s="316"/>
      <c r="N59" s="316"/>
      <c r="O59" s="317"/>
      <c r="P59" s="318">
        <v>0</v>
      </c>
      <c r="Q59" s="319">
        <v>3056</v>
      </c>
      <c r="R59" s="320">
        <v>0</v>
      </c>
      <c r="S59" s="321" t="e">
        <f t="shared" si="0"/>
        <v>#DIV/0!</v>
      </c>
      <c r="T59" s="189"/>
      <c r="U59" s="189"/>
      <c r="V59" s="189"/>
      <c r="W59" s="336"/>
      <c r="X59" s="341"/>
      <c r="Y59" s="284"/>
      <c r="Z59" s="418"/>
      <c r="AA59" s="418"/>
      <c r="AB59" s="418"/>
      <c r="AC59" s="418"/>
      <c r="AP59" s="418"/>
      <c r="AS59" s="418"/>
      <c r="AW59" s="418"/>
      <c r="BA59" s="418"/>
      <c r="BE59" s="352"/>
      <c r="BF59" s="373"/>
      <c r="BG59" s="373"/>
      <c r="BH59" s="364"/>
      <c r="BI59" s="374"/>
      <c r="BJ59" s="374"/>
      <c r="BM59" s="363"/>
      <c r="BN59" s="363"/>
      <c r="BO59" s="373"/>
      <c r="BP59" s="373"/>
      <c r="BQ59" s="373"/>
      <c r="BR59" s="364"/>
      <c r="BU59" s="375"/>
      <c r="BV59" s="375"/>
      <c r="BW59" s="375"/>
    </row>
    <row r="60" spans="1:76" ht="16.2" thickBot="1" x14ac:dyDescent="0.35">
      <c r="A60" s="305">
        <v>1057</v>
      </c>
      <c r="B60" s="306">
        <v>0</v>
      </c>
      <c r="C60" s="307" t="s">
        <v>145</v>
      </c>
      <c r="D60" s="308" t="s">
        <v>8</v>
      </c>
      <c r="E60" s="309">
        <v>174</v>
      </c>
      <c r="F60" s="310">
        <v>0</v>
      </c>
      <c r="G60" s="310">
        <v>0</v>
      </c>
      <c r="H60" s="324">
        <v>0</v>
      </c>
      <c r="I60" s="324">
        <v>0</v>
      </c>
      <c r="J60" s="175">
        <v>0</v>
      </c>
      <c r="K60" s="325">
        <v>0</v>
      </c>
      <c r="L60" s="326">
        <v>0</v>
      </c>
      <c r="M60" s="316"/>
      <c r="N60" s="316"/>
      <c r="O60" s="317"/>
      <c r="P60" s="318">
        <v>0</v>
      </c>
      <c r="Q60" s="319">
        <v>3057</v>
      </c>
      <c r="R60" s="320">
        <v>0</v>
      </c>
      <c r="S60" s="321" t="e">
        <f t="shared" si="0"/>
        <v>#DIV/0!</v>
      </c>
      <c r="T60" s="189"/>
      <c r="U60" s="189"/>
      <c r="V60" s="189"/>
      <c r="W60" s="336"/>
      <c r="X60" s="341"/>
      <c r="Y60" s="284"/>
      <c r="Z60" s="418"/>
      <c r="AA60" s="418"/>
      <c r="AB60" s="418"/>
      <c r="AC60" s="418"/>
      <c r="AP60" s="418"/>
      <c r="AS60" s="418"/>
      <c r="AW60" s="418"/>
      <c r="BA60" s="418"/>
      <c r="BE60" s="353"/>
      <c r="BF60" s="303"/>
      <c r="BG60" s="303"/>
      <c r="BH60" s="291"/>
      <c r="BI60" s="374"/>
      <c r="BO60" s="376"/>
      <c r="BP60" s="376"/>
      <c r="BQ60" s="376"/>
      <c r="BU60" s="365"/>
    </row>
    <row r="61" spans="1:76" ht="16.2" thickBot="1" x14ac:dyDescent="0.35">
      <c r="A61" s="305">
        <v>1058</v>
      </c>
      <c r="B61" s="306">
        <v>0</v>
      </c>
      <c r="C61" s="307" t="s">
        <v>146</v>
      </c>
      <c r="D61" s="308" t="s">
        <v>8</v>
      </c>
      <c r="E61" s="309">
        <v>213</v>
      </c>
      <c r="F61" s="310" t="s">
        <v>92</v>
      </c>
      <c r="G61" s="310">
        <v>0</v>
      </c>
      <c r="H61" s="324">
        <v>0</v>
      </c>
      <c r="I61" s="377">
        <v>0</v>
      </c>
      <c r="J61" s="175">
        <v>0</v>
      </c>
      <c r="K61" s="325">
        <v>0</v>
      </c>
      <c r="L61" s="326">
        <v>0</v>
      </c>
      <c r="M61" s="316"/>
      <c r="N61" s="316"/>
      <c r="O61" s="317"/>
      <c r="P61" s="318">
        <v>0</v>
      </c>
      <c r="Q61" s="319">
        <v>3058</v>
      </c>
      <c r="R61" s="320">
        <v>0</v>
      </c>
      <c r="S61" s="321" t="e">
        <f t="shared" si="0"/>
        <v>#DIV/0!</v>
      </c>
      <c r="T61" s="189"/>
      <c r="U61" s="189"/>
      <c r="V61" s="189"/>
      <c r="W61" s="336"/>
      <c r="X61" s="341"/>
      <c r="Y61" s="284"/>
      <c r="Z61" s="418"/>
      <c r="AA61" s="418"/>
      <c r="AB61" s="418"/>
      <c r="AC61" s="418"/>
      <c r="AP61" s="418"/>
      <c r="AS61" s="418"/>
      <c r="AW61" s="418"/>
      <c r="BA61" s="418"/>
      <c r="BE61" s="352"/>
      <c r="BF61" s="303"/>
      <c r="BG61" s="303"/>
      <c r="BH61" s="291"/>
      <c r="BI61" s="374"/>
      <c r="BO61" s="376"/>
      <c r="BP61" s="376"/>
      <c r="BQ61" s="376"/>
      <c r="BU61" s="365"/>
    </row>
    <row r="62" spans="1:76" ht="16.2" thickBot="1" x14ac:dyDescent="0.35">
      <c r="A62" s="305">
        <v>1059</v>
      </c>
      <c r="B62" s="306">
        <v>12</v>
      </c>
      <c r="C62" s="307" t="s">
        <v>147</v>
      </c>
      <c r="D62" s="308" t="s">
        <v>6</v>
      </c>
      <c r="E62" s="309">
        <v>128</v>
      </c>
      <c r="F62" s="310">
        <v>0</v>
      </c>
      <c r="G62" s="310">
        <v>0</v>
      </c>
      <c r="H62" s="324">
        <v>0</v>
      </c>
      <c r="I62" s="324">
        <v>0</v>
      </c>
      <c r="J62" s="175">
        <v>0</v>
      </c>
      <c r="K62" s="325">
        <v>0</v>
      </c>
      <c r="L62" s="326">
        <v>0</v>
      </c>
      <c r="M62" s="316"/>
      <c r="N62" s="316"/>
      <c r="O62" s="317"/>
      <c r="P62" s="318">
        <v>0</v>
      </c>
      <c r="Q62" s="319">
        <v>3059</v>
      </c>
      <c r="R62" s="320">
        <v>0</v>
      </c>
      <c r="S62" s="321" t="e">
        <f t="shared" si="0"/>
        <v>#DIV/0!</v>
      </c>
      <c r="T62" s="189"/>
      <c r="U62" s="189"/>
      <c r="V62" s="189"/>
      <c r="W62" s="336"/>
      <c r="X62" s="341"/>
      <c r="Y62" s="284"/>
      <c r="Z62" s="418"/>
      <c r="AA62" s="418"/>
      <c r="AB62" s="418"/>
      <c r="AC62" s="418"/>
      <c r="AP62" s="418"/>
      <c r="AS62" s="418"/>
      <c r="AW62" s="418"/>
      <c r="BA62" s="418"/>
      <c r="BE62" s="356"/>
      <c r="BF62" s="303"/>
      <c r="BG62" s="303"/>
      <c r="BH62" s="291"/>
      <c r="BI62" s="374"/>
      <c r="BO62" s="376"/>
      <c r="BP62" s="376"/>
      <c r="BQ62" s="376"/>
      <c r="BU62" s="365"/>
    </row>
    <row r="63" spans="1:76" ht="16.2" thickBot="1" x14ac:dyDescent="0.35">
      <c r="A63" s="305">
        <v>1060</v>
      </c>
      <c r="B63" s="306">
        <v>0</v>
      </c>
      <c r="C63" s="307" t="s">
        <v>148</v>
      </c>
      <c r="D63" s="308" t="s">
        <v>6</v>
      </c>
      <c r="E63" s="309">
        <v>138</v>
      </c>
      <c r="F63" s="310" t="s">
        <v>92</v>
      </c>
      <c r="G63" s="310">
        <v>0</v>
      </c>
      <c r="H63" s="324">
        <v>0</v>
      </c>
      <c r="I63" s="324">
        <v>0</v>
      </c>
      <c r="J63" s="175">
        <v>0</v>
      </c>
      <c r="K63" s="325">
        <v>0</v>
      </c>
      <c r="L63" s="326">
        <v>0</v>
      </c>
      <c r="M63" s="316"/>
      <c r="N63" s="316"/>
      <c r="O63" s="317"/>
      <c r="P63" s="318">
        <v>0</v>
      </c>
      <c r="Q63" s="319">
        <v>3060</v>
      </c>
      <c r="R63" s="320">
        <v>0</v>
      </c>
      <c r="S63" s="321" t="e">
        <f t="shared" si="0"/>
        <v>#DIV/0!</v>
      </c>
      <c r="T63" s="189"/>
      <c r="U63" s="189"/>
      <c r="V63" s="189"/>
      <c r="W63" s="336"/>
      <c r="X63" s="341"/>
      <c r="Y63" s="284"/>
      <c r="Z63" s="418"/>
      <c r="AA63" s="418"/>
      <c r="AB63" s="418"/>
      <c r="AC63" s="418"/>
      <c r="AP63" s="418"/>
      <c r="AS63" s="418"/>
      <c r="AW63" s="418"/>
      <c r="BA63" s="418"/>
      <c r="BE63" s="357"/>
      <c r="BF63" s="303"/>
      <c r="BG63" s="303"/>
      <c r="BH63" s="291"/>
      <c r="BI63" s="374"/>
      <c r="BO63" s="376"/>
      <c r="BP63" s="376"/>
      <c r="BQ63" s="376"/>
      <c r="BU63" s="365"/>
    </row>
    <row r="64" spans="1:76" ht="16.2" thickBot="1" x14ac:dyDescent="0.35">
      <c r="A64" s="305">
        <v>1061</v>
      </c>
      <c r="B64" s="306">
        <v>0</v>
      </c>
      <c r="C64" s="307" t="s">
        <v>149</v>
      </c>
      <c r="D64" s="308" t="s">
        <v>8</v>
      </c>
      <c r="E64" s="309">
        <v>159</v>
      </c>
      <c r="F64" s="310" t="s">
        <v>92</v>
      </c>
      <c r="G64" s="310">
        <v>0</v>
      </c>
      <c r="H64" s="324">
        <v>0</v>
      </c>
      <c r="I64" s="324">
        <v>0</v>
      </c>
      <c r="J64" s="175">
        <v>0</v>
      </c>
      <c r="K64" s="325">
        <v>0</v>
      </c>
      <c r="L64" s="326">
        <v>0</v>
      </c>
      <c r="M64" s="316"/>
      <c r="N64" s="316"/>
      <c r="O64" s="317"/>
      <c r="P64" s="318">
        <v>0</v>
      </c>
      <c r="Q64" s="319">
        <v>3061</v>
      </c>
      <c r="R64" s="320">
        <v>0</v>
      </c>
      <c r="S64" s="321" t="e">
        <f t="shared" si="0"/>
        <v>#DIV/0!</v>
      </c>
      <c r="T64" s="189"/>
      <c r="U64" s="189"/>
      <c r="V64" s="189"/>
      <c r="W64" s="336"/>
      <c r="X64" s="341"/>
      <c r="Y64" s="284"/>
      <c r="Z64" s="418"/>
      <c r="AA64" s="418"/>
      <c r="AB64" s="418"/>
      <c r="AC64" s="418"/>
      <c r="AP64" s="418"/>
      <c r="AS64" s="418"/>
      <c r="AW64" s="418"/>
      <c r="BA64" s="418"/>
      <c r="BE64" s="358"/>
      <c r="BF64" s="303"/>
      <c r="BG64" s="303"/>
      <c r="BH64" s="291"/>
      <c r="BI64" s="374"/>
      <c r="BO64" s="376"/>
      <c r="BP64" s="376"/>
      <c r="BQ64" s="376"/>
      <c r="BU64" s="365"/>
    </row>
    <row r="65" spans="1:75" ht="16.2" thickBot="1" x14ac:dyDescent="0.35">
      <c r="A65" s="305">
        <v>1062</v>
      </c>
      <c r="B65" s="306">
        <v>0</v>
      </c>
      <c r="C65" s="307" t="s">
        <v>150</v>
      </c>
      <c r="D65" s="308" t="s">
        <v>8</v>
      </c>
      <c r="E65" s="309">
        <v>174</v>
      </c>
      <c r="F65" s="310" t="s">
        <v>92</v>
      </c>
      <c r="G65" s="310">
        <v>0</v>
      </c>
      <c r="H65" s="324">
        <v>0</v>
      </c>
      <c r="I65" s="324">
        <v>0</v>
      </c>
      <c r="J65" s="175">
        <v>0</v>
      </c>
      <c r="K65" s="325">
        <v>0</v>
      </c>
      <c r="L65" s="326">
        <v>0</v>
      </c>
      <c r="M65" s="316"/>
      <c r="N65" s="316"/>
      <c r="O65" s="317"/>
      <c r="P65" s="318">
        <v>0</v>
      </c>
      <c r="Q65" s="319">
        <v>3062</v>
      </c>
      <c r="R65" s="320">
        <v>0</v>
      </c>
      <c r="S65" s="321" t="e">
        <f t="shared" si="0"/>
        <v>#DIV/0!</v>
      </c>
      <c r="T65" s="189"/>
      <c r="U65" s="189"/>
      <c r="V65" s="189"/>
      <c r="W65" s="336"/>
      <c r="X65" s="341"/>
      <c r="Y65" s="284"/>
      <c r="Z65" s="418"/>
      <c r="AA65" s="418"/>
      <c r="AB65" s="418"/>
      <c r="AC65" s="418"/>
      <c r="AP65" s="418"/>
      <c r="AS65" s="418"/>
      <c r="AW65" s="418"/>
      <c r="BA65" s="418"/>
      <c r="BE65" s="358"/>
      <c r="BF65" s="373"/>
      <c r="BG65" s="373"/>
      <c r="BH65" s="364"/>
      <c r="BI65" s="374"/>
      <c r="BJ65" s="374"/>
      <c r="BM65" s="363"/>
      <c r="BN65" s="363"/>
      <c r="BO65" s="373"/>
      <c r="BP65" s="373"/>
      <c r="BQ65" s="373"/>
      <c r="BR65" s="364"/>
      <c r="BU65" s="375"/>
      <c r="BV65" s="375"/>
      <c r="BW65" s="375"/>
    </row>
    <row r="66" spans="1:75" ht="16.2" thickBot="1" x14ac:dyDescent="0.35">
      <c r="A66" s="305">
        <v>1063</v>
      </c>
      <c r="B66" s="306">
        <v>0</v>
      </c>
      <c r="C66" s="307" t="s">
        <v>151</v>
      </c>
      <c r="D66" s="308" t="s">
        <v>8</v>
      </c>
      <c r="E66" s="309">
        <v>194</v>
      </c>
      <c r="F66" s="310" t="s">
        <v>92</v>
      </c>
      <c r="G66" s="310">
        <v>0</v>
      </c>
      <c r="H66" s="324">
        <v>0</v>
      </c>
      <c r="I66" s="324">
        <v>0</v>
      </c>
      <c r="J66" s="175">
        <v>0</v>
      </c>
      <c r="K66" s="325">
        <v>0</v>
      </c>
      <c r="L66" s="326">
        <v>0</v>
      </c>
      <c r="M66" s="316"/>
      <c r="N66" s="316"/>
      <c r="O66" s="317"/>
      <c r="P66" s="318">
        <v>0</v>
      </c>
      <c r="Q66" s="319">
        <v>3063</v>
      </c>
      <c r="R66" s="320">
        <v>0</v>
      </c>
      <c r="S66" s="321" t="e">
        <f t="shared" si="0"/>
        <v>#DIV/0!</v>
      </c>
      <c r="T66" s="189"/>
      <c r="U66" s="189"/>
      <c r="V66" s="189"/>
      <c r="W66" s="336"/>
      <c r="X66" s="341"/>
      <c r="Y66" s="284"/>
      <c r="Z66" s="418"/>
      <c r="AA66" s="418"/>
      <c r="AB66" s="418"/>
      <c r="AC66" s="418"/>
      <c r="AP66" s="418"/>
      <c r="AS66" s="418"/>
      <c r="AW66" s="418"/>
      <c r="BA66" s="418"/>
      <c r="BE66" s="358"/>
      <c r="BF66" s="303"/>
      <c r="BG66" s="303"/>
      <c r="BH66" s="291"/>
      <c r="BI66" s="374"/>
      <c r="BO66" s="376"/>
      <c r="BP66" s="376"/>
      <c r="BQ66" s="376"/>
      <c r="BU66" s="365"/>
    </row>
    <row r="67" spans="1:75" ht="16.2" thickBot="1" x14ac:dyDescent="0.35">
      <c r="A67" s="305">
        <v>1064</v>
      </c>
      <c r="B67" s="306">
        <v>13</v>
      </c>
      <c r="C67" s="307" t="s">
        <v>152</v>
      </c>
      <c r="D67" s="308" t="s">
        <v>8</v>
      </c>
      <c r="E67" s="309">
        <v>150</v>
      </c>
      <c r="F67" s="310">
        <v>0</v>
      </c>
      <c r="G67" s="310">
        <v>0</v>
      </c>
      <c r="H67" s="324">
        <v>0</v>
      </c>
      <c r="I67" s="324">
        <v>0</v>
      </c>
      <c r="J67" s="175">
        <v>0</v>
      </c>
      <c r="K67" s="325">
        <v>0</v>
      </c>
      <c r="L67" s="326">
        <v>0</v>
      </c>
      <c r="M67" s="316"/>
      <c r="N67" s="316"/>
      <c r="O67" s="317"/>
      <c r="P67" s="318">
        <v>0</v>
      </c>
      <c r="Q67" s="319">
        <v>3064</v>
      </c>
      <c r="R67" s="320">
        <v>0</v>
      </c>
      <c r="S67" s="321" t="e">
        <f t="shared" si="0"/>
        <v>#DIV/0!</v>
      </c>
      <c r="T67" s="189"/>
      <c r="U67" s="189"/>
      <c r="V67" s="189"/>
      <c r="W67" s="336"/>
      <c r="X67" s="341"/>
      <c r="Y67" s="284"/>
      <c r="Z67" s="418"/>
      <c r="AA67" s="418"/>
      <c r="AB67" s="418"/>
      <c r="AC67" s="418"/>
      <c r="AP67" s="418"/>
      <c r="AS67" s="418"/>
      <c r="AW67" s="418"/>
      <c r="BA67" s="418"/>
      <c r="BE67" s="358"/>
      <c r="BF67" s="303"/>
      <c r="BG67" s="303"/>
      <c r="BH67" s="291"/>
      <c r="BI67" s="374"/>
      <c r="BO67" s="376"/>
      <c r="BP67" s="376"/>
      <c r="BQ67" s="376"/>
      <c r="BU67" s="365"/>
    </row>
    <row r="68" spans="1:75" ht="16.2" thickBot="1" x14ac:dyDescent="0.35">
      <c r="A68" s="305">
        <v>1065</v>
      </c>
      <c r="B68" s="306">
        <v>0</v>
      </c>
      <c r="C68" s="307" t="s">
        <v>153</v>
      </c>
      <c r="D68" s="308" t="s">
        <v>8</v>
      </c>
      <c r="E68" s="309">
        <v>136</v>
      </c>
      <c r="F68" s="310">
        <v>0</v>
      </c>
      <c r="G68" s="310">
        <v>0</v>
      </c>
      <c r="H68" s="324">
        <v>0</v>
      </c>
      <c r="I68" s="324">
        <v>0</v>
      </c>
      <c r="J68" s="175">
        <v>0</v>
      </c>
      <c r="K68" s="325">
        <v>0</v>
      </c>
      <c r="L68" s="326">
        <v>0</v>
      </c>
      <c r="M68" s="316"/>
      <c r="N68" s="316"/>
      <c r="O68" s="317"/>
      <c r="P68" s="318">
        <v>0</v>
      </c>
      <c r="Q68" s="319">
        <v>3065</v>
      </c>
      <c r="R68" s="320">
        <v>0</v>
      </c>
      <c r="S68" s="321" t="e">
        <f t="shared" ref="S68:S131" si="1">ROUNDDOWN(T68/U68,0)</f>
        <v>#DIV/0!</v>
      </c>
      <c r="T68" s="189"/>
      <c r="U68" s="189"/>
      <c r="V68" s="189"/>
      <c r="W68" s="336"/>
      <c r="X68" s="341"/>
      <c r="Y68" s="284"/>
      <c r="Z68" s="418"/>
      <c r="AA68" s="418"/>
      <c r="AB68" s="418"/>
      <c r="AC68" s="418"/>
      <c r="AP68" s="418"/>
      <c r="AS68" s="418"/>
      <c r="AW68" s="418"/>
      <c r="BA68" s="418"/>
      <c r="BE68" s="358"/>
      <c r="BF68" s="303"/>
      <c r="BG68" s="303"/>
      <c r="BH68" s="291"/>
      <c r="BI68" s="374"/>
      <c r="BO68" s="376"/>
      <c r="BP68" s="376"/>
      <c r="BQ68" s="376"/>
      <c r="BU68" s="365"/>
    </row>
    <row r="69" spans="1:75" ht="16.2" thickBot="1" x14ac:dyDescent="0.35">
      <c r="A69" s="305">
        <v>1066</v>
      </c>
      <c r="B69" s="306">
        <v>0</v>
      </c>
      <c r="C69" s="307" t="s">
        <v>154</v>
      </c>
      <c r="D69" s="308" t="s">
        <v>6</v>
      </c>
      <c r="E69" s="309">
        <v>146</v>
      </c>
      <c r="F69" s="310">
        <v>0</v>
      </c>
      <c r="G69" s="310">
        <v>0</v>
      </c>
      <c r="H69" s="324">
        <v>0</v>
      </c>
      <c r="I69" s="324">
        <v>0</v>
      </c>
      <c r="J69" s="175">
        <v>0</v>
      </c>
      <c r="K69" s="325">
        <v>0</v>
      </c>
      <c r="L69" s="326">
        <v>0</v>
      </c>
      <c r="M69" s="316"/>
      <c r="N69" s="316"/>
      <c r="O69" s="317"/>
      <c r="P69" s="318">
        <v>0</v>
      </c>
      <c r="Q69" s="319">
        <v>3066</v>
      </c>
      <c r="R69" s="320">
        <v>0</v>
      </c>
      <c r="S69" s="321" t="e">
        <f t="shared" si="1"/>
        <v>#DIV/0!</v>
      </c>
      <c r="T69" s="189"/>
      <c r="U69" s="189"/>
      <c r="V69" s="189"/>
      <c r="W69" s="336"/>
      <c r="X69" s="341"/>
      <c r="Y69" s="284"/>
      <c r="Z69" s="418"/>
      <c r="AA69" s="418"/>
      <c r="AB69" s="418"/>
      <c r="AC69" s="418"/>
      <c r="AP69" s="418"/>
      <c r="AS69" s="418"/>
      <c r="AW69" s="418"/>
      <c r="BA69" s="418"/>
      <c r="BE69" s="371"/>
      <c r="BF69" s="303"/>
      <c r="BG69" s="303"/>
      <c r="BH69" s="291"/>
      <c r="BI69" s="374"/>
      <c r="BO69" s="376"/>
      <c r="BP69" s="376"/>
      <c r="BQ69" s="376"/>
      <c r="BU69" s="365"/>
    </row>
    <row r="70" spans="1:75" ht="16.2" thickBot="1" x14ac:dyDescent="0.35">
      <c r="A70" s="305">
        <v>1067</v>
      </c>
      <c r="B70" s="306">
        <v>0</v>
      </c>
      <c r="C70" s="307" t="s">
        <v>155</v>
      </c>
      <c r="D70" s="308" t="s">
        <v>6</v>
      </c>
      <c r="E70" s="309">
        <v>173</v>
      </c>
      <c r="F70" s="310">
        <v>0</v>
      </c>
      <c r="G70" s="310">
        <v>0</v>
      </c>
      <c r="H70" s="324">
        <v>0</v>
      </c>
      <c r="I70" s="324">
        <v>0</v>
      </c>
      <c r="J70" s="175">
        <v>0</v>
      </c>
      <c r="K70" s="325">
        <v>0</v>
      </c>
      <c r="L70" s="326">
        <v>0</v>
      </c>
      <c r="M70" s="316"/>
      <c r="N70" s="316"/>
      <c r="O70" s="317"/>
      <c r="P70" s="318">
        <v>0</v>
      </c>
      <c r="Q70" s="319">
        <v>3067</v>
      </c>
      <c r="R70" s="320">
        <v>0</v>
      </c>
      <c r="S70" s="321" t="e">
        <f t="shared" si="1"/>
        <v>#DIV/0!</v>
      </c>
      <c r="T70" s="189"/>
      <c r="U70" s="189"/>
      <c r="V70" s="189"/>
      <c r="W70" s="336"/>
      <c r="X70" s="341"/>
      <c r="Y70" s="284"/>
      <c r="Z70" s="418"/>
      <c r="AA70" s="418"/>
      <c r="AB70" s="418"/>
      <c r="AC70" s="418"/>
      <c r="AP70" s="418"/>
      <c r="AS70" s="418"/>
      <c r="AW70" s="418"/>
      <c r="BA70" s="418"/>
      <c r="BE70" s="371"/>
      <c r="BF70" s="303"/>
      <c r="BG70" s="303"/>
      <c r="BH70" s="291"/>
      <c r="BI70" s="374"/>
      <c r="BO70" s="376"/>
      <c r="BP70" s="376"/>
      <c r="BQ70" s="376"/>
      <c r="BU70" s="365"/>
    </row>
    <row r="71" spans="1:75" ht="16.2" thickBot="1" x14ac:dyDescent="0.35">
      <c r="A71" s="305">
        <v>1068</v>
      </c>
      <c r="B71" s="306">
        <v>0</v>
      </c>
      <c r="C71" s="307" t="s">
        <v>156</v>
      </c>
      <c r="D71" s="308" t="s">
        <v>8</v>
      </c>
      <c r="E71" s="309">
        <v>191</v>
      </c>
      <c r="F71" s="310">
        <v>0</v>
      </c>
      <c r="G71" s="310">
        <v>0</v>
      </c>
      <c r="H71" s="324">
        <v>0</v>
      </c>
      <c r="I71" s="324">
        <v>0</v>
      </c>
      <c r="J71" s="175">
        <v>0</v>
      </c>
      <c r="K71" s="325">
        <v>0</v>
      </c>
      <c r="L71" s="326">
        <v>0</v>
      </c>
      <c r="M71" s="316"/>
      <c r="N71" s="316"/>
      <c r="O71" s="317"/>
      <c r="P71" s="318">
        <v>0</v>
      </c>
      <c r="Q71" s="319">
        <v>3068</v>
      </c>
      <c r="R71" s="320">
        <v>0</v>
      </c>
      <c r="S71" s="321" t="e">
        <f t="shared" si="1"/>
        <v>#DIV/0!</v>
      </c>
      <c r="T71" s="189"/>
      <c r="U71" s="189"/>
      <c r="V71" s="189"/>
      <c r="W71" s="336"/>
      <c r="X71" s="341"/>
      <c r="Y71" s="284"/>
      <c r="Z71" s="418"/>
      <c r="AA71" s="418"/>
      <c r="AB71" s="418"/>
      <c r="AC71" s="418"/>
      <c r="AP71" s="418"/>
      <c r="AS71" s="418"/>
      <c r="AW71" s="418"/>
      <c r="BA71" s="418"/>
      <c r="BE71" s="371"/>
      <c r="BF71" s="373"/>
      <c r="BG71" s="373"/>
      <c r="BH71" s="364"/>
      <c r="BI71" s="374"/>
      <c r="BJ71" s="374"/>
      <c r="BL71" s="374"/>
      <c r="BM71" s="363"/>
      <c r="BN71" s="363"/>
      <c r="BO71" s="364"/>
      <c r="BP71" s="364"/>
      <c r="BQ71" s="364"/>
      <c r="BR71" s="364"/>
      <c r="BU71" s="375"/>
      <c r="BV71" s="375"/>
      <c r="BW71" s="375"/>
    </row>
    <row r="72" spans="1:75" ht="16.2" thickBot="1" x14ac:dyDescent="0.35">
      <c r="A72" s="305">
        <v>1069</v>
      </c>
      <c r="B72" s="306">
        <v>14</v>
      </c>
      <c r="C72" s="307" t="s">
        <v>157</v>
      </c>
      <c r="D72" s="308" t="s">
        <v>6</v>
      </c>
      <c r="E72" s="309">
        <v>171</v>
      </c>
      <c r="F72" s="310">
        <v>0</v>
      </c>
      <c r="G72" s="310">
        <v>0</v>
      </c>
      <c r="H72" s="324">
        <v>0</v>
      </c>
      <c r="I72" s="324">
        <v>0</v>
      </c>
      <c r="J72" s="175">
        <v>0</v>
      </c>
      <c r="K72" s="325">
        <v>0</v>
      </c>
      <c r="L72" s="326">
        <v>0</v>
      </c>
      <c r="M72" s="316"/>
      <c r="N72" s="316"/>
      <c r="O72" s="317"/>
      <c r="P72" s="318">
        <v>0</v>
      </c>
      <c r="Q72" s="319">
        <v>3069</v>
      </c>
      <c r="R72" s="320">
        <v>0</v>
      </c>
      <c r="S72" s="321" t="e">
        <f t="shared" si="1"/>
        <v>#DIV/0!</v>
      </c>
      <c r="T72" s="189"/>
      <c r="U72" s="189"/>
      <c r="V72" s="189"/>
      <c r="W72" s="336"/>
      <c r="X72" s="341"/>
      <c r="Y72" s="284"/>
      <c r="Z72" s="418"/>
      <c r="AA72" s="418"/>
      <c r="AB72" s="418"/>
      <c r="AC72" s="418"/>
      <c r="AP72" s="418"/>
      <c r="AS72" s="418"/>
      <c r="AW72" s="418"/>
      <c r="BA72" s="418"/>
      <c r="BE72" s="358"/>
      <c r="BF72" s="345"/>
      <c r="BG72" s="345"/>
      <c r="BH72" s="345"/>
      <c r="BM72" s="378"/>
      <c r="BN72" s="378"/>
      <c r="BO72" s="364"/>
      <c r="BP72" s="364"/>
      <c r="BQ72" s="364"/>
      <c r="BR72" s="364"/>
      <c r="BU72" s="345"/>
    </row>
    <row r="73" spans="1:75" ht="16.2" thickBot="1" x14ac:dyDescent="0.35">
      <c r="A73" s="305">
        <v>1070</v>
      </c>
      <c r="B73" s="306">
        <v>0</v>
      </c>
      <c r="C73" s="307" t="s">
        <v>158</v>
      </c>
      <c r="D73" s="308" t="s">
        <v>6</v>
      </c>
      <c r="E73" s="309">
        <v>138</v>
      </c>
      <c r="F73" s="310">
        <v>0</v>
      </c>
      <c r="G73" s="310">
        <v>0</v>
      </c>
      <c r="H73" s="324">
        <v>0</v>
      </c>
      <c r="I73" s="324">
        <v>0</v>
      </c>
      <c r="J73" s="175">
        <v>0</v>
      </c>
      <c r="K73" s="325">
        <v>0</v>
      </c>
      <c r="L73" s="326">
        <v>0</v>
      </c>
      <c r="M73" s="316"/>
      <c r="N73" s="316"/>
      <c r="O73" s="317"/>
      <c r="P73" s="318">
        <v>0</v>
      </c>
      <c r="Q73" s="319">
        <v>3070</v>
      </c>
      <c r="R73" s="320">
        <v>0</v>
      </c>
      <c r="S73" s="321" t="e">
        <f t="shared" si="1"/>
        <v>#DIV/0!</v>
      </c>
      <c r="T73" s="189"/>
      <c r="U73" s="189"/>
      <c r="V73" s="189"/>
      <c r="W73" s="336"/>
      <c r="X73" s="341"/>
      <c r="Y73" s="284"/>
      <c r="Z73" s="418"/>
      <c r="AA73" s="418"/>
      <c r="AB73" s="418"/>
      <c r="AC73" s="418"/>
      <c r="AP73" s="418"/>
      <c r="AS73" s="418"/>
      <c r="AW73" s="418"/>
      <c r="BA73" s="418"/>
      <c r="BE73" s="358"/>
      <c r="BF73" s="345"/>
      <c r="BG73" s="345"/>
      <c r="BH73" s="345"/>
      <c r="BM73" s="379"/>
      <c r="BN73" s="379"/>
      <c r="BO73" s="364"/>
      <c r="BP73" s="364"/>
      <c r="BQ73" s="364"/>
      <c r="BR73" s="345"/>
      <c r="BU73" s="345"/>
    </row>
    <row r="74" spans="1:75" ht="16.2" thickBot="1" x14ac:dyDescent="0.35">
      <c r="A74" s="305">
        <v>1071</v>
      </c>
      <c r="B74" s="306">
        <v>0</v>
      </c>
      <c r="C74" s="307" t="s">
        <v>159</v>
      </c>
      <c r="D74" s="308" t="s">
        <v>6</v>
      </c>
      <c r="E74" s="309">
        <v>144</v>
      </c>
      <c r="F74" s="310">
        <v>0</v>
      </c>
      <c r="G74" s="310">
        <v>0</v>
      </c>
      <c r="H74" s="324">
        <v>0</v>
      </c>
      <c r="I74" s="324">
        <v>0</v>
      </c>
      <c r="J74" s="175">
        <v>0</v>
      </c>
      <c r="K74" s="325">
        <v>0</v>
      </c>
      <c r="L74" s="326">
        <v>0</v>
      </c>
      <c r="M74" s="316"/>
      <c r="N74" s="316"/>
      <c r="O74" s="317"/>
      <c r="P74" s="318">
        <v>0</v>
      </c>
      <c r="Q74" s="319">
        <v>3071</v>
      </c>
      <c r="R74" s="320">
        <v>0</v>
      </c>
      <c r="S74" s="321" t="e">
        <f t="shared" si="1"/>
        <v>#DIV/0!</v>
      </c>
      <c r="T74" s="189"/>
      <c r="U74" s="189"/>
      <c r="V74" s="189"/>
      <c r="W74" s="336"/>
      <c r="X74" s="341"/>
      <c r="Y74" s="284"/>
      <c r="Z74" s="418"/>
      <c r="AA74" s="418"/>
      <c r="AB74" s="418"/>
      <c r="AC74" s="418"/>
      <c r="AP74" s="418"/>
      <c r="AS74" s="418"/>
      <c r="AW74" s="418"/>
      <c r="BA74" s="418"/>
      <c r="BE74" s="302"/>
      <c r="BF74" s="303"/>
      <c r="BG74" s="303"/>
      <c r="BH74" s="375"/>
      <c r="BM74" s="380"/>
      <c r="BN74" s="380"/>
      <c r="BR74" s="375"/>
      <c r="BU74" s="345"/>
    </row>
    <row r="75" spans="1:75" ht="16.2" thickBot="1" x14ac:dyDescent="0.35">
      <c r="A75" s="305">
        <v>1072</v>
      </c>
      <c r="B75" s="306">
        <v>0</v>
      </c>
      <c r="C75" s="307" t="s">
        <v>160</v>
      </c>
      <c r="D75" s="308" t="s">
        <v>6</v>
      </c>
      <c r="E75" s="309">
        <v>174</v>
      </c>
      <c r="F75" s="310">
        <v>0</v>
      </c>
      <c r="G75" s="310">
        <v>0</v>
      </c>
      <c r="H75" s="324">
        <v>0</v>
      </c>
      <c r="I75" s="324">
        <v>0</v>
      </c>
      <c r="J75" s="175">
        <v>0</v>
      </c>
      <c r="K75" s="325">
        <v>0</v>
      </c>
      <c r="L75" s="326">
        <v>0</v>
      </c>
      <c r="M75" s="316"/>
      <c r="N75" s="316"/>
      <c r="O75" s="317"/>
      <c r="P75" s="318">
        <v>0</v>
      </c>
      <c r="Q75" s="319">
        <v>3072</v>
      </c>
      <c r="R75" s="320">
        <v>0</v>
      </c>
      <c r="S75" s="321" t="e">
        <f t="shared" si="1"/>
        <v>#DIV/0!</v>
      </c>
      <c r="T75" s="189"/>
      <c r="U75" s="189"/>
      <c r="V75" s="189"/>
      <c r="W75" s="336"/>
      <c r="X75" s="381"/>
      <c r="Y75" s="284"/>
      <c r="Z75" s="418"/>
      <c r="AA75" s="418"/>
      <c r="AB75" s="418"/>
      <c r="AC75" s="418"/>
      <c r="AP75" s="418"/>
      <c r="AS75" s="418"/>
      <c r="AW75" s="418"/>
      <c r="BA75" s="418"/>
      <c r="BE75" s="382"/>
      <c r="BF75" s="303"/>
      <c r="BG75" s="303"/>
      <c r="BH75" s="375"/>
      <c r="BM75" s="380"/>
      <c r="BN75" s="380"/>
      <c r="BR75" s="375"/>
      <c r="BU75" s="345"/>
    </row>
    <row r="76" spans="1:75" ht="16.2" thickBot="1" x14ac:dyDescent="0.35">
      <c r="A76" s="305">
        <v>1073</v>
      </c>
      <c r="B76" s="306">
        <v>0</v>
      </c>
      <c r="C76" s="307" t="s">
        <v>161</v>
      </c>
      <c r="D76" s="308" t="s">
        <v>8</v>
      </c>
      <c r="E76" s="309">
        <v>195</v>
      </c>
      <c r="F76" s="310">
        <v>0</v>
      </c>
      <c r="G76" s="310">
        <v>0</v>
      </c>
      <c r="H76" s="324">
        <v>0</v>
      </c>
      <c r="I76" s="324">
        <v>0</v>
      </c>
      <c r="J76" s="175">
        <v>0</v>
      </c>
      <c r="K76" s="325">
        <v>0</v>
      </c>
      <c r="L76" s="326">
        <v>0</v>
      </c>
      <c r="M76" s="316"/>
      <c r="N76" s="316"/>
      <c r="O76" s="317"/>
      <c r="P76" s="318">
        <v>0</v>
      </c>
      <c r="Q76" s="319">
        <v>3073</v>
      </c>
      <c r="R76" s="320">
        <v>0</v>
      </c>
      <c r="S76" s="321" t="e">
        <f t="shared" si="1"/>
        <v>#DIV/0!</v>
      </c>
      <c r="T76" s="189"/>
      <c r="U76" s="189"/>
      <c r="V76" s="189"/>
      <c r="W76" s="336"/>
      <c r="X76" s="381"/>
      <c r="Y76" s="284"/>
      <c r="Z76" s="418"/>
      <c r="AA76" s="418"/>
      <c r="AB76" s="418"/>
      <c r="AC76" s="418"/>
      <c r="AP76" s="418"/>
      <c r="AS76" s="418"/>
      <c r="AW76" s="418"/>
      <c r="BA76" s="418"/>
      <c r="BE76" s="382"/>
      <c r="BF76" s="303"/>
      <c r="BG76" s="303"/>
      <c r="BH76" s="375"/>
      <c r="BM76" s="380"/>
      <c r="BN76" s="380"/>
      <c r="BR76" s="375"/>
      <c r="BU76" s="345"/>
    </row>
    <row r="77" spans="1:75" ht="16.2" thickBot="1" x14ac:dyDescent="0.35">
      <c r="A77" s="305">
        <v>1074</v>
      </c>
      <c r="B77" s="306">
        <v>15</v>
      </c>
      <c r="C77" s="307" t="s">
        <v>162</v>
      </c>
      <c r="D77" s="308" t="s">
        <v>6</v>
      </c>
      <c r="E77" s="309">
        <v>162</v>
      </c>
      <c r="F77" s="310" t="s">
        <v>92</v>
      </c>
      <c r="G77" s="310">
        <v>0</v>
      </c>
      <c r="H77" s="324">
        <v>0</v>
      </c>
      <c r="I77" s="324">
        <v>0</v>
      </c>
      <c r="J77" s="175">
        <v>0</v>
      </c>
      <c r="K77" s="325">
        <v>0</v>
      </c>
      <c r="L77" s="326">
        <v>0</v>
      </c>
      <c r="M77" s="316"/>
      <c r="N77" s="316"/>
      <c r="O77" s="317"/>
      <c r="P77" s="318">
        <v>0</v>
      </c>
      <c r="Q77" s="319">
        <v>3074</v>
      </c>
      <c r="R77" s="320">
        <v>0</v>
      </c>
      <c r="S77" s="321" t="e">
        <f t="shared" si="1"/>
        <v>#DIV/0!</v>
      </c>
      <c r="T77" s="189"/>
      <c r="U77" s="189"/>
      <c r="V77" s="189"/>
      <c r="W77" s="336"/>
      <c r="X77" s="381"/>
      <c r="Y77" s="284"/>
      <c r="Z77" s="418"/>
      <c r="AA77" s="418"/>
      <c r="AB77" s="418"/>
      <c r="AC77" s="418"/>
      <c r="AP77" s="418"/>
      <c r="AS77" s="418"/>
      <c r="AW77" s="418"/>
      <c r="BA77" s="418"/>
      <c r="BE77" s="358"/>
      <c r="BF77" s="303"/>
      <c r="BG77" s="303"/>
      <c r="BH77" s="375"/>
      <c r="BM77" s="380"/>
      <c r="BN77" s="380"/>
      <c r="BR77" s="375"/>
      <c r="BU77" s="345"/>
    </row>
    <row r="78" spans="1:75" ht="16.2" thickBot="1" x14ac:dyDescent="0.35">
      <c r="A78" s="305">
        <v>1075</v>
      </c>
      <c r="B78" s="306">
        <v>0</v>
      </c>
      <c r="C78" s="307" t="s">
        <v>163</v>
      </c>
      <c r="D78" s="308" t="s">
        <v>6</v>
      </c>
      <c r="E78" s="309">
        <v>109</v>
      </c>
      <c r="F78" s="310">
        <v>0</v>
      </c>
      <c r="G78" s="310">
        <v>0</v>
      </c>
      <c r="H78" s="324">
        <v>0</v>
      </c>
      <c r="I78" s="324">
        <v>0</v>
      </c>
      <c r="J78" s="175">
        <v>0</v>
      </c>
      <c r="K78" s="325">
        <v>0</v>
      </c>
      <c r="L78" s="326">
        <v>0</v>
      </c>
      <c r="M78" s="316"/>
      <c r="N78" s="316"/>
      <c r="O78" s="317"/>
      <c r="P78" s="318">
        <v>0</v>
      </c>
      <c r="Q78" s="319">
        <v>3075</v>
      </c>
      <c r="R78" s="320">
        <v>0</v>
      </c>
      <c r="S78" s="321" t="e">
        <f t="shared" si="1"/>
        <v>#DIV/0!</v>
      </c>
      <c r="T78" s="189"/>
      <c r="U78" s="189"/>
      <c r="V78" s="189"/>
      <c r="W78" s="336"/>
      <c r="X78" s="381"/>
      <c r="Y78" s="284"/>
      <c r="Z78" s="418"/>
      <c r="AA78" s="418"/>
      <c r="AB78" s="418"/>
      <c r="AC78" s="418"/>
      <c r="AP78" s="418"/>
      <c r="AS78" s="418"/>
      <c r="AW78" s="418"/>
      <c r="BA78" s="418"/>
      <c r="BE78" s="382"/>
      <c r="BF78" s="303"/>
      <c r="BG78" s="303"/>
      <c r="BH78" s="375"/>
      <c r="BM78" s="380"/>
      <c r="BN78" s="380"/>
      <c r="BR78" s="375"/>
      <c r="BU78" s="345"/>
    </row>
    <row r="79" spans="1:75" ht="16.2" thickBot="1" x14ac:dyDescent="0.35">
      <c r="A79" s="305">
        <v>1076</v>
      </c>
      <c r="B79" s="306">
        <v>0</v>
      </c>
      <c r="C79" s="307" t="s">
        <v>164</v>
      </c>
      <c r="D79" s="308" t="s">
        <v>8</v>
      </c>
      <c r="E79" s="309">
        <v>140</v>
      </c>
      <c r="F79" s="310">
        <v>0</v>
      </c>
      <c r="G79" s="310">
        <v>0</v>
      </c>
      <c r="H79" s="324">
        <v>0</v>
      </c>
      <c r="I79" s="324">
        <v>0</v>
      </c>
      <c r="J79" s="175">
        <v>0</v>
      </c>
      <c r="K79" s="325">
        <v>0</v>
      </c>
      <c r="L79" s="326">
        <v>0</v>
      </c>
      <c r="M79" s="316"/>
      <c r="N79" s="316"/>
      <c r="O79" s="317"/>
      <c r="P79" s="318">
        <v>0</v>
      </c>
      <c r="Q79" s="319">
        <v>3076</v>
      </c>
      <c r="R79" s="320">
        <v>0</v>
      </c>
      <c r="S79" s="321" t="e">
        <f t="shared" si="1"/>
        <v>#DIV/0!</v>
      </c>
      <c r="T79" s="189"/>
      <c r="U79" s="189"/>
      <c r="V79" s="189"/>
      <c r="W79" s="336"/>
      <c r="X79" s="381"/>
      <c r="Y79" s="284"/>
      <c r="Z79" s="418"/>
      <c r="AA79" s="418"/>
      <c r="AB79" s="418"/>
      <c r="AC79" s="418"/>
      <c r="AP79" s="418"/>
      <c r="AS79" s="418"/>
      <c r="AW79" s="418"/>
      <c r="BA79" s="418"/>
      <c r="BE79" s="353"/>
      <c r="BF79" s="303"/>
      <c r="BG79" s="303"/>
      <c r="BH79" s="375"/>
      <c r="BM79" s="380"/>
      <c r="BN79" s="380"/>
      <c r="BR79" s="375"/>
      <c r="BU79" s="345"/>
    </row>
    <row r="80" spans="1:75" ht="16.2" thickBot="1" x14ac:dyDescent="0.35">
      <c r="A80" s="305">
        <v>1077</v>
      </c>
      <c r="B80" s="306">
        <v>0</v>
      </c>
      <c r="C80" s="307" t="s">
        <v>165</v>
      </c>
      <c r="D80" s="308" t="s">
        <v>8</v>
      </c>
      <c r="E80" s="309">
        <v>159</v>
      </c>
      <c r="F80" s="310">
        <v>0</v>
      </c>
      <c r="G80" s="310">
        <v>0</v>
      </c>
      <c r="H80" s="324">
        <v>0</v>
      </c>
      <c r="I80" s="324">
        <v>0</v>
      </c>
      <c r="J80" s="175">
        <v>0</v>
      </c>
      <c r="K80" s="325">
        <v>0</v>
      </c>
      <c r="L80" s="326">
        <v>0</v>
      </c>
      <c r="M80" s="316"/>
      <c r="N80" s="316"/>
      <c r="O80" s="317"/>
      <c r="P80" s="318">
        <v>0</v>
      </c>
      <c r="Q80" s="319">
        <v>3077</v>
      </c>
      <c r="R80" s="320">
        <v>0</v>
      </c>
      <c r="S80" s="321" t="e">
        <f t="shared" si="1"/>
        <v>#DIV/0!</v>
      </c>
      <c r="T80" s="189"/>
      <c r="U80" s="189"/>
      <c r="V80" s="189"/>
      <c r="W80" s="336"/>
      <c r="X80" s="381"/>
      <c r="Y80" s="284"/>
      <c r="Z80" s="418"/>
      <c r="AA80" s="418"/>
      <c r="AB80" s="418"/>
      <c r="AC80" s="418"/>
      <c r="AP80" s="418"/>
      <c r="AS80" s="418"/>
      <c r="AW80" s="418"/>
      <c r="BA80" s="418"/>
      <c r="BE80" s="353"/>
      <c r="BF80" s="303"/>
      <c r="BG80" s="303"/>
      <c r="BH80" s="375"/>
      <c r="BM80" s="380"/>
      <c r="BN80" s="380"/>
      <c r="BR80" s="375"/>
      <c r="BU80" s="345"/>
    </row>
    <row r="81" spans="1:73" ht="16.2" thickBot="1" x14ac:dyDescent="0.35">
      <c r="A81" s="305">
        <v>1078</v>
      </c>
      <c r="B81" s="306">
        <v>0</v>
      </c>
      <c r="C81" s="307" t="s">
        <v>166</v>
      </c>
      <c r="D81" s="308" t="s">
        <v>8</v>
      </c>
      <c r="E81" s="309">
        <v>175</v>
      </c>
      <c r="F81" s="310">
        <v>0</v>
      </c>
      <c r="G81" s="310">
        <v>0</v>
      </c>
      <c r="H81" s="324">
        <v>0</v>
      </c>
      <c r="I81" s="324">
        <v>0</v>
      </c>
      <c r="J81" s="175">
        <v>0</v>
      </c>
      <c r="K81" s="325">
        <v>0</v>
      </c>
      <c r="L81" s="326">
        <v>0</v>
      </c>
      <c r="M81" s="316"/>
      <c r="N81" s="316"/>
      <c r="O81" s="317"/>
      <c r="P81" s="318">
        <v>0</v>
      </c>
      <c r="Q81" s="319">
        <v>3078</v>
      </c>
      <c r="R81" s="320">
        <v>0</v>
      </c>
      <c r="S81" s="321" t="e">
        <f t="shared" si="1"/>
        <v>#DIV/0!</v>
      </c>
      <c r="T81" s="189"/>
      <c r="U81" s="189"/>
      <c r="V81" s="189"/>
      <c r="W81" s="336"/>
      <c r="X81" s="381"/>
      <c r="Y81" s="284"/>
      <c r="Z81" s="418"/>
      <c r="AA81" s="418"/>
      <c r="AB81" s="418"/>
      <c r="AC81" s="418"/>
      <c r="AP81" s="418"/>
      <c r="AS81" s="418"/>
      <c r="AW81" s="418"/>
      <c r="BA81" s="418"/>
      <c r="BE81" s="302"/>
      <c r="BF81" s="303"/>
      <c r="BG81" s="303"/>
      <c r="BH81" s="375"/>
      <c r="BM81" s="380"/>
      <c r="BN81" s="380"/>
      <c r="BR81" s="375"/>
      <c r="BU81" s="345"/>
    </row>
    <row r="82" spans="1:73" ht="16.2" thickBot="1" x14ac:dyDescent="0.35">
      <c r="A82" s="305">
        <v>1079</v>
      </c>
      <c r="B82" s="306">
        <v>16</v>
      </c>
      <c r="C82" s="307" t="s">
        <v>167</v>
      </c>
      <c r="D82" s="308" t="s">
        <v>8</v>
      </c>
      <c r="E82" s="309">
        <v>224</v>
      </c>
      <c r="F82" s="310" t="s">
        <v>92</v>
      </c>
      <c r="G82" s="310">
        <v>0</v>
      </c>
      <c r="H82" s="324">
        <v>0</v>
      </c>
      <c r="I82" s="324">
        <v>0</v>
      </c>
      <c r="J82" s="175">
        <v>0</v>
      </c>
      <c r="K82" s="325">
        <v>0</v>
      </c>
      <c r="L82" s="326">
        <v>0</v>
      </c>
      <c r="M82" s="316"/>
      <c r="N82" s="316"/>
      <c r="O82" s="317"/>
      <c r="P82" s="318">
        <v>0</v>
      </c>
      <c r="Q82" s="319">
        <v>3079</v>
      </c>
      <c r="R82" s="320">
        <v>0</v>
      </c>
      <c r="S82" s="321" t="e">
        <f t="shared" si="1"/>
        <v>#DIV/0!</v>
      </c>
      <c r="T82" s="189"/>
      <c r="U82" s="189"/>
      <c r="V82" s="189"/>
      <c r="W82" s="336"/>
      <c r="X82" s="381"/>
      <c r="Y82" s="284"/>
      <c r="Z82" s="418"/>
      <c r="AA82" s="418"/>
      <c r="AB82" s="418"/>
      <c r="AC82" s="418"/>
      <c r="AP82" s="418"/>
      <c r="AS82" s="418"/>
      <c r="AW82" s="418"/>
      <c r="BA82" s="418"/>
      <c r="BE82" s="302"/>
      <c r="BF82" s="303"/>
      <c r="BG82" s="303"/>
      <c r="BH82" s="375"/>
      <c r="BM82" s="380"/>
      <c r="BN82" s="380"/>
      <c r="BR82" s="375"/>
      <c r="BU82" s="345"/>
    </row>
    <row r="83" spans="1:73" ht="16.2" thickBot="1" x14ac:dyDescent="0.35">
      <c r="A83" s="305">
        <v>1080</v>
      </c>
      <c r="B83" s="306">
        <v>0</v>
      </c>
      <c r="C83" s="307">
        <v>0</v>
      </c>
      <c r="D83" s="308">
        <v>0</v>
      </c>
      <c r="E83" s="309">
        <v>0</v>
      </c>
      <c r="F83" s="310">
        <v>0</v>
      </c>
      <c r="G83" s="310">
        <v>0</v>
      </c>
      <c r="H83" s="324"/>
      <c r="I83" s="324"/>
      <c r="J83" s="175"/>
      <c r="K83" s="325"/>
      <c r="L83" s="326"/>
      <c r="M83" s="316"/>
      <c r="N83" s="316"/>
      <c r="O83" s="317"/>
      <c r="P83" s="318"/>
      <c r="Q83" s="319">
        <v>3080</v>
      </c>
      <c r="R83" s="320">
        <v>0</v>
      </c>
      <c r="S83" s="321" t="e">
        <f t="shared" si="1"/>
        <v>#DIV/0!</v>
      </c>
      <c r="T83" s="189"/>
      <c r="U83" s="189"/>
      <c r="V83" s="189"/>
      <c r="W83" s="336"/>
      <c r="X83" s="381"/>
      <c r="Y83" s="284"/>
      <c r="Z83" s="418"/>
      <c r="AA83" s="418"/>
      <c r="AB83" s="418"/>
      <c r="AC83" s="418"/>
      <c r="AP83" s="418"/>
      <c r="AS83" s="418"/>
      <c r="AW83" s="418"/>
      <c r="BA83" s="418"/>
      <c r="BE83" s="351"/>
      <c r="BF83" s="303"/>
      <c r="BG83" s="303"/>
      <c r="BH83" s="375"/>
      <c r="BM83" s="380"/>
      <c r="BN83" s="380"/>
      <c r="BR83" s="375"/>
      <c r="BU83" s="345"/>
    </row>
    <row r="84" spans="1:73" ht="16.2" thickBot="1" x14ac:dyDescent="0.35">
      <c r="A84" s="305">
        <v>1081</v>
      </c>
      <c r="B84" s="306">
        <v>0</v>
      </c>
      <c r="C84" s="307">
        <v>0</v>
      </c>
      <c r="D84" s="308">
        <v>0</v>
      </c>
      <c r="E84" s="309">
        <v>0</v>
      </c>
      <c r="F84" s="310">
        <v>0</v>
      </c>
      <c r="G84" s="310">
        <v>0</v>
      </c>
      <c r="H84" s="324"/>
      <c r="I84" s="324"/>
      <c r="J84" s="175"/>
      <c r="K84" s="325"/>
      <c r="L84" s="326"/>
      <c r="M84" s="316"/>
      <c r="N84" s="316"/>
      <c r="O84" s="317"/>
      <c r="P84" s="318"/>
      <c r="Q84" s="319">
        <v>3081</v>
      </c>
      <c r="R84" s="320">
        <v>0</v>
      </c>
      <c r="S84" s="321" t="e">
        <f t="shared" si="1"/>
        <v>#DIV/0!</v>
      </c>
      <c r="T84" s="189"/>
      <c r="U84" s="189"/>
      <c r="V84" s="189"/>
      <c r="W84" s="336"/>
      <c r="X84" s="381"/>
      <c r="Y84" s="284"/>
      <c r="Z84" s="418"/>
      <c r="AA84" s="418"/>
      <c r="AB84" s="418"/>
      <c r="AC84" s="418"/>
      <c r="AP84" s="418"/>
      <c r="AS84" s="418"/>
      <c r="AW84" s="418"/>
      <c r="BA84" s="418"/>
      <c r="BE84" s="352"/>
      <c r="BF84" s="303"/>
      <c r="BG84" s="303"/>
      <c r="BH84" s="375"/>
      <c r="BM84" s="380"/>
      <c r="BN84" s="380"/>
      <c r="BR84" s="375"/>
      <c r="BU84" s="345"/>
    </row>
    <row r="85" spans="1:73" ht="16.2" thickBot="1" x14ac:dyDescent="0.35">
      <c r="A85" s="305">
        <v>1082</v>
      </c>
      <c r="B85" s="306">
        <v>0</v>
      </c>
      <c r="C85" s="307">
        <v>0</v>
      </c>
      <c r="D85" s="308">
        <v>0</v>
      </c>
      <c r="E85" s="309">
        <v>0</v>
      </c>
      <c r="F85" s="310">
        <v>0</v>
      </c>
      <c r="G85" s="310">
        <v>0</v>
      </c>
      <c r="H85" s="324"/>
      <c r="I85" s="324"/>
      <c r="J85" s="175"/>
      <c r="K85" s="383"/>
      <c r="L85" s="326"/>
      <c r="M85" s="316"/>
      <c r="N85" s="316"/>
      <c r="O85" s="317"/>
      <c r="P85" s="318"/>
      <c r="Q85" s="319">
        <v>3082</v>
      </c>
      <c r="R85" s="320">
        <v>0</v>
      </c>
      <c r="S85" s="321" t="e">
        <f t="shared" si="1"/>
        <v>#DIV/0!</v>
      </c>
      <c r="T85" s="189"/>
      <c r="U85" s="189"/>
      <c r="V85" s="189"/>
      <c r="W85" s="336"/>
      <c r="X85" s="381"/>
      <c r="Y85" s="284"/>
      <c r="Z85" s="418"/>
      <c r="AA85" s="418"/>
      <c r="AB85" s="418"/>
      <c r="AC85" s="418"/>
      <c r="AP85" s="418"/>
      <c r="AS85" s="418"/>
      <c r="AW85" s="418"/>
      <c r="BA85" s="418"/>
      <c r="BE85" s="353"/>
      <c r="BF85" s="303"/>
      <c r="BG85" s="303"/>
      <c r="BH85" s="375"/>
      <c r="BM85" s="380"/>
      <c r="BN85" s="380"/>
      <c r="BR85" s="375"/>
      <c r="BU85" s="345"/>
    </row>
    <row r="86" spans="1:73" ht="16.2" thickBot="1" x14ac:dyDescent="0.35">
      <c r="A86" s="305">
        <v>1083</v>
      </c>
      <c r="B86" s="306">
        <v>0</v>
      </c>
      <c r="C86" s="307">
        <v>0</v>
      </c>
      <c r="D86" s="308">
        <v>0</v>
      </c>
      <c r="E86" s="309">
        <v>0</v>
      </c>
      <c r="F86" s="310">
        <v>0</v>
      </c>
      <c r="G86" s="310">
        <v>0</v>
      </c>
      <c r="H86" s="324"/>
      <c r="I86" s="324"/>
      <c r="J86" s="175"/>
      <c r="K86" s="383"/>
      <c r="L86" s="326"/>
      <c r="M86" s="316"/>
      <c r="N86" s="316"/>
      <c r="O86" s="317"/>
      <c r="P86" s="318"/>
      <c r="Q86" s="319">
        <v>3083</v>
      </c>
      <c r="R86" s="320">
        <v>0</v>
      </c>
      <c r="S86" s="321" t="e">
        <f t="shared" si="1"/>
        <v>#DIV/0!</v>
      </c>
      <c r="T86" s="189"/>
      <c r="U86" s="189"/>
      <c r="V86" s="189"/>
      <c r="W86" s="336"/>
      <c r="X86" s="381"/>
      <c r="Y86" s="284"/>
      <c r="Z86" s="418"/>
      <c r="AA86" s="418"/>
      <c r="AB86" s="418"/>
      <c r="AC86" s="418"/>
      <c r="AP86" s="418"/>
      <c r="AS86" s="418"/>
      <c r="AW86" s="418"/>
      <c r="BA86" s="418"/>
      <c r="BE86" s="352"/>
      <c r="BH86" s="375"/>
      <c r="BR86" s="375"/>
      <c r="BU86" s="345"/>
    </row>
    <row r="87" spans="1:73" ht="16.2" thickBot="1" x14ac:dyDescent="0.35">
      <c r="A87" s="305">
        <v>1084</v>
      </c>
      <c r="B87" s="306">
        <v>0</v>
      </c>
      <c r="C87" s="307">
        <v>0</v>
      </c>
      <c r="D87" s="308">
        <v>0</v>
      </c>
      <c r="E87" s="309">
        <v>0</v>
      </c>
      <c r="F87" s="310">
        <v>0</v>
      </c>
      <c r="G87" s="310">
        <v>0</v>
      </c>
      <c r="H87" s="324"/>
      <c r="I87" s="324"/>
      <c r="J87" s="175"/>
      <c r="K87" s="383"/>
      <c r="L87" s="326"/>
      <c r="M87" s="316"/>
      <c r="N87" s="316"/>
      <c r="O87" s="317"/>
      <c r="P87" s="318"/>
      <c r="Q87" s="319">
        <v>3084</v>
      </c>
      <c r="R87" s="320">
        <v>0</v>
      </c>
      <c r="S87" s="321" t="e">
        <f t="shared" si="1"/>
        <v>#DIV/0!</v>
      </c>
      <c r="T87" s="189"/>
      <c r="U87" s="189"/>
      <c r="V87" s="189"/>
      <c r="W87" s="336"/>
      <c r="X87" s="381"/>
      <c r="Y87" s="284"/>
      <c r="Z87" s="418"/>
      <c r="AA87" s="418"/>
      <c r="AB87" s="418"/>
      <c r="AC87" s="418"/>
      <c r="AP87" s="418"/>
      <c r="AS87" s="418"/>
      <c r="AW87" s="418"/>
      <c r="BA87" s="418"/>
      <c r="BE87" s="356"/>
      <c r="BF87" s="345"/>
      <c r="BG87" s="345"/>
      <c r="BH87" s="345"/>
      <c r="BM87" s="345"/>
      <c r="BN87" s="345"/>
      <c r="BO87" s="364"/>
      <c r="BP87" s="364"/>
      <c r="BQ87" s="364"/>
      <c r="BR87" s="364"/>
      <c r="BU87" s="345"/>
    </row>
    <row r="88" spans="1:73" ht="16.2" thickBot="1" x14ac:dyDescent="0.35">
      <c r="A88" s="305">
        <v>1085</v>
      </c>
      <c r="B88" s="306">
        <v>0</v>
      </c>
      <c r="C88" s="307">
        <v>0</v>
      </c>
      <c r="D88" s="308">
        <v>0</v>
      </c>
      <c r="E88" s="309">
        <v>0</v>
      </c>
      <c r="F88" s="310">
        <v>0</v>
      </c>
      <c r="G88" s="310">
        <v>0</v>
      </c>
      <c r="H88" s="324"/>
      <c r="I88" s="324"/>
      <c r="J88" s="175"/>
      <c r="K88" s="383"/>
      <c r="L88" s="326"/>
      <c r="M88" s="316"/>
      <c r="N88" s="316"/>
      <c r="O88" s="317"/>
      <c r="P88" s="318"/>
      <c r="Q88" s="319">
        <v>3085</v>
      </c>
      <c r="R88" s="320">
        <v>0</v>
      </c>
      <c r="S88" s="321" t="e">
        <f t="shared" si="1"/>
        <v>#DIV/0!</v>
      </c>
      <c r="T88" s="189"/>
      <c r="U88" s="189">
        <v>0</v>
      </c>
      <c r="V88" s="189">
        <v>0</v>
      </c>
      <c r="W88" s="336">
        <v>0</v>
      </c>
      <c r="X88" s="381"/>
      <c r="Y88" s="284"/>
      <c r="Z88" s="418"/>
      <c r="AA88" s="418"/>
      <c r="AB88" s="418"/>
      <c r="AC88" s="418"/>
      <c r="AP88" s="418"/>
      <c r="AS88" s="418"/>
      <c r="AW88" s="418"/>
      <c r="BA88" s="418"/>
      <c r="BE88" s="357"/>
      <c r="BF88" s="292"/>
      <c r="BG88" s="292"/>
      <c r="BH88" s="345"/>
      <c r="BM88" s="342"/>
      <c r="BN88" s="342"/>
      <c r="BO88" s="365"/>
    </row>
    <row r="89" spans="1:73" ht="16.2" thickBot="1" x14ac:dyDescent="0.35">
      <c r="A89" s="305">
        <v>1086</v>
      </c>
      <c r="B89" s="306">
        <v>0</v>
      </c>
      <c r="C89" s="307">
        <v>0</v>
      </c>
      <c r="D89" s="308">
        <v>0</v>
      </c>
      <c r="E89" s="309">
        <v>0</v>
      </c>
      <c r="F89" s="310">
        <v>0</v>
      </c>
      <c r="G89" s="310">
        <v>0</v>
      </c>
      <c r="H89" s="324"/>
      <c r="I89" s="324"/>
      <c r="J89" s="175"/>
      <c r="K89" s="383"/>
      <c r="L89" s="326"/>
      <c r="M89" s="316"/>
      <c r="N89" s="316"/>
      <c r="O89" s="317"/>
      <c r="P89" s="318"/>
      <c r="Q89" s="319">
        <v>3086</v>
      </c>
      <c r="R89" s="320">
        <v>0</v>
      </c>
      <c r="S89" s="321" t="e">
        <f t="shared" si="1"/>
        <v>#DIV/0!</v>
      </c>
      <c r="T89" s="189"/>
      <c r="U89" s="189"/>
      <c r="V89" s="189"/>
      <c r="W89" s="336"/>
      <c r="X89" s="381"/>
      <c r="Y89" s="284"/>
      <c r="Z89" s="418"/>
      <c r="AA89" s="418"/>
      <c r="AB89" s="418"/>
      <c r="AC89" s="418"/>
      <c r="AP89" s="418"/>
      <c r="AS89" s="418"/>
      <c r="AW89" s="418"/>
      <c r="BA89" s="418"/>
      <c r="BE89" s="358"/>
      <c r="BF89" s="292"/>
      <c r="BG89" s="292"/>
      <c r="BH89" s="345"/>
      <c r="BM89" s="342"/>
      <c r="BN89" s="342"/>
      <c r="BO89" s="365"/>
      <c r="BP89" s="342"/>
      <c r="BQ89" s="342"/>
      <c r="BR89" s="342"/>
    </row>
    <row r="90" spans="1:73" ht="16.2" thickBot="1" x14ac:dyDescent="0.35">
      <c r="A90" s="305">
        <v>1087</v>
      </c>
      <c r="B90" s="306">
        <v>0</v>
      </c>
      <c r="C90" s="307">
        <v>0</v>
      </c>
      <c r="D90" s="308">
        <v>0</v>
      </c>
      <c r="E90" s="309">
        <v>0</v>
      </c>
      <c r="F90" s="310">
        <v>0</v>
      </c>
      <c r="G90" s="310">
        <v>0</v>
      </c>
      <c r="H90" s="324"/>
      <c r="I90" s="324"/>
      <c r="J90" s="175"/>
      <c r="K90" s="383"/>
      <c r="L90" s="326"/>
      <c r="M90" s="316"/>
      <c r="N90" s="316"/>
      <c r="O90" s="317"/>
      <c r="P90" s="318"/>
      <c r="Q90" s="319">
        <v>3087</v>
      </c>
      <c r="R90" s="320">
        <v>0</v>
      </c>
      <c r="S90" s="321" t="e">
        <f t="shared" si="1"/>
        <v>#DIV/0!</v>
      </c>
      <c r="T90" s="189"/>
      <c r="U90" s="189"/>
      <c r="V90" s="189"/>
      <c r="W90" s="336"/>
      <c r="X90" s="381"/>
      <c r="Y90" s="284"/>
      <c r="Z90" s="418"/>
      <c r="AA90" s="418"/>
      <c r="AB90" s="418"/>
      <c r="AC90" s="418"/>
      <c r="AP90" s="418"/>
      <c r="AS90" s="418"/>
      <c r="AW90" s="418"/>
      <c r="BA90" s="418"/>
      <c r="BE90" s="358"/>
      <c r="BF90" s="292"/>
      <c r="BG90" s="292"/>
      <c r="BH90" s="345"/>
      <c r="BM90" s="342"/>
      <c r="BN90" s="342"/>
      <c r="BO90" s="365"/>
      <c r="BP90" s="342"/>
      <c r="BQ90" s="342"/>
      <c r="BR90" s="342"/>
    </row>
    <row r="91" spans="1:73" ht="16.2" thickBot="1" x14ac:dyDescent="0.35">
      <c r="A91" s="305">
        <v>1088</v>
      </c>
      <c r="B91" s="306">
        <v>0</v>
      </c>
      <c r="C91" s="307">
        <v>0</v>
      </c>
      <c r="D91" s="308">
        <v>0</v>
      </c>
      <c r="E91" s="309">
        <v>0</v>
      </c>
      <c r="F91" s="310">
        <v>0</v>
      </c>
      <c r="G91" s="310">
        <v>0</v>
      </c>
      <c r="H91" s="324"/>
      <c r="I91" s="324"/>
      <c r="J91" s="175"/>
      <c r="K91" s="325"/>
      <c r="L91" s="326"/>
      <c r="M91" s="316"/>
      <c r="N91" s="316"/>
      <c r="O91" s="317"/>
      <c r="P91" s="318"/>
      <c r="Q91" s="319">
        <v>3088</v>
      </c>
      <c r="R91" s="320">
        <v>0</v>
      </c>
      <c r="S91" s="321" t="e">
        <f t="shared" si="1"/>
        <v>#DIV/0!</v>
      </c>
      <c r="T91" s="189"/>
      <c r="U91" s="189"/>
      <c r="V91" s="189"/>
      <c r="W91" s="336"/>
      <c r="X91" s="381"/>
      <c r="Y91" s="284"/>
      <c r="Z91" s="418"/>
      <c r="AA91" s="418"/>
      <c r="AB91" s="418"/>
      <c r="AC91" s="418"/>
      <c r="AP91" s="418"/>
      <c r="AS91" s="418"/>
      <c r="AW91" s="418"/>
      <c r="BA91" s="418"/>
      <c r="BE91" s="358"/>
      <c r="BF91" s="363"/>
      <c r="BG91" s="363"/>
      <c r="BH91" s="345"/>
      <c r="BM91" s="342"/>
      <c r="BN91" s="342"/>
      <c r="BO91" s="365"/>
      <c r="BP91" s="342"/>
      <c r="BQ91" s="342"/>
      <c r="BR91" s="342"/>
    </row>
    <row r="92" spans="1:73" ht="16.2" thickBot="1" x14ac:dyDescent="0.35">
      <c r="A92" s="305">
        <v>1089</v>
      </c>
      <c r="B92" s="306">
        <v>0</v>
      </c>
      <c r="C92" s="307">
        <v>0</v>
      </c>
      <c r="D92" s="308">
        <v>0</v>
      </c>
      <c r="E92" s="309">
        <v>0</v>
      </c>
      <c r="F92" s="310">
        <v>0</v>
      </c>
      <c r="G92" s="310">
        <v>0</v>
      </c>
      <c r="H92" s="324"/>
      <c r="I92" s="324"/>
      <c r="J92" s="175"/>
      <c r="K92" s="325"/>
      <c r="L92" s="326"/>
      <c r="M92" s="316"/>
      <c r="N92" s="316"/>
      <c r="O92" s="317"/>
      <c r="P92" s="318"/>
      <c r="Q92" s="319">
        <v>3089</v>
      </c>
      <c r="R92" s="320">
        <v>0</v>
      </c>
      <c r="S92" s="321" t="e">
        <f t="shared" si="1"/>
        <v>#DIV/0!</v>
      </c>
      <c r="T92" s="189"/>
      <c r="U92" s="189"/>
      <c r="V92" s="189"/>
      <c r="W92" s="336"/>
      <c r="X92" s="381"/>
      <c r="Y92" s="284"/>
      <c r="Z92" s="418"/>
      <c r="AA92" s="418"/>
      <c r="AB92" s="418"/>
      <c r="AC92" s="418"/>
      <c r="AP92" s="418"/>
      <c r="AS92" s="418"/>
      <c r="AW92" s="418"/>
      <c r="BA92" s="418"/>
      <c r="BE92" s="358"/>
      <c r="BF92" s="292"/>
      <c r="BG92" s="292"/>
      <c r="BH92" s="345"/>
      <c r="BM92" s="342"/>
      <c r="BN92" s="342"/>
      <c r="BO92" s="365"/>
      <c r="BP92" s="342"/>
      <c r="BQ92" s="342"/>
      <c r="BR92" s="342"/>
    </row>
    <row r="93" spans="1:73" ht="16.2" thickBot="1" x14ac:dyDescent="0.35">
      <c r="A93" s="305">
        <v>1090</v>
      </c>
      <c r="B93" s="306">
        <v>0</v>
      </c>
      <c r="C93" s="307">
        <v>0</v>
      </c>
      <c r="D93" s="308">
        <v>0</v>
      </c>
      <c r="E93" s="309">
        <v>0</v>
      </c>
      <c r="F93" s="310">
        <v>0</v>
      </c>
      <c r="G93" s="310">
        <v>0</v>
      </c>
      <c r="H93" s="324"/>
      <c r="I93" s="324"/>
      <c r="J93" s="175"/>
      <c r="K93" s="325"/>
      <c r="L93" s="326"/>
      <c r="M93" s="316"/>
      <c r="N93" s="316"/>
      <c r="O93" s="317"/>
      <c r="P93" s="318"/>
      <c r="Q93" s="319">
        <v>3090</v>
      </c>
      <c r="R93" s="320">
        <v>0</v>
      </c>
      <c r="S93" s="321" t="e">
        <f t="shared" si="1"/>
        <v>#DIV/0!</v>
      </c>
      <c r="T93" s="189"/>
      <c r="U93" s="189">
        <v>0</v>
      </c>
      <c r="V93" s="189">
        <v>0</v>
      </c>
      <c r="W93" s="336">
        <v>0</v>
      </c>
      <c r="X93" s="381"/>
      <c r="Y93" s="284"/>
      <c r="Z93" s="418"/>
      <c r="AA93" s="418"/>
      <c r="AB93" s="418"/>
      <c r="AC93" s="418"/>
      <c r="AP93" s="418"/>
      <c r="AS93" s="418"/>
      <c r="AW93" s="418"/>
      <c r="BA93" s="418"/>
      <c r="BE93" s="358"/>
      <c r="BF93" s="292"/>
      <c r="BG93" s="292"/>
      <c r="BH93" s="345"/>
      <c r="BM93" s="342"/>
      <c r="BN93" s="342"/>
      <c r="BO93" s="365"/>
      <c r="BP93" s="342"/>
      <c r="BQ93" s="342"/>
      <c r="BR93" s="342"/>
    </row>
    <row r="94" spans="1:73" ht="16.2" thickBot="1" x14ac:dyDescent="0.35">
      <c r="A94" s="305">
        <v>1091</v>
      </c>
      <c r="B94" s="306">
        <v>0</v>
      </c>
      <c r="C94" s="307">
        <v>0</v>
      </c>
      <c r="D94" s="308">
        <v>0</v>
      </c>
      <c r="E94" s="309">
        <v>0</v>
      </c>
      <c r="F94" s="310">
        <v>0</v>
      </c>
      <c r="G94" s="310">
        <v>0</v>
      </c>
      <c r="H94" s="324"/>
      <c r="I94" s="324"/>
      <c r="J94" s="175"/>
      <c r="K94" s="325"/>
      <c r="L94" s="326"/>
      <c r="M94" s="316"/>
      <c r="N94" s="316"/>
      <c r="O94" s="317"/>
      <c r="P94" s="318"/>
      <c r="Q94" s="319">
        <v>3091</v>
      </c>
      <c r="R94" s="320">
        <v>0</v>
      </c>
      <c r="S94" s="321" t="e">
        <f t="shared" si="1"/>
        <v>#DIV/0!</v>
      </c>
      <c r="T94" s="189"/>
      <c r="U94" s="189"/>
      <c r="V94" s="189"/>
      <c r="W94" s="336"/>
      <c r="X94" s="381"/>
      <c r="Y94" s="284"/>
      <c r="Z94" s="418"/>
      <c r="AA94" s="418"/>
      <c r="AB94" s="418"/>
      <c r="AC94" s="418"/>
      <c r="AP94" s="418"/>
      <c r="AS94" s="418"/>
      <c r="AW94" s="418"/>
      <c r="BA94" s="418"/>
      <c r="BE94" s="371"/>
      <c r="BF94" s="292"/>
      <c r="BG94" s="292"/>
      <c r="BH94" s="345"/>
      <c r="BM94" s="342"/>
      <c r="BN94" s="342"/>
      <c r="BO94" s="365"/>
      <c r="BP94" s="342"/>
      <c r="BQ94" s="342"/>
      <c r="BR94" s="342"/>
    </row>
    <row r="95" spans="1:73" ht="16.2" thickBot="1" x14ac:dyDescent="0.35">
      <c r="A95" s="305">
        <v>1092</v>
      </c>
      <c r="B95" s="306">
        <v>0</v>
      </c>
      <c r="C95" s="307">
        <v>0</v>
      </c>
      <c r="D95" s="308">
        <v>0</v>
      </c>
      <c r="E95" s="309">
        <v>0</v>
      </c>
      <c r="F95" s="310">
        <v>0</v>
      </c>
      <c r="G95" s="310">
        <v>0</v>
      </c>
      <c r="H95" s="324"/>
      <c r="I95" s="324"/>
      <c r="J95" s="175"/>
      <c r="K95" s="325"/>
      <c r="L95" s="326"/>
      <c r="M95" s="316"/>
      <c r="N95" s="316"/>
      <c r="O95" s="317"/>
      <c r="P95" s="318"/>
      <c r="Q95" s="319">
        <v>3092</v>
      </c>
      <c r="R95" s="320">
        <v>0</v>
      </c>
      <c r="S95" s="321" t="e">
        <f t="shared" si="1"/>
        <v>#DIV/0!</v>
      </c>
      <c r="T95" s="189"/>
      <c r="U95" s="189"/>
      <c r="V95" s="189"/>
      <c r="W95" s="336"/>
      <c r="X95" s="381"/>
      <c r="Y95" s="284"/>
      <c r="Z95" s="418"/>
      <c r="AA95" s="418"/>
      <c r="AB95" s="418"/>
      <c r="AC95" s="418"/>
      <c r="AP95" s="418"/>
      <c r="AS95" s="418"/>
      <c r="AW95" s="418"/>
      <c r="BA95" s="418"/>
      <c r="BE95" s="371"/>
      <c r="BF95" s="292"/>
      <c r="BG95" s="292"/>
      <c r="BH95" s="345"/>
      <c r="BM95" s="342"/>
      <c r="BN95" s="342"/>
      <c r="BO95" s="365"/>
      <c r="BP95" s="342"/>
      <c r="BQ95" s="342"/>
      <c r="BR95" s="342"/>
    </row>
    <row r="96" spans="1:73" ht="16.2" thickBot="1" x14ac:dyDescent="0.35">
      <c r="A96" s="305">
        <v>1093</v>
      </c>
      <c r="B96" s="306">
        <v>0</v>
      </c>
      <c r="C96" s="307">
        <v>0</v>
      </c>
      <c r="D96" s="308">
        <v>0</v>
      </c>
      <c r="E96" s="309">
        <v>0</v>
      </c>
      <c r="F96" s="310">
        <v>0</v>
      </c>
      <c r="G96" s="310">
        <v>0</v>
      </c>
      <c r="H96" s="324"/>
      <c r="I96" s="324"/>
      <c r="J96" s="175"/>
      <c r="K96" s="383"/>
      <c r="L96" s="326"/>
      <c r="M96" s="316"/>
      <c r="N96" s="316"/>
      <c r="O96" s="317"/>
      <c r="P96" s="318"/>
      <c r="Q96" s="319">
        <v>3093</v>
      </c>
      <c r="R96" s="320">
        <v>0</v>
      </c>
      <c r="S96" s="321" t="e">
        <f t="shared" si="1"/>
        <v>#DIV/0!</v>
      </c>
      <c r="T96" s="189"/>
      <c r="U96" s="189"/>
      <c r="V96" s="189"/>
      <c r="W96" s="336"/>
      <c r="X96" s="381"/>
      <c r="Y96" s="284"/>
      <c r="Z96" s="418"/>
      <c r="AA96" s="418"/>
      <c r="AB96" s="418"/>
      <c r="AC96" s="418"/>
      <c r="AP96" s="418"/>
      <c r="AS96" s="418"/>
      <c r="AW96" s="418"/>
      <c r="BA96" s="418"/>
      <c r="BE96" s="371"/>
      <c r="BF96" s="292"/>
      <c r="BG96" s="292"/>
      <c r="BH96" s="345"/>
      <c r="BM96" s="342"/>
      <c r="BN96" s="342"/>
      <c r="BO96" s="365"/>
      <c r="BP96" s="342"/>
      <c r="BQ96" s="342"/>
      <c r="BR96" s="342"/>
    </row>
    <row r="97" spans="1:73" ht="16.2" thickBot="1" x14ac:dyDescent="0.35">
      <c r="A97" s="305">
        <v>1094</v>
      </c>
      <c r="B97" s="306">
        <v>0</v>
      </c>
      <c r="C97" s="307">
        <v>0</v>
      </c>
      <c r="D97" s="308">
        <v>0</v>
      </c>
      <c r="E97" s="309">
        <v>0</v>
      </c>
      <c r="F97" s="310">
        <v>0</v>
      </c>
      <c r="G97" s="310">
        <v>0</v>
      </c>
      <c r="H97" s="324"/>
      <c r="I97" s="324"/>
      <c r="J97" s="175"/>
      <c r="K97" s="383"/>
      <c r="L97" s="326"/>
      <c r="M97" s="316"/>
      <c r="N97" s="316"/>
      <c r="O97" s="317"/>
      <c r="P97" s="318"/>
      <c r="Q97" s="319">
        <v>3094</v>
      </c>
      <c r="R97" s="320">
        <v>0</v>
      </c>
      <c r="S97" s="321" t="e">
        <f t="shared" si="1"/>
        <v>#DIV/0!</v>
      </c>
      <c r="T97" s="189"/>
      <c r="U97" s="189"/>
      <c r="V97" s="189"/>
      <c r="W97" s="336"/>
      <c r="X97" s="381"/>
      <c r="Y97" s="284"/>
      <c r="Z97" s="418"/>
      <c r="AA97" s="418"/>
      <c r="AB97" s="418"/>
      <c r="AC97" s="418"/>
      <c r="AP97" s="418"/>
      <c r="AS97" s="418"/>
      <c r="AW97" s="418"/>
      <c r="BA97" s="418"/>
      <c r="BE97" s="358"/>
      <c r="BF97" s="292"/>
      <c r="BG97" s="292"/>
      <c r="BH97" s="345"/>
      <c r="BM97" s="342"/>
      <c r="BN97" s="342"/>
      <c r="BO97" s="365"/>
      <c r="BP97" s="342"/>
      <c r="BQ97" s="342"/>
      <c r="BR97" s="342"/>
    </row>
    <row r="98" spans="1:73" ht="16.2" thickBot="1" x14ac:dyDescent="0.35">
      <c r="A98" s="305">
        <v>1095</v>
      </c>
      <c r="B98" s="306">
        <v>0</v>
      </c>
      <c r="C98" s="307">
        <v>0</v>
      </c>
      <c r="D98" s="308">
        <v>0</v>
      </c>
      <c r="E98" s="309">
        <v>0</v>
      </c>
      <c r="F98" s="310">
        <v>0</v>
      </c>
      <c r="G98" s="310">
        <v>0</v>
      </c>
      <c r="H98" s="324"/>
      <c r="I98" s="324"/>
      <c r="J98" s="175"/>
      <c r="K98" s="383"/>
      <c r="L98" s="326"/>
      <c r="M98" s="316"/>
      <c r="N98" s="316"/>
      <c r="O98" s="317"/>
      <c r="P98" s="318"/>
      <c r="Q98" s="319">
        <v>3095</v>
      </c>
      <c r="R98" s="320">
        <v>0</v>
      </c>
      <c r="S98" s="321" t="e">
        <f t="shared" si="1"/>
        <v>#DIV/0!</v>
      </c>
      <c r="T98" s="189"/>
      <c r="U98" s="189"/>
      <c r="V98" s="189"/>
      <c r="W98" s="336"/>
      <c r="X98" s="381"/>
      <c r="Y98" s="284"/>
      <c r="Z98" s="418"/>
      <c r="AA98" s="418"/>
      <c r="AB98" s="418"/>
      <c r="AC98" s="418"/>
      <c r="AP98" s="418"/>
      <c r="AS98" s="418"/>
      <c r="AW98" s="418"/>
      <c r="BA98" s="418"/>
      <c r="BE98" s="358"/>
      <c r="BF98" s="292"/>
      <c r="BG98" s="292"/>
      <c r="BH98" s="345"/>
      <c r="BM98" s="342"/>
      <c r="BN98" s="342"/>
      <c r="BO98" s="365"/>
      <c r="BP98" s="342"/>
      <c r="BQ98" s="342"/>
      <c r="BR98" s="342"/>
    </row>
    <row r="99" spans="1:73" ht="16.2" thickBot="1" x14ac:dyDescent="0.35">
      <c r="A99" s="305">
        <v>1096</v>
      </c>
      <c r="B99" s="306">
        <v>0</v>
      </c>
      <c r="C99" s="307">
        <v>0</v>
      </c>
      <c r="D99" s="308">
        <v>0</v>
      </c>
      <c r="E99" s="309">
        <v>0</v>
      </c>
      <c r="F99" s="310">
        <v>0</v>
      </c>
      <c r="G99" s="310">
        <v>0</v>
      </c>
      <c r="H99" s="324"/>
      <c r="I99" s="324"/>
      <c r="J99" s="175"/>
      <c r="K99" s="383"/>
      <c r="L99" s="326"/>
      <c r="M99" s="316"/>
      <c r="N99" s="316"/>
      <c r="O99" s="317"/>
      <c r="P99" s="318"/>
      <c r="Q99" s="319">
        <v>3096</v>
      </c>
      <c r="R99" s="320">
        <v>0</v>
      </c>
      <c r="S99" s="321" t="e">
        <f t="shared" si="1"/>
        <v>#DIV/0!</v>
      </c>
      <c r="T99" s="189"/>
      <c r="U99" s="189"/>
      <c r="V99" s="189"/>
      <c r="W99" s="336"/>
      <c r="X99" s="381"/>
      <c r="Y99" s="284"/>
      <c r="Z99" s="418"/>
      <c r="AA99" s="418"/>
      <c r="AB99" s="418"/>
      <c r="AC99" s="418"/>
      <c r="AP99" s="418"/>
      <c r="AS99" s="418"/>
      <c r="AW99" s="418"/>
      <c r="BA99" s="418"/>
      <c r="BE99" s="302"/>
      <c r="BF99" s="292"/>
      <c r="BG99" s="292"/>
      <c r="BH99" s="345"/>
      <c r="BM99" s="342"/>
      <c r="BN99" s="342"/>
      <c r="BO99" s="365"/>
      <c r="BP99" s="342"/>
      <c r="BQ99" s="342"/>
      <c r="BR99" s="342"/>
    </row>
    <row r="100" spans="1:73" ht="16.2" thickBot="1" x14ac:dyDescent="0.35">
      <c r="A100" s="305">
        <v>1097</v>
      </c>
      <c r="B100" s="306">
        <v>0</v>
      </c>
      <c r="C100" s="307">
        <v>0</v>
      </c>
      <c r="D100" s="308">
        <v>0</v>
      </c>
      <c r="E100" s="309">
        <v>0</v>
      </c>
      <c r="F100" s="310">
        <v>0</v>
      </c>
      <c r="G100" s="310">
        <v>0</v>
      </c>
      <c r="H100" s="324"/>
      <c r="I100" s="324"/>
      <c r="J100" s="175"/>
      <c r="K100" s="383"/>
      <c r="L100" s="326"/>
      <c r="M100" s="316"/>
      <c r="N100" s="316"/>
      <c r="O100" s="317"/>
      <c r="P100" s="318"/>
      <c r="Q100" s="319">
        <v>3097</v>
      </c>
      <c r="R100" s="320">
        <v>0</v>
      </c>
      <c r="S100" s="321" t="e">
        <f t="shared" si="1"/>
        <v>#DIV/0!</v>
      </c>
      <c r="T100" s="189"/>
      <c r="U100" s="189"/>
      <c r="V100" s="189"/>
      <c r="W100" s="336"/>
      <c r="X100" s="381"/>
      <c r="Y100" s="284"/>
      <c r="Z100" s="418"/>
      <c r="AA100" s="418"/>
      <c r="AB100" s="418"/>
      <c r="AC100" s="418"/>
      <c r="AP100" s="418"/>
      <c r="AS100" s="418"/>
      <c r="AW100" s="418"/>
      <c r="BA100" s="418"/>
      <c r="BE100" s="382"/>
      <c r="BF100" s="292"/>
      <c r="BG100" s="292"/>
      <c r="BH100" s="345"/>
    </row>
    <row r="101" spans="1:73" ht="16.2" thickBot="1" x14ac:dyDescent="0.35">
      <c r="A101" s="305">
        <v>1098</v>
      </c>
      <c r="B101" s="306">
        <v>0</v>
      </c>
      <c r="C101" s="307">
        <v>0</v>
      </c>
      <c r="D101" s="308">
        <v>0</v>
      </c>
      <c r="E101" s="309">
        <v>0</v>
      </c>
      <c r="F101" s="310">
        <v>0</v>
      </c>
      <c r="G101" s="310">
        <v>0</v>
      </c>
      <c r="H101" s="324"/>
      <c r="I101" s="324"/>
      <c r="J101" s="175"/>
      <c r="K101" s="383"/>
      <c r="L101" s="326"/>
      <c r="M101" s="316"/>
      <c r="N101" s="316"/>
      <c r="O101" s="317"/>
      <c r="P101" s="318"/>
      <c r="Q101" s="319">
        <v>3098</v>
      </c>
      <c r="R101" s="320">
        <v>0</v>
      </c>
      <c r="S101" s="321" t="e">
        <f t="shared" si="1"/>
        <v>#DIV/0!</v>
      </c>
      <c r="T101" s="189"/>
      <c r="U101" s="189"/>
      <c r="V101" s="189"/>
      <c r="W101" s="336"/>
      <c r="X101" s="381"/>
      <c r="Y101" s="284"/>
      <c r="Z101" s="418"/>
      <c r="AA101" s="418"/>
      <c r="AB101" s="418"/>
      <c r="AC101" s="418"/>
      <c r="AP101" s="418"/>
      <c r="AS101" s="418"/>
      <c r="AW101" s="418"/>
      <c r="BA101" s="418"/>
      <c r="BE101" s="382"/>
      <c r="BF101" s="292"/>
      <c r="BG101" s="292"/>
      <c r="BH101" s="345"/>
      <c r="BM101" s="342"/>
      <c r="BN101" s="342"/>
      <c r="BO101" s="303"/>
      <c r="BU101" s="345"/>
    </row>
    <row r="102" spans="1:73" ht="16.2" thickBot="1" x14ac:dyDescent="0.35">
      <c r="A102" s="305">
        <v>1099</v>
      </c>
      <c r="B102" s="306">
        <v>0</v>
      </c>
      <c r="C102" s="307">
        <v>0</v>
      </c>
      <c r="D102" s="308">
        <v>0</v>
      </c>
      <c r="E102" s="309">
        <v>0</v>
      </c>
      <c r="F102" s="310">
        <v>0</v>
      </c>
      <c r="G102" s="310">
        <v>0</v>
      </c>
      <c r="H102" s="324"/>
      <c r="I102" s="324"/>
      <c r="J102" s="175"/>
      <c r="K102" s="383"/>
      <c r="L102" s="326"/>
      <c r="M102" s="316"/>
      <c r="N102" s="316"/>
      <c r="O102" s="317"/>
      <c r="P102" s="318"/>
      <c r="Q102" s="319">
        <v>3099</v>
      </c>
      <c r="R102" s="320">
        <v>0</v>
      </c>
      <c r="S102" s="321" t="e">
        <f t="shared" si="1"/>
        <v>#DIV/0!</v>
      </c>
      <c r="T102" s="189"/>
      <c r="U102" s="189">
        <v>0</v>
      </c>
      <c r="V102" s="189">
        <v>0</v>
      </c>
      <c r="W102" s="336">
        <v>0</v>
      </c>
      <c r="X102" s="341"/>
      <c r="Y102" s="284"/>
      <c r="Z102" s="418"/>
      <c r="AA102" s="418"/>
      <c r="AB102" s="418"/>
      <c r="AC102" s="418"/>
      <c r="AP102" s="418"/>
      <c r="AS102" s="418"/>
      <c r="AW102" s="418"/>
      <c r="BA102" s="418"/>
      <c r="BE102" s="358"/>
      <c r="BF102" s="292"/>
      <c r="BG102" s="292"/>
      <c r="BH102" s="345"/>
      <c r="BM102" s="342"/>
      <c r="BN102" s="342"/>
      <c r="BO102" s="303"/>
      <c r="BP102" s="342"/>
      <c r="BQ102" s="342"/>
      <c r="BR102" s="342"/>
      <c r="BU102" s="345"/>
    </row>
    <row r="103" spans="1:73" ht="16.2" thickBot="1" x14ac:dyDescent="0.35">
      <c r="A103" s="305">
        <v>1100</v>
      </c>
      <c r="B103" s="306">
        <v>0</v>
      </c>
      <c r="C103" s="307">
        <v>0</v>
      </c>
      <c r="D103" s="308">
        <v>0</v>
      </c>
      <c r="E103" s="309">
        <v>0</v>
      </c>
      <c r="F103" s="310">
        <v>0</v>
      </c>
      <c r="G103" s="310">
        <v>0</v>
      </c>
      <c r="H103" s="324"/>
      <c r="I103" s="324"/>
      <c r="J103" s="175"/>
      <c r="K103" s="383"/>
      <c r="L103" s="326"/>
      <c r="M103" s="316"/>
      <c r="N103" s="316"/>
      <c r="O103" s="317"/>
      <c r="P103" s="318"/>
      <c r="Q103" s="319">
        <v>3100</v>
      </c>
      <c r="R103" s="320">
        <v>0</v>
      </c>
      <c r="S103" s="321" t="e">
        <f t="shared" si="1"/>
        <v>#DIV/0!</v>
      </c>
      <c r="T103" s="189"/>
      <c r="U103" s="189"/>
      <c r="V103" s="189"/>
      <c r="W103" s="336"/>
      <c r="X103" s="341"/>
      <c r="Y103" s="284"/>
      <c r="Z103" s="418"/>
      <c r="AA103" s="418"/>
      <c r="AB103" s="418"/>
      <c r="AC103" s="418"/>
      <c r="AP103" s="418"/>
      <c r="AS103" s="418"/>
      <c r="AW103" s="418"/>
      <c r="BA103" s="418"/>
      <c r="BE103" s="382"/>
      <c r="BF103" s="292"/>
      <c r="BG103" s="292"/>
      <c r="BH103" s="345"/>
      <c r="BM103" s="342"/>
      <c r="BN103" s="342"/>
      <c r="BO103" s="303"/>
      <c r="BP103" s="292"/>
      <c r="BQ103" s="292"/>
      <c r="BR103" s="292"/>
      <c r="BU103" s="345"/>
    </row>
    <row r="104" spans="1:73" ht="16.2" thickBot="1" x14ac:dyDescent="0.35">
      <c r="A104" s="305">
        <v>1101</v>
      </c>
      <c r="B104" s="306">
        <v>0</v>
      </c>
      <c r="C104" s="307">
        <v>0</v>
      </c>
      <c r="D104" s="308">
        <v>0</v>
      </c>
      <c r="E104" s="309">
        <v>0</v>
      </c>
      <c r="F104" s="310">
        <v>0</v>
      </c>
      <c r="G104" s="310">
        <v>0</v>
      </c>
      <c r="H104" s="324"/>
      <c r="I104" s="324"/>
      <c r="J104" s="175"/>
      <c r="K104" s="383"/>
      <c r="L104" s="326"/>
      <c r="M104" s="316"/>
      <c r="N104" s="316"/>
      <c r="O104" s="317"/>
      <c r="P104" s="318"/>
      <c r="Q104" s="319">
        <v>3101</v>
      </c>
      <c r="R104" s="320">
        <v>0</v>
      </c>
      <c r="S104" s="321" t="e">
        <f t="shared" si="1"/>
        <v>#DIV/0!</v>
      </c>
      <c r="T104" s="189"/>
      <c r="U104" s="189"/>
      <c r="V104" s="189"/>
      <c r="W104" s="336"/>
      <c r="X104" s="341"/>
      <c r="Y104" s="284"/>
      <c r="Z104" s="418"/>
      <c r="AA104" s="418"/>
      <c r="AB104" s="418"/>
      <c r="AC104" s="418"/>
      <c r="AP104" s="418"/>
      <c r="AS104" s="418"/>
      <c r="AW104" s="418"/>
      <c r="BA104" s="418"/>
      <c r="BE104" s="353"/>
      <c r="BF104" s="292"/>
      <c r="BG104" s="292"/>
      <c r="BH104" s="345"/>
      <c r="BM104" s="342"/>
      <c r="BN104" s="342"/>
      <c r="BO104" s="303"/>
      <c r="BP104" s="292"/>
      <c r="BQ104" s="292"/>
      <c r="BR104" s="292"/>
      <c r="BU104" s="345"/>
    </row>
    <row r="105" spans="1:73" ht="16.2" thickBot="1" x14ac:dyDescent="0.35">
      <c r="A105" s="305">
        <v>1102</v>
      </c>
      <c r="B105" s="306">
        <v>0</v>
      </c>
      <c r="C105" s="307">
        <v>0</v>
      </c>
      <c r="D105" s="308">
        <v>0</v>
      </c>
      <c r="E105" s="309">
        <v>0</v>
      </c>
      <c r="F105" s="310">
        <v>0</v>
      </c>
      <c r="G105" s="310">
        <v>0</v>
      </c>
      <c r="H105" s="324"/>
      <c r="I105" s="324"/>
      <c r="J105" s="175"/>
      <c r="K105" s="383"/>
      <c r="L105" s="326"/>
      <c r="M105" s="316"/>
      <c r="N105" s="316"/>
      <c r="O105" s="317"/>
      <c r="P105" s="318"/>
      <c r="Q105" s="319">
        <v>3102</v>
      </c>
      <c r="R105" s="320">
        <v>0</v>
      </c>
      <c r="S105" s="321" t="e">
        <f t="shared" si="1"/>
        <v>#DIV/0!</v>
      </c>
      <c r="T105" s="189"/>
      <c r="U105" s="189"/>
      <c r="V105" s="189"/>
      <c r="W105" s="336"/>
      <c r="X105" s="341"/>
      <c r="Y105" s="284"/>
      <c r="Z105" s="418"/>
      <c r="AA105" s="418"/>
      <c r="AB105" s="418"/>
      <c r="AC105" s="418"/>
      <c r="AP105" s="418"/>
      <c r="AS105" s="418"/>
      <c r="AW105" s="418"/>
      <c r="BA105" s="418"/>
      <c r="BE105" s="353"/>
      <c r="BF105" s="292"/>
      <c r="BG105" s="292"/>
      <c r="BH105" s="345"/>
      <c r="BM105" s="342"/>
      <c r="BN105" s="342"/>
      <c r="BO105" s="303"/>
      <c r="BP105" s="292"/>
      <c r="BQ105" s="292"/>
      <c r="BR105" s="359"/>
      <c r="BU105" s="345"/>
    </row>
    <row r="106" spans="1:73" ht="16.2" thickBot="1" x14ac:dyDescent="0.35">
      <c r="A106" s="305">
        <v>1103</v>
      </c>
      <c r="B106" s="306">
        <v>0</v>
      </c>
      <c r="C106" s="307">
        <v>0</v>
      </c>
      <c r="D106" s="308">
        <v>0</v>
      </c>
      <c r="E106" s="309">
        <v>0</v>
      </c>
      <c r="F106" s="310">
        <v>0</v>
      </c>
      <c r="G106" s="310">
        <v>0</v>
      </c>
      <c r="H106" s="324"/>
      <c r="I106" s="324"/>
      <c r="J106" s="175"/>
      <c r="K106" s="383"/>
      <c r="L106" s="326"/>
      <c r="M106" s="316"/>
      <c r="N106" s="316"/>
      <c r="O106" s="317"/>
      <c r="P106" s="318"/>
      <c r="Q106" s="319">
        <v>3103</v>
      </c>
      <c r="R106" s="320">
        <v>0</v>
      </c>
      <c r="S106" s="321" t="e">
        <f t="shared" si="1"/>
        <v>#DIV/0!</v>
      </c>
      <c r="T106" s="189"/>
      <c r="U106" s="189"/>
      <c r="V106" s="189"/>
      <c r="W106" s="336"/>
      <c r="X106" s="341"/>
      <c r="Y106" s="284"/>
      <c r="Z106" s="418"/>
      <c r="AA106" s="418"/>
      <c r="AB106" s="418"/>
      <c r="AC106" s="418"/>
      <c r="AP106" s="418"/>
      <c r="AS106" s="418"/>
      <c r="AW106" s="418"/>
      <c r="BA106" s="418"/>
      <c r="BE106" s="353"/>
      <c r="BF106" s="292"/>
      <c r="BG106" s="292"/>
      <c r="BH106" s="345"/>
      <c r="BM106" s="342"/>
      <c r="BN106" s="342"/>
      <c r="BO106" s="303"/>
      <c r="BP106" s="292"/>
      <c r="BQ106" s="292"/>
      <c r="BR106" s="359"/>
      <c r="BU106" s="345"/>
    </row>
    <row r="107" spans="1:73" ht="16.2" thickBot="1" x14ac:dyDescent="0.35">
      <c r="A107" s="305">
        <v>1104</v>
      </c>
      <c r="B107" s="306">
        <v>0</v>
      </c>
      <c r="C107" s="307">
        <v>0</v>
      </c>
      <c r="D107" s="308">
        <v>0</v>
      </c>
      <c r="E107" s="309">
        <v>0</v>
      </c>
      <c r="F107" s="310">
        <v>0</v>
      </c>
      <c r="G107" s="310">
        <v>0</v>
      </c>
      <c r="H107" s="324"/>
      <c r="I107" s="324"/>
      <c r="J107" s="175"/>
      <c r="K107" s="383"/>
      <c r="L107" s="326"/>
      <c r="M107" s="316"/>
      <c r="N107" s="316"/>
      <c r="O107" s="317"/>
      <c r="P107" s="318"/>
      <c r="Q107" s="319">
        <v>3104</v>
      </c>
      <c r="R107" s="320">
        <v>0</v>
      </c>
      <c r="S107" s="321" t="e">
        <f t="shared" si="1"/>
        <v>#DIV/0!</v>
      </c>
      <c r="T107" s="189"/>
      <c r="U107" s="189"/>
      <c r="V107" s="189"/>
      <c r="W107" s="336"/>
      <c r="X107" s="341"/>
      <c r="Y107" s="284"/>
      <c r="Z107" s="418"/>
      <c r="AA107" s="418"/>
      <c r="AB107" s="418"/>
      <c r="AC107" s="418"/>
      <c r="AP107" s="418"/>
      <c r="AS107" s="418"/>
      <c r="AW107" s="418"/>
      <c r="BA107" s="418"/>
      <c r="BE107" s="302"/>
      <c r="BF107" s="292"/>
      <c r="BG107" s="292"/>
      <c r="BH107" s="345"/>
      <c r="BM107" s="342"/>
      <c r="BN107" s="342"/>
      <c r="BO107" s="303"/>
      <c r="BP107" s="292"/>
      <c r="BQ107" s="292"/>
      <c r="BR107" s="359"/>
      <c r="BU107" s="345"/>
    </row>
    <row r="108" spans="1:73" ht="16.2" thickBot="1" x14ac:dyDescent="0.35">
      <c r="A108" s="305">
        <v>1105</v>
      </c>
      <c r="B108" s="306">
        <v>0</v>
      </c>
      <c r="C108" s="307">
        <v>0</v>
      </c>
      <c r="D108" s="308">
        <v>0</v>
      </c>
      <c r="E108" s="309">
        <v>0</v>
      </c>
      <c r="F108" s="310">
        <v>0</v>
      </c>
      <c r="G108" s="310">
        <v>0</v>
      </c>
      <c r="H108" s="324"/>
      <c r="I108" s="324"/>
      <c r="J108" s="175"/>
      <c r="K108" s="383"/>
      <c r="L108" s="326"/>
      <c r="M108" s="316"/>
      <c r="N108" s="316"/>
      <c r="O108" s="317"/>
      <c r="P108" s="318"/>
      <c r="Q108" s="319">
        <v>3105</v>
      </c>
      <c r="R108" s="320">
        <v>0</v>
      </c>
      <c r="S108" s="321" t="e">
        <f t="shared" si="1"/>
        <v>#DIV/0!</v>
      </c>
      <c r="T108" s="189"/>
      <c r="U108" s="189"/>
      <c r="V108" s="189"/>
      <c r="W108" s="336"/>
      <c r="X108" s="341"/>
      <c r="Y108" s="284"/>
      <c r="Z108" s="418"/>
      <c r="AA108" s="418"/>
      <c r="AB108" s="418"/>
      <c r="AC108" s="418"/>
      <c r="AP108" s="418"/>
      <c r="AS108" s="418"/>
      <c r="AW108" s="418"/>
      <c r="BA108" s="418"/>
      <c r="BE108" s="302"/>
      <c r="BF108" s="292"/>
      <c r="BG108" s="292"/>
      <c r="BH108" s="345"/>
      <c r="BM108" s="342"/>
      <c r="BN108" s="342"/>
      <c r="BO108" s="303"/>
      <c r="BP108" s="292"/>
      <c r="BQ108" s="292"/>
      <c r="BR108" s="359"/>
      <c r="BU108" s="345"/>
    </row>
    <row r="109" spans="1:73" ht="16.2" thickBot="1" x14ac:dyDescent="0.35">
      <c r="A109" s="305">
        <v>1106</v>
      </c>
      <c r="B109" s="306">
        <v>0</v>
      </c>
      <c r="C109" s="307">
        <v>0</v>
      </c>
      <c r="D109" s="308">
        <v>0</v>
      </c>
      <c r="E109" s="309">
        <v>0</v>
      </c>
      <c r="F109" s="310">
        <v>0</v>
      </c>
      <c r="G109" s="310">
        <v>0</v>
      </c>
      <c r="H109" s="324"/>
      <c r="I109" s="324"/>
      <c r="J109" s="175"/>
      <c r="K109" s="383"/>
      <c r="L109" s="326"/>
      <c r="M109" s="316"/>
      <c r="N109" s="316"/>
      <c r="O109" s="317"/>
      <c r="P109" s="318"/>
      <c r="Q109" s="319">
        <v>3106</v>
      </c>
      <c r="R109" s="320">
        <v>0</v>
      </c>
      <c r="S109" s="321" t="e">
        <f t="shared" si="1"/>
        <v>#DIV/0!</v>
      </c>
      <c r="T109" s="189"/>
      <c r="U109" s="189"/>
      <c r="V109" s="189"/>
      <c r="W109" s="336"/>
      <c r="X109" s="341"/>
      <c r="Y109" s="284"/>
      <c r="Z109" s="418"/>
      <c r="AA109" s="418"/>
      <c r="AB109" s="418"/>
      <c r="AC109" s="418"/>
      <c r="AP109" s="418"/>
      <c r="AS109" s="418"/>
      <c r="AW109" s="418"/>
      <c r="BA109" s="418"/>
      <c r="BE109" s="351"/>
      <c r="BF109" s="292"/>
      <c r="BG109" s="292"/>
      <c r="BH109" s="345"/>
      <c r="BM109" s="342"/>
      <c r="BN109" s="342"/>
      <c r="BO109" s="303"/>
      <c r="BP109" s="292"/>
      <c r="BQ109" s="292"/>
      <c r="BR109" s="359"/>
      <c r="BU109" s="345"/>
    </row>
    <row r="110" spans="1:73" ht="16.2" thickBot="1" x14ac:dyDescent="0.35">
      <c r="A110" s="305">
        <v>1107</v>
      </c>
      <c r="B110" s="306">
        <v>0</v>
      </c>
      <c r="C110" s="307">
        <v>0</v>
      </c>
      <c r="D110" s="308">
        <v>0</v>
      </c>
      <c r="E110" s="309">
        <v>0</v>
      </c>
      <c r="F110" s="310">
        <v>0</v>
      </c>
      <c r="G110" s="310">
        <v>0</v>
      </c>
      <c r="H110" s="324"/>
      <c r="I110" s="324"/>
      <c r="J110" s="175"/>
      <c r="K110" s="383"/>
      <c r="L110" s="326"/>
      <c r="M110" s="316"/>
      <c r="N110" s="316"/>
      <c r="O110" s="317"/>
      <c r="P110" s="318"/>
      <c r="Q110" s="319">
        <v>3107</v>
      </c>
      <c r="R110" s="320">
        <v>0</v>
      </c>
      <c r="S110" s="321" t="e">
        <f t="shared" si="1"/>
        <v>#DIV/0!</v>
      </c>
      <c r="T110" s="189"/>
      <c r="U110" s="189"/>
      <c r="V110" s="189"/>
      <c r="W110" s="336"/>
      <c r="X110" s="341"/>
      <c r="Y110" s="284"/>
      <c r="Z110" s="418"/>
      <c r="AA110" s="418"/>
      <c r="AB110" s="418"/>
      <c r="AC110" s="418"/>
      <c r="AP110" s="418"/>
      <c r="AS110" s="418"/>
      <c r="AW110" s="418"/>
      <c r="BA110" s="418"/>
      <c r="BE110" s="352"/>
      <c r="BF110" s="292"/>
      <c r="BG110" s="292"/>
      <c r="BH110" s="345"/>
      <c r="BM110" s="342"/>
      <c r="BN110" s="342"/>
      <c r="BO110" s="303"/>
      <c r="BP110" s="292"/>
      <c r="BQ110" s="292"/>
      <c r="BR110" s="359"/>
      <c r="BU110" s="345"/>
    </row>
    <row r="111" spans="1:73" ht="16.2" thickBot="1" x14ac:dyDescent="0.35">
      <c r="A111" s="305">
        <v>1108</v>
      </c>
      <c r="B111" s="306">
        <v>0</v>
      </c>
      <c r="C111" s="307">
        <v>0</v>
      </c>
      <c r="D111" s="308">
        <v>0</v>
      </c>
      <c r="E111" s="309">
        <v>0</v>
      </c>
      <c r="F111" s="310">
        <v>0</v>
      </c>
      <c r="G111" s="310">
        <v>0</v>
      </c>
      <c r="H111" s="324"/>
      <c r="I111" s="324"/>
      <c r="J111" s="175"/>
      <c r="K111" s="383"/>
      <c r="L111" s="326"/>
      <c r="M111" s="316"/>
      <c r="N111" s="316"/>
      <c r="O111" s="317"/>
      <c r="P111" s="318"/>
      <c r="Q111" s="319">
        <v>3108</v>
      </c>
      <c r="R111" s="320">
        <v>0</v>
      </c>
      <c r="S111" s="321" t="e">
        <f t="shared" si="1"/>
        <v>#DIV/0!</v>
      </c>
      <c r="T111" s="189"/>
      <c r="U111" s="189"/>
      <c r="V111" s="189"/>
      <c r="W111" s="336"/>
      <c r="X111" s="341"/>
      <c r="Y111" s="284"/>
      <c r="Z111" s="418"/>
      <c r="AA111" s="418"/>
      <c r="AB111" s="418"/>
      <c r="AC111" s="418"/>
      <c r="AP111" s="418"/>
      <c r="AS111" s="418"/>
      <c r="AW111" s="418"/>
      <c r="BA111" s="418"/>
      <c r="BE111" s="353"/>
      <c r="BF111" s="292"/>
      <c r="BG111" s="292"/>
      <c r="BH111" s="345"/>
      <c r="BM111" s="342"/>
      <c r="BN111" s="342"/>
      <c r="BO111" s="303"/>
      <c r="BP111" s="292"/>
      <c r="BQ111" s="292"/>
      <c r="BR111" s="359"/>
      <c r="BU111" s="345"/>
    </row>
    <row r="112" spans="1:73" ht="16.2" thickBot="1" x14ac:dyDescent="0.35">
      <c r="A112" s="305">
        <v>1109</v>
      </c>
      <c r="B112" s="306">
        <v>0</v>
      </c>
      <c r="C112" s="307">
        <v>0</v>
      </c>
      <c r="D112" s="308">
        <v>0</v>
      </c>
      <c r="E112" s="309">
        <v>0</v>
      </c>
      <c r="F112" s="310">
        <v>0</v>
      </c>
      <c r="G112" s="310">
        <v>0</v>
      </c>
      <c r="H112" s="324"/>
      <c r="I112" s="324"/>
      <c r="J112" s="175"/>
      <c r="K112" s="383"/>
      <c r="L112" s="326"/>
      <c r="M112" s="316"/>
      <c r="N112" s="316"/>
      <c r="O112" s="317"/>
      <c r="P112" s="318"/>
      <c r="Q112" s="319">
        <v>3109</v>
      </c>
      <c r="R112" s="320">
        <v>0</v>
      </c>
      <c r="S112" s="321" t="e">
        <f t="shared" si="1"/>
        <v>#DIV/0!</v>
      </c>
      <c r="T112" s="189"/>
      <c r="U112" s="189"/>
      <c r="V112" s="189"/>
      <c r="W112" s="336"/>
      <c r="X112" s="341"/>
      <c r="Y112" s="284"/>
      <c r="Z112" s="418"/>
      <c r="AA112" s="418"/>
      <c r="AB112" s="418"/>
      <c r="AC112" s="418"/>
      <c r="AP112" s="418"/>
      <c r="AS112" s="418"/>
      <c r="AW112" s="418"/>
      <c r="BA112" s="418"/>
      <c r="BE112" s="352"/>
      <c r="BF112" s="292"/>
      <c r="BG112" s="292"/>
      <c r="BH112" s="345"/>
      <c r="BM112" s="342"/>
      <c r="BN112" s="342"/>
      <c r="BO112" s="303"/>
      <c r="BP112" s="292"/>
      <c r="BQ112" s="292"/>
      <c r="BR112" s="359"/>
      <c r="BU112" s="345"/>
    </row>
    <row r="113" spans="1:73" ht="16.2" thickBot="1" x14ac:dyDescent="0.35">
      <c r="A113" s="305">
        <v>1110</v>
      </c>
      <c r="B113" s="306">
        <v>0</v>
      </c>
      <c r="C113" s="307">
        <v>0</v>
      </c>
      <c r="D113" s="308">
        <v>0</v>
      </c>
      <c r="E113" s="309">
        <v>0</v>
      </c>
      <c r="F113" s="310">
        <v>0</v>
      </c>
      <c r="G113" s="310">
        <v>0</v>
      </c>
      <c r="H113" s="324"/>
      <c r="I113" s="324"/>
      <c r="J113" s="175"/>
      <c r="K113" s="383"/>
      <c r="L113" s="326"/>
      <c r="M113" s="316"/>
      <c r="N113" s="316"/>
      <c r="O113" s="317"/>
      <c r="P113" s="318"/>
      <c r="Q113" s="319">
        <v>3110</v>
      </c>
      <c r="R113" s="320">
        <v>0</v>
      </c>
      <c r="S113" s="321" t="e">
        <f t="shared" si="1"/>
        <v>#DIV/0!</v>
      </c>
      <c r="T113" s="189"/>
      <c r="U113" s="189"/>
      <c r="V113" s="189"/>
      <c r="W113" s="336"/>
      <c r="X113" s="341"/>
      <c r="Y113" s="284"/>
      <c r="Z113" s="418"/>
      <c r="AA113" s="418"/>
      <c r="AB113" s="418"/>
      <c r="AC113" s="418"/>
      <c r="AP113" s="418"/>
      <c r="AS113" s="418"/>
      <c r="AW113" s="418"/>
      <c r="BA113" s="418"/>
      <c r="BE113" s="356"/>
      <c r="BF113" s="292"/>
      <c r="BG113" s="292"/>
      <c r="BH113" s="345"/>
      <c r="BP113" s="364"/>
      <c r="BQ113" s="364"/>
      <c r="BR113" s="364"/>
      <c r="BU113" s="345"/>
    </row>
    <row r="114" spans="1:73" ht="16.2" thickBot="1" x14ac:dyDescent="0.35">
      <c r="A114" s="305">
        <v>1111</v>
      </c>
      <c r="B114" s="306">
        <v>0</v>
      </c>
      <c r="C114" s="307">
        <v>0</v>
      </c>
      <c r="D114" s="308">
        <v>0</v>
      </c>
      <c r="E114" s="309">
        <v>0</v>
      </c>
      <c r="F114" s="310">
        <v>0</v>
      </c>
      <c r="G114" s="310">
        <v>0</v>
      </c>
      <c r="H114" s="324"/>
      <c r="I114" s="324"/>
      <c r="J114" s="175"/>
      <c r="K114" s="383"/>
      <c r="L114" s="326"/>
      <c r="M114" s="316"/>
      <c r="N114" s="316"/>
      <c r="O114" s="317"/>
      <c r="P114" s="318"/>
      <c r="Q114" s="319">
        <v>3111</v>
      </c>
      <c r="R114" s="320">
        <v>0</v>
      </c>
      <c r="S114" s="321" t="e">
        <f t="shared" si="1"/>
        <v>#DIV/0!</v>
      </c>
      <c r="T114" s="189"/>
      <c r="U114" s="189"/>
      <c r="V114" s="189"/>
      <c r="W114" s="336"/>
      <c r="X114" s="341"/>
      <c r="Y114" s="284"/>
      <c r="Z114" s="418"/>
      <c r="AA114" s="418"/>
      <c r="AB114" s="418"/>
      <c r="AC114" s="418"/>
      <c r="AP114" s="418"/>
      <c r="AS114" s="418"/>
      <c r="AW114" s="418"/>
      <c r="BA114" s="418"/>
      <c r="BE114" s="357"/>
      <c r="BF114" s="292"/>
      <c r="BG114" s="292"/>
      <c r="BH114" s="345"/>
      <c r="BP114" s="364"/>
      <c r="BQ114" s="364"/>
      <c r="BR114" s="364"/>
      <c r="BU114" s="345"/>
    </row>
    <row r="115" spans="1:73" ht="16.2" thickBot="1" x14ac:dyDescent="0.35">
      <c r="A115" s="305">
        <v>1112</v>
      </c>
      <c r="B115" s="306">
        <v>0</v>
      </c>
      <c r="C115" s="307">
        <v>0</v>
      </c>
      <c r="D115" s="308">
        <v>0</v>
      </c>
      <c r="E115" s="309">
        <v>0</v>
      </c>
      <c r="F115" s="310">
        <v>0</v>
      </c>
      <c r="G115" s="310">
        <v>0</v>
      </c>
      <c r="H115" s="324"/>
      <c r="I115" s="324"/>
      <c r="J115" s="175"/>
      <c r="K115" s="383"/>
      <c r="L115" s="326"/>
      <c r="M115" s="316"/>
      <c r="N115" s="316"/>
      <c r="O115" s="317"/>
      <c r="P115" s="318"/>
      <c r="Q115" s="319">
        <v>3112</v>
      </c>
      <c r="R115" s="320">
        <v>0</v>
      </c>
      <c r="S115" s="321" t="e">
        <f t="shared" si="1"/>
        <v>#DIV/0!</v>
      </c>
      <c r="T115" s="189"/>
      <c r="U115" s="189"/>
      <c r="V115" s="189"/>
      <c r="W115" s="336"/>
      <c r="X115" s="341"/>
      <c r="Y115" s="284"/>
      <c r="Z115" s="418"/>
      <c r="AA115" s="418"/>
      <c r="AB115" s="418"/>
      <c r="AC115" s="418"/>
      <c r="AP115" s="418"/>
      <c r="AS115" s="418"/>
      <c r="AW115" s="418"/>
      <c r="BA115" s="418"/>
      <c r="BE115" s="358"/>
      <c r="BF115" s="292"/>
      <c r="BG115" s="292"/>
      <c r="BH115" s="345"/>
      <c r="BP115" s="364"/>
      <c r="BQ115" s="364"/>
      <c r="BR115" s="364"/>
      <c r="BU115" s="345"/>
    </row>
    <row r="116" spans="1:73" ht="16.2" thickBot="1" x14ac:dyDescent="0.35">
      <c r="A116" s="305">
        <v>1113</v>
      </c>
      <c r="B116" s="306">
        <v>0</v>
      </c>
      <c r="C116" s="307">
        <v>0</v>
      </c>
      <c r="D116" s="308">
        <v>0</v>
      </c>
      <c r="E116" s="309">
        <v>0</v>
      </c>
      <c r="F116" s="310">
        <v>0</v>
      </c>
      <c r="G116" s="310">
        <v>0</v>
      </c>
      <c r="H116" s="324"/>
      <c r="I116" s="324"/>
      <c r="J116" s="175"/>
      <c r="K116" s="383"/>
      <c r="L116" s="326"/>
      <c r="M116" s="316"/>
      <c r="N116" s="316"/>
      <c r="O116" s="317"/>
      <c r="P116" s="318"/>
      <c r="Q116" s="319">
        <v>3113</v>
      </c>
      <c r="R116" s="320">
        <v>0</v>
      </c>
      <c r="S116" s="321" t="e">
        <f t="shared" si="1"/>
        <v>#DIV/0!</v>
      </c>
      <c r="T116" s="189"/>
      <c r="U116" s="189"/>
      <c r="V116" s="189"/>
      <c r="W116" s="336"/>
      <c r="X116" s="341"/>
      <c r="Y116" s="284"/>
      <c r="Z116" s="418"/>
      <c r="AA116" s="418"/>
      <c r="AB116" s="418"/>
      <c r="AC116" s="418"/>
      <c r="AP116" s="418"/>
      <c r="AS116" s="418"/>
      <c r="AW116" s="418"/>
      <c r="BA116" s="418"/>
      <c r="BE116" s="358"/>
      <c r="BF116" s="292"/>
      <c r="BG116" s="292"/>
      <c r="BH116" s="345"/>
      <c r="BP116" s="364"/>
      <c r="BQ116" s="364"/>
      <c r="BR116" s="364"/>
      <c r="BU116" s="345"/>
    </row>
    <row r="117" spans="1:73" ht="16.2" thickBot="1" x14ac:dyDescent="0.35">
      <c r="A117" s="305">
        <v>1114</v>
      </c>
      <c r="B117" s="306">
        <v>0</v>
      </c>
      <c r="C117" s="307">
        <v>0</v>
      </c>
      <c r="D117" s="308">
        <v>0</v>
      </c>
      <c r="E117" s="309">
        <v>0</v>
      </c>
      <c r="F117" s="310">
        <v>0</v>
      </c>
      <c r="G117" s="310">
        <v>0</v>
      </c>
      <c r="H117" s="324"/>
      <c r="I117" s="324"/>
      <c r="J117" s="175"/>
      <c r="K117" s="383"/>
      <c r="L117" s="326"/>
      <c r="M117" s="316"/>
      <c r="N117" s="316"/>
      <c r="O117" s="317"/>
      <c r="P117" s="318"/>
      <c r="Q117" s="319">
        <v>3114</v>
      </c>
      <c r="R117" s="320">
        <v>0</v>
      </c>
      <c r="S117" s="321" t="e">
        <f t="shared" si="1"/>
        <v>#DIV/0!</v>
      </c>
      <c r="T117" s="189"/>
      <c r="U117" s="189"/>
      <c r="V117" s="189"/>
      <c r="W117" s="336"/>
      <c r="X117" s="341"/>
      <c r="Y117" s="284"/>
      <c r="Z117" s="418"/>
      <c r="AA117" s="418"/>
      <c r="AB117" s="418"/>
      <c r="AC117" s="418"/>
      <c r="AP117" s="418"/>
      <c r="AS117" s="418"/>
      <c r="AW117" s="418"/>
      <c r="BA117" s="418"/>
      <c r="BE117" s="358"/>
      <c r="BF117" s="292"/>
      <c r="BG117" s="292"/>
      <c r="BH117" s="345"/>
      <c r="BP117" s="364"/>
      <c r="BQ117" s="364"/>
      <c r="BR117" s="364"/>
      <c r="BU117" s="345"/>
    </row>
    <row r="118" spans="1:73" ht="16.2" thickBot="1" x14ac:dyDescent="0.35">
      <c r="A118" s="305">
        <v>1115</v>
      </c>
      <c r="B118" s="306">
        <v>0</v>
      </c>
      <c r="C118" s="307">
        <v>0</v>
      </c>
      <c r="D118" s="308">
        <v>0</v>
      </c>
      <c r="E118" s="309">
        <v>0</v>
      </c>
      <c r="F118" s="310">
        <v>0</v>
      </c>
      <c r="G118" s="310">
        <v>0</v>
      </c>
      <c r="H118" s="324"/>
      <c r="I118" s="324"/>
      <c r="J118" s="175"/>
      <c r="K118" s="383"/>
      <c r="L118" s="316"/>
      <c r="M118" s="316"/>
      <c r="N118" s="316"/>
      <c r="O118" s="317"/>
      <c r="P118" s="318"/>
      <c r="Q118" s="319">
        <v>3115</v>
      </c>
      <c r="R118" s="320">
        <v>0</v>
      </c>
      <c r="S118" s="321" t="e">
        <f t="shared" si="1"/>
        <v>#DIV/0!</v>
      </c>
      <c r="T118" s="189"/>
      <c r="U118" s="189"/>
      <c r="V118" s="189"/>
      <c r="W118" s="336"/>
      <c r="X118" s="341"/>
      <c r="Y118" s="284"/>
      <c r="Z118" s="418"/>
      <c r="AA118" s="418"/>
      <c r="AB118" s="418"/>
      <c r="AC118" s="418"/>
      <c r="AP118" s="418"/>
      <c r="AS118" s="418"/>
      <c r="AW118" s="418"/>
      <c r="BA118" s="418"/>
      <c r="BE118" s="358"/>
      <c r="BP118" s="364"/>
      <c r="BQ118" s="364"/>
      <c r="BR118" s="364"/>
      <c r="BU118" s="345"/>
    </row>
    <row r="119" spans="1:73" ht="16.2" thickBot="1" x14ac:dyDescent="0.35">
      <c r="A119" s="305">
        <v>1116</v>
      </c>
      <c r="B119" s="306">
        <v>0</v>
      </c>
      <c r="C119" s="307">
        <v>0</v>
      </c>
      <c r="D119" s="308">
        <v>0</v>
      </c>
      <c r="E119" s="309">
        <v>0</v>
      </c>
      <c r="F119" s="310">
        <v>0</v>
      </c>
      <c r="G119" s="310">
        <v>0</v>
      </c>
      <c r="H119" s="324"/>
      <c r="I119" s="324"/>
      <c r="J119" s="175"/>
      <c r="K119" s="383"/>
      <c r="L119" s="316"/>
      <c r="M119" s="316"/>
      <c r="N119" s="316"/>
      <c r="O119" s="317"/>
      <c r="P119" s="318"/>
      <c r="Q119" s="319">
        <v>3116</v>
      </c>
      <c r="R119" s="320">
        <v>0</v>
      </c>
      <c r="S119" s="321" t="e">
        <f t="shared" si="1"/>
        <v>#DIV/0!</v>
      </c>
      <c r="T119" s="189"/>
      <c r="U119" s="189">
        <v>0</v>
      </c>
      <c r="V119" s="189">
        <v>0</v>
      </c>
      <c r="W119" s="336">
        <v>0</v>
      </c>
      <c r="X119" s="341"/>
      <c r="Y119" s="284"/>
      <c r="Z119" s="418"/>
      <c r="AA119" s="418"/>
      <c r="AB119" s="418"/>
      <c r="AC119" s="418"/>
      <c r="AP119" s="418"/>
      <c r="AS119" s="418"/>
      <c r="AW119" s="418"/>
      <c r="BA119" s="418"/>
      <c r="BE119" s="358"/>
      <c r="BF119" s="292"/>
      <c r="BG119" s="292"/>
      <c r="BH119" s="345"/>
      <c r="BP119" s="364"/>
      <c r="BQ119" s="364"/>
      <c r="BR119" s="364"/>
      <c r="BU119" s="345"/>
    </row>
    <row r="120" spans="1:73" ht="16.2" thickBot="1" x14ac:dyDescent="0.35">
      <c r="A120" s="305">
        <v>1117</v>
      </c>
      <c r="B120" s="306">
        <v>0</v>
      </c>
      <c r="C120" s="307">
        <v>0</v>
      </c>
      <c r="D120" s="308">
        <v>0</v>
      </c>
      <c r="E120" s="309">
        <v>0</v>
      </c>
      <c r="F120" s="310">
        <v>0</v>
      </c>
      <c r="G120" s="310">
        <v>0</v>
      </c>
      <c r="H120" s="324"/>
      <c r="I120" s="324"/>
      <c r="J120" s="175"/>
      <c r="K120" s="383"/>
      <c r="L120" s="316"/>
      <c r="M120" s="316"/>
      <c r="N120" s="316"/>
      <c r="O120" s="317"/>
      <c r="P120" s="318"/>
      <c r="Q120" s="319">
        <v>3117</v>
      </c>
      <c r="R120" s="320">
        <v>0</v>
      </c>
      <c r="S120" s="321" t="e">
        <f t="shared" si="1"/>
        <v>#DIV/0!</v>
      </c>
      <c r="T120" s="189"/>
      <c r="U120" s="189"/>
      <c r="V120" s="189"/>
      <c r="W120" s="336"/>
      <c r="X120" s="341"/>
      <c r="Y120" s="284"/>
      <c r="Z120" s="418"/>
      <c r="AA120" s="418"/>
      <c r="AB120" s="418"/>
      <c r="AC120" s="418"/>
      <c r="AP120" s="418"/>
      <c r="AS120" s="418"/>
      <c r="AW120" s="418"/>
      <c r="BA120" s="418"/>
      <c r="BE120" s="371"/>
      <c r="BF120" s="292"/>
      <c r="BG120" s="292"/>
      <c r="BH120" s="345"/>
      <c r="BP120" s="364"/>
      <c r="BQ120" s="364"/>
      <c r="BR120" s="364"/>
      <c r="BU120" s="345"/>
    </row>
    <row r="121" spans="1:73" ht="16.2" thickBot="1" x14ac:dyDescent="0.35">
      <c r="A121" s="305">
        <v>1118</v>
      </c>
      <c r="B121" s="306">
        <v>0</v>
      </c>
      <c r="C121" s="307">
        <v>0</v>
      </c>
      <c r="D121" s="308">
        <v>0</v>
      </c>
      <c r="E121" s="309">
        <v>0</v>
      </c>
      <c r="F121" s="310">
        <v>0</v>
      </c>
      <c r="G121" s="310">
        <v>0</v>
      </c>
      <c r="H121" s="324"/>
      <c r="I121" s="324"/>
      <c r="J121" s="175"/>
      <c r="K121" s="383"/>
      <c r="L121" s="316"/>
      <c r="M121" s="316"/>
      <c r="N121" s="316"/>
      <c r="O121" s="317"/>
      <c r="P121" s="318"/>
      <c r="Q121" s="319">
        <v>3118</v>
      </c>
      <c r="R121" s="320">
        <v>0</v>
      </c>
      <c r="S121" s="321" t="e">
        <f t="shared" si="1"/>
        <v>#DIV/0!</v>
      </c>
      <c r="T121" s="189"/>
      <c r="U121" s="189"/>
      <c r="V121" s="189"/>
      <c r="W121" s="336"/>
      <c r="X121" s="341"/>
      <c r="Y121" s="284"/>
      <c r="Z121" s="418"/>
      <c r="AA121" s="418"/>
      <c r="AB121" s="418"/>
      <c r="AC121" s="418"/>
      <c r="AP121" s="418"/>
      <c r="AS121" s="418"/>
      <c r="AW121" s="418"/>
      <c r="BA121" s="418"/>
      <c r="BE121" s="371"/>
      <c r="BF121" s="292"/>
      <c r="BG121" s="292"/>
      <c r="BH121" s="345"/>
      <c r="BP121" s="364"/>
      <c r="BQ121" s="364"/>
      <c r="BR121" s="364"/>
      <c r="BU121" s="345"/>
    </row>
    <row r="122" spans="1:73" ht="16.2" thickBot="1" x14ac:dyDescent="0.35">
      <c r="A122" s="305">
        <v>1119</v>
      </c>
      <c r="B122" s="306">
        <v>0</v>
      </c>
      <c r="C122" s="307">
        <v>0</v>
      </c>
      <c r="D122" s="308">
        <v>0</v>
      </c>
      <c r="E122" s="309">
        <v>0</v>
      </c>
      <c r="F122" s="310">
        <v>0</v>
      </c>
      <c r="G122" s="310">
        <v>0</v>
      </c>
      <c r="H122" s="324"/>
      <c r="I122" s="324"/>
      <c r="J122" s="175"/>
      <c r="K122" s="383"/>
      <c r="L122" s="316"/>
      <c r="M122" s="316"/>
      <c r="N122" s="316"/>
      <c r="O122" s="317"/>
      <c r="P122" s="318"/>
      <c r="Q122" s="319">
        <v>3119</v>
      </c>
      <c r="R122" s="320">
        <v>0</v>
      </c>
      <c r="S122" s="321" t="e">
        <f t="shared" si="1"/>
        <v>#DIV/0!</v>
      </c>
      <c r="T122" s="189"/>
      <c r="U122" s="189"/>
      <c r="V122" s="189"/>
      <c r="W122" s="336"/>
      <c r="X122" s="341"/>
      <c r="Y122" s="284"/>
      <c r="Z122" s="418"/>
      <c r="AA122" s="418"/>
      <c r="AB122" s="418"/>
      <c r="AC122" s="418"/>
      <c r="AP122" s="418"/>
      <c r="AS122" s="418"/>
      <c r="AW122" s="418"/>
      <c r="BA122" s="418"/>
      <c r="BE122" s="371"/>
      <c r="BF122" s="292"/>
      <c r="BG122" s="292"/>
      <c r="BH122" s="345"/>
      <c r="BP122" s="364"/>
      <c r="BQ122" s="364"/>
      <c r="BR122" s="364"/>
      <c r="BU122" s="345"/>
    </row>
    <row r="123" spans="1:73" ht="16.2" thickBot="1" x14ac:dyDescent="0.35">
      <c r="A123" s="305">
        <v>1120</v>
      </c>
      <c r="B123" s="306">
        <v>0</v>
      </c>
      <c r="C123" s="307">
        <v>0</v>
      </c>
      <c r="D123" s="308">
        <v>0</v>
      </c>
      <c r="E123" s="309">
        <v>0</v>
      </c>
      <c r="F123" s="310">
        <v>0</v>
      </c>
      <c r="G123" s="310">
        <v>0</v>
      </c>
      <c r="H123" s="324"/>
      <c r="I123" s="324"/>
      <c r="J123" s="175"/>
      <c r="K123" s="383"/>
      <c r="L123" s="316"/>
      <c r="M123" s="316"/>
      <c r="N123" s="316"/>
      <c r="O123" s="317"/>
      <c r="P123" s="318"/>
      <c r="Q123" s="319">
        <v>3120</v>
      </c>
      <c r="R123" s="320">
        <v>0</v>
      </c>
      <c r="S123" s="321" t="e">
        <f t="shared" si="1"/>
        <v>#DIV/0!</v>
      </c>
      <c r="T123" s="189"/>
      <c r="U123" s="189">
        <v>0</v>
      </c>
      <c r="V123" s="189">
        <v>0</v>
      </c>
      <c r="W123" s="336">
        <v>0</v>
      </c>
      <c r="X123" s="341"/>
      <c r="Y123" s="284"/>
      <c r="Z123" s="418"/>
      <c r="AA123" s="418"/>
      <c r="AB123" s="418"/>
      <c r="AC123" s="418"/>
      <c r="AP123" s="418"/>
      <c r="AS123" s="418"/>
      <c r="AW123" s="418"/>
      <c r="BA123" s="418"/>
      <c r="BE123" s="358"/>
      <c r="BF123" s="292"/>
      <c r="BG123" s="292"/>
      <c r="BH123" s="345"/>
      <c r="BP123" s="364"/>
      <c r="BQ123" s="364"/>
      <c r="BR123" s="364"/>
      <c r="BU123" s="345"/>
    </row>
    <row r="124" spans="1:73" ht="16.2" thickBot="1" x14ac:dyDescent="0.35">
      <c r="A124" s="305">
        <v>1121</v>
      </c>
      <c r="B124" s="306">
        <v>0</v>
      </c>
      <c r="C124" s="307">
        <v>0</v>
      </c>
      <c r="D124" s="308">
        <v>0</v>
      </c>
      <c r="E124" s="309">
        <v>0</v>
      </c>
      <c r="F124" s="310">
        <v>0</v>
      </c>
      <c r="G124" s="310">
        <v>0</v>
      </c>
      <c r="H124" s="324"/>
      <c r="I124" s="324"/>
      <c r="J124" s="175"/>
      <c r="K124" s="383"/>
      <c r="L124" s="316"/>
      <c r="M124" s="316"/>
      <c r="N124" s="316"/>
      <c r="O124" s="317"/>
      <c r="P124" s="318"/>
      <c r="Q124" s="319">
        <v>3121</v>
      </c>
      <c r="R124" s="320">
        <v>0</v>
      </c>
      <c r="S124" s="321" t="e">
        <f t="shared" si="1"/>
        <v>#DIV/0!</v>
      </c>
      <c r="T124" s="189"/>
      <c r="U124" s="189"/>
      <c r="V124" s="189"/>
      <c r="W124" s="336"/>
      <c r="X124" s="341"/>
      <c r="Y124" s="284"/>
      <c r="Z124" s="418"/>
      <c r="AA124" s="418"/>
      <c r="AB124" s="418"/>
      <c r="AC124" s="418"/>
      <c r="AP124" s="418"/>
      <c r="AS124" s="418"/>
      <c r="AW124" s="418"/>
      <c r="BA124" s="418"/>
      <c r="BE124" s="358"/>
      <c r="BF124" s="292"/>
      <c r="BG124" s="292"/>
      <c r="BH124" s="345"/>
      <c r="BP124" s="364"/>
      <c r="BQ124" s="364"/>
      <c r="BR124" s="364"/>
      <c r="BU124" s="345"/>
    </row>
    <row r="125" spans="1:73" ht="16.2" thickBot="1" x14ac:dyDescent="0.35">
      <c r="A125" s="305">
        <v>1122</v>
      </c>
      <c r="B125" s="306">
        <v>0</v>
      </c>
      <c r="C125" s="307">
        <v>0</v>
      </c>
      <c r="D125" s="308">
        <v>0</v>
      </c>
      <c r="E125" s="309">
        <v>0</v>
      </c>
      <c r="F125" s="310">
        <v>0</v>
      </c>
      <c r="G125" s="310">
        <v>0</v>
      </c>
      <c r="H125" s="324"/>
      <c r="I125" s="324"/>
      <c r="J125" s="175"/>
      <c r="K125" s="383"/>
      <c r="L125" s="316"/>
      <c r="M125" s="316"/>
      <c r="N125" s="316"/>
      <c r="O125" s="317"/>
      <c r="P125" s="318"/>
      <c r="Q125" s="319">
        <v>3122</v>
      </c>
      <c r="R125" s="320">
        <v>0</v>
      </c>
      <c r="S125" s="321" t="e">
        <f t="shared" si="1"/>
        <v>#DIV/0!</v>
      </c>
      <c r="T125" s="189"/>
      <c r="U125" s="189"/>
      <c r="V125" s="189"/>
      <c r="W125" s="336"/>
      <c r="X125" s="341"/>
      <c r="Y125" s="284"/>
      <c r="Z125" s="418"/>
      <c r="AA125" s="418"/>
      <c r="AB125" s="418"/>
      <c r="AC125" s="418"/>
      <c r="AP125" s="418"/>
      <c r="AS125" s="418"/>
      <c r="AW125" s="418"/>
      <c r="BA125" s="418"/>
      <c r="BE125" s="302"/>
      <c r="BF125" s="292"/>
      <c r="BG125" s="292"/>
      <c r="BH125" s="345"/>
      <c r="BP125" s="364"/>
      <c r="BQ125" s="364"/>
      <c r="BR125" s="364"/>
      <c r="BU125" s="345"/>
    </row>
    <row r="126" spans="1:73" ht="16.2" thickBot="1" x14ac:dyDescent="0.35">
      <c r="A126" s="305">
        <v>1123</v>
      </c>
      <c r="B126" s="306">
        <v>0</v>
      </c>
      <c r="C126" s="307">
        <v>0</v>
      </c>
      <c r="D126" s="308">
        <v>0</v>
      </c>
      <c r="E126" s="309">
        <v>0</v>
      </c>
      <c r="F126" s="310">
        <v>0</v>
      </c>
      <c r="G126" s="310">
        <v>0</v>
      </c>
      <c r="H126" s="324"/>
      <c r="I126" s="324"/>
      <c r="J126" s="175"/>
      <c r="K126" s="383"/>
      <c r="L126" s="316"/>
      <c r="M126" s="316"/>
      <c r="N126" s="316"/>
      <c r="O126" s="317"/>
      <c r="P126" s="318"/>
      <c r="Q126" s="319">
        <v>3123</v>
      </c>
      <c r="R126" s="320">
        <v>0</v>
      </c>
      <c r="S126" s="321" t="e">
        <f t="shared" si="1"/>
        <v>#DIV/0!</v>
      </c>
      <c r="T126" s="189"/>
      <c r="U126" s="189">
        <v>0</v>
      </c>
      <c r="V126" s="189">
        <v>0</v>
      </c>
      <c r="W126" s="336">
        <v>0</v>
      </c>
      <c r="X126" s="341"/>
      <c r="Y126" s="284"/>
      <c r="Z126" s="418"/>
      <c r="AA126" s="418"/>
      <c r="AB126" s="418"/>
      <c r="AC126" s="418"/>
      <c r="AP126" s="418"/>
      <c r="AS126" s="418"/>
      <c r="AW126" s="418"/>
      <c r="BA126" s="418"/>
      <c r="BE126" s="382"/>
      <c r="BF126" s="292"/>
      <c r="BG126" s="292"/>
      <c r="BH126" s="345"/>
      <c r="BP126" s="364"/>
      <c r="BQ126" s="364"/>
      <c r="BR126" s="364"/>
      <c r="BU126" s="345"/>
    </row>
    <row r="127" spans="1:73" ht="16.2" thickBot="1" x14ac:dyDescent="0.35">
      <c r="A127" s="305">
        <v>1124</v>
      </c>
      <c r="B127" s="306">
        <v>0</v>
      </c>
      <c r="C127" s="307">
        <v>0</v>
      </c>
      <c r="D127" s="308">
        <v>0</v>
      </c>
      <c r="E127" s="309">
        <v>0</v>
      </c>
      <c r="F127" s="310">
        <v>0</v>
      </c>
      <c r="G127" s="310">
        <v>0</v>
      </c>
      <c r="H127" s="324"/>
      <c r="I127" s="324"/>
      <c r="J127" s="175"/>
      <c r="K127" s="383"/>
      <c r="L127" s="316"/>
      <c r="M127" s="316"/>
      <c r="N127" s="316"/>
      <c r="O127" s="317"/>
      <c r="P127" s="318"/>
      <c r="Q127" s="319">
        <v>3124</v>
      </c>
      <c r="R127" s="320">
        <v>0</v>
      </c>
      <c r="S127" s="321" t="e">
        <f t="shared" si="1"/>
        <v>#DIV/0!</v>
      </c>
      <c r="T127" s="189"/>
      <c r="U127" s="189"/>
      <c r="V127" s="189"/>
      <c r="W127" s="336"/>
      <c r="X127" s="341"/>
      <c r="Y127" s="284"/>
      <c r="Z127" s="418"/>
      <c r="AA127" s="418"/>
      <c r="AB127" s="418"/>
      <c r="AC127" s="418"/>
      <c r="AP127" s="418"/>
      <c r="AS127" s="418"/>
      <c r="AW127" s="418"/>
      <c r="BA127" s="418"/>
      <c r="BE127" s="382"/>
      <c r="BF127" s="292"/>
      <c r="BG127" s="292"/>
      <c r="BH127" s="345"/>
      <c r="BP127" s="364"/>
      <c r="BQ127" s="364"/>
      <c r="BR127" s="364"/>
      <c r="BU127" s="345"/>
    </row>
    <row r="128" spans="1:73" ht="16.2" thickBot="1" x14ac:dyDescent="0.35">
      <c r="A128" s="305">
        <v>1125</v>
      </c>
      <c r="B128" s="306">
        <v>0</v>
      </c>
      <c r="C128" s="307">
        <v>0</v>
      </c>
      <c r="D128" s="308">
        <v>0</v>
      </c>
      <c r="E128" s="309">
        <v>0</v>
      </c>
      <c r="F128" s="310">
        <v>0</v>
      </c>
      <c r="G128" s="310">
        <v>0</v>
      </c>
      <c r="H128" s="324"/>
      <c r="I128" s="324"/>
      <c r="J128" s="175"/>
      <c r="K128" s="383"/>
      <c r="L128" s="316"/>
      <c r="M128" s="316"/>
      <c r="N128" s="316"/>
      <c r="O128" s="317"/>
      <c r="P128" s="318"/>
      <c r="Q128" s="319">
        <v>3125</v>
      </c>
      <c r="R128" s="320">
        <v>0</v>
      </c>
      <c r="S128" s="321" t="e">
        <f t="shared" si="1"/>
        <v>#DIV/0!</v>
      </c>
      <c r="T128" s="189"/>
      <c r="U128" s="189"/>
      <c r="V128" s="189"/>
      <c r="W128" s="336"/>
      <c r="X128" s="341"/>
      <c r="Y128" s="284"/>
      <c r="Z128" s="418"/>
      <c r="AA128" s="418"/>
      <c r="AB128" s="418"/>
      <c r="AC128" s="418"/>
      <c r="AP128" s="418"/>
      <c r="AS128" s="418"/>
      <c r="AW128" s="418"/>
      <c r="BA128" s="418"/>
      <c r="BE128" s="358"/>
      <c r="BF128" s="292"/>
      <c r="BG128" s="292"/>
      <c r="BH128" s="345"/>
      <c r="BP128" s="364"/>
      <c r="BQ128" s="364"/>
      <c r="BR128" s="364"/>
      <c r="BU128" s="345"/>
    </row>
    <row r="129" spans="1:73" ht="16.2" thickBot="1" x14ac:dyDescent="0.35">
      <c r="A129" s="305">
        <v>1126</v>
      </c>
      <c r="B129" s="306">
        <v>0</v>
      </c>
      <c r="C129" s="307">
        <v>0</v>
      </c>
      <c r="D129" s="308">
        <v>0</v>
      </c>
      <c r="E129" s="309">
        <v>0</v>
      </c>
      <c r="F129" s="310">
        <v>0</v>
      </c>
      <c r="G129" s="310">
        <v>0</v>
      </c>
      <c r="H129" s="324"/>
      <c r="I129" s="324"/>
      <c r="J129" s="175"/>
      <c r="K129" s="383"/>
      <c r="L129" s="316"/>
      <c r="M129" s="316"/>
      <c r="N129" s="316"/>
      <c r="O129" s="317"/>
      <c r="P129" s="318"/>
      <c r="Q129" s="319">
        <v>3126</v>
      </c>
      <c r="R129" s="320">
        <v>0</v>
      </c>
      <c r="S129" s="321" t="e">
        <f t="shared" si="1"/>
        <v>#DIV/0!</v>
      </c>
      <c r="T129" s="189"/>
      <c r="U129" s="189"/>
      <c r="V129" s="189"/>
      <c r="W129" s="336"/>
      <c r="X129" s="341"/>
      <c r="Y129" s="284"/>
      <c r="Z129" s="418"/>
      <c r="AA129" s="418"/>
      <c r="AB129" s="418"/>
      <c r="AC129" s="418"/>
      <c r="AP129" s="418"/>
      <c r="AS129" s="418"/>
      <c r="AW129" s="418"/>
      <c r="BA129" s="418"/>
      <c r="BE129" s="382"/>
      <c r="BF129" s="292"/>
      <c r="BG129" s="292"/>
      <c r="BH129" s="345"/>
      <c r="BP129" s="364"/>
      <c r="BQ129" s="364"/>
      <c r="BR129" s="364"/>
      <c r="BU129" s="345"/>
    </row>
    <row r="130" spans="1:73" ht="16.2" thickBot="1" x14ac:dyDescent="0.35">
      <c r="A130" s="305">
        <v>1127</v>
      </c>
      <c r="B130" s="306">
        <v>0</v>
      </c>
      <c r="C130" s="307">
        <v>0</v>
      </c>
      <c r="D130" s="308">
        <v>0</v>
      </c>
      <c r="E130" s="309">
        <v>0</v>
      </c>
      <c r="F130" s="310">
        <v>0</v>
      </c>
      <c r="G130" s="310">
        <v>0</v>
      </c>
      <c r="H130" s="324"/>
      <c r="I130" s="324"/>
      <c r="J130" s="175"/>
      <c r="K130" s="383"/>
      <c r="L130" s="316"/>
      <c r="M130" s="316"/>
      <c r="N130" s="316"/>
      <c r="O130" s="317"/>
      <c r="P130" s="318"/>
      <c r="Q130" s="319">
        <v>3127</v>
      </c>
      <c r="R130" s="320">
        <v>0</v>
      </c>
      <c r="S130" s="321" t="e">
        <f t="shared" si="1"/>
        <v>#DIV/0!</v>
      </c>
      <c r="T130" s="189"/>
      <c r="U130" s="189"/>
      <c r="V130" s="189"/>
      <c r="W130" s="336"/>
      <c r="X130" s="341"/>
      <c r="Y130" s="284"/>
      <c r="Z130" s="418"/>
      <c r="AA130" s="418"/>
      <c r="AB130" s="418"/>
      <c r="AC130" s="418"/>
      <c r="AP130" s="418"/>
      <c r="AS130" s="418"/>
      <c r="AW130" s="418"/>
      <c r="BA130" s="418"/>
      <c r="BE130" s="353"/>
      <c r="BF130" s="292"/>
      <c r="BG130" s="292"/>
      <c r="BH130" s="345"/>
      <c r="BP130" s="364"/>
      <c r="BQ130" s="364"/>
      <c r="BR130" s="364"/>
      <c r="BU130" s="345"/>
    </row>
    <row r="131" spans="1:73" ht="16.2" thickBot="1" x14ac:dyDescent="0.35">
      <c r="A131" s="305">
        <v>1128</v>
      </c>
      <c r="B131" s="306">
        <v>0</v>
      </c>
      <c r="C131" s="307">
        <v>0</v>
      </c>
      <c r="D131" s="308">
        <v>0</v>
      </c>
      <c r="E131" s="309">
        <v>0</v>
      </c>
      <c r="F131" s="310">
        <v>0</v>
      </c>
      <c r="G131" s="310">
        <v>0</v>
      </c>
      <c r="H131" s="324"/>
      <c r="I131" s="324"/>
      <c r="J131" s="175"/>
      <c r="K131" s="383"/>
      <c r="L131" s="316"/>
      <c r="M131" s="316"/>
      <c r="N131" s="316"/>
      <c r="O131" s="317"/>
      <c r="P131" s="318"/>
      <c r="Q131" s="319">
        <v>3128</v>
      </c>
      <c r="R131" s="320">
        <v>0</v>
      </c>
      <c r="S131" s="321" t="e">
        <f t="shared" si="1"/>
        <v>#DIV/0!</v>
      </c>
      <c r="T131" s="189"/>
      <c r="U131" s="189"/>
      <c r="V131" s="189"/>
      <c r="W131" s="336"/>
      <c r="X131" s="341"/>
      <c r="Y131" s="284"/>
      <c r="Z131" s="418"/>
      <c r="AA131" s="418"/>
      <c r="AB131" s="418"/>
      <c r="AC131" s="418"/>
      <c r="AP131" s="418"/>
      <c r="AS131" s="418"/>
      <c r="AW131" s="418"/>
      <c r="BA131" s="418"/>
      <c r="BE131" s="353"/>
      <c r="BF131" s="292"/>
      <c r="BG131" s="292"/>
      <c r="BH131" s="345"/>
      <c r="BP131" s="364"/>
      <c r="BQ131" s="364"/>
      <c r="BR131" s="364"/>
      <c r="BU131" s="345"/>
    </row>
    <row r="132" spans="1:73" ht="16.2" thickBot="1" x14ac:dyDescent="0.35">
      <c r="A132" s="305">
        <v>1129</v>
      </c>
      <c r="B132" s="306">
        <v>0</v>
      </c>
      <c r="C132" s="307">
        <v>0</v>
      </c>
      <c r="D132" s="308">
        <v>0</v>
      </c>
      <c r="E132" s="309">
        <v>0</v>
      </c>
      <c r="F132" s="310">
        <v>0</v>
      </c>
      <c r="G132" s="310">
        <v>0</v>
      </c>
      <c r="H132" s="324"/>
      <c r="I132" s="324"/>
      <c r="J132" s="175"/>
      <c r="K132" s="383"/>
      <c r="L132" s="316"/>
      <c r="M132" s="316"/>
      <c r="N132" s="316"/>
      <c r="O132" s="317"/>
      <c r="P132" s="318"/>
      <c r="Q132" s="319">
        <v>3129</v>
      </c>
      <c r="R132" s="320">
        <v>0</v>
      </c>
      <c r="S132" s="321" t="e">
        <f t="shared" ref="S132:S195" si="2">ROUNDDOWN(T132/U132,0)</f>
        <v>#DIV/0!</v>
      </c>
      <c r="T132" s="189"/>
      <c r="U132" s="189"/>
      <c r="V132" s="189"/>
      <c r="W132" s="336"/>
      <c r="X132" s="341"/>
      <c r="Y132" s="284"/>
      <c r="Z132" s="418"/>
      <c r="AA132" s="418"/>
      <c r="AB132" s="418"/>
      <c r="AC132" s="418"/>
      <c r="AP132" s="418"/>
      <c r="AS132" s="418"/>
      <c r="AW132" s="418"/>
      <c r="BA132" s="418"/>
      <c r="BE132" s="302"/>
      <c r="BF132" s="292"/>
      <c r="BG132" s="292"/>
      <c r="BH132" s="345"/>
      <c r="BP132" s="364"/>
      <c r="BQ132" s="364"/>
      <c r="BR132" s="364"/>
      <c r="BU132" s="345"/>
    </row>
    <row r="133" spans="1:73" ht="16.2" thickBot="1" x14ac:dyDescent="0.35">
      <c r="A133" s="305">
        <v>1130</v>
      </c>
      <c r="B133" s="306">
        <v>0</v>
      </c>
      <c r="C133" s="307">
        <v>0</v>
      </c>
      <c r="D133" s="308">
        <v>0</v>
      </c>
      <c r="E133" s="309">
        <v>0</v>
      </c>
      <c r="F133" s="310">
        <v>0</v>
      </c>
      <c r="G133" s="310">
        <v>0</v>
      </c>
      <c r="H133" s="324"/>
      <c r="I133" s="324"/>
      <c r="J133" s="175"/>
      <c r="K133" s="383"/>
      <c r="L133" s="316"/>
      <c r="M133" s="316"/>
      <c r="N133" s="316"/>
      <c r="O133" s="317"/>
      <c r="P133" s="318"/>
      <c r="Q133" s="319">
        <v>3130</v>
      </c>
      <c r="R133" s="320">
        <v>0</v>
      </c>
      <c r="S133" s="321" t="e">
        <f t="shared" si="2"/>
        <v>#DIV/0!</v>
      </c>
      <c r="T133" s="189"/>
      <c r="U133" s="189"/>
      <c r="V133" s="189"/>
      <c r="W133" s="336"/>
      <c r="X133" s="341"/>
      <c r="Y133" s="284"/>
      <c r="Z133" s="418"/>
      <c r="AA133" s="418"/>
      <c r="AB133" s="418"/>
      <c r="AC133" s="418"/>
      <c r="AP133" s="418"/>
      <c r="AS133" s="418"/>
      <c r="AW133" s="418"/>
      <c r="BA133" s="418"/>
      <c r="BE133" s="302"/>
      <c r="BF133" s="292"/>
      <c r="BG133" s="292"/>
      <c r="BH133" s="345"/>
      <c r="BP133" s="364"/>
      <c r="BQ133" s="364"/>
      <c r="BR133" s="364"/>
      <c r="BU133" s="345"/>
    </row>
    <row r="134" spans="1:73" ht="16.2" thickBot="1" x14ac:dyDescent="0.35">
      <c r="A134" s="305">
        <v>1131</v>
      </c>
      <c r="B134" s="306">
        <v>0</v>
      </c>
      <c r="C134" s="307">
        <v>0</v>
      </c>
      <c r="D134" s="308">
        <v>0</v>
      </c>
      <c r="E134" s="309">
        <v>0</v>
      </c>
      <c r="F134" s="310">
        <v>0</v>
      </c>
      <c r="G134" s="310">
        <v>0</v>
      </c>
      <c r="H134" s="324"/>
      <c r="I134" s="324"/>
      <c r="J134" s="175"/>
      <c r="K134" s="383"/>
      <c r="L134" s="316"/>
      <c r="M134" s="316"/>
      <c r="N134" s="316"/>
      <c r="O134" s="317"/>
      <c r="P134" s="318"/>
      <c r="Q134" s="319">
        <v>3131</v>
      </c>
      <c r="R134" s="320">
        <v>0</v>
      </c>
      <c r="S134" s="321" t="e">
        <f t="shared" si="2"/>
        <v>#DIV/0!</v>
      </c>
      <c r="T134" s="189"/>
      <c r="U134" s="189"/>
      <c r="V134" s="189"/>
      <c r="W134" s="336"/>
      <c r="X134" s="341"/>
      <c r="Y134" s="284"/>
      <c r="Z134" s="418"/>
      <c r="AA134" s="418"/>
      <c r="AB134" s="418"/>
      <c r="AC134" s="418"/>
      <c r="AP134" s="418"/>
      <c r="AS134" s="418"/>
      <c r="AW134" s="418"/>
      <c r="BA134" s="418"/>
      <c r="BE134" s="351"/>
      <c r="BF134" s="292"/>
      <c r="BG134" s="292"/>
      <c r="BH134" s="345"/>
      <c r="BP134" s="364"/>
      <c r="BQ134" s="364"/>
      <c r="BR134" s="364"/>
      <c r="BU134" s="345"/>
    </row>
    <row r="135" spans="1:73" ht="16.2" thickBot="1" x14ac:dyDescent="0.35">
      <c r="A135" s="305">
        <v>1132</v>
      </c>
      <c r="B135" s="306">
        <v>0</v>
      </c>
      <c r="C135" s="307">
        <v>0</v>
      </c>
      <c r="D135" s="308">
        <v>0</v>
      </c>
      <c r="E135" s="309">
        <v>0</v>
      </c>
      <c r="F135" s="310">
        <v>0</v>
      </c>
      <c r="G135" s="310">
        <v>0</v>
      </c>
      <c r="H135" s="324"/>
      <c r="I135" s="324"/>
      <c r="J135" s="175"/>
      <c r="K135" s="383"/>
      <c r="L135" s="316"/>
      <c r="M135" s="316"/>
      <c r="N135" s="316"/>
      <c r="O135" s="317"/>
      <c r="P135" s="318"/>
      <c r="Q135" s="319">
        <v>3132</v>
      </c>
      <c r="R135" s="320">
        <v>0</v>
      </c>
      <c r="S135" s="321" t="e">
        <f t="shared" si="2"/>
        <v>#DIV/0!</v>
      </c>
      <c r="T135" s="189"/>
      <c r="U135" s="189"/>
      <c r="V135" s="189"/>
      <c r="W135" s="336"/>
      <c r="X135" s="341"/>
      <c r="Y135" s="284"/>
      <c r="Z135" s="418"/>
      <c r="AA135" s="418"/>
      <c r="AB135" s="418"/>
      <c r="AC135" s="418"/>
      <c r="AP135" s="418"/>
      <c r="AS135" s="418"/>
      <c r="AW135" s="418"/>
      <c r="BA135" s="418"/>
      <c r="BE135" s="352"/>
      <c r="BF135" s="292"/>
      <c r="BG135" s="292"/>
      <c r="BH135" s="345"/>
      <c r="BP135" s="364"/>
      <c r="BQ135" s="364"/>
      <c r="BR135" s="364"/>
      <c r="BU135" s="345"/>
    </row>
    <row r="136" spans="1:73" ht="16.2" thickBot="1" x14ac:dyDescent="0.35">
      <c r="A136" s="305">
        <v>1133</v>
      </c>
      <c r="B136" s="306">
        <v>0</v>
      </c>
      <c r="C136" s="307">
        <v>0</v>
      </c>
      <c r="D136" s="308">
        <v>0</v>
      </c>
      <c r="E136" s="309">
        <v>0</v>
      </c>
      <c r="F136" s="310">
        <v>0</v>
      </c>
      <c r="G136" s="310">
        <v>0</v>
      </c>
      <c r="H136" s="324"/>
      <c r="I136" s="324"/>
      <c r="J136" s="175"/>
      <c r="K136" s="383"/>
      <c r="L136" s="316"/>
      <c r="M136" s="316"/>
      <c r="N136" s="316"/>
      <c r="O136" s="317"/>
      <c r="P136" s="318"/>
      <c r="Q136" s="319">
        <v>3133</v>
      </c>
      <c r="R136" s="320">
        <v>0</v>
      </c>
      <c r="S136" s="321" t="e">
        <f t="shared" si="2"/>
        <v>#DIV/0!</v>
      </c>
      <c r="T136" s="189"/>
      <c r="U136" s="189"/>
      <c r="V136" s="189"/>
      <c r="W136" s="336"/>
      <c r="X136" s="341"/>
      <c r="Y136" s="284"/>
      <c r="Z136" s="418"/>
      <c r="AA136" s="418"/>
      <c r="AB136" s="418"/>
      <c r="AC136" s="418"/>
      <c r="AP136" s="418"/>
      <c r="AS136" s="418"/>
      <c r="AW136" s="418"/>
      <c r="BA136" s="418"/>
      <c r="BE136" s="353"/>
      <c r="BF136" s="292"/>
      <c r="BG136" s="292"/>
      <c r="BH136" s="345"/>
      <c r="BP136" s="364"/>
      <c r="BQ136" s="364"/>
      <c r="BR136" s="364"/>
      <c r="BU136" s="345"/>
    </row>
    <row r="137" spans="1:73" ht="16.2" thickBot="1" x14ac:dyDescent="0.35">
      <c r="A137" s="305">
        <v>1134</v>
      </c>
      <c r="B137" s="306">
        <v>0</v>
      </c>
      <c r="C137" s="307">
        <v>0</v>
      </c>
      <c r="D137" s="308">
        <v>0</v>
      </c>
      <c r="E137" s="309">
        <v>0</v>
      </c>
      <c r="F137" s="310">
        <v>0</v>
      </c>
      <c r="G137" s="310">
        <v>0</v>
      </c>
      <c r="H137" s="324"/>
      <c r="I137" s="324"/>
      <c r="J137" s="175"/>
      <c r="K137" s="383"/>
      <c r="L137" s="316"/>
      <c r="M137" s="316"/>
      <c r="N137" s="316"/>
      <c r="O137" s="317"/>
      <c r="P137" s="318"/>
      <c r="Q137" s="319">
        <v>3134</v>
      </c>
      <c r="R137" s="320">
        <v>0</v>
      </c>
      <c r="S137" s="321" t="e">
        <f t="shared" si="2"/>
        <v>#DIV/0!</v>
      </c>
      <c r="T137" s="189"/>
      <c r="U137" s="189"/>
      <c r="V137" s="189"/>
      <c r="W137" s="336"/>
      <c r="X137" s="341"/>
      <c r="Y137" s="284"/>
      <c r="Z137" s="418"/>
      <c r="AA137" s="418"/>
      <c r="AB137" s="418"/>
      <c r="AC137" s="418"/>
      <c r="AP137" s="418"/>
      <c r="AS137" s="418"/>
      <c r="AW137" s="418"/>
      <c r="BA137" s="418"/>
      <c r="BE137" s="352"/>
      <c r="BF137" s="292"/>
      <c r="BG137" s="292"/>
      <c r="BH137" s="345"/>
      <c r="BP137" s="364"/>
      <c r="BQ137" s="364"/>
      <c r="BR137" s="364"/>
      <c r="BU137" s="345"/>
    </row>
    <row r="138" spans="1:73" ht="16.2" thickBot="1" x14ac:dyDescent="0.35">
      <c r="A138" s="305">
        <v>1135</v>
      </c>
      <c r="B138" s="306">
        <v>0</v>
      </c>
      <c r="C138" s="307">
        <v>0</v>
      </c>
      <c r="D138" s="308">
        <v>0</v>
      </c>
      <c r="E138" s="309">
        <v>0</v>
      </c>
      <c r="F138" s="310">
        <v>0</v>
      </c>
      <c r="G138" s="310">
        <v>0</v>
      </c>
      <c r="H138" s="324"/>
      <c r="I138" s="324"/>
      <c r="J138" s="175"/>
      <c r="K138" s="383"/>
      <c r="L138" s="316"/>
      <c r="M138" s="316"/>
      <c r="N138" s="316"/>
      <c r="O138" s="317"/>
      <c r="P138" s="318"/>
      <c r="Q138" s="319">
        <v>3135</v>
      </c>
      <c r="R138" s="320">
        <v>0</v>
      </c>
      <c r="S138" s="321" t="e">
        <f t="shared" si="2"/>
        <v>#DIV/0!</v>
      </c>
      <c r="T138" s="189"/>
      <c r="U138" s="189"/>
      <c r="V138" s="189"/>
      <c r="W138" s="336"/>
      <c r="X138" s="341"/>
      <c r="Y138" s="284"/>
      <c r="Z138" s="418"/>
      <c r="AA138" s="418"/>
      <c r="AB138" s="418"/>
      <c r="AC138" s="418"/>
      <c r="AP138" s="418"/>
      <c r="AS138" s="418"/>
      <c r="AW138" s="418"/>
      <c r="BA138" s="418"/>
      <c r="BE138" s="356"/>
      <c r="BF138" s="292"/>
      <c r="BG138" s="292"/>
      <c r="BH138" s="345"/>
      <c r="BP138" s="364"/>
      <c r="BQ138" s="364"/>
      <c r="BR138" s="364"/>
      <c r="BU138" s="345"/>
    </row>
    <row r="139" spans="1:73" ht="16.2" thickBot="1" x14ac:dyDescent="0.35">
      <c r="A139" s="305">
        <v>1136</v>
      </c>
      <c r="B139" s="306">
        <v>0</v>
      </c>
      <c r="C139" s="307">
        <v>0</v>
      </c>
      <c r="D139" s="308">
        <v>0</v>
      </c>
      <c r="E139" s="309">
        <v>0</v>
      </c>
      <c r="F139" s="310">
        <v>0</v>
      </c>
      <c r="G139" s="310">
        <v>0</v>
      </c>
      <c r="H139" s="324"/>
      <c r="I139" s="324"/>
      <c r="J139" s="175"/>
      <c r="K139" s="383"/>
      <c r="L139" s="316"/>
      <c r="M139" s="316"/>
      <c r="N139" s="316"/>
      <c r="O139" s="317"/>
      <c r="P139" s="318"/>
      <c r="Q139" s="319">
        <v>3136</v>
      </c>
      <c r="R139" s="320">
        <v>0</v>
      </c>
      <c r="S139" s="321" t="e">
        <f t="shared" si="2"/>
        <v>#DIV/0!</v>
      </c>
      <c r="T139" s="189"/>
      <c r="U139" s="189"/>
      <c r="V139" s="189"/>
      <c r="W139" s="336"/>
      <c r="X139" s="341"/>
      <c r="Y139" s="284"/>
      <c r="Z139" s="418"/>
      <c r="AA139" s="418"/>
      <c r="AB139" s="418"/>
      <c r="AC139" s="418"/>
      <c r="AP139" s="418"/>
      <c r="AS139" s="418"/>
      <c r="AW139" s="418"/>
      <c r="BA139" s="418"/>
      <c r="BE139" s="357"/>
      <c r="BF139" s="292"/>
      <c r="BG139" s="292"/>
      <c r="BH139" s="345"/>
      <c r="BP139" s="364"/>
      <c r="BQ139" s="364"/>
      <c r="BR139" s="364"/>
      <c r="BU139" s="345"/>
    </row>
    <row r="140" spans="1:73" ht="16.2" thickBot="1" x14ac:dyDescent="0.35">
      <c r="A140" s="305">
        <v>1137</v>
      </c>
      <c r="B140" s="306">
        <v>0</v>
      </c>
      <c r="C140" s="307">
        <v>0</v>
      </c>
      <c r="D140" s="308">
        <v>0</v>
      </c>
      <c r="E140" s="309">
        <v>0</v>
      </c>
      <c r="F140" s="310">
        <v>0</v>
      </c>
      <c r="G140" s="310">
        <v>0</v>
      </c>
      <c r="H140" s="324"/>
      <c r="I140" s="324"/>
      <c r="J140" s="175"/>
      <c r="K140" s="383"/>
      <c r="L140" s="316"/>
      <c r="M140" s="316"/>
      <c r="N140" s="316"/>
      <c r="O140" s="317"/>
      <c r="P140" s="318"/>
      <c r="Q140" s="319">
        <v>3137</v>
      </c>
      <c r="R140" s="320">
        <v>0</v>
      </c>
      <c r="S140" s="321" t="e">
        <f t="shared" si="2"/>
        <v>#DIV/0!</v>
      </c>
      <c r="T140" s="189"/>
      <c r="U140" s="189"/>
      <c r="V140" s="189"/>
      <c r="W140" s="336"/>
      <c r="X140" s="341"/>
      <c r="Y140" s="284"/>
      <c r="Z140" s="418"/>
      <c r="AA140" s="418"/>
      <c r="AB140" s="418"/>
      <c r="AC140" s="418"/>
      <c r="AP140" s="418"/>
      <c r="AS140" s="418"/>
      <c r="AW140" s="418"/>
      <c r="BA140" s="418"/>
      <c r="BE140" s="358"/>
      <c r="BF140" s="292"/>
      <c r="BG140" s="292"/>
      <c r="BH140" s="345"/>
      <c r="BP140" s="364"/>
      <c r="BQ140" s="364"/>
      <c r="BR140" s="364"/>
      <c r="BU140" s="345"/>
    </row>
    <row r="141" spans="1:73" ht="16.2" thickBot="1" x14ac:dyDescent="0.35">
      <c r="A141" s="305">
        <v>1138</v>
      </c>
      <c r="B141" s="306">
        <v>0</v>
      </c>
      <c r="C141" s="307">
        <v>0</v>
      </c>
      <c r="D141" s="308">
        <v>0</v>
      </c>
      <c r="E141" s="309">
        <v>0</v>
      </c>
      <c r="F141" s="310">
        <v>0</v>
      </c>
      <c r="G141" s="310">
        <v>0</v>
      </c>
      <c r="H141" s="324"/>
      <c r="I141" s="324"/>
      <c r="J141" s="175"/>
      <c r="K141" s="383"/>
      <c r="L141" s="316"/>
      <c r="M141" s="316"/>
      <c r="N141" s="316"/>
      <c r="O141" s="317"/>
      <c r="P141" s="318"/>
      <c r="Q141" s="319">
        <v>3138</v>
      </c>
      <c r="R141" s="320">
        <v>0</v>
      </c>
      <c r="S141" s="321" t="e">
        <f t="shared" si="2"/>
        <v>#DIV/0!</v>
      </c>
      <c r="T141" s="189"/>
      <c r="U141" s="189"/>
      <c r="V141" s="189"/>
      <c r="W141" s="336"/>
      <c r="X141" s="341"/>
      <c r="Y141" s="284"/>
      <c r="Z141" s="418"/>
      <c r="AA141" s="418"/>
      <c r="AB141" s="418"/>
      <c r="AC141" s="418"/>
      <c r="AP141" s="418"/>
      <c r="AS141" s="418"/>
      <c r="AW141" s="418"/>
      <c r="BA141" s="418"/>
      <c r="BE141" s="358"/>
      <c r="BF141" s="292"/>
      <c r="BG141" s="292"/>
      <c r="BH141" s="345"/>
    </row>
    <row r="142" spans="1:73" ht="16.2" thickBot="1" x14ac:dyDescent="0.35">
      <c r="A142" s="305">
        <v>1139</v>
      </c>
      <c r="B142" s="306">
        <v>0</v>
      </c>
      <c r="C142" s="307">
        <v>0</v>
      </c>
      <c r="D142" s="308">
        <v>0</v>
      </c>
      <c r="E142" s="309">
        <v>0</v>
      </c>
      <c r="F142" s="310">
        <v>0</v>
      </c>
      <c r="G142" s="310">
        <v>0</v>
      </c>
      <c r="H142" s="324"/>
      <c r="I142" s="324"/>
      <c r="J142" s="175"/>
      <c r="K142" s="383"/>
      <c r="L142" s="316"/>
      <c r="M142" s="316"/>
      <c r="N142" s="316"/>
      <c r="O142" s="317"/>
      <c r="P142" s="318"/>
      <c r="Q142" s="319">
        <v>3139</v>
      </c>
      <c r="R142" s="320">
        <v>0</v>
      </c>
      <c r="S142" s="321" t="e">
        <f t="shared" si="2"/>
        <v>#DIV/0!</v>
      </c>
      <c r="T142" s="189"/>
      <c r="U142" s="189"/>
      <c r="V142" s="189"/>
      <c r="W142" s="336"/>
      <c r="X142" s="341"/>
      <c r="Y142" s="284"/>
      <c r="Z142" s="418"/>
      <c r="AA142" s="418"/>
      <c r="AB142" s="418"/>
      <c r="AC142" s="418"/>
      <c r="AP142" s="418"/>
      <c r="AS142" s="418"/>
      <c r="AW142" s="418"/>
      <c r="BA142" s="418"/>
      <c r="BE142" s="358"/>
      <c r="BF142" s="292"/>
      <c r="BG142" s="292"/>
      <c r="BH142" s="345"/>
    </row>
    <row r="143" spans="1:73" ht="16.2" thickBot="1" x14ac:dyDescent="0.35">
      <c r="A143" s="305">
        <v>1140</v>
      </c>
      <c r="B143" s="306">
        <v>0</v>
      </c>
      <c r="C143" s="307">
        <v>0</v>
      </c>
      <c r="D143" s="308">
        <v>0</v>
      </c>
      <c r="E143" s="309">
        <v>0</v>
      </c>
      <c r="F143" s="310">
        <v>0</v>
      </c>
      <c r="G143" s="310">
        <v>0</v>
      </c>
      <c r="H143" s="324"/>
      <c r="I143" s="324"/>
      <c r="J143" s="175"/>
      <c r="K143" s="383"/>
      <c r="L143" s="316"/>
      <c r="M143" s="316"/>
      <c r="N143" s="316"/>
      <c r="O143" s="317"/>
      <c r="P143" s="318"/>
      <c r="Q143" s="319">
        <v>3140</v>
      </c>
      <c r="R143" s="320">
        <v>0</v>
      </c>
      <c r="S143" s="321" t="e">
        <f t="shared" si="2"/>
        <v>#DIV/0!</v>
      </c>
      <c r="T143" s="189"/>
      <c r="U143" s="189"/>
      <c r="V143" s="189"/>
      <c r="W143" s="336"/>
      <c r="X143" s="341"/>
      <c r="Y143" s="284"/>
      <c r="Z143" s="418"/>
      <c r="AA143" s="418"/>
      <c r="AB143" s="418"/>
      <c r="AC143" s="418"/>
      <c r="AP143" s="418"/>
      <c r="AS143" s="418"/>
      <c r="AW143" s="418"/>
      <c r="BA143" s="418"/>
      <c r="BE143" s="358"/>
      <c r="BF143" s="292"/>
      <c r="BG143" s="292"/>
      <c r="BH143" s="345"/>
    </row>
    <row r="144" spans="1:73" ht="16.2" thickBot="1" x14ac:dyDescent="0.35">
      <c r="A144" s="305">
        <v>1141</v>
      </c>
      <c r="B144" s="306">
        <v>0</v>
      </c>
      <c r="C144" s="307">
        <v>0</v>
      </c>
      <c r="D144" s="308">
        <v>0</v>
      </c>
      <c r="E144" s="309">
        <v>0</v>
      </c>
      <c r="F144" s="310">
        <v>0</v>
      </c>
      <c r="G144" s="310">
        <v>0</v>
      </c>
      <c r="H144" s="324"/>
      <c r="I144" s="324"/>
      <c r="J144" s="175"/>
      <c r="K144" s="383"/>
      <c r="L144" s="316"/>
      <c r="M144" s="316"/>
      <c r="N144" s="316"/>
      <c r="O144" s="317"/>
      <c r="P144" s="318"/>
      <c r="Q144" s="319">
        <v>3141</v>
      </c>
      <c r="R144" s="320">
        <v>0</v>
      </c>
      <c r="S144" s="321" t="e">
        <f t="shared" si="2"/>
        <v>#DIV/0!</v>
      </c>
      <c r="T144" s="189"/>
      <c r="U144" s="189"/>
      <c r="V144" s="189"/>
      <c r="W144" s="336"/>
      <c r="X144" s="341"/>
      <c r="Y144" s="284"/>
      <c r="Z144" s="418"/>
      <c r="AA144" s="418"/>
      <c r="AB144" s="418"/>
      <c r="AC144" s="418"/>
      <c r="AP144" s="418"/>
      <c r="AS144" s="418"/>
      <c r="AW144" s="418"/>
      <c r="BA144" s="418"/>
      <c r="BE144" s="358"/>
      <c r="BF144" s="292"/>
      <c r="BG144" s="292"/>
      <c r="BH144" s="345"/>
    </row>
    <row r="145" spans="1:60" ht="16.2" thickBot="1" x14ac:dyDescent="0.35">
      <c r="A145" s="305">
        <v>1142</v>
      </c>
      <c r="B145" s="306">
        <v>0</v>
      </c>
      <c r="C145" s="307">
        <v>0</v>
      </c>
      <c r="D145" s="308">
        <v>0</v>
      </c>
      <c r="E145" s="309">
        <v>0</v>
      </c>
      <c r="F145" s="310">
        <v>0</v>
      </c>
      <c r="G145" s="310">
        <v>0</v>
      </c>
      <c r="H145" s="324"/>
      <c r="I145" s="324"/>
      <c r="J145" s="175"/>
      <c r="K145" s="383"/>
      <c r="L145" s="316"/>
      <c r="M145" s="316"/>
      <c r="N145" s="316"/>
      <c r="O145" s="317"/>
      <c r="P145" s="318"/>
      <c r="Q145" s="319">
        <v>3142</v>
      </c>
      <c r="R145" s="320">
        <v>0</v>
      </c>
      <c r="S145" s="321" t="e">
        <f t="shared" si="2"/>
        <v>#DIV/0!</v>
      </c>
      <c r="T145" s="189"/>
      <c r="U145" s="189"/>
      <c r="V145" s="189"/>
      <c r="W145" s="336"/>
      <c r="X145" s="341"/>
      <c r="Y145" s="284"/>
      <c r="Z145" s="418"/>
      <c r="AA145" s="418"/>
      <c r="AB145" s="418"/>
      <c r="AC145" s="418"/>
      <c r="AP145" s="418"/>
      <c r="AS145" s="418"/>
      <c r="AW145" s="418"/>
      <c r="BA145" s="418"/>
      <c r="BE145" s="371"/>
      <c r="BF145" s="292"/>
      <c r="BG145" s="292"/>
      <c r="BH145" s="345"/>
    </row>
    <row r="146" spans="1:60" ht="16.2" thickBot="1" x14ac:dyDescent="0.35">
      <c r="A146" s="305">
        <v>1143</v>
      </c>
      <c r="B146" s="306">
        <v>0</v>
      </c>
      <c r="C146" s="307">
        <v>0</v>
      </c>
      <c r="D146" s="308">
        <v>0</v>
      </c>
      <c r="E146" s="309">
        <v>0</v>
      </c>
      <c r="F146" s="310">
        <v>0</v>
      </c>
      <c r="G146" s="310">
        <v>0</v>
      </c>
      <c r="H146" s="324"/>
      <c r="I146" s="324"/>
      <c r="J146" s="175"/>
      <c r="K146" s="383"/>
      <c r="L146" s="316"/>
      <c r="M146" s="316"/>
      <c r="N146" s="316"/>
      <c r="O146" s="317"/>
      <c r="P146" s="318"/>
      <c r="Q146" s="319">
        <v>3143</v>
      </c>
      <c r="R146" s="320">
        <v>0</v>
      </c>
      <c r="S146" s="321" t="e">
        <f t="shared" si="2"/>
        <v>#DIV/0!</v>
      </c>
      <c r="T146" s="189"/>
      <c r="U146" s="189"/>
      <c r="V146" s="189"/>
      <c r="W146" s="336"/>
      <c r="X146" s="341"/>
      <c r="Y146" s="284"/>
      <c r="Z146" s="418"/>
      <c r="AA146" s="418"/>
      <c r="AB146" s="418"/>
      <c r="AC146" s="418"/>
      <c r="AP146" s="418"/>
      <c r="AS146" s="418"/>
      <c r="AW146" s="418"/>
      <c r="BA146" s="418"/>
      <c r="BE146" s="371"/>
      <c r="BF146" s="292"/>
      <c r="BG146" s="292"/>
      <c r="BH146" s="345"/>
    </row>
    <row r="147" spans="1:60" ht="16.2" thickBot="1" x14ac:dyDescent="0.35">
      <c r="A147" s="305">
        <v>1144</v>
      </c>
      <c r="B147" s="306">
        <v>0</v>
      </c>
      <c r="C147" s="307">
        <v>0</v>
      </c>
      <c r="D147" s="308">
        <v>0</v>
      </c>
      <c r="E147" s="309">
        <v>0</v>
      </c>
      <c r="F147" s="310">
        <v>0</v>
      </c>
      <c r="G147" s="310">
        <v>0</v>
      </c>
      <c r="H147" s="324"/>
      <c r="I147" s="324"/>
      <c r="J147" s="175"/>
      <c r="K147" s="383"/>
      <c r="L147" s="316"/>
      <c r="M147" s="316"/>
      <c r="N147" s="316"/>
      <c r="O147" s="317"/>
      <c r="P147" s="318"/>
      <c r="Q147" s="319">
        <v>3144</v>
      </c>
      <c r="R147" s="320">
        <v>0</v>
      </c>
      <c r="S147" s="321" t="e">
        <f t="shared" si="2"/>
        <v>#DIV/0!</v>
      </c>
      <c r="T147" s="189"/>
      <c r="U147" s="189"/>
      <c r="V147" s="189"/>
      <c r="W147" s="336"/>
      <c r="X147" s="341"/>
      <c r="Y147" s="284"/>
      <c r="Z147" s="418"/>
      <c r="AA147" s="418"/>
      <c r="AB147" s="418"/>
      <c r="AC147" s="418"/>
      <c r="AP147" s="418"/>
      <c r="AS147" s="418"/>
      <c r="AW147" s="418"/>
      <c r="BA147" s="418"/>
      <c r="BE147" s="371"/>
      <c r="BF147" s="292"/>
      <c r="BG147" s="292"/>
      <c r="BH147" s="345"/>
    </row>
    <row r="148" spans="1:60" ht="16.2" thickBot="1" x14ac:dyDescent="0.35">
      <c r="A148" s="305">
        <v>1145</v>
      </c>
      <c r="B148" s="306">
        <v>0</v>
      </c>
      <c r="C148" s="307">
        <v>0</v>
      </c>
      <c r="D148" s="308">
        <v>0</v>
      </c>
      <c r="E148" s="309">
        <v>0</v>
      </c>
      <c r="F148" s="310">
        <v>0</v>
      </c>
      <c r="G148" s="310">
        <v>0</v>
      </c>
      <c r="H148" s="324"/>
      <c r="I148" s="324"/>
      <c r="J148" s="175"/>
      <c r="K148" s="383"/>
      <c r="L148" s="316"/>
      <c r="M148" s="316"/>
      <c r="N148" s="316"/>
      <c r="O148" s="317"/>
      <c r="P148" s="318"/>
      <c r="Q148" s="319">
        <v>3145</v>
      </c>
      <c r="R148" s="320">
        <v>0</v>
      </c>
      <c r="S148" s="321" t="e">
        <f t="shared" si="2"/>
        <v>#DIV/0!</v>
      </c>
      <c r="T148" s="189"/>
      <c r="U148" s="189"/>
      <c r="V148" s="189"/>
      <c r="W148" s="336"/>
      <c r="X148" s="341"/>
      <c r="Y148" s="284"/>
      <c r="Z148" s="418"/>
      <c r="AA148" s="418"/>
      <c r="AB148" s="418"/>
      <c r="AC148" s="418"/>
      <c r="AP148" s="418"/>
      <c r="AS148" s="418"/>
      <c r="AW148" s="418"/>
      <c r="BA148" s="418"/>
      <c r="BE148" s="358"/>
      <c r="BF148" s="292"/>
      <c r="BG148" s="292"/>
      <c r="BH148" s="345"/>
    </row>
    <row r="149" spans="1:60" ht="16.2" thickBot="1" x14ac:dyDescent="0.35">
      <c r="A149" s="305">
        <v>1146</v>
      </c>
      <c r="B149" s="306">
        <v>0</v>
      </c>
      <c r="C149" s="307">
        <v>0</v>
      </c>
      <c r="D149" s="308">
        <v>0</v>
      </c>
      <c r="E149" s="309">
        <v>0</v>
      </c>
      <c r="F149" s="310">
        <v>0</v>
      </c>
      <c r="G149" s="310">
        <v>0</v>
      </c>
      <c r="H149" s="324"/>
      <c r="I149" s="324"/>
      <c r="J149" s="175"/>
      <c r="K149" s="383"/>
      <c r="L149" s="316"/>
      <c r="M149" s="316"/>
      <c r="N149" s="316"/>
      <c r="O149" s="317"/>
      <c r="P149" s="318"/>
      <c r="Q149" s="319">
        <v>3146</v>
      </c>
      <c r="R149" s="320">
        <v>0</v>
      </c>
      <c r="S149" s="321" t="e">
        <f t="shared" si="2"/>
        <v>#DIV/0!</v>
      </c>
      <c r="T149" s="189"/>
      <c r="U149" s="189"/>
      <c r="V149" s="189"/>
      <c r="W149" s="336"/>
      <c r="X149" s="341"/>
      <c r="Y149" s="284"/>
      <c r="Z149" s="418"/>
      <c r="AA149" s="418"/>
      <c r="AB149" s="418"/>
      <c r="AC149" s="418"/>
      <c r="AP149" s="418"/>
      <c r="AS149" s="418"/>
      <c r="AW149" s="418"/>
      <c r="BA149" s="418"/>
      <c r="BE149" s="358"/>
    </row>
    <row r="150" spans="1:60" ht="16.2" thickBot="1" x14ac:dyDescent="0.35">
      <c r="A150" s="305">
        <v>1147</v>
      </c>
      <c r="B150" s="306">
        <v>0</v>
      </c>
      <c r="C150" s="307">
        <v>0</v>
      </c>
      <c r="D150" s="308">
        <v>0</v>
      </c>
      <c r="E150" s="309">
        <v>0</v>
      </c>
      <c r="F150" s="310">
        <v>0</v>
      </c>
      <c r="G150" s="310">
        <v>0</v>
      </c>
      <c r="H150" s="324"/>
      <c r="I150" s="324"/>
      <c r="J150" s="175"/>
      <c r="K150" s="383"/>
      <c r="L150" s="316"/>
      <c r="M150" s="316"/>
      <c r="N150" s="316"/>
      <c r="O150" s="317"/>
      <c r="P150" s="318"/>
      <c r="Q150" s="319">
        <v>3147</v>
      </c>
      <c r="R150" s="320">
        <v>0</v>
      </c>
      <c r="S150" s="321" t="e">
        <f t="shared" si="2"/>
        <v>#DIV/0!</v>
      </c>
      <c r="T150" s="189"/>
      <c r="U150" s="189"/>
      <c r="V150" s="189"/>
      <c r="W150" s="336"/>
      <c r="X150" s="341"/>
      <c r="Y150" s="284"/>
      <c r="Z150" s="418"/>
      <c r="AA150" s="418"/>
      <c r="AB150" s="418"/>
      <c r="AC150" s="418"/>
      <c r="AP150" s="418"/>
      <c r="AS150" s="418"/>
      <c r="AW150" s="418"/>
      <c r="BA150" s="418"/>
      <c r="BE150" s="302"/>
    </row>
    <row r="151" spans="1:60" ht="16.2" thickBot="1" x14ac:dyDescent="0.35">
      <c r="A151" s="305">
        <v>1148</v>
      </c>
      <c r="B151" s="306">
        <v>0</v>
      </c>
      <c r="C151" s="307">
        <v>0</v>
      </c>
      <c r="D151" s="308">
        <v>0</v>
      </c>
      <c r="E151" s="309">
        <v>0</v>
      </c>
      <c r="F151" s="310">
        <v>0</v>
      </c>
      <c r="G151" s="310">
        <v>0</v>
      </c>
      <c r="H151" s="324"/>
      <c r="I151" s="324"/>
      <c r="J151" s="175"/>
      <c r="K151" s="383"/>
      <c r="L151" s="316"/>
      <c r="M151" s="316"/>
      <c r="N151" s="316"/>
      <c r="O151" s="317"/>
      <c r="P151" s="318"/>
      <c r="Q151" s="319">
        <v>3148</v>
      </c>
      <c r="R151" s="320">
        <v>0</v>
      </c>
      <c r="S151" s="321" t="e">
        <f t="shared" si="2"/>
        <v>#DIV/0!</v>
      </c>
      <c r="T151" s="189"/>
      <c r="U151" s="189"/>
      <c r="V151" s="189"/>
      <c r="W151" s="336"/>
      <c r="X151" s="341"/>
      <c r="Y151" s="284"/>
      <c r="Z151" s="418"/>
      <c r="AA151" s="418"/>
      <c r="AB151" s="418"/>
      <c r="AC151" s="418"/>
      <c r="AP151" s="418"/>
      <c r="AS151" s="418"/>
      <c r="AW151" s="418"/>
      <c r="BA151" s="418"/>
      <c r="BE151" s="382"/>
    </row>
    <row r="152" spans="1:60" ht="16.2" thickBot="1" x14ac:dyDescent="0.35">
      <c r="A152" s="305">
        <v>1149</v>
      </c>
      <c r="B152" s="306">
        <v>0</v>
      </c>
      <c r="C152" s="307">
        <v>0</v>
      </c>
      <c r="D152" s="308">
        <v>0</v>
      </c>
      <c r="E152" s="309">
        <v>0</v>
      </c>
      <c r="F152" s="310">
        <v>0</v>
      </c>
      <c r="G152" s="310">
        <v>0</v>
      </c>
      <c r="H152" s="324"/>
      <c r="I152" s="324"/>
      <c r="J152" s="175"/>
      <c r="K152" s="383"/>
      <c r="L152" s="316"/>
      <c r="M152" s="316"/>
      <c r="N152" s="316"/>
      <c r="O152" s="317"/>
      <c r="P152" s="318"/>
      <c r="Q152" s="319">
        <v>3149</v>
      </c>
      <c r="R152" s="320">
        <v>0</v>
      </c>
      <c r="S152" s="321" t="e">
        <f t="shared" si="2"/>
        <v>#DIV/0!</v>
      </c>
      <c r="T152" s="189"/>
      <c r="U152" s="189"/>
      <c r="V152" s="189"/>
      <c r="W152" s="336"/>
      <c r="X152" s="341"/>
      <c r="Y152" s="284"/>
      <c r="Z152" s="418"/>
      <c r="AA152" s="418"/>
      <c r="AB152" s="418"/>
      <c r="AC152" s="418"/>
      <c r="AP152" s="418"/>
      <c r="AS152" s="418"/>
      <c r="AW152" s="418"/>
      <c r="BA152" s="418"/>
      <c r="BE152" s="382"/>
    </row>
    <row r="153" spans="1:60" ht="16.2" thickBot="1" x14ac:dyDescent="0.35">
      <c r="A153" s="305">
        <v>1150</v>
      </c>
      <c r="B153" s="306">
        <v>0</v>
      </c>
      <c r="C153" s="307">
        <v>0</v>
      </c>
      <c r="D153" s="308">
        <v>0</v>
      </c>
      <c r="E153" s="309">
        <v>0</v>
      </c>
      <c r="F153" s="310">
        <v>0</v>
      </c>
      <c r="G153" s="310">
        <v>0</v>
      </c>
      <c r="H153" s="324"/>
      <c r="I153" s="324"/>
      <c r="J153" s="175"/>
      <c r="K153" s="383"/>
      <c r="L153" s="316"/>
      <c r="M153" s="316"/>
      <c r="N153" s="316"/>
      <c r="O153" s="317"/>
      <c r="P153" s="318"/>
      <c r="Q153" s="319">
        <v>3150</v>
      </c>
      <c r="R153" s="320">
        <v>0</v>
      </c>
      <c r="S153" s="321" t="e">
        <f t="shared" si="2"/>
        <v>#DIV/0!</v>
      </c>
      <c r="T153" s="189"/>
      <c r="U153" s="189"/>
      <c r="V153" s="189"/>
      <c r="W153" s="336"/>
      <c r="X153" s="341"/>
      <c r="Y153" s="284"/>
      <c r="Z153" s="418"/>
      <c r="AA153" s="418"/>
      <c r="AB153" s="418"/>
      <c r="AC153" s="418"/>
      <c r="AP153" s="418"/>
      <c r="AS153" s="418"/>
      <c r="AW153" s="418"/>
      <c r="BA153" s="418"/>
      <c r="BE153" s="358"/>
    </row>
    <row r="154" spans="1:60" ht="16.2" thickBot="1" x14ac:dyDescent="0.35">
      <c r="A154" s="305">
        <v>1151</v>
      </c>
      <c r="B154" s="306">
        <v>0</v>
      </c>
      <c r="C154" s="307">
        <v>0</v>
      </c>
      <c r="D154" s="308">
        <v>0</v>
      </c>
      <c r="E154" s="309">
        <v>0</v>
      </c>
      <c r="F154" s="310">
        <v>0</v>
      </c>
      <c r="G154" s="310">
        <v>0</v>
      </c>
      <c r="H154" s="324"/>
      <c r="I154" s="324"/>
      <c r="J154" s="175"/>
      <c r="K154" s="383"/>
      <c r="L154" s="316"/>
      <c r="M154" s="316"/>
      <c r="N154" s="316"/>
      <c r="O154" s="317"/>
      <c r="P154" s="318"/>
      <c r="Q154" s="319">
        <v>3151</v>
      </c>
      <c r="R154" s="320">
        <v>0</v>
      </c>
      <c r="S154" s="321" t="e">
        <f t="shared" si="2"/>
        <v>#DIV/0!</v>
      </c>
      <c r="T154" s="189"/>
      <c r="U154" s="189">
        <v>0</v>
      </c>
      <c r="V154" s="189">
        <v>0</v>
      </c>
      <c r="W154" s="336">
        <v>0</v>
      </c>
      <c r="X154" s="341"/>
      <c r="Y154" s="284"/>
      <c r="Z154" s="418"/>
      <c r="AA154" s="418"/>
      <c r="AB154" s="418"/>
      <c r="AC154" s="418"/>
      <c r="AP154" s="418"/>
      <c r="AS154" s="418"/>
      <c r="AW154" s="418"/>
      <c r="BA154" s="418"/>
      <c r="BE154" s="382"/>
    </row>
    <row r="155" spans="1:60" ht="16.2" thickBot="1" x14ac:dyDescent="0.35">
      <c r="A155" s="305">
        <v>1152</v>
      </c>
      <c r="B155" s="306">
        <v>0</v>
      </c>
      <c r="C155" s="307">
        <v>0</v>
      </c>
      <c r="D155" s="308">
        <v>0</v>
      </c>
      <c r="E155" s="309">
        <v>0</v>
      </c>
      <c r="F155" s="310">
        <v>0</v>
      </c>
      <c r="G155" s="310">
        <v>0</v>
      </c>
      <c r="H155" s="324"/>
      <c r="I155" s="324"/>
      <c r="J155" s="175"/>
      <c r="K155" s="383"/>
      <c r="L155" s="316"/>
      <c r="M155" s="316"/>
      <c r="N155" s="316"/>
      <c r="O155" s="317"/>
      <c r="P155" s="318"/>
      <c r="Q155" s="319">
        <v>3152</v>
      </c>
      <c r="R155" s="320">
        <v>0</v>
      </c>
      <c r="S155" s="321" t="e">
        <f t="shared" si="2"/>
        <v>#DIV/0!</v>
      </c>
      <c r="T155" s="189"/>
      <c r="U155" s="189"/>
      <c r="V155" s="189"/>
      <c r="W155" s="336"/>
      <c r="X155" s="341"/>
      <c r="Y155" s="284"/>
      <c r="Z155" s="418"/>
      <c r="AA155" s="418"/>
      <c r="AB155" s="418"/>
      <c r="AC155" s="418"/>
      <c r="AP155" s="418"/>
      <c r="AS155" s="418"/>
      <c r="AW155" s="418"/>
      <c r="BA155" s="418"/>
      <c r="BE155" s="353"/>
    </row>
    <row r="156" spans="1:60" ht="16.2" thickBot="1" x14ac:dyDescent="0.35">
      <c r="A156" s="305">
        <v>1153</v>
      </c>
      <c r="B156" s="306">
        <v>0</v>
      </c>
      <c r="C156" s="307">
        <v>0</v>
      </c>
      <c r="D156" s="308">
        <v>0</v>
      </c>
      <c r="E156" s="309">
        <v>0</v>
      </c>
      <c r="F156" s="310">
        <v>0</v>
      </c>
      <c r="G156" s="310">
        <v>0</v>
      </c>
      <c r="H156" s="324"/>
      <c r="I156" s="324"/>
      <c r="J156" s="175"/>
      <c r="K156" s="383"/>
      <c r="L156" s="316"/>
      <c r="M156" s="316"/>
      <c r="N156" s="316"/>
      <c r="O156" s="317"/>
      <c r="P156" s="318"/>
      <c r="Q156" s="319">
        <v>3153</v>
      </c>
      <c r="R156" s="320">
        <v>0</v>
      </c>
      <c r="S156" s="321" t="e">
        <f t="shared" si="2"/>
        <v>#DIV/0!</v>
      </c>
      <c r="T156" s="189"/>
      <c r="U156" s="189"/>
      <c r="V156" s="189"/>
      <c r="W156" s="336"/>
      <c r="X156" s="341"/>
      <c r="Y156" s="284"/>
      <c r="Z156" s="418"/>
      <c r="AA156" s="418"/>
      <c r="AB156" s="418"/>
      <c r="AC156" s="418"/>
      <c r="AP156" s="418"/>
      <c r="AS156" s="418"/>
      <c r="AW156" s="418"/>
      <c r="BA156" s="418"/>
      <c r="BE156" s="353"/>
    </row>
    <row r="157" spans="1:60" ht="16.2" thickBot="1" x14ac:dyDescent="0.35">
      <c r="A157" s="305">
        <v>1154</v>
      </c>
      <c r="B157" s="306">
        <v>0</v>
      </c>
      <c r="C157" s="307">
        <v>0</v>
      </c>
      <c r="D157" s="308">
        <v>0</v>
      </c>
      <c r="E157" s="309">
        <v>0</v>
      </c>
      <c r="F157" s="310">
        <v>0</v>
      </c>
      <c r="G157" s="310">
        <v>0</v>
      </c>
      <c r="H157" s="324"/>
      <c r="I157" s="324"/>
      <c r="J157" s="175"/>
      <c r="K157" s="383"/>
      <c r="L157" s="316"/>
      <c r="M157" s="316"/>
      <c r="N157" s="316"/>
      <c r="O157" s="317"/>
      <c r="P157" s="318"/>
      <c r="Q157" s="319">
        <v>3154</v>
      </c>
      <c r="R157" s="320">
        <v>0</v>
      </c>
      <c r="S157" s="321" t="e">
        <f t="shared" si="2"/>
        <v>#DIV/0!</v>
      </c>
      <c r="T157" s="189"/>
      <c r="U157" s="189"/>
      <c r="V157" s="189"/>
      <c r="W157" s="336"/>
      <c r="X157" s="341"/>
      <c r="Y157" s="284"/>
      <c r="Z157" s="418"/>
      <c r="AA157" s="418"/>
      <c r="AB157" s="418"/>
      <c r="AC157" s="418"/>
      <c r="AP157" s="418"/>
      <c r="AS157" s="418"/>
      <c r="AW157" s="418"/>
      <c r="BA157" s="418"/>
      <c r="BE157" s="353"/>
    </row>
    <row r="158" spans="1:60" ht="16.2" thickBot="1" x14ac:dyDescent="0.35">
      <c r="A158" s="305">
        <v>1155</v>
      </c>
      <c r="B158" s="306">
        <v>0</v>
      </c>
      <c r="C158" s="307">
        <v>0</v>
      </c>
      <c r="D158" s="308">
        <v>0</v>
      </c>
      <c r="E158" s="309">
        <v>0</v>
      </c>
      <c r="F158" s="310">
        <v>0</v>
      </c>
      <c r="G158" s="310">
        <v>0</v>
      </c>
      <c r="H158" s="324"/>
      <c r="I158" s="324"/>
      <c r="J158" s="175"/>
      <c r="K158" s="383"/>
      <c r="L158" s="316"/>
      <c r="M158" s="316"/>
      <c r="N158" s="316"/>
      <c r="O158" s="317"/>
      <c r="P158" s="318"/>
      <c r="Q158" s="319">
        <v>3155</v>
      </c>
      <c r="R158" s="320">
        <v>0</v>
      </c>
      <c r="S158" s="321" t="e">
        <f t="shared" si="2"/>
        <v>#DIV/0!</v>
      </c>
      <c r="T158" s="189"/>
      <c r="U158" s="189"/>
      <c r="V158" s="189"/>
      <c r="W158" s="336"/>
      <c r="X158" s="341"/>
      <c r="Y158" s="284"/>
      <c r="Z158" s="418"/>
      <c r="AA158" s="418"/>
      <c r="AB158" s="418"/>
      <c r="AC158" s="418"/>
      <c r="AP158" s="418"/>
      <c r="AS158" s="418"/>
      <c r="AW158" s="418"/>
      <c r="BA158" s="418"/>
      <c r="BE158" s="302"/>
    </row>
    <row r="159" spans="1:60" ht="16.2" thickBot="1" x14ac:dyDescent="0.35">
      <c r="A159" s="305">
        <v>1156</v>
      </c>
      <c r="B159" s="306">
        <v>0</v>
      </c>
      <c r="C159" s="307">
        <v>0</v>
      </c>
      <c r="D159" s="308">
        <v>0</v>
      </c>
      <c r="E159" s="309">
        <v>0</v>
      </c>
      <c r="F159" s="310">
        <v>0</v>
      </c>
      <c r="G159" s="310">
        <v>0</v>
      </c>
      <c r="H159" s="324"/>
      <c r="I159" s="324"/>
      <c r="J159" s="175"/>
      <c r="K159" s="383"/>
      <c r="L159" s="316"/>
      <c r="M159" s="316"/>
      <c r="N159" s="316"/>
      <c r="O159" s="317"/>
      <c r="P159" s="318"/>
      <c r="Q159" s="319">
        <v>3156</v>
      </c>
      <c r="R159" s="320">
        <v>0</v>
      </c>
      <c r="S159" s="321" t="e">
        <f t="shared" si="2"/>
        <v>#DIV/0!</v>
      </c>
      <c r="T159" s="189"/>
      <c r="U159" s="189"/>
      <c r="V159" s="189"/>
      <c r="W159" s="336"/>
      <c r="X159" s="341"/>
      <c r="Y159" s="284"/>
      <c r="Z159" s="418"/>
      <c r="AA159" s="418"/>
      <c r="AB159" s="418"/>
      <c r="AC159" s="418"/>
      <c r="AP159" s="418"/>
      <c r="AS159" s="418"/>
      <c r="AW159" s="418"/>
      <c r="BA159" s="418"/>
      <c r="BE159" s="302"/>
    </row>
    <row r="160" spans="1:60" ht="16.2" thickBot="1" x14ac:dyDescent="0.35">
      <c r="A160" s="305">
        <v>1157</v>
      </c>
      <c r="B160" s="306">
        <v>0</v>
      </c>
      <c r="C160" s="307">
        <v>0</v>
      </c>
      <c r="D160" s="308">
        <v>0</v>
      </c>
      <c r="E160" s="309">
        <v>0</v>
      </c>
      <c r="F160" s="310">
        <v>0</v>
      </c>
      <c r="G160" s="310">
        <v>0</v>
      </c>
      <c r="H160" s="324"/>
      <c r="I160" s="324"/>
      <c r="J160" s="175"/>
      <c r="K160" s="383"/>
      <c r="L160" s="316"/>
      <c r="M160" s="316"/>
      <c r="N160" s="316"/>
      <c r="O160" s="317"/>
      <c r="P160" s="318"/>
      <c r="Q160" s="319">
        <v>3157</v>
      </c>
      <c r="R160" s="320">
        <v>0</v>
      </c>
      <c r="S160" s="321" t="e">
        <f t="shared" si="2"/>
        <v>#DIV/0!</v>
      </c>
      <c r="T160" s="189"/>
      <c r="U160" s="189"/>
      <c r="V160" s="189"/>
      <c r="W160" s="336"/>
      <c r="X160" s="341"/>
      <c r="Y160" s="284"/>
      <c r="Z160" s="418"/>
      <c r="AA160" s="418"/>
      <c r="AB160" s="418"/>
      <c r="AC160" s="418"/>
      <c r="AP160" s="418"/>
      <c r="AS160" s="418"/>
      <c r="AW160" s="418"/>
      <c r="BA160" s="418"/>
      <c r="BE160" s="351"/>
    </row>
    <row r="161" spans="1:57" ht="16.2" thickBot="1" x14ac:dyDescent="0.35">
      <c r="A161" s="305">
        <v>1158</v>
      </c>
      <c r="B161" s="306">
        <v>0</v>
      </c>
      <c r="C161" s="307">
        <v>0</v>
      </c>
      <c r="D161" s="308">
        <v>0</v>
      </c>
      <c r="E161" s="309">
        <v>0</v>
      </c>
      <c r="F161" s="310">
        <v>0</v>
      </c>
      <c r="G161" s="310">
        <v>0</v>
      </c>
      <c r="H161" s="324"/>
      <c r="I161" s="324"/>
      <c r="J161" s="175"/>
      <c r="K161" s="383"/>
      <c r="L161" s="316"/>
      <c r="M161" s="316"/>
      <c r="N161" s="316"/>
      <c r="O161" s="317"/>
      <c r="P161" s="318"/>
      <c r="Q161" s="319">
        <v>3158</v>
      </c>
      <c r="R161" s="320">
        <v>0</v>
      </c>
      <c r="S161" s="321" t="e">
        <f t="shared" si="2"/>
        <v>#DIV/0!</v>
      </c>
      <c r="T161" s="189"/>
      <c r="U161" s="189"/>
      <c r="V161" s="189"/>
      <c r="W161" s="336"/>
      <c r="X161" s="341"/>
      <c r="Y161" s="284"/>
      <c r="Z161" s="418"/>
      <c r="AA161" s="418"/>
      <c r="AB161" s="418"/>
      <c r="AC161" s="418"/>
      <c r="AP161" s="418"/>
      <c r="AS161" s="418"/>
      <c r="AW161" s="418"/>
      <c r="BA161" s="418"/>
      <c r="BE161" s="352"/>
    </row>
    <row r="162" spans="1:57" ht="16.2" thickBot="1" x14ac:dyDescent="0.35">
      <c r="A162" s="305">
        <v>1159</v>
      </c>
      <c r="B162" s="306">
        <v>0</v>
      </c>
      <c r="C162" s="307">
        <v>0</v>
      </c>
      <c r="D162" s="308">
        <v>0</v>
      </c>
      <c r="E162" s="309">
        <v>0</v>
      </c>
      <c r="F162" s="310">
        <v>0</v>
      </c>
      <c r="G162" s="310">
        <v>0</v>
      </c>
      <c r="H162" s="324"/>
      <c r="I162" s="324"/>
      <c r="J162" s="175"/>
      <c r="K162" s="383"/>
      <c r="L162" s="316"/>
      <c r="M162" s="316"/>
      <c r="N162" s="316"/>
      <c r="O162" s="317"/>
      <c r="P162" s="318"/>
      <c r="Q162" s="319">
        <v>3159</v>
      </c>
      <c r="R162" s="320">
        <v>0</v>
      </c>
      <c r="S162" s="321" t="e">
        <f t="shared" si="2"/>
        <v>#DIV/0!</v>
      </c>
      <c r="T162" s="189"/>
      <c r="U162" s="189"/>
      <c r="V162" s="189"/>
      <c r="W162" s="336"/>
      <c r="X162" s="341"/>
      <c r="Y162" s="284"/>
      <c r="Z162" s="418"/>
      <c r="AA162" s="418"/>
      <c r="AB162" s="418"/>
      <c r="AC162" s="418"/>
      <c r="AP162" s="418"/>
      <c r="AS162" s="418"/>
      <c r="AW162" s="418"/>
      <c r="BA162" s="418"/>
      <c r="BE162" s="353"/>
    </row>
    <row r="163" spans="1:57" ht="16.2" thickBot="1" x14ac:dyDescent="0.35">
      <c r="A163" s="305">
        <v>1160</v>
      </c>
      <c r="B163" s="306">
        <v>0</v>
      </c>
      <c r="C163" s="307">
        <v>0</v>
      </c>
      <c r="D163" s="308">
        <v>0</v>
      </c>
      <c r="E163" s="309">
        <v>0</v>
      </c>
      <c r="F163" s="310">
        <v>0</v>
      </c>
      <c r="G163" s="310">
        <v>0</v>
      </c>
      <c r="H163" s="324"/>
      <c r="I163" s="324"/>
      <c r="J163" s="175"/>
      <c r="K163" s="383"/>
      <c r="L163" s="316"/>
      <c r="M163" s="316"/>
      <c r="N163" s="316"/>
      <c r="O163" s="317"/>
      <c r="P163" s="318"/>
      <c r="Q163" s="319">
        <v>3160</v>
      </c>
      <c r="R163" s="320">
        <v>0</v>
      </c>
      <c r="S163" s="321" t="e">
        <f t="shared" si="2"/>
        <v>#DIV/0!</v>
      </c>
      <c r="T163" s="189"/>
      <c r="U163" s="189"/>
      <c r="V163" s="189"/>
      <c r="W163" s="336"/>
      <c r="X163" s="341"/>
      <c r="Y163" s="284"/>
      <c r="Z163" s="418"/>
      <c r="AA163" s="418"/>
      <c r="AB163" s="418"/>
      <c r="AC163" s="418"/>
      <c r="AP163" s="418"/>
      <c r="AS163" s="418"/>
      <c r="AW163" s="418"/>
      <c r="BA163" s="418"/>
      <c r="BE163" s="352"/>
    </row>
    <row r="164" spans="1:57" ht="16.2" thickBot="1" x14ac:dyDescent="0.35">
      <c r="A164" s="305">
        <v>1161</v>
      </c>
      <c r="B164" s="306">
        <v>0</v>
      </c>
      <c r="C164" s="307">
        <v>0</v>
      </c>
      <c r="D164" s="308">
        <v>0</v>
      </c>
      <c r="E164" s="309">
        <v>0</v>
      </c>
      <c r="F164" s="310">
        <v>0</v>
      </c>
      <c r="G164" s="310">
        <v>0</v>
      </c>
      <c r="H164" s="324"/>
      <c r="I164" s="324"/>
      <c r="J164" s="175"/>
      <c r="K164" s="383"/>
      <c r="L164" s="316"/>
      <c r="M164" s="316"/>
      <c r="N164" s="316"/>
      <c r="O164" s="317"/>
      <c r="P164" s="318"/>
      <c r="Q164" s="319">
        <v>3161</v>
      </c>
      <c r="R164" s="320">
        <v>0</v>
      </c>
      <c r="S164" s="321" t="e">
        <f t="shared" si="2"/>
        <v>#DIV/0!</v>
      </c>
      <c r="T164" s="189"/>
      <c r="U164" s="189"/>
      <c r="V164" s="189"/>
      <c r="W164" s="336"/>
      <c r="X164" s="341"/>
      <c r="Y164" s="284"/>
      <c r="Z164" s="418"/>
      <c r="AA164" s="418"/>
      <c r="AB164" s="418"/>
      <c r="AC164" s="418"/>
      <c r="AP164" s="418"/>
      <c r="AS164" s="418"/>
      <c r="AW164" s="418"/>
      <c r="BA164" s="418"/>
      <c r="BE164" s="356"/>
    </row>
    <row r="165" spans="1:57" ht="16.2" thickBot="1" x14ac:dyDescent="0.35">
      <c r="A165" s="305">
        <v>1162</v>
      </c>
      <c r="B165" s="306">
        <v>0</v>
      </c>
      <c r="C165" s="307">
        <v>0</v>
      </c>
      <c r="D165" s="308">
        <v>0</v>
      </c>
      <c r="E165" s="309">
        <v>0</v>
      </c>
      <c r="F165" s="310">
        <v>0</v>
      </c>
      <c r="G165" s="310">
        <v>0</v>
      </c>
      <c r="H165" s="324"/>
      <c r="I165" s="324"/>
      <c r="J165" s="175"/>
      <c r="K165" s="383"/>
      <c r="L165" s="316"/>
      <c r="M165" s="316"/>
      <c r="N165" s="316"/>
      <c r="O165" s="317"/>
      <c r="P165" s="318"/>
      <c r="Q165" s="319">
        <v>3162</v>
      </c>
      <c r="R165" s="320">
        <v>0</v>
      </c>
      <c r="S165" s="321" t="e">
        <f t="shared" si="2"/>
        <v>#DIV/0!</v>
      </c>
      <c r="T165" s="189"/>
      <c r="U165" s="189"/>
      <c r="V165" s="189"/>
      <c r="W165" s="336"/>
      <c r="X165" s="341"/>
      <c r="Y165" s="284"/>
      <c r="Z165" s="418"/>
      <c r="AA165" s="418"/>
      <c r="AB165" s="418"/>
      <c r="AC165" s="418"/>
      <c r="AP165" s="418"/>
      <c r="AS165" s="418"/>
      <c r="AW165" s="418"/>
      <c r="BA165" s="418"/>
      <c r="BE165" s="357"/>
    </row>
    <row r="166" spans="1:57" ht="16.2" thickBot="1" x14ac:dyDescent="0.35">
      <c r="A166" s="305">
        <v>1163</v>
      </c>
      <c r="B166" s="306">
        <v>0</v>
      </c>
      <c r="C166" s="307">
        <v>0</v>
      </c>
      <c r="D166" s="308">
        <v>0</v>
      </c>
      <c r="E166" s="309">
        <v>0</v>
      </c>
      <c r="F166" s="310">
        <v>0</v>
      </c>
      <c r="G166" s="310">
        <v>0</v>
      </c>
      <c r="H166" s="324"/>
      <c r="I166" s="324"/>
      <c r="J166" s="175"/>
      <c r="K166" s="383"/>
      <c r="L166" s="316"/>
      <c r="M166" s="316"/>
      <c r="N166" s="316"/>
      <c r="O166" s="317"/>
      <c r="P166" s="318"/>
      <c r="Q166" s="319">
        <v>3163</v>
      </c>
      <c r="R166" s="320">
        <v>0</v>
      </c>
      <c r="S166" s="321" t="e">
        <f t="shared" si="2"/>
        <v>#DIV/0!</v>
      </c>
      <c r="T166" s="189"/>
      <c r="U166" s="189"/>
      <c r="V166" s="189"/>
      <c r="W166" s="336"/>
      <c r="X166" s="341"/>
      <c r="Y166" s="284"/>
      <c r="Z166" s="418"/>
      <c r="AA166" s="418"/>
      <c r="AB166" s="418"/>
      <c r="AC166" s="418"/>
      <c r="AP166" s="418"/>
      <c r="AS166" s="418"/>
      <c r="AW166" s="418"/>
      <c r="BA166" s="418"/>
      <c r="BE166" s="358"/>
    </row>
    <row r="167" spans="1:57" ht="16.2" thickBot="1" x14ac:dyDescent="0.35">
      <c r="A167" s="305">
        <v>1164</v>
      </c>
      <c r="B167" s="306">
        <v>0</v>
      </c>
      <c r="C167" s="307">
        <v>0</v>
      </c>
      <c r="D167" s="308">
        <v>0</v>
      </c>
      <c r="E167" s="309">
        <v>0</v>
      </c>
      <c r="F167" s="310">
        <v>0</v>
      </c>
      <c r="G167" s="310">
        <v>0</v>
      </c>
      <c r="H167" s="324"/>
      <c r="I167" s="324"/>
      <c r="J167" s="175"/>
      <c r="K167" s="383"/>
      <c r="L167" s="316"/>
      <c r="M167" s="316"/>
      <c r="N167" s="316"/>
      <c r="O167" s="317"/>
      <c r="P167" s="318"/>
      <c r="Q167" s="319">
        <v>3164</v>
      </c>
      <c r="R167" s="320">
        <v>0</v>
      </c>
      <c r="S167" s="321" t="e">
        <f t="shared" si="2"/>
        <v>#DIV/0!</v>
      </c>
      <c r="T167" s="189"/>
      <c r="U167" s="189"/>
      <c r="V167" s="189"/>
      <c r="W167" s="336"/>
      <c r="X167" s="341"/>
      <c r="Y167" s="284"/>
      <c r="Z167" s="418"/>
      <c r="AA167" s="418"/>
      <c r="AB167" s="418"/>
      <c r="AC167" s="418"/>
      <c r="AP167" s="418"/>
      <c r="AS167" s="418"/>
      <c r="AW167" s="418"/>
      <c r="BA167" s="418"/>
      <c r="BE167" s="358"/>
    </row>
    <row r="168" spans="1:57" ht="16.2" thickBot="1" x14ac:dyDescent="0.35">
      <c r="A168" s="305">
        <v>1165</v>
      </c>
      <c r="B168" s="306">
        <v>0</v>
      </c>
      <c r="C168" s="307">
        <v>0</v>
      </c>
      <c r="D168" s="308">
        <v>0</v>
      </c>
      <c r="E168" s="309">
        <v>0</v>
      </c>
      <c r="F168" s="310">
        <v>0</v>
      </c>
      <c r="G168" s="310">
        <v>0</v>
      </c>
      <c r="H168" s="324"/>
      <c r="I168" s="324"/>
      <c r="J168" s="175"/>
      <c r="K168" s="383"/>
      <c r="L168" s="316"/>
      <c r="M168" s="316"/>
      <c r="N168" s="316"/>
      <c r="O168" s="317"/>
      <c r="P168" s="318"/>
      <c r="Q168" s="319">
        <v>3165</v>
      </c>
      <c r="R168" s="320">
        <v>0</v>
      </c>
      <c r="S168" s="321" t="e">
        <f t="shared" si="2"/>
        <v>#DIV/0!</v>
      </c>
      <c r="T168" s="189"/>
      <c r="U168" s="189"/>
      <c r="V168" s="189"/>
      <c r="W168" s="336"/>
      <c r="X168" s="341"/>
      <c r="Y168" s="284"/>
      <c r="Z168" s="418"/>
      <c r="AA168" s="418"/>
      <c r="AB168" s="418"/>
      <c r="AC168" s="418"/>
      <c r="AP168" s="418"/>
      <c r="AS168" s="418"/>
      <c r="AW168" s="418"/>
      <c r="BA168" s="418"/>
      <c r="BE168" s="358"/>
    </row>
    <row r="169" spans="1:57" ht="16.2" thickBot="1" x14ac:dyDescent="0.35">
      <c r="A169" s="305">
        <v>1166</v>
      </c>
      <c r="B169" s="306">
        <v>0</v>
      </c>
      <c r="C169" s="307">
        <v>0</v>
      </c>
      <c r="D169" s="308">
        <v>0</v>
      </c>
      <c r="E169" s="309">
        <v>0</v>
      </c>
      <c r="F169" s="310">
        <v>0</v>
      </c>
      <c r="G169" s="310">
        <v>0</v>
      </c>
      <c r="H169" s="324"/>
      <c r="I169" s="324"/>
      <c r="J169" s="175"/>
      <c r="K169" s="383"/>
      <c r="L169" s="316"/>
      <c r="M169" s="316"/>
      <c r="N169" s="316"/>
      <c r="O169" s="317"/>
      <c r="P169" s="318"/>
      <c r="Q169" s="319">
        <v>3166</v>
      </c>
      <c r="R169" s="320">
        <v>0</v>
      </c>
      <c r="S169" s="321" t="e">
        <f t="shared" si="2"/>
        <v>#DIV/0!</v>
      </c>
      <c r="T169" s="189"/>
      <c r="U169" s="189"/>
      <c r="V169" s="189"/>
      <c r="W169" s="336"/>
      <c r="X169" s="341"/>
      <c r="Y169" s="284"/>
      <c r="Z169" s="418"/>
      <c r="AA169" s="418"/>
      <c r="AB169" s="418"/>
      <c r="AC169" s="418"/>
      <c r="AP169" s="418"/>
      <c r="AS169" s="418"/>
      <c r="AW169" s="418"/>
      <c r="BA169" s="418"/>
      <c r="BE169" s="358"/>
    </row>
    <row r="170" spans="1:57" ht="16.2" thickBot="1" x14ac:dyDescent="0.35">
      <c r="A170" s="305">
        <v>1167</v>
      </c>
      <c r="B170" s="306">
        <v>0</v>
      </c>
      <c r="C170" s="307">
        <v>0</v>
      </c>
      <c r="D170" s="308">
        <v>0</v>
      </c>
      <c r="E170" s="309">
        <v>0</v>
      </c>
      <c r="F170" s="310">
        <v>0</v>
      </c>
      <c r="G170" s="310">
        <v>0</v>
      </c>
      <c r="H170" s="324"/>
      <c r="I170" s="324"/>
      <c r="J170" s="175"/>
      <c r="K170" s="383"/>
      <c r="L170" s="316"/>
      <c r="M170" s="316"/>
      <c r="N170" s="316"/>
      <c r="O170" s="317"/>
      <c r="P170" s="318"/>
      <c r="Q170" s="319">
        <v>3167</v>
      </c>
      <c r="R170" s="320">
        <v>0</v>
      </c>
      <c r="S170" s="321" t="e">
        <f t="shared" si="2"/>
        <v>#DIV/0!</v>
      </c>
      <c r="T170" s="189"/>
      <c r="U170" s="189"/>
      <c r="V170" s="189"/>
      <c r="W170" s="336"/>
      <c r="X170" s="341"/>
      <c r="Y170" s="284"/>
      <c r="Z170" s="418"/>
      <c r="AA170" s="418"/>
      <c r="AB170" s="418"/>
      <c r="AC170" s="418"/>
      <c r="AP170" s="418"/>
      <c r="AS170" s="418"/>
      <c r="AW170" s="418"/>
      <c r="BA170" s="418"/>
      <c r="BE170" s="358"/>
    </row>
    <row r="171" spans="1:57" ht="16.2" thickBot="1" x14ac:dyDescent="0.35">
      <c r="A171" s="305">
        <v>1168</v>
      </c>
      <c r="B171" s="306">
        <v>0</v>
      </c>
      <c r="C171" s="307">
        <v>0</v>
      </c>
      <c r="D171" s="308">
        <v>0</v>
      </c>
      <c r="E171" s="309">
        <v>0</v>
      </c>
      <c r="F171" s="310">
        <v>0</v>
      </c>
      <c r="G171" s="310">
        <v>0</v>
      </c>
      <c r="H171" s="324"/>
      <c r="I171" s="324"/>
      <c r="J171" s="175"/>
      <c r="K171" s="383"/>
      <c r="L171" s="316"/>
      <c r="M171" s="316"/>
      <c r="N171" s="316"/>
      <c r="O171" s="317"/>
      <c r="P171" s="318"/>
      <c r="Q171" s="319">
        <v>3168</v>
      </c>
      <c r="R171" s="320">
        <v>0</v>
      </c>
      <c r="S171" s="321" t="e">
        <f t="shared" si="2"/>
        <v>#DIV/0!</v>
      </c>
      <c r="T171" s="189"/>
      <c r="U171" s="189"/>
      <c r="V171" s="189"/>
      <c r="W171" s="336"/>
      <c r="X171" s="341"/>
      <c r="Y171" s="284"/>
      <c r="Z171" s="418"/>
      <c r="AA171" s="418"/>
      <c r="AB171" s="418"/>
      <c r="AC171" s="418"/>
      <c r="AP171" s="418"/>
      <c r="AS171" s="418"/>
      <c r="AW171" s="418"/>
      <c r="BA171" s="418"/>
      <c r="BE171" s="371"/>
    </row>
    <row r="172" spans="1:57" ht="16.2" thickBot="1" x14ac:dyDescent="0.35">
      <c r="A172" s="305">
        <v>1169</v>
      </c>
      <c r="B172" s="306">
        <v>0</v>
      </c>
      <c r="C172" s="307">
        <v>0</v>
      </c>
      <c r="D172" s="308">
        <v>0</v>
      </c>
      <c r="E172" s="309">
        <v>0</v>
      </c>
      <c r="F172" s="310">
        <v>0</v>
      </c>
      <c r="G172" s="310">
        <v>0</v>
      </c>
      <c r="H172" s="324"/>
      <c r="I172" s="324"/>
      <c r="J172" s="175"/>
      <c r="K172" s="383"/>
      <c r="L172" s="316"/>
      <c r="M172" s="316"/>
      <c r="N172" s="316"/>
      <c r="O172" s="317"/>
      <c r="P172" s="318"/>
      <c r="Q172" s="319">
        <v>3169</v>
      </c>
      <c r="R172" s="320">
        <v>0</v>
      </c>
      <c r="S172" s="321" t="e">
        <f t="shared" si="2"/>
        <v>#DIV/0!</v>
      </c>
      <c r="T172" s="189"/>
      <c r="U172" s="189">
        <v>0</v>
      </c>
      <c r="V172" s="189">
        <v>0</v>
      </c>
      <c r="W172" s="336">
        <v>0</v>
      </c>
      <c r="X172" s="341"/>
      <c r="Y172" s="284"/>
      <c r="Z172" s="418"/>
      <c r="AA172" s="418"/>
      <c r="AB172" s="418"/>
      <c r="AC172" s="418"/>
      <c r="AP172" s="418"/>
      <c r="AS172" s="418"/>
      <c r="AW172" s="418"/>
      <c r="BA172" s="418"/>
      <c r="BE172" s="371"/>
    </row>
    <row r="173" spans="1:57" ht="16.2" thickBot="1" x14ac:dyDescent="0.35">
      <c r="A173" s="305">
        <v>1170</v>
      </c>
      <c r="B173" s="306">
        <v>0</v>
      </c>
      <c r="C173" s="307">
        <v>0</v>
      </c>
      <c r="D173" s="308">
        <v>0</v>
      </c>
      <c r="E173" s="309">
        <v>0</v>
      </c>
      <c r="F173" s="310">
        <v>0</v>
      </c>
      <c r="G173" s="310">
        <v>0</v>
      </c>
      <c r="H173" s="324"/>
      <c r="I173" s="324"/>
      <c r="J173" s="175"/>
      <c r="K173" s="383"/>
      <c r="L173" s="316"/>
      <c r="M173" s="316"/>
      <c r="N173" s="316"/>
      <c r="O173" s="317"/>
      <c r="P173" s="318"/>
      <c r="Q173" s="319">
        <v>3170</v>
      </c>
      <c r="R173" s="320">
        <v>0</v>
      </c>
      <c r="S173" s="321" t="e">
        <f t="shared" si="2"/>
        <v>#DIV/0!</v>
      </c>
      <c r="T173" s="189"/>
      <c r="U173" s="189"/>
      <c r="V173" s="189"/>
      <c r="W173" s="336"/>
      <c r="X173" s="341"/>
      <c r="Y173" s="284"/>
      <c r="Z173" s="418"/>
      <c r="AA173" s="418"/>
      <c r="AB173" s="418"/>
      <c r="AC173" s="418"/>
      <c r="AP173" s="418"/>
      <c r="AS173" s="418"/>
      <c r="AW173" s="418"/>
      <c r="BA173" s="418"/>
      <c r="BE173" s="371"/>
    </row>
    <row r="174" spans="1:57" ht="16.2" thickBot="1" x14ac:dyDescent="0.35">
      <c r="A174" s="305">
        <v>1171</v>
      </c>
      <c r="B174" s="306">
        <v>0</v>
      </c>
      <c r="C174" s="307">
        <v>0</v>
      </c>
      <c r="D174" s="308">
        <v>0</v>
      </c>
      <c r="E174" s="309">
        <v>0</v>
      </c>
      <c r="F174" s="310">
        <v>0</v>
      </c>
      <c r="G174" s="310">
        <v>0</v>
      </c>
      <c r="H174" s="324"/>
      <c r="I174" s="324"/>
      <c r="J174" s="175"/>
      <c r="K174" s="383"/>
      <c r="L174" s="316"/>
      <c r="M174" s="316"/>
      <c r="N174" s="316"/>
      <c r="O174" s="317"/>
      <c r="P174" s="318"/>
      <c r="Q174" s="319">
        <v>3171</v>
      </c>
      <c r="R174" s="320">
        <v>0</v>
      </c>
      <c r="S174" s="321" t="e">
        <f t="shared" si="2"/>
        <v>#DIV/0!</v>
      </c>
      <c r="T174" s="189"/>
      <c r="U174" s="189"/>
      <c r="V174" s="189"/>
      <c r="W174" s="336"/>
      <c r="X174" s="341"/>
      <c r="Y174" s="284"/>
      <c r="Z174" s="418"/>
      <c r="AA174" s="418"/>
      <c r="AB174" s="418"/>
      <c r="AC174" s="418"/>
      <c r="AP174" s="418"/>
      <c r="AS174" s="418"/>
      <c r="AW174" s="418"/>
      <c r="BA174" s="418"/>
      <c r="BE174" s="358"/>
    </row>
    <row r="175" spans="1:57" ht="16.2" thickBot="1" x14ac:dyDescent="0.35">
      <c r="A175" s="305">
        <v>1172</v>
      </c>
      <c r="B175" s="306">
        <v>0</v>
      </c>
      <c r="C175" s="307">
        <v>0</v>
      </c>
      <c r="D175" s="308">
        <v>0</v>
      </c>
      <c r="E175" s="309">
        <v>0</v>
      </c>
      <c r="F175" s="310">
        <v>0</v>
      </c>
      <c r="G175" s="310">
        <v>0</v>
      </c>
      <c r="H175" s="324"/>
      <c r="I175" s="324"/>
      <c r="J175" s="175"/>
      <c r="K175" s="383"/>
      <c r="L175" s="316"/>
      <c r="M175" s="316"/>
      <c r="N175" s="316"/>
      <c r="O175" s="317"/>
      <c r="P175" s="318"/>
      <c r="Q175" s="319">
        <v>3172</v>
      </c>
      <c r="R175" s="320">
        <v>0</v>
      </c>
      <c r="S175" s="321" t="e">
        <f t="shared" si="2"/>
        <v>#DIV/0!</v>
      </c>
      <c r="T175" s="189"/>
      <c r="U175" s="189"/>
      <c r="V175" s="189"/>
      <c r="W175" s="336"/>
      <c r="X175" s="341"/>
      <c r="Y175" s="284"/>
      <c r="Z175" s="418"/>
      <c r="AA175" s="418"/>
      <c r="AB175" s="418"/>
      <c r="AC175" s="418"/>
      <c r="AP175" s="418"/>
      <c r="AS175" s="418"/>
      <c r="AW175" s="418"/>
      <c r="BA175" s="418"/>
    </row>
    <row r="176" spans="1:57" ht="16.2" thickBot="1" x14ac:dyDescent="0.35">
      <c r="A176" s="305">
        <v>1173</v>
      </c>
      <c r="B176" s="306">
        <v>0</v>
      </c>
      <c r="C176" s="307">
        <v>0</v>
      </c>
      <c r="D176" s="308">
        <v>0</v>
      </c>
      <c r="E176" s="309">
        <v>0</v>
      </c>
      <c r="F176" s="310">
        <v>0</v>
      </c>
      <c r="G176" s="310">
        <v>0</v>
      </c>
      <c r="H176" s="324"/>
      <c r="I176" s="324"/>
      <c r="J176" s="175"/>
      <c r="K176" s="383"/>
      <c r="L176" s="316"/>
      <c r="M176" s="316"/>
      <c r="N176" s="316"/>
      <c r="O176" s="317"/>
      <c r="P176" s="318"/>
      <c r="Q176" s="319">
        <v>3173</v>
      </c>
      <c r="R176" s="320">
        <v>0</v>
      </c>
      <c r="S176" s="321" t="e">
        <f t="shared" si="2"/>
        <v>#DIV/0!</v>
      </c>
      <c r="T176" s="189"/>
      <c r="U176" s="189"/>
      <c r="V176" s="189"/>
      <c r="W176" s="336"/>
      <c r="X176" s="341"/>
      <c r="Y176" s="284"/>
      <c r="Z176" s="418"/>
      <c r="AA176" s="418"/>
      <c r="AB176" s="418"/>
      <c r="AC176" s="418"/>
      <c r="AP176" s="418"/>
      <c r="AS176" s="418"/>
      <c r="AW176" s="418"/>
      <c r="BA176" s="418"/>
    </row>
    <row r="177" spans="1:53" ht="16.2" thickBot="1" x14ac:dyDescent="0.35">
      <c r="A177" s="305">
        <v>1174</v>
      </c>
      <c r="B177" s="306">
        <v>0</v>
      </c>
      <c r="C177" s="307">
        <v>0</v>
      </c>
      <c r="D177" s="308">
        <v>0</v>
      </c>
      <c r="E177" s="309">
        <v>0</v>
      </c>
      <c r="F177" s="310">
        <v>0</v>
      </c>
      <c r="G177" s="310">
        <v>0</v>
      </c>
      <c r="H177" s="324"/>
      <c r="I177" s="324"/>
      <c r="J177" s="175"/>
      <c r="K177" s="383"/>
      <c r="L177" s="316"/>
      <c r="M177" s="316"/>
      <c r="N177" s="316"/>
      <c r="O177" s="317"/>
      <c r="P177" s="318"/>
      <c r="Q177" s="319">
        <v>3174</v>
      </c>
      <c r="R177" s="320">
        <v>0</v>
      </c>
      <c r="S177" s="321" t="e">
        <f t="shared" si="2"/>
        <v>#DIV/0!</v>
      </c>
      <c r="T177" s="189"/>
      <c r="U177" s="189"/>
      <c r="V177" s="189"/>
      <c r="W177" s="336"/>
      <c r="X177" s="341"/>
      <c r="Y177" s="284"/>
      <c r="Z177" s="418"/>
      <c r="AA177" s="418"/>
      <c r="AB177" s="418"/>
      <c r="AC177" s="418"/>
      <c r="AP177" s="418"/>
      <c r="AS177" s="418"/>
      <c r="AW177" s="418"/>
      <c r="BA177" s="418"/>
    </row>
    <row r="178" spans="1:53" ht="16.2" thickBot="1" x14ac:dyDescent="0.35">
      <c r="A178" s="305">
        <v>1175</v>
      </c>
      <c r="B178" s="306">
        <v>0</v>
      </c>
      <c r="C178" s="307">
        <v>0</v>
      </c>
      <c r="D178" s="308">
        <v>0</v>
      </c>
      <c r="E178" s="309">
        <v>0</v>
      </c>
      <c r="F178" s="310">
        <v>0</v>
      </c>
      <c r="G178" s="310">
        <v>0</v>
      </c>
      <c r="H178" s="324"/>
      <c r="I178" s="324"/>
      <c r="J178" s="175"/>
      <c r="K178" s="383"/>
      <c r="L178" s="316"/>
      <c r="M178" s="316"/>
      <c r="N178" s="316"/>
      <c r="O178" s="317"/>
      <c r="P178" s="318"/>
      <c r="Q178" s="319">
        <v>3175</v>
      </c>
      <c r="R178" s="320">
        <v>0</v>
      </c>
      <c r="S178" s="321" t="e">
        <f t="shared" si="2"/>
        <v>#DIV/0!</v>
      </c>
      <c r="T178" s="189"/>
      <c r="U178" s="189"/>
      <c r="V178" s="189"/>
      <c r="W178" s="336"/>
      <c r="X178" s="341"/>
      <c r="Y178" s="284"/>
      <c r="Z178" s="418"/>
      <c r="AA178" s="418"/>
      <c r="AB178" s="418"/>
      <c r="AC178" s="418"/>
      <c r="AP178" s="418"/>
      <c r="AS178" s="418"/>
      <c r="AW178" s="418"/>
      <c r="BA178" s="418"/>
    </row>
    <row r="179" spans="1:53" ht="16.2" thickBot="1" x14ac:dyDescent="0.35">
      <c r="A179" s="305">
        <v>1176</v>
      </c>
      <c r="B179" s="306">
        <v>0</v>
      </c>
      <c r="C179" s="307">
        <v>0</v>
      </c>
      <c r="D179" s="308">
        <v>0</v>
      </c>
      <c r="E179" s="309">
        <v>0</v>
      </c>
      <c r="F179" s="310">
        <v>0</v>
      </c>
      <c r="G179" s="310">
        <v>0</v>
      </c>
      <c r="H179" s="324"/>
      <c r="I179" s="324"/>
      <c r="J179" s="175"/>
      <c r="K179" s="383"/>
      <c r="L179" s="316"/>
      <c r="M179" s="316"/>
      <c r="N179" s="316"/>
      <c r="O179" s="317"/>
      <c r="P179" s="318"/>
      <c r="Q179" s="319">
        <v>3176</v>
      </c>
      <c r="R179" s="320">
        <v>0</v>
      </c>
      <c r="S179" s="321" t="e">
        <f t="shared" si="2"/>
        <v>#DIV/0!</v>
      </c>
      <c r="T179" s="189"/>
      <c r="U179" s="189"/>
      <c r="V179" s="189"/>
      <c r="W179" s="336"/>
      <c r="X179" s="341"/>
      <c r="Y179" s="284"/>
      <c r="Z179" s="418"/>
      <c r="AA179" s="418"/>
      <c r="AB179" s="418"/>
      <c r="AC179" s="418"/>
      <c r="AP179" s="418"/>
      <c r="AS179" s="418"/>
      <c r="AW179" s="418"/>
      <c r="BA179" s="418"/>
    </row>
    <row r="180" spans="1:53" ht="16.2" thickBot="1" x14ac:dyDescent="0.35">
      <c r="A180" s="305">
        <v>1177</v>
      </c>
      <c r="B180" s="306">
        <v>0</v>
      </c>
      <c r="C180" s="307">
        <v>0</v>
      </c>
      <c r="D180" s="308">
        <v>0</v>
      </c>
      <c r="E180" s="309">
        <v>0</v>
      </c>
      <c r="F180" s="310">
        <v>0</v>
      </c>
      <c r="G180" s="310">
        <v>0</v>
      </c>
      <c r="H180" s="324"/>
      <c r="I180" s="324"/>
      <c r="J180" s="175"/>
      <c r="K180" s="383"/>
      <c r="L180" s="316"/>
      <c r="M180" s="316"/>
      <c r="N180" s="316"/>
      <c r="O180" s="317"/>
      <c r="P180" s="318"/>
      <c r="Q180" s="319">
        <v>3177</v>
      </c>
      <c r="R180" s="320">
        <v>0</v>
      </c>
      <c r="S180" s="321" t="e">
        <f t="shared" si="2"/>
        <v>#DIV/0!</v>
      </c>
      <c r="T180" s="189"/>
      <c r="U180" s="189"/>
      <c r="V180" s="189"/>
      <c r="W180" s="336"/>
      <c r="X180" s="341"/>
      <c r="Y180" s="284"/>
      <c r="Z180" s="418"/>
      <c r="AA180" s="418"/>
      <c r="AB180" s="418"/>
      <c r="AC180" s="418"/>
      <c r="AP180" s="418"/>
      <c r="AS180" s="418"/>
      <c r="AW180" s="418"/>
      <c r="BA180" s="418"/>
    </row>
    <row r="181" spans="1:53" ht="16.2" thickBot="1" x14ac:dyDescent="0.35">
      <c r="A181" s="305">
        <v>1178</v>
      </c>
      <c r="B181" s="306">
        <v>0</v>
      </c>
      <c r="C181" s="307">
        <v>0</v>
      </c>
      <c r="D181" s="308">
        <v>0</v>
      </c>
      <c r="E181" s="309">
        <v>0</v>
      </c>
      <c r="F181" s="310">
        <v>0</v>
      </c>
      <c r="G181" s="310">
        <v>0</v>
      </c>
      <c r="H181" s="324"/>
      <c r="I181" s="324"/>
      <c r="J181" s="175"/>
      <c r="K181" s="383"/>
      <c r="L181" s="316"/>
      <c r="M181" s="316"/>
      <c r="N181" s="316"/>
      <c r="O181" s="317"/>
      <c r="P181" s="318"/>
      <c r="Q181" s="319">
        <v>3178</v>
      </c>
      <c r="R181" s="320">
        <v>0</v>
      </c>
      <c r="S181" s="321" t="e">
        <f t="shared" si="2"/>
        <v>#DIV/0!</v>
      </c>
      <c r="T181" s="189"/>
      <c r="U181" s="189"/>
      <c r="V181" s="189"/>
      <c r="W181" s="336"/>
      <c r="X181" s="341"/>
      <c r="Y181" s="284"/>
      <c r="Z181" s="418"/>
      <c r="AA181" s="418"/>
      <c r="AB181" s="418"/>
      <c r="AC181" s="418"/>
      <c r="AP181" s="418"/>
      <c r="AS181" s="418"/>
      <c r="AW181" s="418"/>
      <c r="BA181" s="418"/>
    </row>
    <row r="182" spans="1:53" ht="16.2" thickBot="1" x14ac:dyDescent="0.35">
      <c r="A182" s="305">
        <v>1179</v>
      </c>
      <c r="B182" s="306">
        <v>0</v>
      </c>
      <c r="C182" s="307">
        <v>0</v>
      </c>
      <c r="D182" s="308">
        <v>0</v>
      </c>
      <c r="E182" s="309">
        <v>0</v>
      </c>
      <c r="F182" s="310">
        <v>0</v>
      </c>
      <c r="G182" s="310">
        <v>0</v>
      </c>
      <c r="H182" s="324"/>
      <c r="I182" s="324"/>
      <c r="J182" s="175"/>
      <c r="K182" s="383"/>
      <c r="L182" s="316"/>
      <c r="M182" s="316"/>
      <c r="N182" s="316"/>
      <c r="O182" s="317"/>
      <c r="P182" s="318"/>
      <c r="Q182" s="319">
        <v>3179</v>
      </c>
      <c r="R182" s="320">
        <v>0</v>
      </c>
      <c r="S182" s="321" t="e">
        <f t="shared" si="2"/>
        <v>#DIV/0!</v>
      </c>
      <c r="T182" s="189"/>
      <c r="U182" s="189"/>
      <c r="V182" s="189"/>
      <c r="W182" s="336"/>
      <c r="X182" s="341"/>
      <c r="Y182" s="284"/>
      <c r="Z182" s="418"/>
      <c r="AA182" s="418"/>
      <c r="AB182" s="418"/>
      <c r="AC182" s="418"/>
      <c r="AP182" s="418"/>
      <c r="AS182" s="418"/>
      <c r="AW182" s="418"/>
      <c r="BA182" s="418"/>
    </row>
    <row r="183" spans="1:53" ht="16.2" thickBot="1" x14ac:dyDescent="0.35">
      <c r="A183" s="305">
        <v>1180</v>
      </c>
      <c r="B183" s="306">
        <v>0</v>
      </c>
      <c r="C183" s="307">
        <v>0</v>
      </c>
      <c r="D183" s="308">
        <v>0</v>
      </c>
      <c r="E183" s="309">
        <v>0</v>
      </c>
      <c r="F183" s="310">
        <v>0</v>
      </c>
      <c r="G183" s="310">
        <v>0</v>
      </c>
      <c r="H183" s="324"/>
      <c r="I183" s="324"/>
      <c r="J183" s="175"/>
      <c r="K183" s="383"/>
      <c r="L183" s="316"/>
      <c r="M183" s="316"/>
      <c r="N183" s="316"/>
      <c r="O183" s="317"/>
      <c r="P183" s="318"/>
      <c r="Q183" s="319">
        <v>3180</v>
      </c>
      <c r="R183" s="320">
        <v>0</v>
      </c>
      <c r="S183" s="321" t="e">
        <f t="shared" si="2"/>
        <v>#DIV/0!</v>
      </c>
      <c r="T183" s="189"/>
      <c r="U183" s="189"/>
      <c r="V183" s="189"/>
      <c r="W183" s="336"/>
      <c r="X183" s="341"/>
      <c r="Y183" s="284"/>
      <c r="Z183" s="418"/>
      <c r="AA183" s="418"/>
      <c r="AB183" s="418"/>
      <c r="AC183" s="418"/>
      <c r="AP183" s="418"/>
      <c r="AS183" s="418"/>
      <c r="AW183" s="418"/>
      <c r="BA183" s="418"/>
    </row>
    <row r="184" spans="1:53" ht="16.2" thickBot="1" x14ac:dyDescent="0.35">
      <c r="A184" s="305">
        <v>1181</v>
      </c>
      <c r="B184" s="306">
        <v>0</v>
      </c>
      <c r="C184" s="307">
        <v>0</v>
      </c>
      <c r="D184" s="308">
        <v>0</v>
      </c>
      <c r="E184" s="309">
        <v>0</v>
      </c>
      <c r="F184" s="310">
        <v>0</v>
      </c>
      <c r="G184" s="310">
        <v>0</v>
      </c>
      <c r="H184" s="324"/>
      <c r="I184" s="324"/>
      <c r="J184" s="175"/>
      <c r="K184" s="383"/>
      <c r="L184" s="316"/>
      <c r="M184" s="316"/>
      <c r="N184" s="316"/>
      <c r="O184" s="317"/>
      <c r="P184" s="318"/>
      <c r="Q184" s="319">
        <v>3181</v>
      </c>
      <c r="R184" s="320">
        <v>0</v>
      </c>
      <c r="S184" s="321" t="e">
        <f t="shared" si="2"/>
        <v>#DIV/0!</v>
      </c>
      <c r="T184" s="189"/>
      <c r="U184" s="189"/>
      <c r="V184" s="189"/>
      <c r="W184" s="336"/>
      <c r="X184" s="341"/>
      <c r="Y184" s="284"/>
      <c r="Z184" s="418"/>
      <c r="AA184" s="418"/>
      <c r="AB184" s="418"/>
      <c r="AC184" s="418"/>
      <c r="AP184" s="418"/>
      <c r="AS184" s="418"/>
      <c r="AW184" s="418"/>
      <c r="BA184" s="418"/>
    </row>
    <row r="185" spans="1:53" ht="16.2" thickBot="1" x14ac:dyDescent="0.35">
      <c r="A185" s="305">
        <v>1182</v>
      </c>
      <c r="B185" s="306">
        <v>0</v>
      </c>
      <c r="C185" s="307">
        <v>0</v>
      </c>
      <c r="D185" s="308">
        <v>0</v>
      </c>
      <c r="E185" s="309">
        <v>0</v>
      </c>
      <c r="F185" s="310">
        <v>0</v>
      </c>
      <c r="G185" s="310">
        <v>0</v>
      </c>
      <c r="H185" s="324"/>
      <c r="I185" s="324"/>
      <c r="J185" s="175"/>
      <c r="K185" s="383"/>
      <c r="L185" s="316"/>
      <c r="M185" s="316"/>
      <c r="N185" s="316"/>
      <c r="O185" s="317"/>
      <c r="P185" s="318"/>
      <c r="Q185" s="319">
        <v>3182</v>
      </c>
      <c r="R185" s="320">
        <v>0</v>
      </c>
      <c r="S185" s="321" t="e">
        <f t="shared" si="2"/>
        <v>#DIV/0!</v>
      </c>
      <c r="T185" s="189"/>
      <c r="U185" s="189"/>
      <c r="V185" s="189"/>
      <c r="W185" s="336"/>
      <c r="X185" s="341"/>
      <c r="Y185" s="284"/>
      <c r="Z185" s="418"/>
      <c r="AA185" s="418"/>
      <c r="AB185" s="418"/>
      <c r="AC185" s="418"/>
      <c r="AP185" s="418"/>
      <c r="AS185" s="418"/>
      <c r="AW185" s="418"/>
      <c r="BA185" s="418"/>
    </row>
    <row r="186" spans="1:53" ht="16.2" thickBot="1" x14ac:dyDescent="0.35">
      <c r="A186" s="305">
        <v>1183</v>
      </c>
      <c r="B186" s="306">
        <v>0</v>
      </c>
      <c r="C186" s="307">
        <v>0</v>
      </c>
      <c r="D186" s="308">
        <v>0</v>
      </c>
      <c r="E186" s="309">
        <v>0</v>
      </c>
      <c r="F186" s="310">
        <v>0</v>
      </c>
      <c r="G186" s="310">
        <v>0</v>
      </c>
      <c r="H186" s="324"/>
      <c r="I186" s="324"/>
      <c r="J186" s="175"/>
      <c r="K186" s="383"/>
      <c r="L186" s="316"/>
      <c r="M186" s="316"/>
      <c r="N186" s="316"/>
      <c r="O186" s="317"/>
      <c r="P186" s="318"/>
      <c r="Q186" s="319">
        <v>3183</v>
      </c>
      <c r="R186" s="320">
        <v>0</v>
      </c>
      <c r="S186" s="321" t="e">
        <f t="shared" si="2"/>
        <v>#DIV/0!</v>
      </c>
      <c r="T186" s="189"/>
      <c r="U186" s="189"/>
      <c r="V186" s="189"/>
      <c r="W186" s="336"/>
      <c r="X186" s="341"/>
      <c r="Y186" s="284"/>
      <c r="Z186" s="418"/>
      <c r="AA186" s="418"/>
      <c r="AB186" s="418"/>
      <c r="AC186" s="418"/>
      <c r="AP186" s="418"/>
      <c r="AS186" s="418"/>
      <c r="AW186" s="418"/>
      <c r="BA186" s="418"/>
    </row>
    <row r="187" spans="1:53" ht="16.2" thickBot="1" x14ac:dyDescent="0.35">
      <c r="A187" s="305">
        <v>1184</v>
      </c>
      <c r="B187" s="306">
        <v>0</v>
      </c>
      <c r="C187" s="307">
        <v>0</v>
      </c>
      <c r="D187" s="308">
        <v>0</v>
      </c>
      <c r="E187" s="309">
        <v>0</v>
      </c>
      <c r="F187" s="310">
        <v>0</v>
      </c>
      <c r="G187" s="310">
        <v>0</v>
      </c>
      <c r="H187" s="324"/>
      <c r="I187" s="324"/>
      <c r="J187" s="175"/>
      <c r="K187" s="383"/>
      <c r="L187" s="316"/>
      <c r="M187" s="316"/>
      <c r="N187" s="316"/>
      <c r="O187" s="317"/>
      <c r="P187" s="318"/>
      <c r="Q187" s="319">
        <v>3184</v>
      </c>
      <c r="R187" s="320">
        <v>0</v>
      </c>
      <c r="S187" s="321" t="e">
        <f t="shared" si="2"/>
        <v>#DIV/0!</v>
      </c>
      <c r="T187" s="189"/>
      <c r="U187" s="189"/>
      <c r="V187" s="189"/>
      <c r="W187" s="336"/>
      <c r="X187" s="341"/>
      <c r="Y187" s="284"/>
      <c r="Z187" s="418"/>
      <c r="AA187" s="418"/>
      <c r="AB187" s="418"/>
      <c r="AC187" s="418"/>
      <c r="AP187" s="418"/>
      <c r="AS187" s="418"/>
      <c r="AW187" s="418"/>
      <c r="BA187" s="418"/>
    </row>
    <row r="188" spans="1:53" ht="16.2" thickBot="1" x14ac:dyDescent="0.35">
      <c r="A188" s="305">
        <v>1185</v>
      </c>
      <c r="B188" s="306">
        <v>0</v>
      </c>
      <c r="C188" s="307">
        <v>0</v>
      </c>
      <c r="D188" s="308">
        <v>0</v>
      </c>
      <c r="E188" s="309">
        <v>0</v>
      </c>
      <c r="F188" s="310">
        <v>0</v>
      </c>
      <c r="G188" s="310">
        <v>0</v>
      </c>
      <c r="H188" s="324"/>
      <c r="I188" s="324"/>
      <c r="J188" s="175"/>
      <c r="K188" s="383"/>
      <c r="L188" s="316"/>
      <c r="M188" s="316"/>
      <c r="N188" s="316"/>
      <c r="O188" s="317"/>
      <c r="P188" s="318"/>
      <c r="Q188" s="319">
        <v>3185</v>
      </c>
      <c r="R188" s="320">
        <v>0</v>
      </c>
      <c r="S188" s="321" t="e">
        <f t="shared" si="2"/>
        <v>#DIV/0!</v>
      </c>
      <c r="T188" s="189"/>
      <c r="U188" s="189"/>
      <c r="V188" s="189"/>
      <c r="W188" s="336"/>
      <c r="X188" s="341"/>
      <c r="Y188" s="284"/>
      <c r="Z188" s="418"/>
      <c r="AA188" s="418"/>
      <c r="AB188" s="418"/>
      <c r="AC188" s="418"/>
      <c r="AP188" s="418"/>
      <c r="AS188" s="418"/>
      <c r="AW188" s="418"/>
      <c r="BA188" s="418"/>
    </row>
    <row r="189" spans="1:53" ht="16.2" thickBot="1" x14ac:dyDescent="0.35">
      <c r="A189" s="305">
        <v>1186</v>
      </c>
      <c r="B189" s="306">
        <v>0</v>
      </c>
      <c r="C189" s="307">
        <v>0</v>
      </c>
      <c r="D189" s="308">
        <v>0</v>
      </c>
      <c r="E189" s="309">
        <v>0</v>
      </c>
      <c r="F189" s="310">
        <v>0</v>
      </c>
      <c r="G189" s="310">
        <v>0</v>
      </c>
      <c r="H189" s="324"/>
      <c r="I189" s="324"/>
      <c r="J189" s="175"/>
      <c r="K189" s="383"/>
      <c r="L189" s="316"/>
      <c r="M189" s="316"/>
      <c r="N189" s="316"/>
      <c r="O189" s="317"/>
      <c r="P189" s="318"/>
      <c r="Q189" s="319">
        <v>3186</v>
      </c>
      <c r="R189" s="320">
        <v>0</v>
      </c>
      <c r="S189" s="321" t="e">
        <f t="shared" si="2"/>
        <v>#DIV/0!</v>
      </c>
      <c r="T189" s="189"/>
      <c r="U189" s="189"/>
      <c r="V189" s="189"/>
      <c r="W189" s="336"/>
      <c r="X189" s="341"/>
      <c r="Y189" s="284"/>
      <c r="Z189" s="418"/>
      <c r="AA189" s="418"/>
      <c r="AB189" s="418"/>
      <c r="AC189" s="418"/>
      <c r="AP189" s="418"/>
      <c r="AS189" s="418"/>
      <c r="AW189" s="418"/>
      <c r="BA189" s="418"/>
    </row>
    <row r="190" spans="1:53" ht="16.2" thickBot="1" x14ac:dyDescent="0.35">
      <c r="A190" s="305">
        <v>1187</v>
      </c>
      <c r="B190" s="306">
        <v>0</v>
      </c>
      <c r="C190" s="307">
        <v>0</v>
      </c>
      <c r="D190" s="308">
        <v>0</v>
      </c>
      <c r="E190" s="309">
        <v>0</v>
      </c>
      <c r="F190" s="310">
        <v>0</v>
      </c>
      <c r="G190" s="310">
        <v>0</v>
      </c>
      <c r="H190" s="324"/>
      <c r="I190" s="324"/>
      <c r="J190" s="175"/>
      <c r="K190" s="383"/>
      <c r="L190" s="316"/>
      <c r="M190" s="316"/>
      <c r="N190" s="316"/>
      <c r="O190" s="317"/>
      <c r="P190" s="318"/>
      <c r="Q190" s="319">
        <v>3187</v>
      </c>
      <c r="R190" s="320">
        <v>0</v>
      </c>
      <c r="S190" s="321" t="e">
        <f t="shared" si="2"/>
        <v>#DIV/0!</v>
      </c>
      <c r="T190" s="189"/>
      <c r="U190" s="189"/>
      <c r="V190" s="189"/>
      <c r="W190" s="336"/>
      <c r="X190" s="341"/>
      <c r="Y190" s="284"/>
      <c r="Z190" s="418"/>
      <c r="AA190" s="418"/>
      <c r="AB190" s="418"/>
      <c r="AC190" s="418"/>
      <c r="AP190" s="418"/>
      <c r="AS190" s="418"/>
      <c r="AW190" s="418"/>
      <c r="BA190" s="418"/>
    </row>
    <row r="191" spans="1:53" ht="16.2" thickBot="1" x14ac:dyDescent="0.35">
      <c r="A191" s="305">
        <v>1188</v>
      </c>
      <c r="B191" s="306">
        <v>0</v>
      </c>
      <c r="C191" s="307">
        <v>0</v>
      </c>
      <c r="D191" s="308">
        <v>0</v>
      </c>
      <c r="E191" s="309">
        <v>0</v>
      </c>
      <c r="F191" s="310">
        <v>0</v>
      </c>
      <c r="G191" s="310">
        <v>0</v>
      </c>
      <c r="H191" s="324"/>
      <c r="I191" s="324"/>
      <c r="J191" s="175"/>
      <c r="K191" s="383"/>
      <c r="L191" s="316"/>
      <c r="M191" s="316"/>
      <c r="N191" s="316"/>
      <c r="O191" s="317"/>
      <c r="P191" s="318"/>
      <c r="Q191" s="319">
        <v>3188</v>
      </c>
      <c r="R191" s="320">
        <v>0</v>
      </c>
      <c r="S191" s="321" t="e">
        <f t="shared" si="2"/>
        <v>#DIV/0!</v>
      </c>
      <c r="T191" s="189"/>
      <c r="U191" s="189">
        <v>0</v>
      </c>
      <c r="V191" s="189">
        <v>0</v>
      </c>
      <c r="W191" s="336">
        <v>0</v>
      </c>
      <c r="X191" s="341"/>
      <c r="Y191" s="284"/>
      <c r="Z191" s="418"/>
      <c r="AA191" s="418"/>
      <c r="AB191" s="418"/>
      <c r="AC191" s="418"/>
      <c r="AP191" s="418"/>
      <c r="AS191" s="418"/>
      <c r="AW191" s="418"/>
      <c r="BA191" s="418"/>
    </row>
    <row r="192" spans="1:53" ht="16.2" thickBot="1" x14ac:dyDescent="0.35">
      <c r="A192" s="305">
        <v>1189</v>
      </c>
      <c r="B192" s="306">
        <v>0</v>
      </c>
      <c r="C192" s="307">
        <v>0</v>
      </c>
      <c r="D192" s="308">
        <v>0</v>
      </c>
      <c r="E192" s="309">
        <v>0</v>
      </c>
      <c r="F192" s="310">
        <v>0</v>
      </c>
      <c r="G192" s="310">
        <v>0</v>
      </c>
      <c r="H192" s="324"/>
      <c r="I192" s="324"/>
      <c r="J192" s="175"/>
      <c r="K192" s="383"/>
      <c r="L192" s="316"/>
      <c r="M192" s="316"/>
      <c r="N192" s="316"/>
      <c r="O192" s="317"/>
      <c r="P192" s="318"/>
      <c r="Q192" s="319">
        <v>3189</v>
      </c>
      <c r="R192" s="320">
        <v>0</v>
      </c>
      <c r="S192" s="321" t="e">
        <f t="shared" si="2"/>
        <v>#DIV/0!</v>
      </c>
      <c r="T192" s="189"/>
      <c r="U192" s="189"/>
      <c r="V192" s="189"/>
      <c r="W192" s="336"/>
      <c r="X192" s="341"/>
      <c r="Y192" s="284"/>
      <c r="Z192" s="418"/>
      <c r="AA192" s="418"/>
      <c r="AB192" s="418"/>
      <c r="AC192" s="418"/>
      <c r="AP192" s="418"/>
      <c r="AS192" s="418"/>
      <c r="AW192" s="418"/>
      <c r="BA192" s="418"/>
    </row>
    <row r="193" spans="1:53" ht="16.2" thickBot="1" x14ac:dyDescent="0.35">
      <c r="A193" s="305">
        <v>1190</v>
      </c>
      <c r="B193" s="306">
        <v>0</v>
      </c>
      <c r="C193" s="307">
        <v>0</v>
      </c>
      <c r="D193" s="308">
        <v>0</v>
      </c>
      <c r="E193" s="309">
        <v>0</v>
      </c>
      <c r="F193" s="310">
        <v>0</v>
      </c>
      <c r="G193" s="310">
        <v>0</v>
      </c>
      <c r="H193" s="324"/>
      <c r="I193" s="324"/>
      <c r="J193" s="175"/>
      <c r="K193" s="383"/>
      <c r="L193" s="316"/>
      <c r="M193" s="316"/>
      <c r="N193" s="316"/>
      <c r="O193" s="317"/>
      <c r="P193" s="318"/>
      <c r="Q193" s="319">
        <v>3190</v>
      </c>
      <c r="R193" s="320">
        <v>0</v>
      </c>
      <c r="S193" s="321" t="e">
        <f t="shared" si="2"/>
        <v>#DIV/0!</v>
      </c>
      <c r="T193" s="189"/>
      <c r="U193" s="189"/>
      <c r="V193" s="189"/>
      <c r="W193" s="336"/>
      <c r="X193" s="341"/>
      <c r="Y193" s="284"/>
      <c r="Z193" s="418"/>
      <c r="AA193" s="418"/>
      <c r="AB193" s="418"/>
      <c r="AC193" s="418"/>
      <c r="AP193" s="418"/>
      <c r="AS193" s="418"/>
      <c r="AW193" s="418"/>
      <c r="BA193" s="418"/>
    </row>
    <row r="194" spans="1:53" ht="16.2" thickBot="1" x14ac:dyDescent="0.35">
      <c r="A194" s="305">
        <v>1191</v>
      </c>
      <c r="B194" s="306">
        <v>0</v>
      </c>
      <c r="C194" s="307">
        <v>0</v>
      </c>
      <c r="D194" s="308">
        <v>0</v>
      </c>
      <c r="E194" s="309">
        <v>0</v>
      </c>
      <c r="F194" s="310">
        <v>0</v>
      </c>
      <c r="G194" s="310">
        <v>0</v>
      </c>
      <c r="H194" s="324"/>
      <c r="I194" s="324"/>
      <c r="J194" s="175"/>
      <c r="K194" s="383"/>
      <c r="L194" s="316"/>
      <c r="M194" s="316"/>
      <c r="N194" s="316"/>
      <c r="O194" s="317"/>
      <c r="P194" s="318"/>
      <c r="Q194" s="319">
        <v>3191</v>
      </c>
      <c r="R194" s="320">
        <v>0</v>
      </c>
      <c r="S194" s="321" t="e">
        <f t="shared" si="2"/>
        <v>#DIV/0!</v>
      </c>
      <c r="T194" s="189"/>
      <c r="U194" s="189"/>
      <c r="V194" s="189"/>
      <c r="W194" s="336"/>
      <c r="X194" s="341"/>
      <c r="Y194" s="284"/>
      <c r="Z194" s="418"/>
      <c r="AA194" s="418"/>
      <c r="AB194" s="418"/>
      <c r="AC194" s="418"/>
      <c r="AP194" s="418"/>
      <c r="AS194" s="418"/>
      <c r="AW194" s="418"/>
      <c r="BA194" s="418"/>
    </row>
    <row r="195" spans="1:53" ht="16.2" thickBot="1" x14ac:dyDescent="0.35">
      <c r="A195" s="305">
        <v>1192</v>
      </c>
      <c r="B195" s="306">
        <v>0</v>
      </c>
      <c r="C195" s="307">
        <v>0</v>
      </c>
      <c r="D195" s="308">
        <v>0</v>
      </c>
      <c r="E195" s="309">
        <v>0</v>
      </c>
      <c r="F195" s="310">
        <v>0</v>
      </c>
      <c r="G195" s="310">
        <v>0</v>
      </c>
      <c r="H195" s="324"/>
      <c r="I195" s="324"/>
      <c r="J195" s="175"/>
      <c r="K195" s="383"/>
      <c r="L195" s="316"/>
      <c r="M195" s="316"/>
      <c r="N195" s="316"/>
      <c r="O195" s="317"/>
      <c r="P195" s="318"/>
      <c r="Q195" s="319">
        <v>3192</v>
      </c>
      <c r="R195" s="320">
        <v>0</v>
      </c>
      <c r="S195" s="321" t="e">
        <f t="shared" si="2"/>
        <v>#DIV/0!</v>
      </c>
      <c r="T195" s="189"/>
      <c r="U195" s="189"/>
      <c r="V195" s="189"/>
      <c r="W195" s="336"/>
      <c r="X195" s="341"/>
      <c r="Y195" s="284"/>
      <c r="Z195" s="418"/>
      <c r="AA195" s="418"/>
      <c r="AB195" s="418"/>
      <c r="AC195" s="418"/>
      <c r="AP195" s="418"/>
      <c r="AS195" s="418"/>
      <c r="AW195" s="418"/>
      <c r="BA195" s="418"/>
    </row>
    <row r="196" spans="1:53" ht="16.2" thickBot="1" x14ac:dyDescent="0.35">
      <c r="A196" s="305">
        <v>1193</v>
      </c>
      <c r="B196" s="306">
        <v>0</v>
      </c>
      <c r="C196" s="307">
        <v>0</v>
      </c>
      <c r="D196" s="308">
        <v>0</v>
      </c>
      <c r="E196" s="309">
        <v>0</v>
      </c>
      <c r="F196" s="310">
        <v>0</v>
      </c>
      <c r="G196" s="310">
        <v>0</v>
      </c>
      <c r="H196" s="324"/>
      <c r="I196" s="324"/>
      <c r="J196" s="175"/>
      <c r="K196" s="383"/>
      <c r="L196" s="316"/>
      <c r="M196" s="316"/>
      <c r="N196" s="316"/>
      <c r="O196" s="317"/>
      <c r="P196" s="318"/>
      <c r="Q196" s="319">
        <v>3193</v>
      </c>
      <c r="R196" s="320">
        <v>0</v>
      </c>
      <c r="S196" s="321" t="e">
        <f t="shared" ref="S196:S259" si="3">ROUNDDOWN(T196/U196,0)</f>
        <v>#DIV/0!</v>
      </c>
      <c r="T196" s="189"/>
      <c r="U196" s="189"/>
      <c r="V196" s="189"/>
      <c r="W196" s="336"/>
      <c r="X196" s="341"/>
      <c r="Y196" s="284"/>
      <c r="Z196" s="418"/>
      <c r="AA196" s="418"/>
      <c r="AB196" s="418"/>
      <c r="AC196" s="418"/>
      <c r="AP196" s="418"/>
      <c r="AS196" s="418"/>
      <c r="AW196" s="418"/>
      <c r="BA196" s="418"/>
    </row>
    <row r="197" spans="1:53" ht="16.2" thickBot="1" x14ac:dyDescent="0.35">
      <c r="A197" s="305">
        <v>1194</v>
      </c>
      <c r="B197" s="306">
        <v>0</v>
      </c>
      <c r="C197" s="307">
        <v>0</v>
      </c>
      <c r="D197" s="308">
        <v>0</v>
      </c>
      <c r="E197" s="309">
        <v>0</v>
      </c>
      <c r="F197" s="310">
        <v>0</v>
      </c>
      <c r="G197" s="310">
        <v>0</v>
      </c>
      <c r="H197" s="324"/>
      <c r="I197" s="324"/>
      <c r="J197" s="175"/>
      <c r="K197" s="383"/>
      <c r="L197" s="316"/>
      <c r="M197" s="316"/>
      <c r="N197" s="316"/>
      <c r="O197" s="317"/>
      <c r="P197" s="318"/>
      <c r="Q197" s="319">
        <v>3194</v>
      </c>
      <c r="R197" s="320">
        <v>0</v>
      </c>
      <c r="S197" s="321" t="e">
        <f t="shared" si="3"/>
        <v>#DIV/0!</v>
      </c>
      <c r="T197" s="189"/>
      <c r="U197" s="189"/>
      <c r="V197" s="189"/>
      <c r="W197" s="336"/>
      <c r="X197" s="341"/>
      <c r="Y197" s="284"/>
      <c r="Z197" s="418"/>
      <c r="AA197" s="418"/>
      <c r="AB197" s="418"/>
      <c r="AC197" s="418"/>
      <c r="AP197" s="418"/>
      <c r="AS197" s="418"/>
      <c r="AW197" s="418"/>
      <c r="BA197" s="418"/>
    </row>
    <row r="198" spans="1:53" ht="16.2" thickBot="1" x14ac:dyDescent="0.35">
      <c r="A198" s="305">
        <v>1195</v>
      </c>
      <c r="B198" s="306">
        <v>0</v>
      </c>
      <c r="C198" s="307">
        <v>0</v>
      </c>
      <c r="D198" s="308">
        <v>0</v>
      </c>
      <c r="E198" s="309">
        <v>0</v>
      </c>
      <c r="F198" s="310">
        <v>0</v>
      </c>
      <c r="G198" s="310">
        <v>0</v>
      </c>
      <c r="H198" s="324"/>
      <c r="I198" s="324"/>
      <c r="J198" s="175"/>
      <c r="K198" s="383"/>
      <c r="L198" s="316"/>
      <c r="M198" s="316"/>
      <c r="N198" s="316"/>
      <c r="O198" s="317"/>
      <c r="P198" s="318"/>
      <c r="Q198" s="319">
        <v>3195</v>
      </c>
      <c r="R198" s="320">
        <v>0</v>
      </c>
      <c r="S198" s="321" t="e">
        <f t="shared" si="3"/>
        <v>#DIV/0!</v>
      </c>
      <c r="T198" s="189"/>
      <c r="U198" s="189"/>
      <c r="V198" s="189"/>
      <c r="W198" s="336"/>
      <c r="X198" s="341"/>
      <c r="Y198" s="284"/>
      <c r="Z198" s="418"/>
      <c r="AA198" s="418"/>
      <c r="AB198" s="418"/>
      <c r="AC198" s="418"/>
      <c r="AP198" s="418"/>
      <c r="AS198" s="418"/>
      <c r="AW198" s="418"/>
      <c r="BA198" s="418"/>
    </row>
    <row r="199" spans="1:53" ht="16.2" thickBot="1" x14ac:dyDescent="0.35">
      <c r="A199" s="305">
        <v>1196</v>
      </c>
      <c r="B199" s="306">
        <v>0</v>
      </c>
      <c r="C199" s="307">
        <v>0</v>
      </c>
      <c r="D199" s="308">
        <v>0</v>
      </c>
      <c r="E199" s="309">
        <v>0</v>
      </c>
      <c r="F199" s="310">
        <v>0</v>
      </c>
      <c r="G199" s="310">
        <v>0</v>
      </c>
      <c r="H199" s="324"/>
      <c r="I199" s="324"/>
      <c r="J199" s="175"/>
      <c r="K199" s="383"/>
      <c r="L199" s="316"/>
      <c r="M199" s="316"/>
      <c r="N199" s="316"/>
      <c r="O199" s="317"/>
      <c r="P199" s="318"/>
      <c r="Q199" s="319">
        <v>3196</v>
      </c>
      <c r="R199" s="320">
        <v>0</v>
      </c>
      <c r="S199" s="321" t="e">
        <f t="shared" si="3"/>
        <v>#DIV/0!</v>
      </c>
      <c r="T199" s="189"/>
      <c r="U199" s="189">
        <v>0</v>
      </c>
      <c r="V199" s="189">
        <v>0</v>
      </c>
      <c r="W199" s="336">
        <v>0</v>
      </c>
      <c r="X199" s="341"/>
      <c r="Y199" s="284"/>
      <c r="Z199" s="418"/>
      <c r="AA199" s="418"/>
      <c r="AB199" s="418"/>
      <c r="AC199" s="418"/>
      <c r="AP199" s="418"/>
      <c r="AS199" s="418"/>
      <c r="AW199" s="418"/>
      <c r="BA199" s="418"/>
    </row>
    <row r="200" spans="1:53" ht="16.2" thickBot="1" x14ac:dyDescent="0.35">
      <c r="A200" s="305">
        <v>1197</v>
      </c>
      <c r="B200" s="306">
        <v>0</v>
      </c>
      <c r="C200" s="307">
        <v>0</v>
      </c>
      <c r="D200" s="308">
        <v>0</v>
      </c>
      <c r="E200" s="309">
        <v>0</v>
      </c>
      <c r="F200" s="310">
        <v>0</v>
      </c>
      <c r="G200" s="310">
        <v>0</v>
      </c>
      <c r="H200" s="324"/>
      <c r="I200" s="324"/>
      <c r="J200" s="175"/>
      <c r="K200" s="383"/>
      <c r="L200" s="316"/>
      <c r="M200" s="316"/>
      <c r="N200" s="316"/>
      <c r="O200" s="317"/>
      <c r="P200" s="318"/>
      <c r="Q200" s="319">
        <v>3197</v>
      </c>
      <c r="R200" s="320">
        <v>0</v>
      </c>
      <c r="S200" s="321" t="e">
        <f t="shared" si="3"/>
        <v>#DIV/0!</v>
      </c>
      <c r="T200" s="189"/>
      <c r="U200" s="189">
        <v>0</v>
      </c>
      <c r="V200" s="189">
        <v>0</v>
      </c>
      <c r="W200" s="336">
        <v>0</v>
      </c>
      <c r="X200" s="341"/>
      <c r="Y200" s="284"/>
      <c r="Z200" s="418"/>
      <c r="AA200" s="418"/>
      <c r="AB200" s="418"/>
      <c r="AC200" s="418"/>
      <c r="AP200" s="418"/>
      <c r="AS200" s="418"/>
      <c r="AW200" s="418"/>
      <c r="BA200" s="418"/>
    </row>
    <row r="201" spans="1:53" ht="16.2" thickBot="1" x14ac:dyDescent="0.35">
      <c r="A201" s="305">
        <v>1198</v>
      </c>
      <c r="B201" s="306">
        <v>0</v>
      </c>
      <c r="C201" s="307">
        <v>0</v>
      </c>
      <c r="D201" s="308">
        <v>0</v>
      </c>
      <c r="E201" s="309">
        <v>0</v>
      </c>
      <c r="F201" s="310">
        <v>0</v>
      </c>
      <c r="G201" s="310">
        <v>0</v>
      </c>
      <c r="H201" s="324"/>
      <c r="I201" s="324"/>
      <c r="J201" s="175"/>
      <c r="K201" s="383"/>
      <c r="L201" s="316"/>
      <c r="M201" s="316"/>
      <c r="N201" s="316"/>
      <c r="O201" s="317"/>
      <c r="P201" s="318"/>
      <c r="Q201" s="319">
        <v>3198</v>
      </c>
      <c r="R201" s="320">
        <v>0</v>
      </c>
      <c r="S201" s="321" t="e">
        <f t="shared" si="3"/>
        <v>#DIV/0!</v>
      </c>
      <c r="T201" s="189"/>
      <c r="U201" s="189"/>
      <c r="V201" s="189"/>
      <c r="W201" s="336"/>
      <c r="X201" s="341"/>
      <c r="Y201" s="284"/>
      <c r="Z201" s="418"/>
      <c r="AA201" s="418"/>
      <c r="AB201" s="418"/>
      <c r="AC201" s="418"/>
      <c r="AP201" s="418"/>
      <c r="AS201" s="418"/>
      <c r="AW201" s="418"/>
      <c r="BA201" s="418"/>
    </row>
    <row r="202" spans="1:53" ht="16.2" thickBot="1" x14ac:dyDescent="0.35">
      <c r="A202" s="305">
        <v>1199</v>
      </c>
      <c r="B202" s="306">
        <v>0</v>
      </c>
      <c r="C202" s="307">
        <v>0</v>
      </c>
      <c r="D202" s="308">
        <v>0</v>
      </c>
      <c r="E202" s="309">
        <v>0</v>
      </c>
      <c r="F202" s="310">
        <v>0</v>
      </c>
      <c r="G202" s="310">
        <v>0</v>
      </c>
      <c r="H202" s="324"/>
      <c r="I202" s="324"/>
      <c r="J202" s="175"/>
      <c r="K202" s="383"/>
      <c r="L202" s="316"/>
      <c r="M202" s="316"/>
      <c r="N202" s="316"/>
      <c r="O202" s="317"/>
      <c r="P202" s="318"/>
      <c r="Q202" s="319">
        <v>3199</v>
      </c>
      <c r="R202" s="320">
        <v>0</v>
      </c>
      <c r="S202" s="321" t="e">
        <f t="shared" si="3"/>
        <v>#DIV/0!</v>
      </c>
      <c r="T202" s="189"/>
      <c r="U202" s="189"/>
      <c r="V202" s="189"/>
      <c r="W202" s="336"/>
      <c r="X202" s="341"/>
      <c r="Y202" s="284"/>
      <c r="Z202" s="418"/>
      <c r="AA202" s="418"/>
      <c r="AB202" s="418"/>
      <c r="AC202" s="418"/>
      <c r="AP202" s="418"/>
      <c r="AS202" s="418"/>
      <c r="AW202" s="418"/>
      <c r="BA202" s="418"/>
    </row>
    <row r="203" spans="1:53" ht="16.2" thickBot="1" x14ac:dyDescent="0.35">
      <c r="A203" s="305">
        <v>1200</v>
      </c>
      <c r="B203" s="306">
        <v>0</v>
      </c>
      <c r="C203" s="307">
        <v>0</v>
      </c>
      <c r="D203" s="308">
        <v>0</v>
      </c>
      <c r="E203" s="309">
        <v>0</v>
      </c>
      <c r="F203" s="310">
        <v>0</v>
      </c>
      <c r="G203" s="310">
        <v>0</v>
      </c>
      <c r="H203" s="324"/>
      <c r="I203" s="324"/>
      <c r="J203" s="175"/>
      <c r="K203" s="383"/>
      <c r="L203" s="316"/>
      <c r="M203" s="316"/>
      <c r="N203" s="316"/>
      <c r="O203" s="317"/>
      <c r="P203" s="318"/>
      <c r="Q203" s="319">
        <v>3200</v>
      </c>
      <c r="R203" s="320">
        <v>0</v>
      </c>
      <c r="S203" s="321" t="e">
        <f t="shared" si="3"/>
        <v>#DIV/0!</v>
      </c>
      <c r="T203" s="189"/>
      <c r="U203" s="189"/>
      <c r="V203" s="189"/>
      <c r="W203" s="336"/>
      <c r="X203" s="341"/>
      <c r="Y203" s="284"/>
      <c r="Z203" s="418"/>
      <c r="AA203" s="418"/>
      <c r="AB203" s="418"/>
      <c r="AC203" s="418"/>
      <c r="AP203" s="418"/>
      <c r="AS203" s="418"/>
      <c r="AW203" s="418"/>
      <c r="BA203" s="418"/>
    </row>
    <row r="204" spans="1:53" ht="16.2" thickBot="1" x14ac:dyDescent="0.35">
      <c r="A204" s="305">
        <v>1201</v>
      </c>
      <c r="B204" s="306">
        <v>0</v>
      </c>
      <c r="C204" s="307">
        <v>0</v>
      </c>
      <c r="D204" s="308">
        <v>0</v>
      </c>
      <c r="E204" s="309">
        <v>0</v>
      </c>
      <c r="F204" s="310">
        <v>0</v>
      </c>
      <c r="G204" s="310">
        <v>0</v>
      </c>
      <c r="H204" s="324"/>
      <c r="I204" s="324"/>
      <c r="J204" s="175"/>
      <c r="K204" s="383"/>
      <c r="L204" s="316"/>
      <c r="M204" s="316"/>
      <c r="N204" s="316"/>
      <c r="O204" s="317"/>
      <c r="P204" s="318"/>
      <c r="Q204" s="319">
        <v>3201</v>
      </c>
      <c r="R204" s="320">
        <v>0</v>
      </c>
      <c r="S204" s="321" t="e">
        <f t="shared" si="3"/>
        <v>#DIV/0!</v>
      </c>
      <c r="T204" s="189"/>
      <c r="U204" s="189"/>
      <c r="V204" s="189"/>
      <c r="W204" s="336"/>
      <c r="X204" s="341"/>
      <c r="Y204" s="284"/>
      <c r="Z204" s="418"/>
      <c r="AA204" s="418"/>
      <c r="AB204" s="418"/>
      <c r="AC204" s="418"/>
      <c r="AP204" s="418"/>
      <c r="AS204" s="418"/>
      <c r="AW204" s="418"/>
      <c r="BA204" s="418"/>
    </row>
    <row r="205" spans="1:53" ht="16.2" thickBot="1" x14ac:dyDescent="0.35">
      <c r="A205" s="305">
        <v>1202</v>
      </c>
      <c r="B205" s="306">
        <v>0</v>
      </c>
      <c r="C205" s="307">
        <v>0</v>
      </c>
      <c r="D205" s="308">
        <v>0</v>
      </c>
      <c r="E205" s="309">
        <v>0</v>
      </c>
      <c r="F205" s="310">
        <v>0</v>
      </c>
      <c r="G205" s="310">
        <v>0</v>
      </c>
      <c r="H205" s="324"/>
      <c r="I205" s="324"/>
      <c r="J205" s="175"/>
      <c r="K205" s="383"/>
      <c r="L205" s="316"/>
      <c r="M205" s="316"/>
      <c r="N205" s="316"/>
      <c r="O205" s="317"/>
      <c r="P205" s="318"/>
      <c r="Q205" s="319">
        <v>3202</v>
      </c>
      <c r="R205" s="320">
        <v>0</v>
      </c>
      <c r="S205" s="321" t="e">
        <f t="shared" si="3"/>
        <v>#DIV/0!</v>
      </c>
      <c r="T205" s="189"/>
      <c r="U205" s="189"/>
      <c r="V205" s="189"/>
      <c r="W205" s="336"/>
      <c r="X205" s="341"/>
      <c r="Y205" s="284"/>
      <c r="Z205" s="418"/>
      <c r="AA205" s="418"/>
      <c r="AB205" s="418"/>
      <c r="AC205" s="418"/>
      <c r="AP205" s="418"/>
      <c r="AS205" s="418"/>
      <c r="AW205" s="418"/>
      <c r="BA205" s="418"/>
    </row>
    <row r="206" spans="1:53" ht="16.2" thickBot="1" x14ac:dyDescent="0.35">
      <c r="A206" s="305">
        <v>1203</v>
      </c>
      <c r="B206" s="306">
        <v>0</v>
      </c>
      <c r="C206" s="307">
        <v>0</v>
      </c>
      <c r="D206" s="308">
        <v>0</v>
      </c>
      <c r="E206" s="309">
        <v>0</v>
      </c>
      <c r="F206" s="310">
        <v>0</v>
      </c>
      <c r="G206" s="310">
        <v>0</v>
      </c>
      <c r="H206" s="324"/>
      <c r="I206" s="324"/>
      <c r="J206" s="175"/>
      <c r="K206" s="383"/>
      <c r="L206" s="316"/>
      <c r="M206" s="316"/>
      <c r="N206" s="316"/>
      <c r="O206" s="317"/>
      <c r="P206" s="318"/>
      <c r="Q206" s="319">
        <v>3203</v>
      </c>
      <c r="R206" s="320">
        <v>0</v>
      </c>
      <c r="S206" s="321" t="e">
        <f t="shared" si="3"/>
        <v>#DIV/0!</v>
      </c>
      <c r="T206" s="189"/>
      <c r="U206" s="189"/>
      <c r="V206" s="189"/>
      <c r="W206" s="336"/>
      <c r="X206" s="341"/>
      <c r="Y206" s="284"/>
      <c r="Z206" s="418"/>
      <c r="AA206" s="418"/>
      <c r="AB206" s="418"/>
      <c r="AC206" s="418"/>
      <c r="AP206" s="418"/>
      <c r="AS206" s="418"/>
      <c r="AW206" s="418"/>
      <c r="BA206" s="418"/>
    </row>
    <row r="207" spans="1:53" ht="16.2" thickBot="1" x14ac:dyDescent="0.35">
      <c r="A207" s="305">
        <v>1204</v>
      </c>
      <c r="B207" s="306">
        <v>0</v>
      </c>
      <c r="C207" s="307">
        <v>0</v>
      </c>
      <c r="D207" s="308">
        <v>0</v>
      </c>
      <c r="E207" s="309">
        <v>0</v>
      </c>
      <c r="F207" s="310">
        <v>0</v>
      </c>
      <c r="G207" s="310">
        <v>0</v>
      </c>
      <c r="H207" s="324"/>
      <c r="I207" s="324"/>
      <c r="J207" s="175"/>
      <c r="K207" s="383"/>
      <c r="L207" s="316"/>
      <c r="M207" s="316"/>
      <c r="N207" s="316"/>
      <c r="O207" s="317"/>
      <c r="P207" s="318"/>
      <c r="Q207" s="319">
        <v>3204</v>
      </c>
      <c r="R207" s="320">
        <v>0</v>
      </c>
      <c r="S207" s="321" t="e">
        <f t="shared" si="3"/>
        <v>#DIV/0!</v>
      </c>
      <c r="T207" s="189"/>
      <c r="U207" s="189"/>
      <c r="V207" s="189"/>
      <c r="W207" s="336"/>
      <c r="X207" s="341"/>
      <c r="Y207" s="284"/>
      <c r="Z207" s="418"/>
      <c r="AA207" s="418"/>
      <c r="AB207" s="418"/>
      <c r="AC207" s="418"/>
      <c r="AP207" s="418"/>
      <c r="AS207" s="418"/>
      <c r="AW207" s="418"/>
      <c r="BA207" s="418"/>
    </row>
    <row r="208" spans="1:53" ht="16.2" thickBot="1" x14ac:dyDescent="0.35">
      <c r="A208" s="305">
        <v>1205</v>
      </c>
      <c r="B208" s="306">
        <v>0</v>
      </c>
      <c r="C208" s="307">
        <v>0</v>
      </c>
      <c r="D208" s="308">
        <v>0</v>
      </c>
      <c r="E208" s="309">
        <v>0</v>
      </c>
      <c r="F208" s="310">
        <v>0</v>
      </c>
      <c r="G208" s="310">
        <v>0</v>
      </c>
      <c r="H208" s="324"/>
      <c r="I208" s="324"/>
      <c r="J208" s="175"/>
      <c r="K208" s="383"/>
      <c r="L208" s="316"/>
      <c r="M208" s="316"/>
      <c r="N208" s="316"/>
      <c r="O208" s="317"/>
      <c r="P208" s="318"/>
      <c r="Q208" s="319">
        <v>3205</v>
      </c>
      <c r="R208" s="320">
        <v>0</v>
      </c>
      <c r="S208" s="321" t="e">
        <f t="shared" si="3"/>
        <v>#DIV/0!</v>
      </c>
      <c r="T208" s="189"/>
      <c r="U208" s="189">
        <v>0</v>
      </c>
      <c r="V208" s="189">
        <v>0</v>
      </c>
      <c r="W208" s="336">
        <v>0</v>
      </c>
      <c r="X208" s="341"/>
      <c r="Y208" s="284"/>
      <c r="Z208" s="418"/>
      <c r="AA208" s="418"/>
      <c r="AB208" s="418"/>
      <c r="AC208" s="418"/>
      <c r="AP208" s="418"/>
      <c r="AS208" s="418"/>
      <c r="AW208" s="418"/>
      <c r="BA208" s="418"/>
    </row>
    <row r="209" spans="1:57" ht="16.2" thickBot="1" x14ac:dyDescent="0.35">
      <c r="A209" s="305">
        <v>1206</v>
      </c>
      <c r="B209" s="306">
        <v>0</v>
      </c>
      <c r="C209" s="307">
        <v>0</v>
      </c>
      <c r="D209" s="308">
        <v>0</v>
      </c>
      <c r="E209" s="309">
        <v>0</v>
      </c>
      <c r="F209" s="310">
        <v>0</v>
      </c>
      <c r="G209" s="310">
        <v>0</v>
      </c>
      <c r="H209" s="324"/>
      <c r="I209" s="324"/>
      <c r="J209" s="175"/>
      <c r="K209" s="383"/>
      <c r="L209" s="316"/>
      <c r="M209" s="316"/>
      <c r="N209" s="316"/>
      <c r="O209" s="317"/>
      <c r="P209" s="318"/>
      <c r="Q209" s="319">
        <v>3206</v>
      </c>
      <c r="R209" s="320">
        <v>0</v>
      </c>
      <c r="S209" s="321" t="e">
        <f t="shared" si="3"/>
        <v>#DIV/0!</v>
      </c>
      <c r="T209" s="189"/>
      <c r="U209" s="189"/>
      <c r="V209" s="189"/>
      <c r="W209" s="336"/>
      <c r="X209" s="341"/>
      <c r="Y209" s="284"/>
      <c r="Z209" s="418"/>
      <c r="AA209" s="418"/>
      <c r="AB209" s="418"/>
      <c r="AC209" s="418"/>
      <c r="AP209" s="418"/>
      <c r="AS209" s="418"/>
      <c r="AW209" s="418"/>
      <c r="BA209" s="418"/>
    </row>
    <row r="210" spans="1:57" ht="16.2" thickBot="1" x14ac:dyDescent="0.35">
      <c r="A210" s="305">
        <v>1207</v>
      </c>
      <c r="B210" s="306">
        <v>0</v>
      </c>
      <c r="C210" s="307">
        <v>0</v>
      </c>
      <c r="D210" s="308">
        <v>0</v>
      </c>
      <c r="E210" s="309">
        <v>0</v>
      </c>
      <c r="F210" s="310">
        <v>0</v>
      </c>
      <c r="G210" s="310">
        <v>0</v>
      </c>
      <c r="H210" s="324"/>
      <c r="I210" s="324"/>
      <c r="J210" s="175"/>
      <c r="K210" s="383"/>
      <c r="L210" s="316"/>
      <c r="M210" s="316"/>
      <c r="N210" s="316"/>
      <c r="O210" s="317"/>
      <c r="P210" s="318"/>
      <c r="Q210" s="319">
        <v>3207</v>
      </c>
      <c r="R210" s="320">
        <v>0</v>
      </c>
      <c r="S210" s="321" t="e">
        <f t="shared" si="3"/>
        <v>#DIV/0!</v>
      </c>
      <c r="T210" s="189"/>
      <c r="U210" s="189"/>
      <c r="V210" s="189"/>
      <c r="W210" s="336"/>
      <c r="X210" s="341"/>
      <c r="Y210" s="284"/>
      <c r="Z210" s="418"/>
      <c r="AA210" s="418"/>
      <c r="AB210" s="418"/>
      <c r="AC210" s="418"/>
      <c r="AP210" s="418"/>
      <c r="AS210" s="418"/>
      <c r="AW210" s="418"/>
      <c r="BA210" s="418"/>
    </row>
    <row r="211" spans="1:57" ht="16.2" thickBot="1" x14ac:dyDescent="0.35">
      <c r="A211" s="305">
        <v>1208</v>
      </c>
      <c r="B211" s="306">
        <v>0</v>
      </c>
      <c r="C211" s="307">
        <v>0</v>
      </c>
      <c r="D211" s="308">
        <v>0</v>
      </c>
      <c r="E211" s="309">
        <v>0</v>
      </c>
      <c r="F211" s="310">
        <v>0</v>
      </c>
      <c r="G211" s="310">
        <v>0</v>
      </c>
      <c r="H211" s="324"/>
      <c r="I211" s="324"/>
      <c r="J211" s="175"/>
      <c r="K211" s="383"/>
      <c r="L211" s="316"/>
      <c r="M211" s="316"/>
      <c r="N211" s="316"/>
      <c r="O211" s="317"/>
      <c r="P211" s="318"/>
      <c r="Q211" s="319">
        <v>3208</v>
      </c>
      <c r="R211" s="320">
        <v>0</v>
      </c>
      <c r="S211" s="321" t="e">
        <f t="shared" si="3"/>
        <v>#DIV/0!</v>
      </c>
      <c r="T211" s="189"/>
      <c r="U211" s="189"/>
      <c r="V211" s="189"/>
      <c r="W211" s="336"/>
      <c r="X211" s="341"/>
      <c r="Y211" s="284"/>
      <c r="Z211" s="418"/>
      <c r="AA211" s="418"/>
      <c r="AB211" s="418"/>
      <c r="AC211" s="418"/>
      <c r="AP211" s="418"/>
      <c r="AS211" s="418"/>
      <c r="AW211" s="418"/>
      <c r="BA211" s="418"/>
    </row>
    <row r="212" spans="1:57" ht="16.2" thickBot="1" x14ac:dyDescent="0.35">
      <c r="A212" s="305">
        <v>1209</v>
      </c>
      <c r="B212" s="306">
        <v>0</v>
      </c>
      <c r="C212" s="307">
        <v>0</v>
      </c>
      <c r="D212" s="308">
        <v>0</v>
      </c>
      <c r="E212" s="309">
        <v>0</v>
      </c>
      <c r="F212" s="310">
        <v>0</v>
      </c>
      <c r="G212" s="310">
        <v>0</v>
      </c>
      <c r="H212" s="324"/>
      <c r="I212" s="324"/>
      <c r="J212" s="175"/>
      <c r="K212" s="383"/>
      <c r="L212" s="316"/>
      <c r="M212" s="316"/>
      <c r="N212" s="316"/>
      <c r="O212" s="317"/>
      <c r="P212" s="318"/>
      <c r="Q212" s="319">
        <v>3209</v>
      </c>
      <c r="R212" s="320">
        <v>0</v>
      </c>
      <c r="S212" s="321" t="e">
        <f t="shared" si="3"/>
        <v>#DIV/0!</v>
      </c>
      <c r="T212" s="189"/>
      <c r="U212" s="189"/>
      <c r="V212" s="189"/>
      <c r="W212" s="336"/>
      <c r="X212" s="341"/>
      <c r="Y212" s="284"/>
      <c r="Z212" s="418"/>
      <c r="AA212" s="418"/>
      <c r="AB212" s="418"/>
      <c r="AC212" s="418"/>
      <c r="AP212" s="418"/>
      <c r="AS212" s="418"/>
      <c r="AW212" s="418"/>
      <c r="BA212" s="418"/>
    </row>
    <row r="213" spans="1:57" ht="16.2" thickBot="1" x14ac:dyDescent="0.35">
      <c r="A213" s="305">
        <v>1210</v>
      </c>
      <c r="B213" s="306">
        <v>0</v>
      </c>
      <c r="C213" s="307">
        <v>0</v>
      </c>
      <c r="D213" s="308">
        <v>0</v>
      </c>
      <c r="E213" s="309">
        <v>0</v>
      </c>
      <c r="F213" s="310">
        <v>0</v>
      </c>
      <c r="G213" s="310">
        <v>0</v>
      </c>
      <c r="H213" s="324"/>
      <c r="I213" s="324"/>
      <c r="J213" s="175"/>
      <c r="K213" s="383"/>
      <c r="L213" s="316"/>
      <c r="M213" s="316"/>
      <c r="N213" s="316"/>
      <c r="O213" s="317"/>
      <c r="P213" s="318"/>
      <c r="Q213" s="319">
        <v>3210</v>
      </c>
      <c r="R213" s="320">
        <v>0</v>
      </c>
      <c r="S213" s="321" t="e">
        <f t="shared" si="3"/>
        <v>#DIV/0!</v>
      </c>
      <c r="T213" s="189"/>
      <c r="U213" s="189"/>
      <c r="V213" s="189"/>
      <c r="W213" s="336"/>
      <c r="X213" s="341"/>
      <c r="Y213" s="284"/>
      <c r="Z213" s="418"/>
      <c r="AA213" s="418"/>
      <c r="AB213" s="418"/>
      <c r="AC213" s="418"/>
      <c r="AP213" s="418"/>
      <c r="AS213" s="418"/>
      <c r="AW213" s="418"/>
      <c r="BA213" s="418"/>
    </row>
    <row r="214" spans="1:57" ht="16.2" thickBot="1" x14ac:dyDescent="0.35">
      <c r="A214" s="305">
        <v>1211</v>
      </c>
      <c r="B214" s="306">
        <v>0</v>
      </c>
      <c r="C214" s="307">
        <v>0</v>
      </c>
      <c r="D214" s="308">
        <v>0</v>
      </c>
      <c r="E214" s="309">
        <v>0</v>
      </c>
      <c r="F214" s="310">
        <v>0</v>
      </c>
      <c r="G214" s="310">
        <v>0</v>
      </c>
      <c r="H214" s="324"/>
      <c r="I214" s="324"/>
      <c r="J214" s="175"/>
      <c r="K214" s="383"/>
      <c r="L214" s="316"/>
      <c r="M214" s="316"/>
      <c r="N214" s="316"/>
      <c r="O214" s="317"/>
      <c r="P214" s="318"/>
      <c r="Q214" s="319">
        <v>3211</v>
      </c>
      <c r="R214" s="320">
        <v>0</v>
      </c>
      <c r="S214" s="321" t="e">
        <f t="shared" si="3"/>
        <v>#DIV/0!</v>
      </c>
      <c r="T214" s="189"/>
      <c r="U214" s="189"/>
      <c r="V214" s="189"/>
      <c r="W214" s="336"/>
      <c r="X214" s="341"/>
      <c r="Y214" s="284"/>
      <c r="Z214" s="418"/>
      <c r="AA214" s="418"/>
      <c r="AB214" s="418"/>
      <c r="AC214" s="418"/>
      <c r="AP214" s="418"/>
      <c r="AS214" s="418"/>
      <c r="AW214" s="418"/>
      <c r="BA214" s="418"/>
    </row>
    <row r="215" spans="1:57" ht="16.2" thickBot="1" x14ac:dyDescent="0.35">
      <c r="A215" s="305">
        <v>1212</v>
      </c>
      <c r="B215" s="306">
        <v>0</v>
      </c>
      <c r="C215" s="307">
        <v>0</v>
      </c>
      <c r="D215" s="308">
        <v>0</v>
      </c>
      <c r="E215" s="309">
        <v>0</v>
      </c>
      <c r="F215" s="310">
        <v>0</v>
      </c>
      <c r="G215" s="310">
        <v>0</v>
      </c>
      <c r="H215" s="324"/>
      <c r="I215" s="324"/>
      <c r="J215" s="175"/>
      <c r="K215" s="383"/>
      <c r="L215" s="316"/>
      <c r="M215" s="316"/>
      <c r="N215" s="316"/>
      <c r="O215" s="317"/>
      <c r="P215" s="318"/>
      <c r="Q215" s="319">
        <v>3212</v>
      </c>
      <c r="R215" s="320">
        <v>0</v>
      </c>
      <c r="S215" s="321" t="e">
        <f t="shared" si="3"/>
        <v>#DIV/0!</v>
      </c>
      <c r="T215" s="189"/>
      <c r="U215" s="189"/>
      <c r="V215" s="189"/>
      <c r="W215" s="336"/>
      <c r="X215" s="341"/>
      <c r="Y215" s="284"/>
      <c r="Z215" s="418"/>
      <c r="AA215" s="418"/>
      <c r="AB215" s="418"/>
      <c r="AC215" s="418"/>
      <c r="AP215" s="418"/>
      <c r="AS215" s="418"/>
      <c r="AW215" s="418"/>
      <c r="BA215" s="418"/>
    </row>
    <row r="216" spans="1:57" ht="16.2" thickBot="1" x14ac:dyDescent="0.35">
      <c r="A216" s="305">
        <v>1213</v>
      </c>
      <c r="B216" s="306">
        <v>0</v>
      </c>
      <c r="C216" s="307">
        <v>0</v>
      </c>
      <c r="D216" s="308">
        <v>0</v>
      </c>
      <c r="E216" s="309">
        <v>0</v>
      </c>
      <c r="F216" s="310">
        <v>0</v>
      </c>
      <c r="G216" s="310">
        <v>0</v>
      </c>
      <c r="H216" s="324"/>
      <c r="I216" s="324"/>
      <c r="J216" s="175"/>
      <c r="K216" s="383"/>
      <c r="L216" s="316"/>
      <c r="M216" s="316"/>
      <c r="N216" s="316"/>
      <c r="O216" s="317"/>
      <c r="P216" s="318"/>
      <c r="Q216" s="319">
        <v>3213</v>
      </c>
      <c r="R216" s="320">
        <v>0</v>
      </c>
      <c r="S216" s="321" t="e">
        <f t="shared" si="3"/>
        <v>#DIV/0!</v>
      </c>
      <c r="T216" s="189"/>
      <c r="U216" s="189"/>
      <c r="V216" s="189"/>
      <c r="W216" s="336"/>
      <c r="X216" s="341"/>
      <c r="Y216" s="284"/>
      <c r="Z216" s="418"/>
      <c r="AA216" s="418"/>
      <c r="AB216" s="418"/>
      <c r="AC216" s="418"/>
      <c r="AP216" s="418"/>
      <c r="AS216" s="418"/>
      <c r="AW216" s="418"/>
      <c r="BA216" s="418"/>
    </row>
    <row r="217" spans="1:57" ht="16.2" thickBot="1" x14ac:dyDescent="0.35">
      <c r="A217" s="305">
        <v>1214</v>
      </c>
      <c r="B217" s="306">
        <v>0</v>
      </c>
      <c r="C217" s="307">
        <v>0</v>
      </c>
      <c r="D217" s="308">
        <v>0</v>
      </c>
      <c r="E217" s="309">
        <v>0</v>
      </c>
      <c r="F217" s="310">
        <v>0</v>
      </c>
      <c r="G217" s="310">
        <v>0</v>
      </c>
      <c r="H217" s="324"/>
      <c r="I217" s="324"/>
      <c r="J217" s="175"/>
      <c r="K217" s="383"/>
      <c r="L217" s="316"/>
      <c r="M217" s="316"/>
      <c r="N217" s="316"/>
      <c r="O217" s="317"/>
      <c r="P217" s="318"/>
      <c r="Q217" s="319">
        <v>3214</v>
      </c>
      <c r="R217" s="320">
        <v>0</v>
      </c>
      <c r="S217" s="321" t="e">
        <f t="shared" si="3"/>
        <v>#DIV/0!</v>
      </c>
      <c r="T217" s="189"/>
      <c r="U217" s="189"/>
      <c r="V217" s="189"/>
      <c r="W217" s="336"/>
      <c r="X217" s="341"/>
      <c r="Y217" s="284"/>
      <c r="Z217" s="418"/>
      <c r="AA217" s="418"/>
      <c r="AB217" s="418"/>
      <c r="AC217" s="418"/>
      <c r="AP217" s="418"/>
      <c r="AS217" s="418"/>
      <c r="AW217" s="418"/>
      <c r="BA217" s="418"/>
    </row>
    <row r="218" spans="1:57" ht="16.2" thickBot="1" x14ac:dyDescent="0.35">
      <c r="A218" s="305">
        <v>1215</v>
      </c>
      <c r="B218" s="306">
        <v>0</v>
      </c>
      <c r="C218" s="307">
        <v>0</v>
      </c>
      <c r="D218" s="308">
        <v>0</v>
      </c>
      <c r="E218" s="309">
        <v>0</v>
      </c>
      <c r="F218" s="310">
        <v>0</v>
      </c>
      <c r="G218" s="310">
        <v>0</v>
      </c>
      <c r="H218" s="324"/>
      <c r="I218" s="324"/>
      <c r="J218" s="175"/>
      <c r="K218" s="383"/>
      <c r="L218" s="316"/>
      <c r="M218" s="316"/>
      <c r="N218" s="316"/>
      <c r="O218" s="317"/>
      <c r="P218" s="318"/>
      <c r="Q218" s="319">
        <v>3215</v>
      </c>
      <c r="R218" s="320">
        <v>0</v>
      </c>
      <c r="S218" s="321" t="e">
        <f t="shared" si="3"/>
        <v>#DIV/0!</v>
      </c>
      <c r="T218" s="189"/>
      <c r="U218" s="189"/>
      <c r="V218" s="189"/>
      <c r="W218" s="336"/>
      <c r="X218" s="341"/>
      <c r="Y218" s="284"/>
      <c r="Z218" s="418"/>
      <c r="AA218" s="418"/>
      <c r="AB218" s="418"/>
      <c r="AC218" s="418"/>
      <c r="AP218" s="418"/>
      <c r="AS218" s="418"/>
      <c r="AW218" s="418"/>
      <c r="BA218" s="418"/>
    </row>
    <row r="219" spans="1:57" ht="16.2" thickBot="1" x14ac:dyDescent="0.35">
      <c r="A219" s="305">
        <v>1216</v>
      </c>
      <c r="B219" s="306">
        <v>0</v>
      </c>
      <c r="C219" s="307">
        <v>0</v>
      </c>
      <c r="D219" s="308">
        <v>0</v>
      </c>
      <c r="E219" s="309">
        <v>0</v>
      </c>
      <c r="F219" s="310">
        <v>0</v>
      </c>
      <c r="G219" s="310">
        <v>0</v>
      </c>
      <c r="H219" s="324"/>
      <c r="I219" s="324"/>
      <c r="J219" s="175"/>
      <c r="K219" s="383"/>
      <c r="L219" s="316"/>
      <c r="M219" s="316"/>
      <c r="N219" s="316"/>
      <c r="O219" s="317"/>
      <c r="P219" s="318"/>
      <c r="Q219" s="319">
        <v>3216</v>
      </c>
      <c r="R219" s="320">
        <v>0</v>
      </c>
      <c r="S219" s="321" t="e">
        <f t="shared" si="3"/>
        <v>#DIV/0!</v>
      </c>
      <c r="T219" s="189"/>
      <c r="U219" s="189"/>
      <c r="V219" s="189"/>
      <c r="W219" s="336"/>
      <c r="X219" s="341"/>
      <c r="Y219" s="284"/>
      <c r="Z219" s="418"/>
      <c r="AA219" s="418"/>
      <c r="AB219" s="418"/>
      <c r="AC219" s="418"/>
      <c r="AP219" s="418"/>
      <c r="AS219" s="418"/>
      <c r="AW219" s="418"/>
      <c r="BA219" s="418"/>
    </row>
    <row r="220" spans="1:57" ht="16.2" thickBot="1" x14ac:dyDescent="0.35">
      <c r="A220" s="305">
        <v>1217</v>
      </c>
      <c r="B220" s="306">
        <v>0</v>
      </c>
      <c r="C220" s="307">
        <v>0</v>
      </c>
      <c r="D220" s="308">
        <v>0</v>
      </c>
      <c r="E220" s="309">
        <v>0</v>
      </c>
      <c r="F220" s="310">
        <v>0</v>
      </c>
      <c r="G220" s="310">
        <v>0</v>
      </c>
      <c r="H220" s="324"/>
      <c r="I220" s="324"/>
      <c r="J220" s="175"/>
      <c r="K220" s="383"/>
      <c r="L220" s="316"/>
      <c r="M220" s="316"/>
      <c r="N220" s="316"/>
      <c r="O220" s="317"/>
      <c r="P220" s="318"/>
      <c r="Q220" s="319">
        <v>3217</v>
      </c>
      <c r="R220" s="320">
        <v>0</v>
      </c>
      <c r="S220" s="321" t="e">
        <f t="shared" si="3"/>
        <v>#DIV/0!</v>
      </c>
      <c r="T220" s="189"/>
      <c r="U220" s="189"/>
      <c r="V220" s="189"/>
      <c r="W220" s="336"/>
      <c r="X220" s="341"/>
      <c r="Y220" s="284"/>
      <c r="Z220" s="418"/>
      <c r="AA220" s="418"/>
      <c r="AB220" s="418"/>
      <c r="AC220" s="418"/>
      <c r="AP220" s="418"/>
      <c r="AS220" s="418"/>
      <c r="AW220" s="418"/>
      <c r="BA220" s="418"/>
    </row>
    <row r="221" spans="1:57" ht="16.2" thickBot="1" x14ac:dyDescent="0.35">
      <c r="A221" s="305">
        <v>1218</v>
      </c>
      <c r="B221" s="306">
        <v>0</v>
      </c>
      <c r="C221" s="307">
        <v>0</v>
      </c>
      <c r="D221" s="308">
        <v>0</v>
      </c>
      <c r="E221" s="309">
        <v>0</v>
      </c>
      <c r="F221" s="310">
        <v>0</v>
      </c>
      <c r="G221" s="310">
        <v>0</v>
      </c>
      <c r="H221" s="324"/>
      <c r="I221" s="324"/>
      <c r="J221" s="175"/>
      <c r="K221" s="383"/>
      <c r="L221" s="316"/>
      <c r="M221" s="316"/>
      <c r="N221" s="316"/>
      <c r="O221" s="317"/>
      <c r="P221" s="318"/>
      <c r="Q221" s="319">
        <v>3218</v>
      </c>
      <c r="R221" s="320">
        <v>0</v>
      </c>
      <c r="S221" s="321" t="e">
        <f t="shared" si="3"/>
        <v>#DIV/0!</v>
      </c>
      <c r="T221" s="189"/>
      <c r="U221" s="189"/>
      <c r="V221" s="189"/>
      <c r="W221" s="336"/>
      <c r="X221" s="341"/>
      <c r="Y221" s="284"/>
      <c r="Z221" s="418"/>
      <c r="AA221" s="418"/>
      <c r="AB221" s="418"/>
      <c r="AC221" s="418"/>
      <c r="AP221" s="418"/>
      <c r="AS221" s="418"/>
      <c r="AW221" s="418"/>
      <c r="BA221" s="418"/>
    </row>
    <row r="222" spans="1:57" ht="16.2" thickBot="1" x14ac:dyDescent="0.35">
      <c r="A222" s="305">
        <v>1219</v>
      </c>
      <c r="B222" s="306">
        <v>0</v>
      </c>
      <c r="C222" s="307">
        <v>0</v>
      </c>
      <c r="D222" s="308">
        <v>0</v>
      </c>
      <c r="E222" s="309">
        <v>0</v>
      </c>
      <c r="F222" s="310">
        <v>0</v>
      </c>
      <c r="G222" s="310">
        <v>0</v>
      </c>
      <c r="H222" s="324"/>
      <c r="I222" s="324"/>
      <c r="J222" s="175"/>
      <c r="K222" s="383"/>
      <c r="L222" s="316"/>
      <c r="M222" s="316"/>
      <c r="N222" s="316"/>
      <c r="O222" s="317"/>
      <c r="P222" s="318"/>
      <c r="Q222" s="319">
        <v>3219</v>
      </c>
      <c r="R222" s="320">
        <v>0</v>
      </c>
      <c r="S222" s="321" t="e">
        <f t="shared" si="3"/>
        <v>#DIV/0!</v>
      </c>
      <c r="T222" s="189"/>
      <c r="U222" s="189"/>
      <c r="V222" s="189"/>
      <c r="W222" s="336"/>
      <c r="X222" s="341"/>
      <c r="Y222" s="284"/>
      <c r="Z222" s="418"/>
      <c r="AA222" s="418"/>
      <c r="AB222" s="418"/>
      <c r="AC222" s="418"/>
      <c r="AP222" s="418"/>
      <c r="AS222" s="418"/>
      <c r="AW222" s="418"/>
      <c r="BA222" s="418"/>
    </row>
    <row r="223" spans="1:57" ht="16.2" thickBot="1" x14ac:dyDescent="0.35">
      <c r="A223" s="305">
        <v>1220</v>
      </c>
      <c r="B223" s="306">
        <v>0</v>
      </c>
      <c r="C223" s="307">
        <v>0</v>
      </c>
      <c r="D223" s="308">
        <v>0</v>
      </c>
      <c r="E223" s="309">
        <v>0</v>
      </c>
      <c r="F223" s="310">
        <v>0</v>
      </c>
      <c r="G223" s="310">
        <v>0</v>
      </c>
      <c r="H223" s="324"/>
      <c r="I223" s="324"/>
      <c r="J223" s="175"/>
      <c r="K223" s="383"/>
      <c r="L223" s="316"/>
      <c r="M223" s="316"/>
      <c r="N223" s="316"/>
      <c r="O223" s="317"/>
      <c r="P223" s="318"/>
      <c r="Q223" s="319">
        <v>3220</v>
      </c>
      <c r="R223" s="320">
        <v>0</v>
      </c>
      <c r="S223" s="321" t="e">
        <f t="shared" si="3"/>
        <v>#DIV/0!</v>
      </c>
      <c r="T223" s="189"/>
      <c r="U223" s="189"/>
      <c r="V223" s="189"/>
      <c r="W223" s="336"/>
      <c r="X223" s="341"/>
      <c r="Y223" s="284"/>
      <c r="Z223" s="418"/>
      <c r="AA223" s="418"/>
      <c r="AB223" s="418"/>
      <c r="AC223" s="418"/>
      <c r="AP223" s="418"/>
      <c r="AS223" s="418"/>
      <c r="AW223" s="418"/>
      <c r="BA223" s="418"/>
      <c r="BE223" s="371"/>
    </row>
    <row r="224" spans="1:57" ht="16.2" thickBot="1" x14ac:dyDescent="0.35">
      <c r="A224" s="305">
        <v>1221</v>
      </c>
      <c r="B224" s="306">
        <v>0</v>
      </c>
      <c r="C224" s="307">
        <v>0</v>
      </c>
      <c r="D224" s="308">
        <v>0</v>
      </c>
      <c r="E224" s="309">
        <v>0</v>
      </c>
      <c r="F224" s="310">
        <v>0</v>
      </c>
      <c r="G224" s="310">
        <v>0</v>
      </c>
      <c r="H224" s="324"/>
      <c r="I224" s="324"/>
      <c r="J224" s="175"/>
      <c r="K224" s="383"/>
      <c r="L224" s="316"/>
      <c r="M224" s="316"/>
      <c r="N224" s="316"/>
      <c r="O224" s="317"/>
      <c r="P224" s="318"/>
      <c r="Q224" s="319">
        <v>3221</v>
      </c>
      <c r="R224" s="320">
        <v>0</v>
      </c>
      <c r="S224" s="321" t="e">
        <f t="shared" si="3"/>
        <v>#DIV/0!</v>
      </c>
      <c r="T224" s="189"/>
      <c r="U224" s="189">
        <v>0</v>
      </c>
      <c r="V224" s="189">
        <v>0</v>
      </c>
      <c r="W224" s="336">
        <v>0</v>
      </c>
      <c r="X224" s="341"/>
      <c r="Y224" s="284"/>
      <c r="Z224" s="418"/>
      <c r="AA224" s="418"/>
      <c r="AB224" s="418"/>
      <c r="AC224" s="418"/>
      <c r="AP224" s="418"/>
      <c r="AS224" s="418"/>
      <c r="AW224" s="418"/>
      <c r="BA224" s="418"/>
      <c r="BE224" s="371"/>
    </row>
    <row r="225" spans="1:57" ht="16.2" thickBot="1" x14ac:dyDescent="0.35">
      <c r="A225" s="305">
        <v>1222</v>
      </c>
      <c r="B225" s="306">
        <v>0</v>
      </c>
      <c r="C225" s="307">
        <v>0</v>
      </c>
      <c r="D225" s="308">
        <v>0</v>
      </c>
      <c r="E225" s="309">
        <v>0</v>
      </c>
      <c r="F225" s="310">
        <v>0</v>
      </c>
      <c r="G225" s="310">
        <v>0</v>
      </c>
      <c r="H225" s="324"/>
      <c r="I225" s="324"/>
      <c r="J225" s="175"/>
      <c r="K225" s="383"/>
      <c r="L225" s="316"/>
      <c r="M225" s="316"/>
      <c r="N225" s="316"/>
      <c r="O225" s="317"/>
      <c r="P225" s="318"/>
      <c r="Q225" s="319">
        <v>3222</v>
      </c>
      <c r="R225" s="320">
        <v>0</v>
      </c>
      <c r="S225" s="321" t="e">
        <f t="shared" si="3"/>
        <v>#DIV/0!</v>
      </c>
      <c r="T225" s="189"/>
      <c r="U225" s="189"/>
      <c r="V225" s="189"/>
      <c r="W225" s="336"/>
      <c r="X225" s="341"/>
      <c r="Y225" s="284"/>
      <c r="Z225" s="418"/>
      <c r="AA225" s="418"/>
      <c r="AB225" s="418"/>
      <c r="AC225" s="418"/>
      <c r="AP225" s="418"/>
      <c r="AS225" s="418"/>
      <c r="AW225" s="418"/>
      <c r="BA225" s="418"/>
      <c r="BE225" s="358"/>
    </row>
    <row r="226" spans="1:57" ht="16.2" thickBot="1" x14ac:dyDescent="0.35">
      <c r="A226" s="305">
        <v>1223</v>
      </c>
      <c r="B226" s="306">
        <v>0</v>
      </c>
      <c r="C226" s="307">
        <v>0</v>
      </c>
      <c r="D226" s="308">
        <v>0</v>
      </c>
      <c r="E226" s="309">
        <v>0</v>
      </c>
      <c r="F226" s="310">
        <v>0</v>
      </c>
      <c r="G226" s="310">
        <v>0</v>
      </c>
      <c r="H226" s="324"/>
      <c r="I226" s="324"/>
      <c r="J226" s="175"/>
      <c r="K226" s="383"/>
      <c r="L226" s="316"/>
      <c r="M226" s="316"/>
      <c r="N226" s="316"/>
      <c r="O226" s="317"/>
      <c r="P226" s="318"/>
      <c r="Q226" s="319">
        <v>3223</v>
      </c>
      <c r="R226" s="320">
        <v>0</v>
      </c>
      <c r="S226" s="321" t="e">
        <f t="shared" si="3"/>
        <v>#DIV/0!</v>
      </c>
      <c r="T226" s="189"/>
      <c r="U226" s="189"/>
      <c r="V226" s="189"/>
      <c r="W226" s="336"/>
      <c r="X226" s="341"/>
      <c r="Y226" s="284"/>
      <c r="Z226" s="418"/>
      <c r="AA226" s="418"/>
      <c r="AB226" s="418"/>
      <c r="AC226" s="418"/>
      <c r="AP226" s="418"/>
      <c r="AS226" s="418"/>
      <c r="AW226" s="418"/>
      <c r="BA226" s="418"/>
      <c r="BE226" s="358"/>
    </row>
    <row r="227" spans="1:57" ht="16.2" thickBot="1" x14ac:dyDescent="0.35">
      <c r="A227" s="305">
        <v>1224</v>
      </c>
      <c r="B227" s="306">
        <v>0</v>
      </c>
      <c r="C227" s="307">
        <v>0</v>
      </c>
      <c r="D227" s="308">
        <v>0</v>
      </c>
      <c r="E227" s="309">
        <v>0</v>
      </c>
      <c r="F227" s="310">
        <v>0</v>
      </c>
      <c r="G227" s="310">
        <v>0</v>
      </c>
      <c r="H227" s="324"/>
      <c r="I227" s="324"/>
      <c r="J227" s="175"/>
      <c r="K227" s="383"/>
      <c r="L227" s="316"/>
      <c r="M227" s="316"/>
      <c r="N227" s="316"/>
      <c r="O227" s="317"/>
      <c r="P227" s="318"/>
      <c r="Q227" s="319">
        <v>3224</v>
      </c>
      <c r="R227" s="320">
        <v>0</v>
      </c>
      <c r="S227" s="321" t="e">
        <f t="shared" si="3"/>
        <v>#DIV/0!</v>
      </c>
      <c r="T227" s="189"/>
      <c r="U227" s="189"/>
      <c r="V227" s="189"/>
      <c r="W227" s="336"/>
      <c r="X227" s="341"/>
      <c r="Y227" s="284"/>
      <c r="Z227" s="418"/>
      <c r="AA227" s="418"/>
      <c r="AB227" s="418"/>
      <c r="AC227" s="418"/>
      <c r="AP227" s="418"/>
      <c r="AS227" s="418"/>
      <c r="AW227" s="418"/>
      <c r="BA227" s="418"/>
      <c r="BE227" s="302"/>
    </row>
    <row r="228" spans="1:57" ht="16.2" thickBot="1" x14ac:dyDescent="0.35">
      <c r="A228" s="305">
        <v>1225</v>
      </c>
      <c r="B228" s="306">
        <v>0</v>
      </c>
      <c r="C228" s="307">
        <v>0</v>
      </c>
      <c r="D228" s="308">
        <v>0</v>
      </c>
      <c r="E228" s="309">
        <v>0</v>
      </c>
      <c r="F228" s="310">
        <v>0</v>
      </c>
      <c r="G228" s="310">
        <v>0</v>
      </c>
      <c r="H228" s="324"/>
      <c r="I228" s="324"/>
      <c r="J228" s="175"/>
      <c r="K228" s="383"/>
      <c r="L228" s="316"/>
      <c r="M228" s="316"/>
      <c r="N228" s="316"/>
      <c r="O228" s="317"/>
      <c r="P228" s="318"/>
      <c r="Q228" s="319">
        <v>3225</v>
      </c>
      <c r="R228" s="320">
        <v>0</v>
      </c>
      <c r="S228" s="321" t="e">
        <f t="shared" si="3"/>
        <v>#DIV/0!</v>
      </c>
      <c r="T228" s="189"/>
      <c r="U228" s="189"/>
      <c r="V228" s="189"/>
      <c r="W228" s="336"/>
      <c r="X228" s="341"/>
      <c r="Y228" s="284"/>
      <c r="Z228" s="418"/>
      <c r="AA228" s="418"/>
      <c r="AB228" s="418"/>
      <c r="AC228" s="418"/>
      <c r="AP228" s="418"/>
      <c r="AS228" s="418"/>
      <c r="AW228" s="418"/>
      <c r="BA228" s="418"/>
      <c r="BE228" s="382"/>
    </row>
    <row r="229" spans="1:57" ht="16.2" thickBot="1" x14ac:dyDescent="0.35">
      <c r="A229" s="305">
        <v>1226</v>
      </c>
      <c r="B229" s="306">
        <v>0</v>
      </c>
      <c r="C229" s="307">
        <v>0</v>
      </c>
      <c r="D229" s="308">
        <v>0</v>
      </c>
      <c r="E229" s="309">
        <v>0</v>
      </c>
      <c r="F229" s="310">
        <v>0</v>
      </c>
      <c r="G229" s="310">
        <v>0</v>
      </c>
      <c r="H229" s="324"/>
      <c r="I229" s="324"/>
      <c r="J229" s="175"/>
      <c r="K229" s="383"/>
      <c r="L229" s="316"/>
      <c r="M229" s="316"/>
      <c r="N229" s="316"/>
      <c r="O229" s="317"/>
      <c r="P229" s="318"/>
      <c r="Q229" s="319">
        <v>3226</v>
      </c>
      <c r="R229" s="320">
        <v>0</v>
      </c>
      <c r="S229" s="321" t="e">
        <f t="shared" si="3"/>
        <v>#DIV/0!</v>
      </c>
      <c r="T229" s="189"/>
      <c r="U229" s="189"/>
      <c r="V229" s="189"/>
      <c r="W229" s="336"/>
      <c r="X229" s="341"/>
      <c r="Y229" s="284"/>
      <c r="Z229" s="418"/>
      <c r="AA229" s="418"/>
      <c r="AB229" s="418"/>
      <c r="AC229" s="418"/>
      <c r="AP229" s="418"/>
      <c r="AS229" s="418"/>
      <c r="AW229" s="418"/>
      <c r="BA229" s="418"/>
      <c r="BE229" s="382"/>
    </row>
    <row r="230" spans="1:57" ht="16.2" thickBot="1" x14ac:dyDescent="0.35">
      <c r="A230" s="305">
        <v>1227</v>
      </c>
      <c r="B230" s="306">
        <v>0</v>
      </c>
      <c r="C230" s="307">
        <v>0</v>
      </c>
      <c r="D230" s="308">
        <v>0</v>
      </c>
      <c r="E230" s="309">
        <v>0</v>
      </c>
      <c r="F230" s="310">
        <v>0</v>
      </c>
      <c r="G230" s="310">
        <v>0</v>
      </c>
      <c r="H230" s="324"/>
      <c r="I230" s="324"/>
      <c r="J230" s="175"/>
      <c r="K230" s="383"/>
      <c r="L230" s="316"/>
      <c r="M230" s="316"/>
      <c r="N230" s="316"/>
      <c r="O230" s="317"/>
      <c r="P230" s="318"/>
      <c r="Q230" s="319">
        <v>3227</v>
      </c>
      <c r="R230" s="320">
        <v>0</v>
      </c>
      <c r="S230" s="321" t="e">
        <f t="shared" si="3"/>
        <v>#DIV/0!</v>
      </c>
      <c r="T230" s="189"/>
      <c r="U230" s="189"/>
      <c r="V230" s="189"/>
      <c r="W230" s="336"/>
      <c r="X230" s="341"/>
      <c r="Y230" s="284"/>
      <c r="Z230" s="418"/>
      <c r="AA230" s="418"/>
      <c r="AB230" s="418"/>
      <c r="AC230" s="418"/>
      <c r="AP230" s="418"/>
      <c r="AS230" s="418"/>
      <c r="AW230" s="418"/>
      <c r="BA230" s="418"/>
      <c r="BE230" s="358"/>
    </row>
    <row r="231" spans="1:57" ht="16.2" thickBot="1" x14ac:dyDescent="0.35">
      <c r="A231" s="305">
        <v>1228</v>
      </c>
      <c r="B231" s="306">
        <v>0</v>
      </c>
      <c r="C231" s="307">
        <v>0</v>
      </c>
      <c r="D231" s="308">
        <v>0</v>
      </c>
      <c r="E231" s="309">
        <v>0</v>
      </c>
      <c r="F231" s="310">
        <v>0</v>
      </c>
      <c r="G231" s="310">
        <v>0</v>
      </c>
      <c r="H231" s="324"/>
      <c r="I231" s="324"/>
      <c r="J231" s="175"/>
      <c r="K231" s="383"/>
      <c r="L231" s="316"/>
      <c r="M231" s="316"/>
      <c r="N231" s="316"/>
      <c r="O231" s="317"/>
      <c r="P231" s="318"/>
      <c r="Q231" s="319">
        <v>3228</v>
      </c>
      <c r="R231" s="320">
        <v>0</v>
      </c>
      <c r="S231" s="321" t="e">
        <f t="shared" si="3"/>
        <v>#DIV/0!</v>
      </c>
      <c r="T231" s="189"/>
      <c r="U231" s="189"/>
      <c r="V231" s="189"/>
      <c r="W231" s="336"/>
      <c r="X231" s="341"/>
      <c r="Y231" s="284"/>
      <c r="Z231" s="418"/>
      <c r="AA231" s="418"/>
      <c r="AB231" s="418"/>
      <c r="AC231" s="418"/>
      <c r="AP231" s="418"/>
      <c r="AS231" s="418"/>
      <c r="AW231" s="418"/>
      <c r="BA231" s="418"/>
      <c r="BE231" s="382"/>
    </row>
    <row r="232" spans="1:57" ht="16.2" thickBot="1" x14ac:dyDescent="0.35">
      <c r="A232" s="305">
        <v>1229</v>
      </c>
      <c r="B232" s="306">
        <v>0</v>
      </c>
      <c r="C232" s="307">
        <v>0</v>
      </c>
      <c r="D232" s="308">
        <v>0</v>
      </c>
      <c r="E232" s="309">
        <v>0</v>
      </c>
      <c r="F232" s="310">
        <v>0</v>
      </c>
      <c r="G232" s="310">
        <v>0</v>
      </c>
      <c r="H232" s="324"/>
      <c r="I232" s="324"/>
      <c r="J232" s="175"/>
      <c r="K232" s="383"/>
      <c r="L232" s="316"/>
      <c r="M232" s="316"/>
      <c r="N232" s="316"/>
      <c r="O232" s="317"/>
      <c r="P232" s="318"/>
      <c r="Q232" s="319">
        <v>3229</v>
      </c>
      <c r="R232" s="320">
        <v>0</v>
      </c>
      <c r="S232" s="321" t="e">
        <f t="shared" si="3"/>
        <v>#DIV/0!</v>
      </c>
      <c r="T232" s="189"/>
      <c r="U232" s="189"/>
      <c r="V232" s="189"/>
      <c r="W232" s="336"/>
      <c r="X232" s="341"/>
      <c r="Y232" s="284"/>
      <c r="Z232" s="418"/>
      <c r="AA232" s="418"/>
      <c r="AB232" s="418"/>
      <c r="AC232" s="418"/>
      <c r="AP232" s="418"/>
      <c r="AS232" s="418"/>
      <c r="AW232" s="418"/>
      <c r="BA232" s="418"/>
      <c r="BE232" s="353"/>
    </row>
    <row r="233" spans="1:57" ht="16.2" thickBot="1" x14ac:dyDescent="0.35">
      <c r="A233" s="305">
        <v>1230</v>
      </c>
      <c r="B233" s="306">
        <v>0</v>
      </c>
      <c r="C233" s="307">
        <v>0</v>
      </c>
      <c r="D233" s="308">
        <v>0</v>
      </c>
      <c r="E233" s="309">
        <v>0</v>
      </c>
      <c r="F233" s="310">
        <v>0</v>
      </c>
      <c r="G233" s="310">
        <v>0</v>
      </c>
      <c r="H233" s="324"/>
      <c r="I233" s="324"/>
      <c r="J233" s="175"/>
      <c r="K233" s="383"/>
      <c r="L233" s="316"/>
      <c r="M233" s="316"/>
      <c r="N233" s="316"/>
      <c r="O233" s="317"/>
      <c r="P233" s="318"/>
      <c r="Q233" s="319">
        <v>3230</v>
      </c>
      <c r="R233" s="320">
        <v>0</v>
      </c>
      <c r="S233" s="321" t="e">
        <f t="shared" si="3"/>
        <v>#DIV/0!</v>
      </c>
      <c r="T233" s="189"/>
      <c r="U233" s="189"/>
      <c r="V233" s="189"/>
      <c r="W233" s="336"/>
      <c r="X233" s="341"/>
      <c r="Y233" s="284"/>
      <c r="Z233" s="418"/>
      <c r="AA233" s="418"/>
      <c r="AB233" s="418"/>
      <c r="AC233" s="418"/>
      <c r="AP233" s="418"/>
      <c r="AS233" s="418"/>
      <c r="AW233" s="418"/>
      <c r="BA233" s="418"/>
      <c r="BE233" s="353"/>
    </row>
    <row r="234" spans="1:57" ht="16.2" thickBot="1" x14ac:dyDescent="0.35">
      <c r="A234" s="305">
        <v>1231</v>
      </c>
      <c r="B234" s="306">
        <v>0</v>
      </c>
      <c r="C234" s="307">
        <v>0</v>
      </c>
      <c r="D234" s="308">
        <v>0</v>
      </c>
      <c r="E234" s="309">
        <v>0</v>
      </c>
      <c r="F234" s="310">
        <v>0</v>
      </c>
      <c r="G234" s="310">
        <v>0</v>
      </c>
      <c r="H234" s="324"/>
      <c r="I234" s="324"/>
      <c r="J234" s="175"/>
      <c r="K234" s="383"/>
      <c r="L234" s="316"/>
      <c r="M234" s="316"/>
      <c r="N234" s="316"/>
      <c r="O234" s="317"/>
      <c r="P234" s="318"/>
      <c r="Q234" s="319">
        <v>3231</v>
      </c>
      <c r="R234" s="320">
        <v>0</v>
      </c>
      <c r="S234" s="321" t="e">
        <f t="shared" si="3"/>
        <v>#DIV/0!</v>
      </c>
      <c r="T234" s="189"/>
      <c r="U234" s="189"/>
      <c r="V234" s="189"/>
      <c r="W234" s="336"/>
      <c r="X234" s="341"/>
      <c r="Y234" s="284"/>
      <c r="Z234" s="418"/>
      <c r="AA234" s="418"/>
      <c r="AB234" s="418"/>
      <c r="AC234" s="418"/>
      <c r="AP234" s="418"/>
      <c r="AS234" s="418"/>
      <c r="AW234" s="418"/>
      <c r="BA234" s="418"/>
      <c r="BE234" s="302"/>
    </row>
    <row r="235" spans="1:57" ht="16.2" thickBot="1" x14ac:dyDescent="0.35">
      <c r="A235" s="305">
        <v>1232</v>
      </c>
      <c r="B235" s="306">
        <v>0</v>
      </c>
      <c r="C235" s="307">
        <v>0</v>
      </c>
      <c r="D235" s="308">
        <v>0</v>
      </c>
      <c r="E235" s="309">
        <v>0</v>
      </c>
      <c r="F235" s="310">
        <v>0</v>
      </c>
      <c r="G235" s="310">
        <v>0</v>
      </c>
      <c r="H235" s="324"/>
      <c r="I235" s="324"/>
      <c r="J235" s="175"/>
      <c r="K235" s="383"/>
      <c r="L235" s="316"/>
      <c r="M235" s="316"/>
      <c r="N235" s="316"/>
      <c r="O235" s="317"/>
      <c r="P235" s="318"/>
      <c r="Q235" s="319">
        <v>3232</v>
      </c>
      <c r="R235" s="320">
        <v>0</v>
      </c>
      <c r="S235" s="321" t="e">
        <f t="shared" si="3"/>
        <v>#DIV/0!</v>
      </c>
      <c r="T235" s="189"/>
      <c r="U235" s="189"/>
      <c r="V235" s="189"/>
      <c r="W235" s="336"/>
      <c r="X235" s="341"/>
      <c r="Y235" s="284"/>
      <c r="Z235" s="418"/>
      <c r="AA235" s="418"/>
      <c r="AB235" s="418"/>
      <c r="AC235" s="418"/>
      <c r="AP235" s="418"/>
      <c r="AS235" s="418"/>
      <c r="AW235" s="418"/>
      <c r="BA235" s="418"/>
      <c r="BE235" s="302"/>
    </row>
    <row r="236" spans="1:57" ht="16.2" thickBot="1" x14ac:dyDescent="0.35">
      <c r="A236" s="305">
        <v>1233</v>
      </c>
      <c r="B236" s="306">
        <v>0</v>
      </c>
      <c r="C236" s="307">
        <v>0</v>
      </c>
      <c r="D236" s="308">
        <v>0</v>
      </c>
      <c r="E236" s="309">
        <v>0</v>
      </c>
      <c r="F236" s="310">
        <v>0</v>
      </c>
      <c r="G236" s="310">
        <v>0</v>
      </c>
      <c r="H236" s="324"/>
      <c r="I236" s="324"/>
      <c r="J236" s="175"/>
      <c r="K236" s="383"/>
      <c r="L236" s="316"/>
      <c r="M236" s="316"/>
      <c r="N236" s="316"/>
      <c r="O236" s="317"/>
      <c r="P236" s="318"/>
      <c r="Q236" s="319">
        <v>3233</v>
      </c>
      <c r="R236" s="320">
        <v>0</v>
      </c>
      <c r="S236" s="321" t="e">
        <f t="shared" si="3"/>
        <v>#DIV/0!</v>
      </c>
      <c r="T236" s="189"/>
      <c r="U236" s="189"/>
      <c r="V236" s="189"/>
      <c r="W236" s="336"/>
      <c r="X236" s="341"/>
      <c r="Y236" s="284"/>
      <c r="Z236" s="418"/>
      <c r="AA236" s="418"/>
      <c r="AB236" s="418"/>
      <c r="AC236" s="418"/>
      <c r="AP236" s="418"/>
      <c r="AS236" s="418"/>
      <c r="AW236" s="418"/>
      <c r="BA236" s="418"/>
      <c r="BE236" s="351"/>
    </row>
    <row r="237" spans="1:57" ht="16.2" thickBot="1" x14ac:dyDescent="0.35">
      <c r="A237" s="305">
        <v>1234</v>
      </c>
      <c r="B237" s="306">
        <v>0</v>
      </c>
      <c r="C237" s="307">
        <v>0</v>
      </c>
      <c r="D237" s="308">
        <v>0</v>
      </c>
      <c r="E237" s="309">
        <v>0</v>
      </c>
      <c r="F237" s="310">
        <v>0</v>
      </c>
      <c r="G237" s="310">
        <v>0</v>
      </c>
      <c r="H237" s="324"/>
      <c r="I237" s="324"/>
      <c r="J237" s="175"/>
      <c r="K237" s="383"/>
      <c r="L237" s="316"/>
      <c r="M237" s="316"/>
      <c r="N237" s="316"/>
      <c r="O237" s="317"/>
      <c r="P237" s="318"/>
      <c r="Q237" s="319">
        <v>3234</v>
      </c>
      <c r="R237" s="320">
        <v>0</v>
      </c>
      <c r="S237" s="321" t="e">
        <f t="shared" si="3"/>
        <v>#DIV/0!</v>
      </c>
      <c r="T237" s="189"/>
      <c r="U237" s="189"/>
      <c r="V237" s="189"/>
      <c r="W237" s="336"/>
      <c r="X237" s="341"/>
      <c r="Y237" s="284"/>
      <c r="Z237" s="418"/>
      <c r="AA237" s="418"/>
      <c r="AB237" s="418"/>
      <c r="AC237" s="418"/>
      <c r="AP237" s="418"/>
      <c r="AS237" s="418"/>
      <c r="AW237" s="418"/>
      <c r="BA237" s="418"/>
      <c r="BE237" s="352"/>
    </row>
    <row r="238" spans="1:57" ht="16.2" thickBot="1" x14ac:dyDescent="0.35">
      <c r="A238" s="305">
        <v>1235</v>
      </c>
      <c r="B238" s="306">
        <v>0</v>
      </c>
      <c r="C238" s="307">
        <v>0</v>
      </c>
      <c r="D238" s="308">
        <v>0</v>
      </c>
      <c r="E238" s="309">
        <v>0</v>
      </c>
      <c r="F238" s="310">
        <v>0</v>
      </c>
      <c r="G238" s="310">
        <v>0</v>
      </c>
      <c r="H238" s="324"/>
      <c r="I238" s="324"/>
      <c r="J238" s="175"/>
      <c r="K238" s="383"/>
      <c r="L238" s="316"/>
      <c r="M238" s="316"/>
      <c r="N238" s="316"/>
      <c r="O238" s="317"/>
      <c r="P238" s="318"/>
      <c r="Q238" s="319">
        <v>3235</v>
      </c>
      <c r="R238" s="320">
        <v>0</v>
      </c>
      <c r="S238" s="321" t="e">
        <f t="shared" si="3"/>
        <v>#DIV/0!</v>
      </c>
      <c r="T238" s="189"/>
      <c r="U238" s="189"/>
      <c r="V238" s="189"/>
      <c r="W238" s="336"/>
      <c r="X238" s="341"/>
      <c r="Y238" s="284"/>
      <c r="Z238" s="418"/>
      <c r="AA238" s="418"/>
      <c r="AB238" s="418"/>
      <c r="AC238" s="418"/>
      <c r="AP238" s="418"/>
      <c r="AS238" s="418"/>
      <c r="AW238" s="418"/>
      <c r="BA238" s="418"/>
      <c r="BE238" s="353"/>
    </row>
    <row r="239" spans="1:57" ht="16.2" thickBot="1" x14ac:dyDescent="0.35">
      <c r="A239" s="305">
        <v>1236</v>
      </c>
      <c r="B239" s="306">
        <v>0</v>
      </c>
      <c r="C239" s="307">
        <v>0</v>
      </c>
      <c r="D239" s="308">
        <v>0</v>
      </c>
      <c r="E239" s="309">
        <v>0</v>
      </c>
      <c r="F239" s="310">
        <v>0</v>
      </c>
      <c r="G239" s="310">
        <v>0</v>
      </c>
      <c r="H239" s="324"/>
      <c r="I239" s="324"/>
      <c r="J239" s="175"/>
      <c r="K239" s="383"/>
      <c r="L239" s="316"/>
      <c r="M239" s="316"/>
      <c r="N239" s="316"/>
      <c r="O239" s="317"/>
      <c r="P239" s="318"/>
      <c r="Q239" s="319">
        <v>3236</v>
      </c>
      <c r="R239" s="320">
        <v>0</v>
      </c>
      <c r="S239" s="321" t="e">
        <f t="shared" si="3"/>
        <v>#DIV/0!</v>
      </c>
      <c r="T239" s="189"/>
      <c r="U239" s="189"/>
      <c r="V239" s="189"/>
      <c r="W239" s="336"/>
      <c r="X239" s="341"/>
      <c r="Y239" s="284"/>
      <c r="Z239" s="418"/>
      <c r="AA239" s="418"/>
      <c r="AB239" s="418"/>
      <c r="AC239" s="418"/>
      <c r="AP239" s="418"/>
      <c r="AS239" s="418"/>
      <c r="AW239" s="418"/>
      <c r="BA239" s="418"/>
      <c r="BE239" s="352"/>
    </row>
    <row r="240" spans="1:57" ht="16.2" thickBot="1" x14ac:dyDescent="0.35">
      <c r="A240" s="305">
        <v>1237</v>
      </c>
      <c r="B240" s="306">
        <v>0</v>
      </c>
      <c r="C240" s="307">
        <v>0</v>
      </c>
      <c r="D240" s="308">
        <v>0</v>
      </c>
      <c r="E240" s="309">
        <v>0</v>
      </c>
      <c r="F240" s="310">
        <v>0</v>
      </c>
      <c r="G240" s="310">
        <v>0</v>
      </c>
      <c r="H240" s="324"/>
      <c r="I240" s="324"/>
      <c r="J240" s="175"/>
      <c r="K240" s="383"/>
      <c r="L240" s="316"/>
      <c r="M240" s="316"/>
      <c r="N240" s="316"/>
      <c r="O240" s="317"/>
      <c r="P240" s="318"/>
      <c r="Q240" s="319">
        <v>3237</v>
      </c>
      <c r="R240" s="320">
        <v>0</v>
      </c>
      <c r="S240" s="321" t="e">
        <f t="shared" si="3"/>
        <v>#DIV/0!</v>
      </c>
      <c r="T240" s="189"/>
      <c r="U240" s="189"/>
      <c r="V240" s="189"/>
      <c r="W240" s="336"/>
      <c r="X240" s="341"/>
      <c r="Y240" s="284"/>
      <c r="Z240" s="418"/>
      <c r="AA240" s="418"/>
      <c r="AB240" s="418"/>
      <c r="AC240" s="418"/>
      <c r="AP240" s="418"/>
      <c r="AS240" s="418"/>
      <c r="AW240" s="418"/>
      <c r="BA240" s="418"/>
      <c r="BE240" s="356"/>
    </row>
    <row r="241" spans="1:57" ht="16.2" thickBot="1" x14ac:dyDescent="0.35">
      <c r="A241" s="305">
        <v>1238</v>
      </c>
      <c r="B241" s="306">
        <v>0</v>
      </c>
      <c r="C241" s="307">
        <v>0</v>
      </c>
      <c r="D241" s="308">
        <v>0</v>
      </c>
      <c r="E241" s="309">
        <v>0</v>
      </c>
      <c r="F241" s="310">
        <v>0</v>
      </c>
      <c r="G241" s="310">
        <v>0</v>
      </c>
      <c r="H241" s="324"/>
      <c r="I241" s="324"/>
      <c r="J241" s="175"/>
      <c r="K241" s="383"/>
      <c r="L241" s="316"/>
      <c r="M241" s="316"/>
      <c r="N241" s="316"/>
      <c r="O241" s="317"/>
      <c r="P241" s="318"/>
      <c r="Q241" s="319">
        <v>3238</v>
      </c>
      <c r="R241" s="320">
        <v>0</v>
      </c>
      <c r="S241" s="321" t="e">
        <f t="shared" si="3"/>
        <v>#DIV/0!</v>
      </c>
      <c r="T241" s="189"/>
      <c r="U241" s="189"/>
      <c r="V241" s="189"/>
      <c r="W241" s="336"/>
      <c r="X241" s="341"/>
      <c r="Y241" s="284"/>
      <c r="Z241" s="418"/>
      <c r="AA241" s="418"/>
      <c r="AB241" s="418"/>
      <c r="AC241" s="418"/>
      <c r="AP241" s="418"/>
      <c r="AS241" s="418"/>
      <c r="AW241" s="418"/>
      <c r="BA241" s="418"/>
      <c r="BE241" s="357"/>
    </row>
    <row r="242" spans="1:57" ht="16.2" thickBot="1" x14ac:dyDescent="0.35">
      <c r="A242" s="305">
        <v>1239</v>
      </c>
      <c r="B242" s="306">
        <v>0</v>
      </c>
      <c r="C242" s="307">
        <v>0</v>
      </c>
      <c r="D242" s="308">
        <v>0</v>
      </c>
      <c r="E242" s="309">
        <v>0</v>
      </c>
      <c r="F242" s="310">
        <v>0</v>
      </c>
      <c r="G242" s="310">
        <v>0</v>
      </c>
      <c r="H242" s="324"/>
      <c r="I242" s="324"/>
      <c r="J242" s="175"/>
      <c r="K242" s="383"/>
      <c r="L242" s="316"/>
      <c r="M242" s="316"/>
      <c r="N242" s="316"/>
      <c r="O242" s="317"/>
      <c r="P242" s="318"/>
      <c r="Q242" s="319">
        <v>3239</v>
      </c>
      <c r="R242" s="320">
        <v>0</v>
      </c>
      <c r="S242" s="321" t="e">
        <f t="shared" si="3"/>
        <v>#DIV/0!</v>
      </c>
      <c r="T242" s="189"/>
      <c r="U242" s="189"/>
      <c r="V242" s="189"/>
      <c r="W242" s="336"/>
      <c r="X242" s="341"/>
      <c r="Y242" s="284"/>
      <c r="Z242" s="418"/>
      <c r="AA242" s="418"/>
      <c r="AB242" s="418"/>
      <c r="AC242" s="418"/>
      <c r="AP242" s="418"/>
      <c r="AS242" s="418"/>
      <c r="AW242" s="418"/>
      <c r="BA242" s="418"/>
      <c r="BE242" s="358"/>
    </row>
    <row r="243" spans="1:57" ht="16.2" thickBot="1" x14ac:dyDescent="0.35">
      <c r="A243" s="305">
        <v>1240</v>
      </c>
      <c r="B243" s="306">
        <v>0</v>
      </c>
      <c r="C243" s="307">
        <v>0</v>
      </c>
      <c r="D243" s="308">
        <v>0</v>
      </c>
      <c r="E243" s="309">
        <v>0</v>
      </c>
      <c r="F243" s="310">
        <v>0</v>
      </c>
      <c r="G243" s="310">
        <v>0</v>
      </c>
      <c r="H243" s="324"/>
      <c r="I243" s="324"/>
      <c r="J243" s="175"/>
      <c r="K243" s="383"/>
      <c r="L243" s="316"/>
      <c r="M243" s="316"/>
      <c r="N243" s="316"/>
      <c r="O243" s="317"/>
      <c r="P243" s="318"/>
      <c r="Q243" s="319">
        <v>3240</v>
      </c>
      <c r="R243" s="320">
        <v>0</v>
      </c>
      <c r="S243" s="321" t="e">
        <f t="shared" si="3"/>
        <v>#DIV/0!</v>
      </c>
      <c r="T243" s="189"/>
      <c r="U243" s="189"/>
      <c r="V243" s="189"/>
      <c r="W243" s="336"/>
      <c r="X243" s="341"/>
      <c r="Y243" s="284"/>
      <c r="Z243" s="418"/>
      <c r="AA243" s="418"/>
      <c r="AB243" s="418"/>
      <c r="AC243" s="418"/>
      <c r="AP243" s="418"/>
      <c r="AS243" s="418"/>
      <c r="AW243" s="418"/>
      <c r="BA243" s="418"/>
      <c r="BE243" s="358"/>
    </row>
    <row r="244" spans="1:57" ht="16.2" thickBot="1" x14ac:dyDescent="0.35">
      <c r="A244" s="305">
        <v>1241</v>
      </c>
      <c r="B244" s="306">
        <v>0</v>
      </c>
      <c r="C244" s="307">
        <v>0</v>
      </c>
      <c r="D244" s="308">
        <v>0</v>
      </c>
      <c r="E244" s="309">
        <v>0</v>
      </c>
      <c r="F244" s="310">
        <v>0</v>
      </c>
      <c r="G244" s="310">
        <v>0</v>
      </c>
      <c r="H244" s="324"/>
      <c r="I244" s="324"/>
      <c r="J244" s="175"/>
      <c r="K244" s="383"/>
      <c r="L244" s="316"/>
      <c r="M244" s="316"/>
      <c r="N244" s="316"/>
      <c r="O244" s="317"/>
      <c r="P244" s="318"/>
      <c r="Q244" s="319">
        <v>3241</v>
      </c>
      <c r="R244" s="320">
        <v>0</v>
      </c>
      <c r="S244" s="321" t="e">
        <f t="shared" si="3"/>
        <v>#DIV/0!</v>
      </c>
      <c r="T244" s="189"/>
      <c r="U244" s="189"/>
      <c r="V244" s="189"/>
      <c r="W244" s="336"/>
      <c r="X244" s="341"/>
      <c r="Y244" s="284"/>
      <c r="Z244" s="418"/>
      <c r="AA244" s="418"/>
      <c r="AB244" s="418"/>
      <c r="AC244" s="418"/>
      <c r="AP244" s="418"/>
      <c r="AS244" s="418"/>
      <c r="AW244" s="418"/>
      <c r="BA244" s="418"/>
      <c r="BE244" s="358"/>
    </row>
    <row r="245" spans="1:57" ht="16.2" thickBot="1" x14ac:dyDescent="0.35">
      <c r="A245" s="305">
        <v>1242</v>
      </c>
      <c r="B245" s="306">
        <v>0</v>
      </c>
      <c r="C245" s="307">
        <v>0</v>
      </c>
      <c r="D245" s="308">
        <v>0</v>
      </c>
      <c r="E245" s="309">
        <v>0</v>
      </c>
      <c r="F245" s="310">
        <v>0</v>
      </c>
      <c r="G245" s="310">
        <v>0</v>
      </c>
      <c r="H245" s="324"/>
      <c r="I245" s="324"/>
      <c r="J245" s="175"/>
      <c r="K245" s="383"/>
      <c r="L245" s="316"/>
      <c r="M245" s="316"/>
      <c r="N245" s="316"/>
      <c r="O245" s="317"/>
      <c r="P245" s="318"/>
      <c r="Q245" s="319">
        <v>3242</v>
      </c>
      <c r="R245" s="320">
        <v>0</v>
      </c>
      <c r="S245" s="321" t="e">
        <f t="shared" si="3"/>
        <v>#DIV/0!</v>
      </c>
      <c r="T245" s="189"/>
      <c r="U245" s="189"/>
      <c r="V245" s="189"/>
      <c r="W245" s="336"/>
      <c r="X245" s="341"/>
      <c r="Y245" s="284"/>
      <c r="Z245" s="418"/>
      <c r="AA245" s="418"/>
      <c r="AB245" s="418"/>
      <c r="AC245" s="418"/>
      <c r="AP245" s="418"/>
      <c r="AS245" s="418"/>
      <c r="AW245" s="418"/>
      <c r="BA245" s="418"/>
      <c r="BE245" s="358"/>
    </row>
    <row r="246" spans="1:57" ht="16.2" thickBot="1" x14ac:dyDescent="0.35">
      <c r="A246" s="305">
        <v>1243</v>
      </c>
      <c r="B246" s="306">
        <v>0</v>
      </c>
      <c r="C246" s="307">
        <v>0</v>
      </c>
      <c r="D246" s="308">
        <v>0</v>
      </c>
      <c r="E246" s="309">
        <v>0</v>
      </c>
      <c r="F246" s="310">
        <v>0</v>
      </c>
      <c r="G246" s="310">
        <v>0</v>
      </c>
      <c r="H246" s="324"/>
      <c r="I246" s="324"/>
      <c r="J246" s="175"/>
      <c r="K246" s="383"/>
      <c r="L246" s="316"/>
      <c r="M246" s="316"/>
      <c r="N246" s="316"/>
      <c r="O246" s="317"/>
      <c r="P246" s="318"/>
      <c r="Q246" s="319">
        <v>3243</v>
      </c>
      <c r="R246" s="320">
        <v>0</v>
      </c>
      <c r="S246" s="321" t="e">
        <f t="shared" si="3"/>
        <v>#DIV/0!</v>
      </c>
      <c r="T246" s="189"/>
      <c r="U246" s="189"/>
      <c r="V246" s="189"/>
      <c r="W246" s="336"/>
      <c r="X246" s="341"/>
      <c r="Y246" s="284"/>
      <c r="Z246" s="418"/>
      <c r="AA246" s="418"/>
      <c r="AB246" s="418"/>
      <c r="AC246" s="418"/>
      <c r="AP246" s="418"/>
      <c r="AS246" s="418"/>
      <c r="AW246" s="418"/>
      <c r="BA246" s="418"/>
      <c r="BE246" s="358"/>
    </row>
    <row r="247" spans="1:57" ht="16.2" thickBot="1" x14ac:dyDescent="0.35">
      <c r="A247" s="305">
        <v>1244</v>
      </c>
      <c r="B247" s="306">
        <v>0</v>
      </c>
      <c r="C247" s="307">
        <v>0</v>
      </c>
      <c r="D247" s="308">
        <v>0</v>
      </c>
      <c r="E247" s="309">
        <v>0</v>
      </c>
      <c r="F247" s="310">
        <v>0</v>
      </c>
      <c r="G247" s="310">
        <v>0</v>
      </c>
      <c r="H247" s="324"/>
      <c r="I247" s="324"/>
      <c r="J247" s="175"/>
      <c r="K247" s="383"/>
      <c r="L247" s="316"/>
      <c r="M247" s="316"/>
      <c r="N247" s="316"/>
      <c r="O247" s="317"/>
      <c r="P247" s="318"/>
      <c r="Q247" s="319">
        <v>3244</v>
      </c>
      <c r="R247" s="320">
        <v>0</v>
      </c>
      <c r="S247" s="321" t="e">
        <f t="shared" si="3"/>
        <v>#DIV/0!</v>
      </c>
      <c r="T247" s="189"/>
      <c r="U247" s="189"/>
      <c r="V247" s="189"/>
      <c r="W247" s="336"/>
      <c r="X247" s="341"/>
      <c r="Y247" s="284"/>
      <c r="Z247" s="418"/>
      <c r="AA247" s="418"/>
      <c r="AB247" s="418"/>
      <c r="AC247" s="418"/>
      <c r="AP247" s="418"/>
      <c r="AS247" s="418"/>
      <c r="AW247" s="418"/>
      <c r="BA247" s="418"/>
      <c r="BE247" s="371"/>
    </row>
    <row r="248" spans="1:57" ht="16.2" thickBot="1" x14ac:dyDescent="0.35">
      <c r="A248" s="305">
        <v>1245</v>
      </c>
      <c r="B248" s="306">
        <v>0</v>
      </c>
      <c r="C248" s="307">
        <v>0</v>
      </c>
      <c r="D248" s="308">
        <v>0</v>
      </c>
      <c r="E248" s="309">
        <v>0</v>
      </c>
      <c r="F248" s="310">
        <v>0</v>
      </c>
      <c r="G248" s="310">
        <v>0</v>
      </c>
      <c r="H248" s="324"/>
      <c r="I248" s="324"/>
      <c r="J248" s="175"/>
      <c r="K248" s="383"/>
      <c r="L248" s="316"/>
      <c r="M248" s="316"/>
      <c r="N248" s="316"/>
      <c r="O248" s="317"/>
      <c r="P248" s="318"/>
      <c r="Q248" s="319">
        <v>3245</v>
      </c>
      <c r="R248" s="320">
        <v>0</v>
      </c>
      <c r="S248" s="321" t="e">
        <f t="shared" si="3"/>
        <v>#DIV/0!</v>
      </c>
      <c r="T248" s="189"/>
      <c r="U248" s="189"/>
      <c r="V248" s="189"/>
      <c r="W248" s="336"/>
      <c r="X248" s="341"/>
      <c r="Y248" s="284"/>
      <c r="Z248" s="418"/>
      <c r="AA248" s="418"/>
      <c r="AB248" s="418"/>
      <c r="AC248" s="418"/>
      <c r="AP248" s="418"/>
      <c r="AS248" s="418"/>
      <c r="AW248" s="418"/>
      <c r="BA248" s="418"/>
      <c r="BE248" s="371"/>
    </row>
    <row r="249" spans="1:57" ht="16.2" thickBot="1" x14ac:dyDescent="0.35">
      <c r="A249" s="305">
        <v>1246</v>
      </c>
      <c r="B249" s="306">
        <v>0</v>
      </c>
      <c r="C249" s="307">
        <v>0</v>
      </c>
      <c r="D249" s="308">
        <v>0</v>
      </c>
      <c r="E249" s="309">
        <v>0</v>
      </c>
      <c r="F249" s="310">
        <v>0</v>
      </c>
      <c r="G249" s="310">
        <v>0</v>
      </c>
      <c r="H249" s="324"/>
      <c r="I249" s="324"/>
      <c r="J249" s="175"/>
      <c r="K249" s="383"/>
      <c r="L249" s="316"/>
      <c r="M249" s="316"/>
      <c r="N249" s="316"/>
      <c r="O249" s="317"/>
      <c r="P249" s="318"/>
      <c r="Q249" s="319">
        <v>3246</v>
      </c>
      <c r="R249" s="320">
        <v>0</v>
      </c>
      <c r="S249" s="321" t="e">
        <f t="shared" si="3"/>
        <v>#DIV/0!</v>
      </c>
      <c r="T249" s="189"/>
      <c r="U249" s="189"/>
      <c r="V249" s="189"/>
      <c r="W249" s="336"/>
      <c r="X249" s="341"/>
      <c r="Y249" s="284"/>
      <c r="Z249" s="418"/>
      <c r="AA249" s="418"/>
      <c r="AB249" s="418"/>
      <c r="AC249" s="418"/>
      <c r="AP249" s="418"/>
      <c r="AS249" s="418"/>
      <c r="AW249" s="418"/>
      <c r="BA249" s="418"/>
      <c r="BE249" s="371"/>
    </row>
    <row r="250" spans="1:57" ht="16.2" thickBot="1" x14ac:dyDescent="0.35">
      <c r="A250" s="305">
        <v>1247</v>
      </c>
      <c r="B250" s="306">
        <v>0</v>
      </c>
      <c r="C250" s="307">
        <v>0</v>
      </c>
      <c r="D250" s="308">
        <v>0</v>
      </c>
      <c r="E250" s="309">
        <v>0</v>
      </c>
      <c r="F250" s="310">
        <v>0</v>
      </c>
      <c r="G250" s="310">
        <v>0</v>
      </c>
      <c r="H250" s="324"/>
      <c r="I250" s="324"/>
      <c r="J250" s="175"/>
      <c r="K250" s="383"/>
      <c r="L250" s="316"/>
      <c r="M250" s="316"/>
      <c r="N250" s="316"/>
      <c r="O250" s="317"/>
      <c r="P250" s="318"/>
      <c r="Q250" s="319">
        <v>3247</v>
      </c>
      <c r="R250" s="320">
        <v>0</v>
      </c>
      <c r="S250" s="321" t="e">
        <f t="shared" si="3"/>
        <v>#DIV/0!</v>
      </c>
      <c r="T250" s="189"/>
      <c r="U250" s="189"/>
      <c r="V250" s="189"/>
      <c r="W250" s="336"/>
      <c r="X250" s="341"/>
      <c r="Y250" s="284"/>
      <c r="Z250" s="418"/>
      <c r="AA250" s="418"/>
      <c r="AB250" s="418"/>
      <c r="AC250" s="418"/>
      <c r="AP250" s="418"/>
      <c r="AS250" s="418"/>
      <c r="AW250" s="418"/>
      <c r="BA250" s="418"/>
      <c r="BE250" s="358"/>
    </row>
    <row r="251" spans="1:57" ht="16.2" thickBot="1" x14ac:dyDescent="0.35">
      <c r="A251" s="305">
        <v>1248</v>
      </c>
      <c r="B251" s="306">
        <v>0</v>
      </c>
      <c r="C251" s="307">
        <v>0</v>
      </c>
      <c r="D251" s="308">
        <v>0</v>
      </c>
      <c r="E251" s="309">
        <v>0</v>
      </c>
      <c r="F251" s="310">
        <v>0</v>
      </c>
      <c r="G251" s="310">
        <v>0</v>
      </c>
      <c r="H251" s="324"/>
      <c r="I251" s="324"/>
      <c r="J251" s="175"/>
      <c r="K251" s="383"/>
      <c r="L251" s="316"/>
      <c r="M251" s="316"/>
      <c r="N251" s="316"/>
      <c r="O251" s="317"/>
      <c r="P251" s="318"/>
      <c r="Q251" s="319">
        <v>3248</v>
      </c>
      <c r="R251" s="320">
        <v>0</v>
      </c>
      <c r="S251" s="321" t="e">
        <f t="shared" si="3"/>
        <v>#DIV/0!</v>
      </c>
      <c r="T251" s="189"/>
      <c r="U251" s="189"/>
      <c r="V251" s="189"/>
      <c r="W251" s="336"/>
      <c r="X251" s="341"/>
      <c r="Y251" s="284"/>
      <c r="Z251" s="418"/>
      <c r="AA251" s="418"/>
      <c r="AB251" s="418"/>
      <c r="AC251" s="418"/>
      <c r="AP251" s="418"/>
      <c r="AS251" s="418"/>
      <c r="AW251" s="418"/>
      <c r="BA251" s="418"/>
      <c r="BE251" s="358"/>
    </row>
    <row r="252" spans="1:57" ht="16.2" thickBot="1" x14ac:dyDescent="0.35">
      <c r="A252" s="305">
        <v>1249</v>
      </c>
      <c r="B252" s="306">
        <v>0</v>
      </c>
      <c r="C252" s="307">
        <v>0</v>
      </c>
      <c r="D252" s="308">
        <v>0</v>
      </c>
      <c r="E252" s="309">
        <v>0</v>
      </c>
      <c r="F252" s="310">
        <v>0</v>
      </c>
      <c r="G252" s="310">
        <v>0</v>
      </c>
      <c r="H252" s="324"/>
      <c r="I252" s="324"/>
      <c r="J252" s="175"/>
      <c r="K252" s="383"/>
      <c r="L252" s="316"/>
      <c r="M252" s="316"/>
      <c r="N252" s="316"/>
      <c r="O252" s="317"/>
      <c r="P252" s="318"/>
      <c r="Q252" s="319">
        <v>3249</v>
      </c>
      <c r="R252" s="320">
        <v>0</v>
      </c>
      <c r="S252" s="321" t="e">
        <f t="shared" si="3"/>
        <v>#DIV/0!</v>
      </c>
      <c r="T252" s="189"/>
      <c r="U252" s="189"/>
      <c r="V252" s="189"/>
      <c r="W252" s="336"/>
      <c r="X252" s="341"/>
      <c r="Y252" s="284"/>
      <c r="Z252" s="418"/>
      <c r="AA252" s="418"/>
      <c r="AB252" s="418"/>
      <c r="AC252" s="418"/>
      <c r="AP252" s="418"/>
      <c r="AS252" s="418"/>
      <c r="AW252" s="418"/>
      <c r="BA252" s="418"/>
      <c r="BE252" s="302"/>
    </row>
    <row r="253" spans="1:57" ht="16.2" thickBot="1" x14ac:dyDescent="0.35">
      <c r="A253" s="305">
        <v>1250</v>
      </c>
      <c r="B253" s="306">
        <v>0</v>
      </c>
      <c r="C253" s="307">
        <v>0</v>
      </c>
      <c r="D253" s="308">
        <v>0</v>
      </c>
      <c r="E253" s="309">
        <v>0</v>
      </c>
      <c r="F253" s="310">
        <v>0</v>
      </c>
      <c r="G253" s="310">
        <v>0</v>
      </c>
      <c r="H253" s="324"/>
      <c r="I253" s="324"/>
      <c r="J253" s="175"/>
      <c r="K253" s="383"/>
      <c r="L253" s="316"/>
      <c r="M253" s="316"/>
      <c r="N253" s="316"/>
      <c r="O253" s="317"/>
      <c r="P253" s="318"/>
      <c r="Q253" s="319">
        <v>3250</v>
      </c>
      <c r="R253" s="320">
        <v>0</v>
      </c>
      <c r="S253" s="321" t="e">
        <f t="shared" si="3"/>
        <v>#DIV/0!</v>
      </c>
      <c r="T253" s="189"/>
      <c r="U253" s="189"/>
      <c r="V253" s="189"/>
      <c r="W253" s="336"/>
      <c r="X253" s="341"/>
      <c r="Y253" s="284"/>
      <c r="Z253" s="418"/>
      <c r="AA253" s="418"/>
      <c r="AB253" s="418"/>
      <c r="AC253" s="418"/>
      <c r="AP253" s="418"/>
      <c r="AS253" s="418"/>
      <c r="AW253" s="418"/>
      <c r="BA253" s="418"/>
      <c r="BE253" s="382"/>
    </row>
    <row r="254" spans="1:57" ht="16.2" thickBot="1" x14ac:dyDescent="0.35">
      <c r="A254" s="305">
        <v>1251</v>
      </c>
      <c r="B254" s="306">
        <v>0</v>
      </c>
      <c r="C254" s="307">
        <v>0</v>
      </c>
      <c r="D254" s="308">
        <v>0</v>
      </c>
      <c r="E254" s="309">
        <v>0</v>
      </c>
      <c r="F254" s="310">
        <v>0</v>
      </c>
      <c r="G254" s="310">
        <v>0</v>
      </c>
      <c r="H254" s="324"/>
      <c r="I254" s="324"/>
      <c r="J254" s="175"/>
      <c r="K254" s="383"/>
      <c r="L254" s="316"/>
      <c r="M254" s="316"/>
      <c r="N254" s="316"/>
      <c r="O254" s="317"/>
      <c r="P254" s="318"/>
      <c r="Q254" s="319">
        <v>3251</v>
      </c>
      <c r="R254" s="320">
        <v>0</v>
      </c>
      <c r="S254" s="321" t="e">
        <f t="shared" si="3"/>
        <v>#DIV/0!</v>
      </c>
      <c r="T254" s="189"/>
      <c r="U254" s="189"/>
      <c r="V254" s="189"/>
      <c r="W254" s="336"/>
      <c r="X254" s="341"/>
      <c r="Y254" s="284"/>
      <c r="Z254" s="418"/>
      <c r="AA254" s="418"/>
      <c r="AB254" s="418"/>
      <c r="AC254" s="418"/>
      <c r="AP254" s="418"/>
      <c r="AS254" s="418"/>
      <c r="AW254" s="418"/>
      <c r="BA254" s="418"/>
      <c r="BE254" s="382"/>
    </row>
    <row r="255" spans="1:57" ht="16.2" thickBot="1" x14ac:dyDescent="0.35">
      <c r="A255" s="305">
        <v>1252</v>
      </c>
      <c r="B255" s="306">
        <v>0</v>
      </c>
      <c r="C255" s="307">
        <v>0</v>
      </c>
      <c r="D255" s="308">
        <v>0</v>
      </c>
      <c r="E255" s="309">
        <v>0</v>
      </c>
      <c r="F255" s="310">
        <v>0</v>
      </c>
      <c r="G255" s="310">
        <v>0</v>
      </c>
      <c r="H255" s="324"/>
      <c r="I255" s="324"/>
      <c r="J255" s="175"/>
      <c r="K255" s="383"/>
      <c r="L255" s="316"/>
      <c r="M255" s="316"/>
      <c r="N255" s="316"/>
      <c r="O255" s="317"/>
      <c r="P255" s="318"/>
      <c r="Q255" s="319">
        <v>3252</v>
      </c>
      <c r="R255" s="320">
        <v>0</v>
      </c>
      <c r="S255" s="321" t="e">
        <f t="shared" si="3"/>
        <v>#DIV/0!</v>
      </c>
      <c r="T255" s="189"/>
      <c r="U255" s="189"/>
      <c r="V255" s="189"/>
      <c r="W255" s="336"/>
      <c r="X255" s="341"/>
      <c r="Y255" s="284"/>
      <c r="Z255" s="418"/>
      <c r="AA255" s="418"/>
      <c r="AB255" s="418"/>
      <c r="AC255" s="418"/>
      <c r="AP255" s="418"/>
      <c r="AS255" s="418"/>
      <c r="AW255" s="418"/>
      <c r="BA255" s="418"/>
      <c r="BE255" s="358"/>
    </row>
    <row r="256" spans="1:57" ht="16.2" thickBot="1" x14ac:dyDescent="0.35">
      <c r="A256" s="305">
        <v>1253</v>
      </c>
      <c r="B256" s="306">
        <v>0</v>
      </c>
      <c r="C256" s="307">
        <v>0</v>
      </c>
      <c r="D256" s="308">
        <v>0</v>
      </c>
      <c r="E256" s="309">
        <v>0</v>
      </c>
      <c r="F256" s="310">
        <v>0</v>
      </c>
      <c r="G256" s="310">
        <v>0</v>
      </c>
      <c r="H256" s="324"/>
      <c r="I256" s="324"/>
      <c r="J256" s="175"/>
      <c r="K256" s="383"/>
      <c r="L256" s="316"/>
      <c r="M256" s="316"/>
      <c r="N256" s="316"/>
      <c r="O256" s="317"/>
      <c r="P256" s="318"/>
      <c r="Q256" s="319">
        <v>3253</v>
      </c>
      <c r="R256" s="320">
        <v>0</v>
      </c>
      <c r="S256" s="321" t="e">
        <f t="shared" si="3"/>
        <v>#DIV/0!</v>
      </c>
      <c r="T256" s="189"/>
      <c r="U256" s="189"/>
      <c r="V256" s="189"/>
      <c r="W256" s="336"/>
      <c r="X256" s="341"/>
      <c r="Y256" s="284"/>
      <c r="Z256" s="418"/>
      <c r="AA256" s="418"/>
      <c r="AB256" s="418"/>
      <c r="AC256" s="418"/>
      <c r="AP256" s="418"/>
      <c r="AS256" s="418"/>
      <c r="AW256" s="418"/>
      <c r="BA256" s="418"/>
      <c r="BE256" s="382"/>
    </row>
    <row r="257" spans="1:57" ht="16.2" thickBot="1" x14ac:dyDescent="0.35">
      <c r="A257" s="305">
        <v>1254</v>
      </c>
      <c r="B257" s="306">
        <v>0</v>
      </c>
      <c r="C257" s="307">
        <v>0</v>
      </c>
      <c r="D257" s="308">
        <v>0</v>
      </c>
      <c r="E257" s="309">
        <v>0</v>
      </c>
      <c r="F257" s="310">
        <v>0</v>
      </c>
      <c r="G257" s="310">
        <v>0</v>
      </c>
      <c r="H257" s="324"/>
      <c r="I257" s="324"/>
      <c r="J257" s="175"/>
      <c r="K257" s="383"/>
      <c r="L257" s="316"/>
      <c r="M257" s="316"/>
      <c r="N257" s="316"/>
      <c r="O257" s="317"/>
      <c r="P257" s="318"/>
      <c r="Q257" s="319">
        <v>3254</v>
      </c>
      <c r="R257" s="320">
        <v>0</v>
      </c>
      <c r="S257" s="321" t="e">
        <f t="shared" si="3"/>
        <v>#DIV/0!</v>
      </c>
      <c r="T257" s="189"/>
      <c r="U257" s="189"/>
      <c r="V257" s="189"/>
      <c r="W257" s="336"/>
      <c r="X257" s="341"/>
      <c r="Y257" s="284"/>
      <c r="Z257" s="418"/>
      <c r="AA257" s="418"/>
      <c r="AB257" s="418"/>
      <c r="AC257" s="418"/>
      <c r="AP257" s="418"/>
      <c r="AS257" s="418"/>
      <c r="AW257" s="418"/>
      <c r="BA257" s="418"/>
      <c r="BE257" s="353"/>
    </row>
    <row r="258" spans="1:57" ht="16.2" thickBot="1" x14ac:dyDescent="0.35">
      <c r="A258" s="305">
        <v>1255</v>
      </c>
      <c r="B258" s="306">
        <v>0</v>
      </c>
      <c r="C258" s="307">
        <v>0</v>
      </c>
      <c r="D258" s="308">
        <v>0</v>
      </c>
      <c r="E258" s="309">
        <v>0</v>
      </c>
      <c r="F258" s="310">
        <v>0</v>
      </c>
      <c r="G258" s="310">
        <v>0</v>
      </c>
      <c r="H258" s="324"/>
      <c r="I258" s="324"/>
      <c r="J258" s="175"/>
      <c r="K258" s="383"/>
      <c r="L258" s="316"/>
      <c r="M258" s="316"/>
      <c r="N258" s="316"/>
      <c r="O258" s="317"/>
      <c r="P258" s="318"/>
      <c r="Q258" s="319">
        <v>3255</v>
      </c>
      <c r="R258" s="320">
        <v>0</v>
      </c>
      <c r="S258" s="321" t="e">
        <f t="shared" si="3"/>
        <v>#DIV/0!</v>
      </c>
      <c r="T258" s="189"/>
      <c r="U258" s="189"/>
      <c r="V258" s="189"/>
      <c r="W258" s="336"/>
      <c r="X258" s="341"/>
      <c r="Y258" s="284"/>
      <c r="Z258" s="418"/>
      <c r="AA258" s="418"/>
      <c r="AB258" s="418"/>
      <c r="AC258" s="418"/>
      <c r="AP258" s="418"/>
      <c r="AS258" s="418"/>
      <c r="AW258" s="418"/>
      <c r="BA258" s="418"/>
      <c r="BE258" s="353"/>
    </row>
    <row r="259" spans="1:57" ht="16.2" thickBot="1" x14ac:dyDescent="0.35">
      <c r="A259" s="305">
        <v>1256</v>
      </c>
      <c r="B259" s="306">
        <v>0</v>
      </c>
      <c r="C259" s="307">
        <v>0</v>
      </c>
      <c r="D259" s="308">
        <v>0</v>
      </c>
      <c r="E259" s="309">
        <v>0</v>
      </c>
      <c r="F259" s="310">
        <v>0</v>
      </c>
      <c r="G259" s="310">
        <v>0</v>
      </c>
      <c r="H259" s="324"/>
      <c r="I259" s="324"/>
      <c r="J259" s="175"/>
      <c r="K259" s="383"/>
      <c r="L259" s="316"/>
      <c r="M259" s="316"/>
      <c r="N259" s="316"/>
      <c r="O259" s="317"/>
      <c r="P259" s="318"/>
      <c r="Q259" s="319">
        <v>3256</v>
      </c>
      <c r="R259" s="320">
        <v>0</v>
      </c>
      <c r="S259" s="321" t="e">
        <f t="shared" si="3"/>
        <v>#DIV/0!</v>
      </c>
      <c r="T259" s="189"/>
      <c r="U259" s="189"/>
      <c r="V259" s="189"/>
      <c r="W259" s="336"/>
      <c r="X259" s="341"/>
      <c r="Y259" s="284"/>
      <c r="Z259" s="418"/>
      <c r="AA259" s="418"/>
      <c r="AB259" s="418"/>
      <c r="AC259" s="418"/>
      <c r="AP259" s="418"/>
      <c r="AS259" s="418"/>
      <c r="AW259" s="418"/>
      <c r="BA259" s="418"/>
      <c r="BE259" s="353"/>
    </row>
    <row r="260" spans="1:57" ht="16.2" thickBot="1" x14ac:dyDescent="0.35">
      <c r="A260" s="305">
        <v>1257</v>
      </c>
      <c r="B260" s="306">
        <v>0</v>
      </c>
      <c r="C260" s="307">
        <v>0</v>
      </c>
      <c r="D260" s="308">
        <v>0</v>
      </c>
      <c r="E260" s="309">
        <v>0</v>
      </c>
      <c r="F260" s="310">
        <v>0</v>
      </c>
      <c r="G260" s="310">
        <v>0</v>
      </c>
      <c r="H260" s="324"/>
      <c r="I260" s="324"/>
      <c r="J260" s="175"/>
      <c r="K260" s="383"/>
      <c r="L260" s="316"/>
      <c r="M260" s="316"/>
      <c r="N260" s="316"/>
      <c r="O260" s="317"/>
      <c r="P260" s="318"/>
      <c r="Q260" s="319">
        <v>3257</v>
      </c>
      <c r="R260" s="320">
        <v>0</v>
      </c>
      <c r="S260" s="321" t="e">
        <f t="shared" ref="S260:S323" si="4">ROUNDDOWN(T260/U260,0)</f>
        <v>#DIV/0!</v>
      </c>
      <c r="T260" s="189"/>
      <c r="U260" s="189"/>
      <c r="V260" s="189"/>
      <c r="W260" s="336"/>
      <c r="X260" s="341"/>
      <c r="Y260" s="284"/>
      <c r="Z260" s="418"/>
      <c r="AA260" s="418"/>
      <c r="AB260" s="418"/>
      <c r="AC260" s="418"/>
      <c r="AP260" s="418"/>
      <c r="AS260" s="418"/>
      <c r="AW260" s="418"/>
      <c r="BA260" s="418"/>
      <c r="BE260" s="302"/>
    </row>
    <row r="261" spans="1:57" ht="16.2" thickBot="1" x14ac:dyDescent="0.35">
      <c r="A261" s="305">
        <v>1258</v>
      </c>
      <c r="B261" s="306">
        <v>0</v>
      </c>
      <c r="C261" s="307">
        <v>0</v>
      </c>
      <c r="D261" s="308">
        <v>0</v>
      </c>
      <c r="E261" s="309">
        <v>0</v>
      </c>
      <c r="F261" s="310">
        <v>0</v>
      </c>
      <c r="G261" s="310">
        <v>0</v>
      </c>
      <c r="H261" s="324"/>
      <c r="I261" s="324"/>
      <c r="J261" s="175"/>
      <c r="K261" s="383"/>
      <c r="L261" s="316"/>
      <c r="M261" s="316"/>
      <c r="N261" s="316"/>
      <c r="O261" s="317"/>
      <c r="P261" s="318"/>
      <c r="Q261" s="319">
        <v>3258</v>
      </c>
      <c r="R261" s="320">
        <v>0</v>
      </c>
      <c r="S261" s="321" t="e">
        <f t="shared" si="4"/>
        <v>#DIV/0!</v>
      </c>
      <c r="T261" s="189"/>
      <c r="U261" s="189"/>
      <c r="V261" s="189"/>
      <c r="W261" s="336"/>
      <c r="X261" s="341"/>
      <c r="Y261" s="284"/>
      <c r="Z261" s="418"/>
      <c r="AA261" s="418"/>
      <c r="AB261" s="418"/>
      <c r="AC261" s="418"/>
      <c r="AP261" s="418"/>
      <c r="AS261" s="418"/>
      <c r="AW261" s="418"/>
      <c r="BA261" s="418"/>
      <c r="BE261" s="302"/>
    </row>
    <row r="262" spans="1:57" ht="16.2" thickBot="1" x14ac:dyDescent="0.35">
      <c r="A262" s="305">
        <v>1259</v>
      </c>
      <c r="B262" s="306">
        <v>0</v>
      </c>
      <c r="C262" s="307">
        <v>0</v>
      </c>
      <c r="D262" s="308">
        <v>0</v>
      </c>
      <c r="E262" s="309">
        <v>0</v>
      </c>
      <c r="F262" s="310">
        <v>0</v>
      </c>
      <c r="G262" s="310">
        <v>0</v>
      </c>
      <c r="H262" s="324"/>
      <c r="I262" s="324"/>
      <c r="J262" s="175"/>
      <c r="K262" s="383"/>
      <c r="L262" s="316"/>
      <c r="M262" s="316"/>
      <c r="N262" s="316"/>
      <c r="O262" s="317"/>
      <c r="P262" s="318"/>
      <c r="Q262" s="319">
        <v>3259</v>
      </c>
      <c r="R262" s="320">
        <v>0</v>
      </c>
      <c r="S262" s="321" t="e">
        <f t="shared" si="4"/>
        <v>#DIV/0!</v>
      </c>
      <c r="T262" s="189"/>
      <c r="U262" s="189"/>
      <c r="V262" s="189"/>
      <c r="W262" s="336"/>
      <c r="X262" s="341"/>
      <c r="Y262" s="284"/>
      <c r="Z262" s="418"/>
      <c r="AA262" s="418"/>
      <c r="AB262" s="418"/>
      <c r="AC262" s="418"/>
      <c r="AP262" s="418"/>
      <c r="AS262" s="418"/>
      <c r="AW262" s="418"/>
      <c r="BA262" s="418"/>
      <c r="BE262" s="351"/>
    </row>
    <row r="263" spans="1:57" ht="16.2" thickBot="1" x14ac:dyDescent="0.35">
      <c r="A263" s="305">
        <v>1260</v>
      </c>
      <c r="B263" s="306">
        <v>0</v>
      </c>
      <c r="C263" s="307">
        <v>0</v>
      </c>
      <c r="D263" s="308">
        <v>0</v>
      </c>
      <c r="E263" s="309">
        <v>0</v>
      </c>
      <c r="F263" s="310">
        <v>0</v>
      </c>
      <c r="G263" s="310">
        <v>0</v>
      </c>
      <c r="H263" s="324"/>
      <c r="I263" s="324"/>
      <c r="J263" s="175"/>
      <c r="K263" s="383"/>
      <c r="L263" s="316"/>
      <c r="M263" s="316"/>
      <c r="N263" s="316"/>
      <c r="O263" s="317"/>
      <c r="P263" s="318"/>
      <c r="Q263" s="319">
        <v>3260</v>
      </c>
      <c r="R263" s="320">
        <v>0</v>
      </c>
      <c r="S263" s="321" t="e">
        <f t="shared" si="4"/>
        <v>#DIV/0!</v>
      </c>
      <c r="T263" s="189"/>
      <c r="U263" s="189"/>
      <c r="V263" s="189"/>
      <c r="W263" s="336"/>
      <c r="X263" s="341"/>
      <c r="Y263" s="284"/>
      <c r="Z263" s="418"/>
      <c r="AA263" s="418"/>
      <c r="AB263" s="418"/>
      <c r="AC263" s="418"/>
      <c r="AP263" s="418"/>
      <c r="AS263" s="418"/>
      <c r="AW263" s="418"/>
      <c r="BA263" s="418"/>
      <c r="BE263" s="352"/>
    </row>
    <row r="264" spans="1:57" ht="16.2" thickBot="1" x14ac:dyDescent="0.35">
      <c r="A264" s="305">
        <v>1261</v>
      </c>
      <c r="B264" s="306">
        <v>0</v>
      </c>
      <c r="C264" s="307">
        <v>0</v>
      </c>
      <c r="D264" s="308">
        <v>0</v>
      </c>
      <c r="E264" s="309">
        <v>0</v>
      </c>
      <c r="F264" s="310">
        <v>0</v>
      </c>
      <c r="G264" s="310">
        <v>0</v>
      </c>
      <c r="H264" s="324"/>
      <c r="I264" s="324"/>
      <c r="J264" s="175"/>
      <c r="K264" s="383"/>
      <c r="L264" s="316"/>
      <c r="M264" s="316"/>
      <c r="N264" s="316"/>
      <c r="O264" s="317"/>
      <c r="P264" s="318"/>
      <c r="Q264" s="319">
        <v>3261</v>
      </c>
      <c r="R264" s="320">
        <v>0</v>
      </c>
      <c r="S264" s="321" t="e">
        <f t="shared" si="4"/>
        <v>#DIV/0!</v>
      </c>
      <c r="T264" s="189"/>
      <c r="U264" s="189"/>
      <c r="V264" s="189"/>
      <c r="W264" s="336"/>
      <c r="X264" s="341"/>
      <c r="Y264" s="284"/>
      <c r="Z264" s="418"/>
      <c r="AA264" s="418"/>
      <c r="AB264" s="418"/>
      <c r="AC264" s="418"/>
      <c r="AP264" s="418"/>
      <c r="AS264" s="418"/>
      <c r="AW264" s="418"/>
      <c r="BA264" s="418"/>
      <c r="BE264" s="353"/>
    </row>
    <row r="265" spans="1:57" ht="16.2" thickBot="1" x14ac:dyDescent="0.35">
      <c r="A265" s="305">
        <v>1262</v>
      </c>
      <c r="B265" s="306">
        <v>0</v>
      </c>
      <c r="C265" s="307">
        <v>0</v>
      </c>
      <c r="D265" s="308">
        <v>0</v>
      </c>
      <c r="E265" s="309">
        <v>0</v>
      </c>
      <c r="F265" s="310">
        <v>0</v>
      </c>
      <c r="G265" s="310">
        <v>0</v>
      </c>
      <c r="H265" s="324"/>
      <c r="I265" s="324"/>
      <c r="J265" s="175"/>
      <c r="K265" s="383"/>
      <c r="L265" s="316"/>
      <c r="M265" s="316"/>
      <c r="N265" s="316"/>
      <c r="O265" s="317"/>
      <c r="P265" s="318"/>
      <c r="Q265" s="319">
        <v>3262</v>
      </c>
      <c r="R265" s="320">
        <v>0</v>
      </c>
      <c r="S265" s="321" t="e">
        <f t="shared" si="4"/>
        <v>#DIV/0!</v>
      </c>
      <c r="T265" s="189"/>
      <c r="U265" s="189"/>
      <c r="V265" s="189"/>
      <c r="W265" s="336"/>
      <c r="X265" s="341"/>
      <c r="Y265" s="284"/>
      <c r="Z265" s="418"/>
      <c r="AA265" s="418"/>
      <c r="AB265" s="418"/>
      <c r="AC265" s="418"/>
      <c r="AP265" s="418"/>
      <c r="AS265" s="418"/>
      <c r="AW265" s="418"/>
      <c r="BA265" s="418"/>
      <c r="BE265" s="352"/>
    </row>
    <row r="266" spans="1:57" ht="16.2" thickBot="1" x14ac:dyDescent="0.35">
      <c r="A266" s="305">
        <v>1263</v>
      </c>
      <c r="B266" s="306">
        <v>0</v>
      </c>
      <c r="C266" s="307">
        <v>0</v>
      </c>
      <c r="D266" s="308">
        <v>0</v>
      </c>
      <c r="E266" s="309">
        <v>0</v>
      </c>
      <c r="F266" s="310">
        <v>0</v>
      </c>
      <c r="G266" s="310">
        <v>0</v>
      </c>
      <c r="H266" s="324"/>
      <c r="I266" s="324"/>
      <c r="J266" s="175"/>
      <c r="K266" s="383"/>
      <c r="L266" s="316"/>
      <c r="M266" s="316"/>
      <c r="N266" s="316"/>
      <c r="O266" s="317"/>
      <c r="P266" s="318"/>
      <c r="Q266" s="319">
        <v>3263</v>
      </c>
      <c r="R266" s="320">
        <v>0</v>
      </c>
      <c r="S266" s="321" t="e">
        <f t="shared" si="4"/>
        <v>#DIV/0!</v>
      </c>
      <c r="T266" s="189"/>
      <c r="U266" s="189"/>
      <c r="V266" s="189"/>
      <c r="W266" s="336"/>
      <c r="X266" s="341"/>
      <c r="Y266" s="284"/>
      <c r="Z266" s="418"/>
      <c r="AA266" s="418"/>
      <c r="AB266" s="418"/>
      <c r="AC266" s="418"/>
      <c r="AP266" s="418"/>
      <c r="AS266" s="418"/>
      <c r="AW266" s="418"/>
      <c r="BA266" s="418"/>
      <c r="BE266" s="356"/>
    </row>
    <row r="267" spans="1:57" ht="16.2" thickBot="1" x14ac:dyDescent="0.35">
      <c r="A267" s="305">
        <v>1264</v>
      </c>
      <c r="B267" s="306">
        <v>0</v>
      </c>
      <c r="C267" s="307">
        <v>0</v>
      </c>
      <c r="D267" s="308">
        <v>0</v>
      </c>
      <c r="E267" s="309">
        <v>0</v>
      </c>
      <c r="F267" s="310">
        <v>0</v>
      </c>
      <c r="G267" s="310">
        <v>0</v>
      </c>
      <c r="H267" s="324"/>
      <c r="I267" s="324"/>
      <c r="J267" s="175"/>
      <c r="K267" s="383"/>
      <c r="L267" s="316"/>
      <c r="M267" s="316"/>
      <c r="N267" s="316"/>
      <c r="O267" s="317"/>
      <c r="P267" s="318"/>
      <c r="Q267" s="319">
        <v>3264</v>
      </c>
      <c r="R267" s="320">
        <v>0</v>
      </c>
      <c r="S267" s="321" t="e">
        <f t="shared" si="4"/>
        <v>#DIV/0!</v>
      </c>
      <c r="T267" s="189"/>
      <c r="U267" s="189"/>
      <c r="V267" s="189"/>
      <c r="W267" s="336"/>
      <c r="X267" s="341"/>
      <c r="Y267" s="284"/>
      <c r="Z267" s="418"/>
      <c r="AA267" s="418"/>
      <c r="AB267" s="418"/>
      <c r="AC267" s="418"/>
      <c r="AP267" s="418"/>
      <c r="AS267" s="418"/>
      <c r="AW267" s="418"/>
      <c r="BA267" s="418"/>
      <c r="BE267" s="357"/>
    </row>
    <row r="268" spans="1:57" ht="16.2" thickBot="1" x14ac:dyDescent="0.35">
      <c r="A268" s="305">
        <v>1265</v>
      </c>
      <c r="B268" s="306">
        <v>0</v>
      </c>
      <c r="C268" s="307">
        <v>0</v>
      </c>
      <c r="D268" s="308">
        <v>0</v>
      </c>
      <c r="E268" s="309">
        <v>0</v>
      </c>
      <c r="F268" s="310">
        <v>0</v>
      </c>
      <c r="G268" s="310">
        <v>0</v>
      </c>
      <c r="H268" s="324"/>
      <c r="I268" s="324"/>
      <c r="J268" s="175"/>
      <c r="K268" s="383"/>
      <c r="L268" s="316"/>
      <c r="M268" s="316"/>
      <c r="N268" s="316"/>
      <c r="O268" s="317"/>
      <c r="P268" s="318"/>
      <c r="Q268" s="319">
        <v>3265</v>
      </c>
      <c r="R268" s="320">
        <v>0</v>
      </c>
      <c r="S268" s="321" t="e">
        <f t="shared" si="4"/>
        <v>#DIV/0!</v>
      </c>
      <c r="T268" s="189"/>
      <c r="U268" s="189"/>
      <c r="V268" s="189"/>
      <c r="W268" s="336"/>
      <c r="X268" s="341"/>
      <c r="Y268" s="284"/>
      <c r="Z268" s="418"/>
      <c r="AA268" s="418"/>
      <c r="AB268" s="418"/>
      <c r="AC268" s="418"/>
      <c r="AP268" s="418"/>
      <c r="AS268" s="418"/>
      <c r="AW268" s="418"/>
      <c r="BA268" s="418"/>
      <c r="BE268" s="358"/>
    </row>
    <row r="269" spans="1:57" ht="16.2" thickBot="1" x14ac:dyDescent="0.35">
      <c r="A269" s="305">
        <v>1266</v>
      </c>
      <c r="B269" s="306">
        <v>0</v>
      </c>
      <c r="C269" s="307">
        <v>0</v>
      </c>
      <c r="D269" s="308">
        <v>0</v>
      </c>
      <c r="E269" s="309">
        <v>0</v>
      </c>
      <c r="F269" s="310">
        <v>0</v>
      </c>
      <c r="G269" s="310">
        <v>0</v>
      </c>
      <c r="H269" s="324"/>
      <c r="I269" s="324"/>
      <c r="J269" s="175"/>
      <c r="K269" s="383"/>
      <c r="L269" s="316"/>
      <c r="M269" s="316"/>
      <c r="N269" s="316"/>
      <c r="O269" s="317"/>
      <c r="P269" s="318"/>
      <c r="Q269" s="319">
        <v>3266</v>
      </c>
      <c r="R269" s="320">
        <v>0</v>
      </c>
      <c r="S269" s="321" t="e">
        <f t="shared" si="4"/>
        <v>#DIV/0!</v>
      </c>
      <c r="T269" s="189"/>
      <c r="U269" s="189"/>
      <c r="V269" s="189"/>
      <c r="W269" s="336"/>
      <c r="X269" s="341"/>
      <c r="Y269" s="284"/>
      <c r="Z269" s="418"/>
      <c r="AA269" s="418"/>
      <c r="AB269" s="418"/>
      <c r="AC269" s="418"/>
      <c r="AP269" s="418"/>
      <c r="AS269" s="418"/>
      <c r="AW269" s="418"/>
      <c r="BA269" s="418"/>
      <c r="BE269" s="358"/>
    </row>
    <row r="270" spans="1:57" ht="16.2" thickBot="1" x14ac:dyDescent="0.35">
      <c r="A270" s="305">
        <v>1267</v>
      </c>
      <c r="B270" s="306">
        <v>0</v>
      </c>
      <c r="C270" s="307">
        <v>0</v>
      </c>
      <c r="D270" s="308">
        <v>0</v>
      </c>
      <c r="E270" s="309">
        <v>0</v>
      </c>
      <c r="F270" s="310">
        <v>0</v>
      </c>
      <c r="G270" s="310">
        <v>0</v>
      </c>
      <c r="H270" s="324"/>
      <c r="I270" s="324"/>
      <c r="J270" s="175"/>
      <c r="K270" s="383"/>
      <c r="L270" s="316"/>
      <c r="M270" s="316"/>
      <c r="N270" s="316"/>
      <c r="O270" s="317"/>
      <c r="P270" s="318"/>
      <c r="Q270" s="319">
        <v>3267</v>
      </c>
      <c r="R270" s="320">
        <v>0</v>
      </c>
      <c r="S270" s="321" t="e">
        <f t="shared" si="4"/>
        <v>#DIV/0!</v>
      </c>
      <c r="T270" s="189"/>
      <c r="U270" s="189"/>
      <c r="V270" s="189"/>
      <c r="W270" s="336"/>
      <c r="X270" s="341"/>
      <c r="Y270" s="284"/>
      <c r="Z270" s="418"/>
      <c r="AA270" s="418"/>
      <c r="AB270" s="418"/>
      <c r="AC270" s="418"/>
      <c r="AP270" s="418"/>
      <c r="AS270" s="418"/>
      <c r="AW270" s="418"/>
      <c r="BA270" s="418"/>
      <c r="BE270" s="358"/>
    </row>
    <row r="271" spans="1:57" ht="16.2" thickBot="1" x14ac:dyDescent="0.35">
      <c r="A271" s="305">
        <v>1268</v>
      </c>
      <c r="B271" s="306">
        <v>0</v>
      </c>
      <c r="C271" s="307">
        <v>0</v>
      </c>
      <c r="D271" s="308">
        <v>0</v>
      </c>
      <c r="E271" s="309">
        <v>0</v>
      </c>
      <c r="F271" s="310">
        <v>0</v>
      </c>
      <c r="G271" s="310">
        <v>0</v>
      </c>
      <c r="H271" s="324"/>
      <c r="I271" s="324"/>
      <c r="J271" s="175"/>
      <c r="K271" s="383"/>
      <c r="L271" s="316"/>
      <c r="M271" s="316"/>
      <c r="N271" s="316"/>
      <c r="O271" s="317"/>
      <c r="P271" s="318"/>
      <c r="Q271" s="319">
        <v>3268</v>
      </c>
      <c r="R271" s="320">
        <v>0</v>
      </c>
      <c r="S271" s="321" t="e">
        <f t="shared" si="4"/>
        <v>#DIV/0!</v>
      </c>
      <c r="T271" s="189"/>
      <c r="U271" s="189"/>
      <c r="V271" s="189"/>
      <c r="W271" s="336"/>
      <c r="X271" s="341"/>
      <c r="Y271" s="284"/>
      <c r="Z271" s="418"/>
      <c r="AA271" s="418"/>
      <c r="AB271" s="418"/>
      <c r="AC271" s="418"/>
      <c r="AP271" s="418"/>
      <c r="AS271" s="418"/>
      <c r="AW271" s="418"/>
      <c r="BA271" s="418"/>
      <c r="BE271" s="358"/>
    </row>
    <row r="272" spans="1:57" ht="16.2" thickBot="1" x14ac:dyDescent="0.35">
      <c r="A272" s="305">
        <v>1269</v>
      </c>
      <c r="B272" s="306">
        <v>0</v>
      </c>
      <c r="C272" s="307">
        <v>0</v>
      </c>
      <c r="D272" s="308">
        <v>0</v>
      </c>
      <c r="E272" s="309">
        <v>0</v>
      </c>
      <c r="F272" s="310">
        <v>0</v>
      </c>
      <c r="G272" s="310">
        <v>0</v>
      </c>
      <c r="H272" s="324"/>
      <c r="I272" s="324"/>
      <c r="J272" s="175"/>
      <c r="K272" s="383"/>
      <c r="L272" s="316"/>
      <c r="M272" s="316"/>
      <c r="N272" s="316"/>
      <c r="O272" s="317"/>
      <c r="P272" s="318"/>
      <c r="Q272" s="319">
        <v>3269</v>
      </c>
      <c r="R272" s="320">
        <v>0</v>
      </c>
      <c r="S272" s="321" t="e">
        <f t="shared" si="4"/>
        <v>#DIV/0!</v>
      </c>
      <c r="T272" s="189"/>
      <c r="U272" s="189"/>
      <c r="V272" s="189"/>
      <c r="W272" s="336"/>
      <c r="X272" s="341"/>
      <c r="Y272" s="284"/>
      <c r="Z272" s="418"/>
      <c r="AA272" s="418"/>
      <c r="AB272" s="418"/>
      <c r="AC272" s="418"/>
      <c r="AP272" s="418"/>
      <c r="AS272" s="418"/>
      <c r="AW272" s="418"/>
      <c r="BA272" s="418"/>
      <c r="BE272" s="358"/>
    </row>
    <row r="273" spans="1:57" ht="16.2" thickBot="1" x14ac:dyDescent="0.35">
      <c r="A273" s="305">
        <v>1270</v>
      </c>
      <c r="B273" s="306">
        <v>0</v>
      </c>
      <c r="C273" s="307">
        <v>0</v>
      </c>
      <c r="D273" s="308">
        <v>0</v>
      </c>
      <c r="E273" s="309">
        <v>0</v>
      </c>
      <c r="F273" s="310">
        <v>0</v>
      </c>
      <c r="G273" s="310">
        <v>0</v>
      </c>
      <c r="H273" s="324"/>
      <c r="I273" s="324"/>
      <c r="J273" s="175"/>
      <c r="K273" s="383"/>
      <c r="L273" s="316"/>
      <c r="M273" s="316"/>
      <c r="N273" s="316"/>
      <c r="O273" s="317"/>
      <c r="P273" s="318"/>
      <c r="Q273" s="319">
        <v>3270</v>
      </c>
      <c r="R273" s="320">
        <v>0</v>
      </c>
      <c r="S273" s="321" t="e">
        <f t="shared" si="4"/>
        <v>#DIV/0!</v>
      </c>
      <c r="T273" s="189"/>
      <c r="U273" s="189"/>
      <c r="V273" s="189"/>
      <c r="W273" s="336"/>
      <c r="X273" s="341"/>
      <c r="Y273" s="284"/>
      <c r="Z273" s="418"/>
      <c r="AA273" s="418"/>
      <c r="AB273" s="418"/>
      <c r="AC273" s="418"/>
      <c r="AP273" s="418"/>
      <c r="AS273" s="418"/>
      <c r="AW273" s="418"/>
      <c r="BA273" s="418"/>
      <c r="BE273" s="371"/>
    </row>
    <row r="274" spans="1:57" ht="16.2" thickBot="1" x14ac:dyDescent="0.35">
      <c r="A274" s="305">
        <v>1271</v>
      </c>
      <c r="B274" s="306">
        <v>0</v>
      </c>
      <c r="C274" s="307">
        <v>0</v>
      </c>
      <c r="D274" s="308">
        <v>0</v>
      </c>
      <c r="E274" s="309">
        <v>0</v>
      </c>
      <c r="F274" s="310">
        <v>0</v>
      </c>
      <c r="G274" s="310">
        <v>0</v>
      </c>
      <c r="H274" s="324"/>
      <c r="I274" s="324"/>
      <c r="J274" s="175"/>
      <c r="K274" s="383"/>
      <c r="L274" s="316"/>
      <c r="M274" s="316"/>
      <c r="N274" s="316"/>
      <c r="O274" s="317"/>
      <c r="P274" s="318"/>
      <c r="Q274" s="319">
        <v>3271</v>
      </c>
      <c r="R274" s="320">
        <v>0</v>
      </c>
      <c r="S274" s="321" t="e">
        <f t="shared" si="4"/>
        <v>#DIV/0!</v>
      </c>
      <c r="T274" s="189"/>
      <c r="U274" s="189"/>
      <c r="V274" s="189"/>
      <c r="W274" s="336"/>
      <c r="X274" s="341"/>
      <c r="Y274" s="284"/>
      <c r="Z274" s="418"/>
      <c r="AA274" s="418"/>
      <c r="AB274" s="418"/>
      <c r="AC274" s="418"/>
      <c r="AP274" s="418"/>
      <c r="AS274" s="418"/>
      <c r="AW274" s="418"/>
      <c r="BA274" s="418"/>
      <c r="BE274" s="371"/>
    </row>
    <row r="275" spans="1:57" ht="16.2" thickBot="1" x14ac:dyDescent="0.35">
      <c r="A275" s="305">
        <v>1272</v>
      </c>
      <c r="B275" s="306">
        <v>0</v>
      </c>
      <c r="C275" s="307">
        <v>0</v>
      </c>
      <c r="D275" s="308">
        <v>0</v>
      </c>
      <c r="E275" s="309">
        <v>0</v>
      </c>
      <c r="F275" s="310">
        <v>0</v>
      </c>
      <c r="G275" s="310">
        <v>0</v>
      </c>
      <c r="H275" s="324"/>
      <c r="I275" s="324"/>
      <c r="J275" s="175"/>
      <c r="K275" s="383"/>
      <c r="L275" s="316"/>
      <c r="M275" s="316"/>
      <c r="N275" s="316"/>
      <c r="O275" s="317"/>
      <c r="P275" s="318"/>
      <c r="Q275" s="319">
        <v>3272</v>
      </c>
      <c r="R275" s="320">
        <v>0</v>
      </c>
      <c r="S275" s="321" t="e">
        <f t="shared" si="4"/>
        <v>#DIV/0!</v>
      </c>
      <c r="T275" s="189"/>
      <c r="U275" s="189"/>
      <c r="V275" s="189"/>
      <c r="W275" s="336"/>
      <c r="X275" s="341"/>
      <c r="Y275" s="284"/>
      <c r="Z275" s="418"/>
      <c r="AA275" s="418"/>
      <c r="AB275" s="418"/>
      <c r="AC275" s="418"/>
      <c r="AP275" s="418"/>
      <c r="AS275" s="418"/>
      <c r="AW275" s="418"/>
      <c r="BA275" s="418"/>
      <c r="BE275" s="371"/>
    </row>
    <row r="276" spans="1:57" ht="16.2" thickBot="1" x14ac:dyDescent="0.35">
      <c r="A276" s="305">
        <v>1273</v>
      </c>
      <c r="B276" s="306">
        <v>0</v>
      </c>
      <c r="C276" s="307">
        <v>0</v>
      </c>
      <c r="D276" s="308">
        <v>0</v>
      </c>
      <c r="E276" s="309">
        <v>0</v>
      </c>
      <c r="F276" s="310">
        <v>0</v>
      </c>
      <c r="G276" s="310">
        <v>0</v>
      </c>
      <c r="H276" s="324"/>
      <c r="I276" s="324"/>
      <c r="J276" s="175"/>
      <c r="K276" s="383"/>
      <c r="L276" s="316"/>
      <c r="M276" s="316"/>
      <c r="N276" s="316"/>
      <c r="O276" s="317"/>
      <c r="P276" s="318"/>
      <c r="Q276" s="319">
        <v>3273</v>
      </c>
      <c r="R276" s="320">
        <v>0</v>
      </c>
      <c r="S276" s="321" t="e">
        <f t="shared" si="4"/>
        <v>#DIV/0!</v>
      </c>
      <c r="T276" s="189"/>
      <c r="U276" s="189"/>
      <c r="V276" s="189"/>
      <c r="W276" s="336"/>
      <c r="X276" s="341"/>
      <c r="Y276" s="284"/>
      <c r="Z276" s="418"/>
      <c r="AA276" s="418"/>
      <c r="AB276" s="418"/>
      <c r="AC276" s="418"/>
      <c r="AP276" s="418"/>
      <c r="AS276" s="418"/>
      <c r="AW276" s="418"/>
      <c r="BA276" s="418"/>
      <c r="BE276" s="358"/>
    </row>
    <row r="277" spans="1:57" ht="16.2" thickBot="1" x14ac:dyDescent="0.35">
      <c r="A277" s="305">
        <v>1274</v>
      </c>
      <c r="B277" s="306">
        <v>0</v>
      </c>
      <c r="C277" s="307">
        <v>0</v>
      </c>
      <c r="D277" s="308">
        <v>0</v>
      </c>
      <c r="E277" s="309">
        <v>0</v>
      </c>
      <c r="F277" s="310">
        <v>0</v>
      </c>
      <c r="G277" s="310">
        <v>0</v>
      </c>
      <c r="H277" s="324"/>
      <c r="I277" s="324"/>
      <c r="J277" s="175"/>
      <c r="K277" s="383"/>
      <c r="L277" s="316"/>
      <c r="M277" s="316"/>
      <c r="N277" s="316"/>
      <c r="O277" s="317"/>
      <c r="P277" s="318"/>
      <c r="Q277" s="319">
        <v>3274</v>
      </c>
      <c r="R277" s="320">
        <v>0</v>
      </c>
      <c r="S277" s="321" t="e">
        <f t="shared" si="4"/>
        <v>#DIV/0!</v>
      </c>
      <c r="T277" s="189"/>
      <c r="U277" s="189"/>
      <c r="V277" s="189"/>
      <c r="W277" s="336"/>
      <c r="X277" s="341"/>
      <c r="Y277" s="284"/>
      <c r="Z277" s="418"/>
      <c r="AA277" s="418"/>
      <c r="AB277" s="418"/>
      <c r="AC277" s="418"/>
      <c r="AP277" s="418"/>
      <c r="AS277" s="418"/>
      <c r="AW277" s="418"/>
      <c r="BA277" s="418"/>
      <c r="BE277" s="358"/>
    </row>
    <row r="278" spans="1:57" ht="16.2" thickBot="1" x14ac:dyDescent="0.35">
      <c r="A278" s="305">
        <v>1275</v>
      </c>
      <c r="B278" s="306">
        <v>0</v>
      </c>
      <c r="C278" s="307">
        <v>0</v>
      </c>
      <c r="D278" s="308">
        <v>0</v>
      </c>
      <c r="E278" s="309">
        <v>0</v>
      </c>
      <c r="F278" s="310">
        <v>0</v>
      </c>
      <c r="G278" s="310">
        <v>0</v>
      </c>
      <c r="H278" s="324"/>
      <c r="I278" s="324"/>
      <c r="J278" s="175"/>
      <c r="K278" s="383"/>
      <c r="L278" s="316"/>
      <c r="M278" s="316"/>
      <c r="N278" s="316"/>
      <c r="O278" s="317"/>
      <c r="P278" s="318"/>
      <c r="Q278" s="319">
        <v>3275</v>
      </c>
      <c r="R278" s="320">
        <v>0</v>
      </c>
      <c r="S278" s="321" t="e">
        <f t="shared" si="4"/>
        <v>#DIV/0!</v>
      </c>
      <c r="T278" s="189"/>
      <c r="U278" s="189"/>
      <c r="V278" s="189"/>
      <c r="W278" s="336"/>
      <c r="X278" s="341"/>
      <c r="Y278" s="284"/>
      <c r="Z278" s="418"/>
      <c r="AA278" s="418"/>
      <c r="AB278" s="418"/>
      <c r="AC278" s="418"/>
      <c r="AP278" s="418"/>
      <c r="AS278" s="418"/>
      <c r="AW278" s="418"/>
      <c r="BA278" s="418"/>
      <c r="BE278" s="302"/>
    </row>
    <row r="279" spans="1:57" ht="16.2" thickBot="1" x14ac:dyDescent="0.35">
      <c r="A279" s="305">
        <v>1276</v>
      </c>
      <c r="B279" s="306">
        <v>0</v>
      </c>
      <c r="C279" s="307">
        <v>0</v>
      </c>
      <c r="D279" s="308">
        <v>0</v>
      </c>
      <c r="E279" s="309">
        <v>0</v>
      </c>
      <c r="F279" s="310">
        <v>0</v>
      </c>
      <c r="G279" s="310">
        <v>0</v>
      </c>
      <c r="H279" s="324"/>
      <c r="I279" s="324"/>
      <c r="J279" s="175"/>
      <c r="K279" s="383"/>
      <c r="L279" s="316"/>
      <c r="M279" s="316"/>
      <c r="N279" s="316"/>
      <c r="O279" s="317"/>
      <c r="P279" s="318"/>
      <c r="Q279" s="319">
        <v>3276</v>
      </c>
      <c r="R279" s="320">
        <v>0</v>
      </c>
      <c r="S279" s="321" t="e">
        <f t="shared" si="4"/>
        <v>#DIV/0!</v>
      </c>
      <c r="T279" s="189"/>
      <c r="U279" s="189"/>
      <c r="V279" s="189"/>
      <c r="W279" s="336"/>
      <c r="X279" s="341"/>
      <c r="Y279" s="284"/>
      <c r="Z279" s="418"/>
      <c r="AA279" s="418"/>
      <c r="AB279" s="418"/>
      <c r="AC279" s="418"/>
      <c r="AP279" s="418"/>
      <c r="AS279" s="418"/>
      <c r="AW279" s="418"/>
      <c r="BA279" s="418"/>
      <c r="BE279" s="382"/>
    </row>
    <row r="280" spans="1:57" ht="16.2" thickBot="1" x14ac:dyDescent="0.35">
      <c r="A280" s="305">
        <v>1277</v>
      </c>
      <c r="B280" s="306">
        <v>0</v>
      </c>
      <c r="C280" s="307">
        <v>0</v>
      </c>
      <c r="D280" s="308">
        <v>0</v>
      </c>
      <c r="E280" s="309">
        <v>0</v>
      </c>
      <c r="F280" s="310">
        <v>0</v>
      </c>
      <c r="G280" s="310">
        <v>0</v>
      </c>
      <c r="H280" s="324"/>
      <c r="I280" s="324"/>
      <c r="J280" s="175"/>
      <c r="K280" s="383"/>
      <c r="L280" s="316"/>
      <c r="M280" s="316"/>
      <c r="N280" s="316"/>
      <c r="O280" s="317"/>
      <c r="P280" s="318"/>
      <c r="Q280" s="319">
        <v>3277</v>
      </c>
      <c r="R280" s="320">
        <v>0</v>
      </c>
      <c r="S280" s="321" t="e">
        <f t="shared" si="4"/>
        <v>#DIV/0!</v>
      </c>
      <c r="T280" s="189"/>
      <c r="U280" s="189"/>
      <c r="V280" s="189"/>
      <c r="W280" s="336"/>
      <c r="X280" s="341"/>
      <c r="Y280" s="284"/>
      <c r="Z280" s="418"/>
      <c r="AA280" s="418"/>
      <c r="AB280" s="418"/>
      <c r="AC280" s="418"/>
      <c r="AP280" s="418"/>
      <c r="AS280" s="418"/>
      <c r="AW280" s="418"/>
      <c r="BA280" s="418"/>
      <c r="BE280" s="382"/>
    </row>
    <row r="281" spans="1:57" ht="16.2" thickBot="1" x14ac:dyDescent="0.35">
      <c r="A281" s="305">
        <v>1278</v>
      </c>
      <c r="B281" s="306">
        <v>0</v>
      </c>
      <c r="C281" s="307">
        <v>0</v>
      </c>
      <c r="D281" s="308">
        <v>0</v>
      </c>
      <c r="E281" s="309">
        <v>0</v>
      </c>
      <c r="F281" s="310">
        <v>0</v>
      </c>
      <c r="G281" s="310">
        <v>0</v>
      </c>
      <c r="H281" s="324"/>
      <c r="I281" s="324"/>
      <c r="J281" s="175"/>
      <c r="K281" s="383"/>
      <c r="L281" s="316"/>
      <c r="M281" s="316"/>
      <c r="N281" s="316"/>
      <c r="O281" s="317"/>
      <c r="P281" s="318"/>
      <c r="Q281" s="319">
        <v>3278</v>
      </c>
      <c r="R281" s="320">
        <v>0</v>
      </c>
      <c r="S281" s="321" t="e">
        <f t="shared" si="4"/>
        <v>#DIV/0!</v>
      </c>
      <c r="T281" s="189"/>
      <c r="U281" s="189"/>
      <c r="V281" s="189"/>
      <c r="W281" s="336"/>
      <c r="X281" s="341"/>
      <c r="Y281" s="284"/>
      <c r="Z281" s="418"/>
      <c r="AA281" s="418"/>
      <c r="AB281" s="418"/>
      <c r="AC281" s="418"/>
      <c r="AP281" s="418"/>
      <c r="AS281" s="418"/>
      <c r="AW281" s="418"/>
      <c r="BA281" s="418"/>
      <c r="BE281" s="358"/>
    </row>
    <row r="282" spans="1:57" ht="16.2" thickBot="1" x14ac:dyDescent="0.35">
      <c r="A282" s="305">
        <v>1279</v>
      </c>
      <c r="B282" s="306">
        <v>0</v>
      </c>
      <c r="C282" s="307">
        <v>0</v>
      </c>
      <c r="D282" s="308">
        <v>0</v>
      </c>
      <c r="E282" s="309">
        <v>0</v>
      </c>
      <c r="F282" s="310">
        <v>0</v>
      </c>
      <c r="G282" s="310">
        <v>0</v>
      </c>
      <c r="H282" s="324"/>
      <c r="I282" s="324"/>
      <c r="J282" s="175"/>
      <c r="K282" s="383"/>
      <c r="L282" s="316"/>
      <c r="M282" s="316"/>
      <c r="N282" s="316"/>
      <c r="O282" s="317"/>
      <c r="P282" s="318"/>
      <c r="Q282" s="319">
        <v>3279</v>
      </c>
      <c r="R282" s="320">
        <v>0</v>
      </c>
      <c r="S282" s="321" t="e">
        <f t="shared" si="4"/>
        <v>#DIV/0!</v>
      </c>
      <c r="T282" s="189"/>
      <c r="U282" s="189"/>
      <c r="V282" s="189"/>
      <c r="W282" s="336"/>
      <c r="X282" s="341"/>
      <c r="Y282" s="284"/>
      <c r="Z282" s="418"/>
      <c r="AA282" s="418"/>
      <c r="AB282" s="418"/>
      <c r="AC282" s="418"/>
      <c r="AP282" s="418"/>
      <c r="AS282" s="418"/>
      <c r="AW282" s="418"/>
      <c r="BA282" s="418"/>
      <c r="BE282" s="382"/>
    </row>
    <row r="283" spans="1:57" ht="16.2" thickBot="1" x14ac:dyDescent="0.35">
      <c r="A283" s="305">
        <v>1280</v>
      </c>
      <c r="B283" s="306">
        <v>0</v>
      </c>
      <c r="C283" s="307">
        <v>0</v>
      </c>
      <c r="D283" s="308">
        <v>0</v>
      </c>
      <c r="E283" s="309">
        <v>0</v>
      </c>
      <c r="F283" s="310">
        <v>0</v>
      </c>
      <c r="G283" s="310">
        <v>0</v>
      </c>
      <c r="H283" s="324"/>
      <c r="I283" s="324"/>
      <c r="J283" s="175"/>
      <c r="K283" s="383"/>
      <c r="L283" s="316"/>
      <c r="M283" s="316"/>
      <c r="N283" s="316"/>
      <c r="O283" s="317"/>
      <c r="P283" s="318"/>
      <c r="Q283" s="319">
        <v>3280</v>
      </c>
      <c r="R283" s="320">
        <v>0</v>
      </c>
      <c r="S283" s="321" t="e">
        <f t="shared" si="4"/>
        <v>#DIV/0!</v>
      </c>
      <c r="T283" s="189"/>
      <c r="U283" s="189"/>
      <c r="V283" s="189"/>
      <c r="W283" s="336"/>
      <c r="X283" s="341"/>
      <c r="Y283" s="284"/>
      <c r="Z283" s="418"/>
      <c r="AA283" s="418"/>
      <c r="AB283" s="418"/>
      <c r="AC283" s="418"/>
      <c r="AP283" s="418"/>
      <c r="AS283" s="418"/>
      <c r="AW283" s="418"/>
      <c r="BA283" s="418"/>
      <c r="BE283" s="353"/>
    </row>
    <row r="284" spans="1:57" ht="16.2" thickBot="1" x14ac:dyDescent="0.35">
      <c r="A284" s="305">
        <v>1281</v>
      </c>
      <c r="B284" s="306">
        <v>0</v>
      </c>
      <c r="C284" s="307">
        <v>0</v>
      </c>
      <c r="D284" s="308">
        <v>0</v>
      </c>
      <c r="E284" s="309">
        <v>0</v>
      </c>
      <c r="F284" s="310">
        <v>0</v>
      </c>
      <c r="G284" s="310">
        <v>0</v>
      </c>
      <c r="H284" s="324"/>
      <c r="I284" s="324"/>
      <c r="J284" s="175"/>
      <c r="K284" s="383"/>
      <c r="L284" s="316"/>
      <c r="M284" s="316"/>
      <c r="N284" s="316"/>
      <c r="O284" s="317"/>
      <c r="P284" s="318"/>
      <c r="Q284" s="319">
        <v>3281</v>
      </c>
      <c r="R284" s="320">
        <v>0</v>
      </c>
      <c r="S284" s="321" t="e">
        <f t="shared" si="4"/>
        <v>#DIV/0!</v>
      </c>
      <c r="T284" s="189"/>
      <c r="U284" s="189"/>
      <c r="V284" s="189"/>
      <c r="W284" s="336"/>
      <c r="X284" s="341"/>
      <c r="Y284" s="284"/>
      <c r="Z284" s="418"/>
      <c r="AA284" s="418"/>
      <c r="AB284" s="418"/>
      <c r="AC284" s="418"/>
      <c r="AP284" s="418"/>
      <c r="AS284" s="418"/>
      <c r="AW284" s="418"/>
      <c r="BA284" s="418"/>
      <c r="BE284" s="353"/>
    </row>
    <row r="285" spans="1:57" ht="16.2" thickBot="1" x14ac:dyDescent="0.35">
      <c r="A285" s="305">
        <v>1282</v>
      </c>
      <c r="B285" s="306">
        <v>0</v>
      </c>
      <c r="C285" s="307">
        <v>0</v>
      </c>
      <c r="D285" s="308">
        <v>0</v>
      </c>
      <c r="E285" s="309">
        <v>0</v>
      </c>
      <c r="F285" s="310">
        <v>0</v>
      </c>
      <c r="G285" s="310">
        <v>0</v>
      </c>
      <c r="H285" s="324"/>
      <c r="I285" s="324"/>
      <c r="J285" s="175"/>
      <c r="K285" s="383"/>
      <c r="L285" s="316"/>
      <c r="M285" s="316"/>
      <c r="N285" s="316"/>
      <c r="O285" s="317"/>
      <c r="P285" s="318"/>
      <c r="Q285" s="319">
        <v>3282</v>
      </c>
      <c r="R285" s="320">
        <v>0</v>
      </c>
      <c r="S285" s="321" t="e">
        <f t="shared" si="4"/>
        <v>#DIV/0!</v>
      </c>
      <c r="T285" s="189"/>
      <c r="U285" s="189"/>
      <c r="V285" s="189"/>
      <c r="W285" s="336"/>
      <c r="X285" s="341"/>
      <c r="Y285" s="284"/>
      <c r="Z285" s="418"/>
      <c r="AA285" s="418"/>
      <c r="AB285" s="418"/>
      <c r="AC285" s="418"/>
      <c r="AP285" s="418"/>
      <c r="AS285" s="418"/>
      <c r="AW285" s="418"/>
      <c r="BA285" s="418"/>
      <c r="BE285" s="302"/>
    </row>
    <row r="286" spans="1:57" ht="16.2" thickBot="1" x14ac:dyDescent="0.35">
      <c r="A286" s="305">
        <v>1283</v>
      </c>
      <c r="B286" s="306">
        <v>0</v>
      </c>
      <c r="C286" s="307">
        <v>0</v>
      </c>
      <c r="D286" s="308">
        <v>0</v>
      </c>
      <c r="E286" s="309">
        <v>0</v>
      </c>
      <c r="F286" s="310">
        <v>0</v>
      </c>
      <c r="G286" s="310">
        <v>0</v>
      </c>
      <c r="H286" s="324"/>
      <c r="I286" s="324"/>
      <c r="J286" s="175"/>
      <c r="K286" s="383"/>
      <c r="L286" s="316"/>
      <c r="M286" s="316"/>
      <c r="N286" s="316"/>
      <c r="O286" s="317"/>
      <c r="P286" s="318"/>
      <c r="Q286" s="319">
        <v>3283</v>
      </c>
      <c r="R286" s="320">
        <v>0</v>
      </c>
      <c r="S286" s="321" t="e">
        <f t="shared" si="4"/>
        <v>#DIV/0!</v>
      </c>
      <c r="T286" s="189"/>
      <c r="U286" s="189"/>
      <c r="V286" s="189"/>
      <c r="W286" s="336"/>
      <c r="X286" s="341"/>
      <c r="Y286" s="284"/>
      <c r="Z286" s="418"/>
      <c r="AA286" s="418"/>
      <c r="AB286" s="418"/>
      <c r="AC286" s="418"/>
      <c r="AP286" s="418"/>
      <c r="AS286" s="418"/>
      <c r="AW286" s="418"/>
      <c r="BA286" s="418"/>
      <c r="BE286" s="302"/>
    </row>
    <row r="287" spans="1:57" ht="16.2" thickBot="1" x14ac:dyDescent="0.35">
      <c r="A287" s="305">
        <v>1284</v>
      </c>
      <c r="B287" s="306">
        <v>0</v>
      </c>
      <c r="C287" s="307">
        <v>0</v>
      </c>
      <c r="D287" s="308">
        <v>0</v>
      </c>
      <c r="E287" s="309">
        <v>0</v>
      </c>
      <c r="F287" s="310">
        <v>0</v>
      </c>
      <c r="G287" s="310">
        <v>0</v>
      </c>
      <c r="H287" s="324"/>
      <c r="I287" s="324"/>
      <c r="J287" s="175"/>
      <c r="K287" s="383"/>
      <c r="L287" s="316"/>
      <c r="M287" s="316"/>
      <c r="N287" s="316"/>
      <c r="O287" s="317"/>
      <c r="P287" s="318"/>
      <c r="Q287" s="319">
        <v>3284</v>
      </c>
      <c r="R287" s="320">
        <v>0</v>
      </c>
      <c r="S287" s="321" t="e">
        <f t="shared" si="4"/>
        <v>#DIV/0!</v>
      </c>
      <c r="T287" s="189"/>
      <c r="U287" s="189"/>
      <c r="V287" s="189"/>
      <c r="W287" s="336"/>
      <c r="X287" s="341"/>
      <c r="Y287" s="284"/>
      <c r="Z287" s="418"/>
      <c r="AA287" s="418"/>
      <c r="AB287" s="418"/>
      <c r="AC287" s="418"/>
      <c r="AP287" s="418"/>
      <c r="AS287" s="418"/>
      <c r="AW287" s="418"/>
      <c r="BA287" s="418"/>
      <c r="BE287" s="351"/>
    </row>
    <row r="288" spans="1:57" ht="16.2" thickBot="1" x14ac:dyDescent="0.35">
      <c r="A288" s="305">
        <v>1285</v>
      </c>
      <c r="B288" s="306">
        <v>0</v>
      </c>
      <c r="C288" s="307">
        <v>0</v>
      </c>
      <c r="D288" s="308">
        <v>0</v>
      </c>
      <c r="E288" s="309">
        <v>0</v>
      </c>
      <c r="F288" s="310">
        <v>0</v>
      </c>
      <c r="G288" s="310">
        <v>0</v>
      </c>
      <c r="H288" s="324"/>
      <c r="I288" s="324"/>
      <c r="J288" s="175"/>
      <c r="K288" s="383"/>
      <c r="L288" s="316"/>
      <c r="M288" s="316"/>
      <c r="N288" s="316"/>
      <c r="O288" s="317"/>
      <c r="P288" s="318"/>
      <c r="Q288" s="319">
        <v>3285</v>
      </c>
      <c r="R288" s="320">
        <v>0</v>
      </c>
      <c r="S288" s="321" t="e">
        <f t="shared" si="4"/>
        <v>#DIV/0!</v>
      </c>
      <c r="T288" s="189"/>
      <c r="U288" s="189"/>
      <c r="V288" s="189"/>
      <c r="W288" s="336"/>
      <c r="X288" s="341"/>
      <c r="Y288" s="284"/>
      <c r="Z288" s="418"/>
      <c r="AA288" s="418"/>
      <c r="AB288" s="418"/>
      <c r="AC288" s="418"/>
      <c r="AP288" s="418"/>
      <c r="AS288" s="418"/>
      <c r="AW288" s="418"/>
      <c r="BA288" s="418"/>
      <c r="BE288" s="352"/>
    </row>
    <row r="289" spans="1:57" ht="16.2" thickBot="1" x14ac:dyDescent="0.35">
      <c r="A289" s="305">
        <v>1286</v>
      </c>
      <c r="B289" s="306">
        <v>0</v>
      </c>
      <c r="C289" s="307">
        <v>0</v>
      </c>
      <c r="D289" s="308">
        <v>0</v>
      </c>
      <c r="E289" s="309">
        <v>0</v>
      </c>
      <c r="F289" s="310">
        <v>0</v>
      </c>
      <c r="G289" s="310">
        <v>0</v>
      </c>
      <c r="H289" s="324"/>
      <c r="I289" s="324"/>
      <c r="J289" s="175"/>
      <c r="K289" s="383"/>
      <c r="L289" s="316"/>
      <c r="M289" s="316"/>
      <c r="N289" s="316"/>
      <c r="O289" s="317"/>
      <c r="P289" s="318"/>
      <c r="Q289" s="319">
        <v>3286</v>
      </c>
      <c r="R289" s="320">
        <v>0</v>
      </c>
      <c r="S289" s="321" t="e">
        <f t="shared" si="4"/>
        <v>#DIV/0!</v>
      </c>
      <c r="T289" s="189"/>
      <c r="U289" s="189"/>
      <c r="V289" s="189"/>
      <c r="W289" s="336"/>
      <c r="X289" s="341"/>
      <c r="Y289" s="284"/>
      <c r="Z289" s="418"/>
      <c r="AA289" s="418"/>
      <c r="AB289" s="418"/>
      <c r="AC289" s="418"/>
      <c r="AP289" s="418"/>
      <c r="AS289" s="418"/>
      <c r="AW289" s="418"/>
      <c r="BA289" s="418"/>
      <c r="BE289" s="353"/>
    </row>
    <row r="290" spans="1:57" ht="16.2" thickBot="1" x14ac:dyDescent="0.35">
      <c r="A290" s="305">
        <v>1287</v>
      </c>
      <c r="B290" s="306">
        <v>0</v>
      </c>
      <c r="C290" s="307">
        <v>0</v>
      </c>
      <c r="D290" s="308">
        <v>0</v>
      </c>
      <c r="E290" s="309">
        <v>0</v>
      </c>
      <c r="F290" s="310">
        <v>0</v>
      </c>
      <c r="G290" s="310">
        <v>0</v>
      </c>
      <c r="H290" s="324"/>
      <c r="I290" s="324"/>
      <c r="J290" s="175"/>
      <c r="K290" s="383"/>
      <c r="L290" s="316"/>
      <c r="M290" s="316"/>
      <c r="N290" s="316"/>
      <c r="O290" s="317"/>
      <c r="P290" s="318"/>
      <c r="Q290" s="319">
        <v>3287</v>
      </c>
      <c r="R290" s="320">
        <v>0</v>
      </c>
      <c r="S290" s="321" t="e">
        <f t="shared" si="4"/>
        <v>#DIV/0!</v>
      </c>
      <c r="T290" s="189"/>
      <c r="U290" s="189"/>
      <c r="V290" s="189"/>
      <c r="W290" s="336"/>
      <c r="X290" s="341"/>
      <c r="Y290" s="284"/>
      <c r="Z290" s="418"/>
      <c r="AA290" s="418"/>
      <c r="AB290" s="418"/>
      <c r="AC290" s="418"/>
      <c r="AP290" s="418"/>
      <c r="AS290" s="418"/>
      <c r="AW290" s="418"/>
      <c r="BA290" s="418"/>
      <c r="BE290" s="352"/>
    </row>
    <row r="291" spans="1:57" ht="16.2" thickBot="1" x14ac:dyDescent="0.35">
      <c r="A291" s="305">
        <v>1288</v>
      </c>
      <c r="B291" s="306">
        <v>0</v>
      </c>
      <c r="C291" s="307">
        <v>0</v>
      </c>
      <c r="D291" s="308">
        <v>0</v>
      </c>
      <c r="E291" s="309">
        <v>0</v>
      </c>
      <c r="F291" s="310">
        <v>0</v>
      </c>
      <c r="G291" s="310">
        <v>0</v>
      </c>
      <c r="H291" s="324"/>
      <c r="I291" s="324"/>
      <c r="J291" s="175"/>
      <c r="K291" s="383"/>
      <c r="L291" s="316"/>
      <c r="M291" s="316"/>
      <c r="N291" s="316"/>
      <c r="O291" s="317"/>
      <c r="P291" s="318"/>
      <c r="Q291" s="319">
        <v>3288</v>
      </c>
      <c r="R291" s="320">
        <v>0</v>
      </c>
      <c r="S291" s="321" t="e">
        <f t="shared" si="4"/>
        <v>#DIV/0!</v>
      </c>
      <c r="T291" s="189"/>
      <c r="U291" s="189"/>
      <c r="V291" s="189"/>
      <c r="W291" s="336"/>
      <c r="X291" s="341"/>
      <c r="Y291" s="284"/>
      <c r="Z291" s="418"/>
      <c r="AA291" s="418"/>
      <c r="AB291" s="418"/>
      <c r="AC291" s="418"/>
      <c r="AP291" s="418"/>
      <c r="AS291" s="418"/>
      <c r="AW291" s="418"/>
      <c r="BA291" s="418"/>
      <c r="BE291" s="356"/>
    </row>
    <row r="292" spans="1:57" ht="16.2" thickBot="1" x14ac:dyDescent="0.35">
      <c r="A292" s="305">
        <v>1289</v>
      </c>
      <c r="B292" s="306">
        <v>0</v>
      </c>
      <c r="C292" s="307">
        <v>0</v>
      </c>
      <c r="D292" s="308">
        <v>0</v>
      </c>
      <c r="E292" s="309">
        <v>0</v>
      </c>
      <c r="F292" s="310">
        <v>0</v>
      </c>
      <c r="G292" s="310">
        <v>0</v>
      </c>
      <c r="H292" s="324"/>
      <c r="I292" s="324"/>
      <c r="J292" s="175"/>
      <c r="K292" s="383"/>
      <c r="L292" s="316"/>
      <c r="M292" s="316"/>
      <c r="N292" s="316"/>
      <c r="O292" s="317"/>
      <c r="P292" s="318"/>
      <c r="Q292" s="319">
        <v>3289</v>
      </c>
      <c r="R292" s="320">
        <v>0</v>
      </c>
      <c r="S292" s="321" t="e">
        <f t="shared" si="4"/>
        <v>#DIV/0!</v>
      </c>
      <c r="T292" s="189"/>
      <c r="U292" s="189"/>
      <c r="V292" s="189"/>
      <c r="W292" s="336"/>
      <c r="X292" s="341"/>
      <c r="Y292" s="284"/>
      <c r="Z292" s="418"/>
      <c r="AA292" s="418"/>
      <c r="AB292" s="418"/>
      <c r="AC292" s="418"/>
      <c r="AP292" s="418"/>
      <c r="AS292" s="418"/>
      <c r="AW292" s="418"/>
      <c r="BA292" s="418"/>
      <c r="BE292" s="357"/>
    </row>
    <row r="293" spans="1:57" ht="16.2" thickBot="1" x14ac:dyDescent="0.35">
      <c r="A293" s="305">
        <v>1290</v>
      </c>
      <c r="B293" s="306">
        <v>0</v>
      </c>
      <c r="C293" s="307">
        <v>0</v>
      </c>
      <c r="D293" s="308">
        <v>0</v>
      </c>
      <c r="E293" s="309">
        <v>0</v>
      </c>
      <c r="F293" s="310">
        <v>0</v>
      </c>
      <c r="G293" s="310">
        <v>0</v>
      </c>
      <c r="H293" s="324"/>
      <c r="I293" s="324"/>
      <c r="J293" s="175"/>
      <c r="K293" s="383"/>
      <c r="L293" s="316"/>
      <c r="M293" s="316"/>
      <c r="N293" s="316"/>
      <c r="O293" s="317"/>
      <c r="P293" s="318"/>
      <c r="Q293" s="319">
        <v>3290</v>
      </c>
      <c r="R293" s="320">
        <v>0</v>
      </c>
      <c r="S293" s="321" t="e">
        <f t="shared" si="4"/>
        <v>#DIV/0!</v>
      </c>
      <c r="T293" s="189"/>
      <c r="U293" s="189"/>
      <c r="V293" s="189"/>
      <c r="W293" s="336"/>
      <c r="X293" s="341"/>
      <c r="Y293" s="284"/>
      <c r="Z293" s="418"/>
      <c r="AA293" s="418"/>
      <c r="AB293" s="418"/>
      <c r="AC293" s="418"/>
      <c r="AP293" s="418"/>
      <c r="AS293" s="418"/>
      <c r="AW293" s="418"/>
      <c r="BA293" s="418"/>
      <c r="BE293" s="358"/>
    </row>
    <row r="294" spans="1:57" ht="16.2" thickBot="1" x14ac:dyDescent="0.35">
      <c r="A294" s="305">
        <v>1291</v>
      </c>
      <c r="B294" s="306">
        <v>0</v>
      </c>
      <c r="C294" s="307">
        <v>0</v>
      </c>
      <c r="D294" s="308">
        <v>0</v>
      </c>
      <c r="E294" s="309">
        <v>0</v>
      </c>
      <c r="F294" s="310">
        <v>0</v>
      </c>
      <c r="G294" s="310">
        <v>0</v>
      </c>
      <c r="H294" s="324"/>
      <c r="I294" s="324"/>
      <c r="J294" s="175"/>
      <c r="K294" s="383"/>
      <c r="L294" s="316"/>
      <c r="M294" s="316"/>
      <c r="N294" s="316"/>
      <c r="O294" s="317"/>
      <c r="P294" s="318"/>
      <c r="Q294" s="319">
        <v>3291</v>
      </c>
      <c r="R294" s="320">
        <v>0</v>
      </c>
      <c r="S294" s="321" t="e">
        <f t="shared" si="4"/>
        <v>#DIV/0!</v>
      </c>
      <c r="T294" s="189"/>
      <c r="U294" s="189"/>
      <c r="V294" s="189"/>
      <c r="W294" s="336"/>
      <c r="X294" s="341"/>
      <c r="Y294" s="284"/>
      <c r="Z294" s="418"/>
      <c r="AA294" s="418"/>
      <c r="AB294" s="418"/>
      <c r="AC294" s="418"/>
      <c r="AP294" s="418"/>
      <c r="AS294" s="418"/>
      <c r="AW294" s="418"/>
      <c r="BA294" s="418"/>
      <c r="BE294" s="358"/>
    </row>
    <row r="295" spans="1:57" ht="16.2" thickBot="1" x14ac:dyDescent="0.35">
      <c r="A295" s="305">
        <v>1292</v>
      </c>
      <c r="B295" s="306">
        <v>0</v>
      </c>
      <c r="C295" s="307">
        <v>0</v>
      </c>
      <c r="D295" s="308">
        <v>0</v>
      </c>
      <c r="E295" s="309">
        <v>0</v>
      </c>
      <c r="F295" s="310">
        <v>0</v>
      </c>
      <c r="G295" s="310">
        <v>0</v>
      </c>
      <c r="H295" s="324"/>
      <c r="I295" s="324"/>
      <c r="J295" s="175"/>
      <c r="K295" s="383"/>
      <c r="L295" s="316"/>
      <c r="M295" s="316"/>
      <c r="N295" s="316"/>
      <c r="O295" s="317"/>
      <c r="P295" s="318"/>
      <c r="Q295" s="319">
        <v>3292</v>
      </c>
      <c r="R295" s="320">
        <v>0</v>
      </c>
      <c r="S295" s="321" t="e">
        <f t="shared" si="4"/>
        <v>#DIV/0!</v>
      </c>
      <c r="T295" s="189"/>
      <c r="U295" s="189"/>
      <c r="V295" s="189"/>
      <c r="W295" s="336"/>
      <c r="X295" s="341"/>
      <c r="Y295" s="284"/>
      <c r="Z295" s="418"/>
      <c r="AA295" s="418"/>
      <c r="AB295" s="418"/>
      <c r="AC295" s="418"/>
      <c r="AP295" s="418"/>
      <c r="AS295" s="418"/>
      <c r="AW295" s="418"/>
      <c r="BA295" s="418"/>
      <c r="BE295" s="358"/>
    </row>
    <row r="296" spans="1:57" ht="16.2" thickBot="1" x14ac:dyDescent="0.35">
      <c r="A296" s="305">
        <v>1293</v>
      </c>
      <c r="B296" s="306">
        <v>0</v>
      </c>
      <c r="C296" s="307">
        <v>0</v>
      </c>
      <c r="D296" s="308">
        <v>0</v>
      </c>
      <c r="E296" s="309">
        <v>0</v>
      </c>
      <c r="F296" s="310">
        <v>0</v>
      </c>
      <c r="G296" s="310">
        <v>0</v>
      </c>
      <c r="H296" s="324"/>
      <c r="I296" s="324"/>
      <c r="J296" s="175"/>
      <c r="K296" s="383"/>
      <c r="L296" s="316"/>
      <c r="M296" s="316"/>
      <c r="N296" s="316"/>
      <c r="O296" s="317"/>
      <c r="P296" s="318"/>
      <c r="Q296" s="319">
        <v>3293</v>
      </c>
      <c r="R296" s="320">
        <v>0</v>
      </c>
      <c r="S296" s="321" t="e">
        <f t="shared" si="4"/>
        <v>#DIV/0!</v>
      </c>
      <c r="T296" s="189"/>
      <c r="U296" s="189"/>
      <c r="V296" s="189"/>
      <c r="W296" s="336"/>
      <c r="X296" s="341"/>
      <c r="Y296" s="284"/>
      <c r="Z296" s="418"/>
      <c r="AA296" s="418"/>
      <c r="AB296" s="418"/>
      <c r="AC296" s="418"/>
      <c r="AP296" s="418"/>
      <c r="AS296" s="418"/>
      <c r="AW296" s="418"/>
      <c r="BA296" s="418"/>
      <c r="BE296" s="358"/>
    </row>
    <row r="297" spans="1:57" ht="16.2" thickBot="1" x14ac:dyDescent="0.35">
      <c r="A297" s="305">
        <v>1294</v>
      </c>
      <c r="B297" s="306">
        <v>0</v>
      </c>
      <c r="C297" s="307">
        <v>0</v>
      </c>
      <c r="D297" s="308">
        <v>0</v>
      </c>
      <c r="E297" s="309">
        <v>0</v>
      </c>
      <c r="F297" s="310">
        <v>0</v>
      </c>
      <c r="G297" s="310">
        <v>0</v>
      </c>
      <c r="H297" s="324"/>
      <c r="I297" s="324"/>
      <c r="J297" s="175"/>
      <c r="K297" s="383"/>
      <c r="L297" s="316"/>
      <c r="M297" s="316"/>
      <c r="N297" s="316"/>
      <c r="O297" s="317"/>
      <c r="P297" s="318"/>
      <c r="Q297" s="319">
        <v>3294</v>
      </c>
      <c r="R297" s="320">
        <v>0</v>
      </c>
      <c r="S297" s="321" t="e">
        <f t="shared" si="4"/>
        <v>#DIV/0!</v>
      </c>
      <c r="T297" s="189"/>
      <c r="U297" s="189"/>
      <c r="V297" s="189"/>
      <c r="W297" s="336"/>
      <c r="X297" s="341"/>
      <c r="Y297" s="284"/>
      <c r="Z297" s="418"/>
      <c r="AA297" s="418"/>
      <c r="AB297" s="418"/>
      <c r="AC297" s="418"/>
      <c r="AP297" s="418"/>
      <c r="AS297" s="418"/>
      <c r="AW297" s="418"/>
      <c r="BA297" s="418"/>
      <c r="BE297" s="358"/>
    </row>
    <row r="298" spans="1:57" ht="16.2" thickBot="1" x14ac:dyDescent="0.35">
      <c r="A298" s="305">
        <v>1295</v>
      </c>
      <c r="B298" s="306">
        <v>0</v>
      </c>
      <c r="C298" s="307">
        <v>0</v>
      </c>
      <c r="D298" s="308">
        <v>0</v>
      </c>
      <c r="E298" s="309">
        <v>0</v>
      </c>
      <c r="F298" s="310">
        <v>0</v>
      </c>
      <c r="G298" s="310">
        <v>0</v>
      </c>
      <c r="H298" s="324"/>
      <c r="I298" s="324"/>
      <c r="J298" s="175"/>
      <c r="K298" s="383"/>
      <c r="L298" s="316"/>
      <c r="M298" s="316"/>
      <c r="N298" s="316"/>
      <c r="O298" s="317"/>
      <c r="P298" s="318"/>
      <c r="Q298" s="319">
        <v>3295</v>
      </c>
      <c r="R298" s="320">
        <v>0</v>
      </c>
      <c r="S298" s="321" t="e">
        <f t="shared" si="4"/>
        <v>#DIV/0!</v>
      </c>
      <c r="T298" s="189"/>
      <c r="U298" s="189"/>
      <c r="V298" s="189"/>
      <c r="W298" s="336"/>
      <c r="X298" s="341"/>
      <c r="Y298" s="284"/>
      <c r="Z298" s="418"/>
      <c r="AA298" s="418"/>
      <c r="AB298" s="418"/>
      <c r="AC298" s="418"/>
      <c r="AP298" s="418"/>
      <c r="AS298" s="418"/>
      <c r="AW298" s="418"/>
      <c r="BA298" s="418"/>
      <c r="BE298" s="371"/>
    </row>
    <row r="299" spans="1:57" ht="16.2" thickBot="1" x14ac:dyDescent="0.35">
      <c r="A299" s="305">
        <v>1296</v>
      </c>
      <c r="B299" s="306">
        <v>0</v>
      </c>
      <c r="C299" s="307">
        <v>0</v>
      </c>
      <c r="D299" s="308">
        <v>0</v>
      </c>
      <c r="E299" s="309">
        <v>0</v>
      </c>
      <c r="F299" s="310">
        <v>0</v>
      </c>
      <c r="G299" s="310">
        <v>0</v>
      </c>
      <c r="H299" s="324"/>
      <c r="I299" s="324"/>
      <c r="J299" s="175"/>
      <c r="K299" s="383"/>
      <c r="L299" s="316"/>
      <c r="M299" s="316"/>
      <c r="N299" s="316"/>
      <c r="O299" s="317"/>
      <c r="P299" s="318"/>
      <c r="Q299" s="319">
        <v>3296</v>
      </c>
      <c r="R299" s="320">
        <v>0</v>
      </c>
      <c r="S299" s="321" t="e">
        <f t="shared" si="4"/>
        <v>#DIV/0!</v>
      </c>
      <c r="T299" s="189"/>
      <c r="U299" s="189"/>
      <c r="V299" s="189"/>
      <c r="W299" s="336"/>
      <c r="X299" s="341"/>
      <c r="Y299" s="284"/>
      <c r="Z299" s="418"/>
      <c r="AA299" s="418"/>
      <c r="AB299" s="418"/>
      <c r="AC299" s="418"/>
      <c r="AP299" s="418"/>
      <c r="AS299" s="418"/>
      <c r="AW299" s="418"/>
      <c r="BA299" s="418"/>
      <c r="BE299" s="371"/>
    </row>
    <row r="300" spans="1:57" ht="16.2" thickBot="1" x14ac:dyDescent="0.35">
      <c r="A300" s="305">
        <v>1297</v>
      </c>
      <c r="B300" s="306">
        <v>0</v>
      </c>
      <c r="C300" s="307">
        <v>0</v>
      </c>
      <c r="D300" s="308">
        <v>0</v>
      </c>
      <c r="E300" s="309">
        <v>0</v>
      </c>
      <c r="F300" s="310">
        <v>0</v>
      </c>
      <c r="G300" s="310">
        <v>0</v>
      </c>
      <c r="H300" s="324"/>
      <c r="I300" s="324"/>
      <c r="J300" s="175"/>
      <c r="K300" s="383"/>
      <c r="L300" s="316"/>
      <c r="M300" s="316"/>
      <c r="N300" s="316"/>
      <c r="O300" s="317"/>
      <c r="P300" s="318"/>
      <c r="Q300" s="319">
        <v>3297</v>
      </c>
      <c r="R300" s="320">
        <v>0</v>
      </c>
      <c r="S300" s="321" t="e">
        <f t="shared" si="4"/>
        <v>#DIV/0!</v>
      </c>
      <c r="T300" s="189"/>
      <c r="U300" s="189"/>
      <c r="V300" s="189"/>
      <c r="W300" s="336"/>
      <c r="X300" s="341"/>
      <c r="Y300" s="284"/>
      <c r="Z300" s="418"/>
      <c r="AA300" s="418"/>
      <c r="AB300" s="418"/>
      <c r="AC300" s="418"/>
      <c r="AP300" s="418"/>
      <c r="AS300" s="418"/>
      <c r="AW300" s="418"/>
      <c r="BA300" s="418"/>
      <c r="BE300" s="371"/>
    </row>
    <row r="301" spans="1:57" ht="16.2" thickBot="1" x14ac:dyDescent="0.35">
      <c r="A301" s="305">
        <v>1298</v>
      </c>
      <c r="B301" s="306">
        <v>0</v>
      </c>
      <c r="C301" s="307">
        <v>0</v>
      </c>
      <c r="D301" s="308">
        <v>0</v>
      </c>
      <c r="E301" s="309">
        <v>0</v>
      </c>
      <c r="F301" s="310">
        <v>0</v>
      </c>
      <c r="G301" s="310">
        <v>0</v>
      </c>
      <c r="H301" s="324"/>
      <c r="I301" s="324"/>
      <c r="J301" s="175"/>
      <c r="K301" s="383"/>
      <c r="L301" s="316"/>
      <c r="M301" s="316"/>
      <c r="N301" s="316"/>
      <c r="O301" s="317"/>
      <c r="P301" s="318"/>
      <c r="Q301" s="319">
        <v>3298</v>
      </c>
      <c r="R301" s="320">
        <v>0</v>
      </c>
      <c r="S301" s="321" t="e">
        <f t="shared" si="4"/>
        <v>#DIV/0!</v>
      </c>
      <c r="T301" s="189"/>
      <c r="U301" s="189"/>
      <c r="V301" s="189"/>
      <c r="W301" s="336"/>
      <c r="X301" s="341"/>
      <c r="Y301" s="284"/>
      <c r="Z301" s="418"/>
      <c r="AA301" s="418"/>
      <c r="AB301" s="418"/>
      <c r="AC301" s="418"/>
      <c r="AP301" s="418"/>
      <c r="AS301" s="418"/>
      <c r="AW301" s="418"/>
      <c r="BA301" s="418"/>
      <c r="BE301" s="358"/>
    </row>
    <row r="302" spans="1:57" ht="16.2" thickBot="1" x14ac:dyDescent="0.35">
      <c r="A302" s="305">
        <v>1299</v>
      </c>
      <c r="B302" s="306">
        <v>0</v>
      </c>
      <c r="C302" s="307">
        <v>0</v>
      </c>
      <c r="D302" s="308">
        <v>0</v>
      </c>
      <c r="E302" s="309">
        <v>0</v>
      </c>
      <c r="F302" s="310">
        <v>0</v>
      </c>
      <c r="G302" s="310">
        <v>0</v>
      </c>
      <c r="H302" s="324"/>
      <c r="I302" s="324"/>
      <c r="J302" s="175"/>
      <c r="K302" s="383"/>
      <c r="L302" s="316"/>
      <c r="M302" s="316"/>
      <c r="N302" s="316"/>
      <c r="O302" s="317"/>
      <c r="P302" s="318"/>
      <c r="Q302" s="319">
        <v>3299</v>
      </c>
      <c r="R302" s="320">
        <v>0</v>
      </c>
      <c r="S302" s="321" t="e">
        <f t="shared" si="4"/>
        <v>#DIV/0!</v>
      </c>
      <c r="T302" s="189"/>
      <c r="U302" s="189"/>
      <c r="V302" s="189"/>
      <c r="W302" s="336"/>
      <c r="X302" s="341"/>
      <c r="Y302" s="284"/>
      <c r="Z302" s="418"/>
      <c r="AA302" s="418"/>
      <c r="AB302" s="418"/>
      <c r="AC302" s="418"/>
      <c r="AP302" s="418"/>
      <c r="AS302" s="418"/>
      <c r="AW302" s="418"/>
      <c r="BA302" s="418"/>
      <c r="BE302" s="358"/>
    </row>
    <row r="303" spans="1:57" ht="16.2" thickBot="1" x14ac:dyDescent="0.35">
      <c r="A303" s="305">
        <v>1300</v>
      </c>
      <c r="B303" s="306">
        <v>0</v>
      </c>
      <c r="C303" s="307">
        <v>0</v>
      </c>
      <c r="D303" s="308">
        <v>0</v>
      </c>
      <c r="E303" s="309">
        <v>0</v>
      </c>
      <c r="F303" s="310">
        <v>0</v>
      </c>
      <c r="G303" s="310">
        <v>0</v>
      </c>
      <c r="H303" s="324"/>
      <c r="I303" s="324"/>
      <c r="J303" s="175"/>
      <c r="K303" s="383"/>
      <c r="L303" s="316"/>
      <c r="M303" s="316"/>
      <c r="N303" s="316"/>
      <c r="O303" s="317"/>
      <c r="P303" s="318"/>
      <c r="Q303" s="319">
        <v>3300</v>
      </c>
      <c r="R303" s="320">
        <v>0</v>
      </c>
      <c r="S303" s="321" t="e">
        <f t="shared" si="4"/>
        <v>#DIV/0!</v>
      </c>
      <c r="T303" s="189"/>
      <c r="U303" s="189"/>
      <c r="V303" s="189"/>
      <c r="W303" s="336"/>
      <c r="X303" s="341"/>
      <c r="Y303" s="284"/>
      <c r="Z303" s="418"/>
      <c r="AA303" s="418"/>
      <c r="AB303" s="418"/>
      <c r="AC303" s="418"/>
      <c r="AP303" s="418"/>
      <c r="AS303" s="418"/>
      <c r="AW303" s="418"/>
      <c r="BA303" s="418"/>
      <c r="BE303" s="302"/>
    </row>
    <row r="304" spans="1:57" ht="16.2" thickBot="1" x14ac:dyDescent="0.35">
      <c r="A304" s="305">
        <v>1301</v>
      </c>
      <c r="B304" s="306">
        <v>0</v>
      </c>
      <c r="C304" s="307">
        <v>0</v>
      </c>
      <c r="D304" s="308">
        <v>0</v>
      </c>
      <c r="E304" s="309">
        <v>0</v>
      </c>
      <c r="F304" s="310">
        <v>0</v>
      </c>
      <c r="G304" s="310">
        <v>0</v>
      </c>
      <c r="H304" s="324"/>
      <c r="I304" s="324"/>
      <c r="J304" s="175"/>
      <c r="K304" s="383"/>
      <c r="L304" s="316"/>
      <c r="M304" s="316"/>
      <c r="N304" s="316"/>
      <c r="O304" s="317"/>
      <c r="P304" s="318"/>
      <c r="Q304" s="319">
        <v>3301</v>
      </c>
      <c r="R304" s="320">
        <v>0</v>
      </c>
      <c r="S304" s="321" t="e">
        <f t="shared" si="4"/>
        <v>#DIV/0!</v>
      </c>
      <c r="T304" s="189"/>
      <c r="U304" s="189"/>
      <c r="V304" s="189"/>
      <c r="W304" s="336"/>
      <c r="X304" s="341"/>
      <c r="Y304" s="284"/>
      <c r="Z304" s="418"/>
      <c r="AA304" s="418"/>
      <c r="AB304" s="418"/>
      <c r="AC304" s="418"/>
      <c r="AP304" s="418"/>
      <c r="AS304" s="418"/>
      <c r="AW304" s="418"/>
      <c r="BA304" s="418"/>
      <c r="BE304" s="382"/>
    </row>
    <row r="305" spans="1:57" ht="16.2" thickBot="1" x14ac:dyDescent="0.35">
      <c r="A305" s="305">
        <v>1302</v>
      </c>
      <c r="B305" s="306">
        <v>0</v>
      </c>
      <c r="C305" s="307">
        <v>0</v>
      </c>
      <c r="D305" s="308">
        <v>0</v>
      </c>
      <c r="E305" s="309">
        <v>0</v>
      </c>
      <c r="F305" s="310">
        <v>0</v>
      </c>
      <c r="G305" s="310">
        <v>0</v>
      </c>
      <c r="H305" s="324"/>
      <c r="I305" s="324"/>
      <c r="J305" s="175"/>
      <c r="K305" s="383"/>
      <c r="L305" s="316"/>
      <c r="M305" s="316"/>
      <c r="N305" s="316"/>
      <c r="O305" s="317"/>
      <c r="P305" s="318"/>
      <c r="Q305" s="319">
        <v>3302</v>
      </c>
      <c r="R305" s="320">
        <v>0</v>
      </c>
      <c r="S305" s="321" t="e">
        <f t="shared" si="4"/>
        <v>#DIV/0!</v>
      </c>
      <c r="T305" s="189"/>
      <c r="U305" s="189"/>
      <c r="V305" s="189"/>
      <c r="W305" s="336"/>
      <c r="X305" s="341"/>
      <c r="Y305" s="284"/>
      <c r="Z305" s="418"/>
      <c r="AA305" s="418"/>
      <c r="AB305" s="418"/>
      <c r="AC305" s="418"/>
      <c r="AP305" s="418"/>
      <c r="AS305" s="418"/>
      <c r="AW305" s="418"/>
      <c r="BA305" s="418"/>
      <c r="BE305" s="382"/>
    </row>
    <row r="306" spans="1:57" ht="16.2" thickBot="1" x14ac:dyDescent="0.35">
      <c r="A306" s="305">
        <v>1303</v>
      </c>
      <c r="B306" s="306">
        <v>0</v>
      </c>
      <c r="C306" s="307">
        <v>0</v>
      </c>
      <c r="D306" s="308">
        <v>0</v>
      </c>
      <c r="E306" s="309">
        <v>0</v>
      </c>
      <c r="F306" s="310">
        <v>0</v>
      </c>
      <c r="G306" s="310">
        <v>0</v>
      </c>
      <c r="H306" s="324"/>
      <c r="I306" s="324"/>
      <c r="J306" s="175"/>
      <c r="K306" s="383"/>
      <c r="L306" s="316"/>
      <c r="M306" s="316"/>
      <c r="N306" s="316"/>
      <c r="O306" s="317"/>
      <c r="P306" s="318"/>
      <c r="Q306" s="319">
        <v>3303</v>
      </c>
      <c r="R306" s="320">
        <v>0</v>
      </c>
      <c r="S306" s="321" t="e">
        <f t="shared" si="4"/>
        <v>#DIV/0!</v>
      </c>
      <c r="T306" s="189"/>
      <c r="U306" s="189"/>
      <c r="V306" s="189"/>
      <c r="W306" s="336"/>
      <c r="X306" s="341"/>
      <c r="Y306" s="284"/>
      <c r="Z306" s="418"/>
      <c r="AA306" s="418"/>
      <c r="AB306" s="418"/>
      <c r="AC306" s="418"/>
      <c r="AP306" s="418"/>
      <c r="AS306" s="418"/>
      <c r="AW306" s="418"/>
      <c r="BA306" s="418"/>
      <c r="BE306" s="358"/>
    </row>
    <row r="307" spans="1:57" ht="16.2" thickBot="1" x14ac:dyDescent="0.35">
      <c r="A307" s="305">
        <v>1304</v>
      </c>
      <c r="B307" s="306">
        <v>0</v>
      </c>
      <c r="C307" s="307">
        <v>0</v>
      </c>
      <c r="D307" s="308">
        <v>0</v>
      </c>
      <c r="E307" s="309">
        <v>0</v>
      </c>
      <c r="F307" s="310">
        <v>0</v>
      </c>
      <c r="G307" s="310">
        <v>0</v>
      </c>
      <c r="H307" s="324"/>
      <c r="I307" s="324"/>
      <c r="J307" s="175"/>
      <c r="K307" s="383"/>
      <c r="L307" s="316"/>
      <c r="M307" s="316"/>
      <c r="N307" s="316"/>
      <c r="O307" s="317"/>
      <c r="P307" s="318"/>
      <c r="Q307" s="319">
        <v>3304</v>
      </c>
      <c r="R307" s="320">
        <v>0</v>
      </c>
      <c r="S307" s="321" t="e">
        <f t="shared" si="4"/>
        <v>#DIV/0!</v>
      </c>
      <c r="T307" s="189"/>
      <c r="U307" s="189"/>
      <c r="V307" s="189"/>
      <c r="W307" s="336"/>
      <c r="X307" s="341"/>
      <c r="Y307" s="284"/>
      <c r="Z307" s="418"/>
      <c r="AA307" s="418"/>
      <c r="AB307" s="418"/>
      <c r="AC307" s="418"/>
      <c r="AP307" s="418"/>
      <c r="AS307" s="418"/>
      <c r="AW307" s="418"/>
      <c r="BA307" s="418"/>
      <c r="BE307" s="382"/>
    </row>
    <row r="308" spans="1:57" ht="16.2" thickBot="1" x14ac:dyDescent="0.35">
      <c r="A308" s="305">
        <v>1305</v>
      </c>
      <c r="B308" s="306">
        <v>0</v>
      </c>
      <c r="C308" s="307">
        <v>0</v>
      </c>
      <c r="D308" s="308">
        <v>0</v>
      </c>
      <c r="E308" s="309">
        <v>0</v>
      </c>
      <c r="F308" s="310">
        <v>0</v>
      </c>
      <c r="G308" s="310">
        <v>0</v>
      </c>
      <c r="H308" s="324"/>
      <c r="I308" s="324"/>
      <c r="J308" s="175"/>
      <c r="K308" s="383"/>
      <c r="L308" s="316"/>
      <c r="M308" s="316"/>
      <c r="N308" s="316"/>
      <c r="O308" s="317"/>
      <c r="P308" s="318"/>
      <c r="Q308" s="319">
        <v>3305</v>
      </c>
      <c r="R308" s="320">
        <v>0</v>
      </c>
      <c r="S308" s="321" t="e">
        <f t="shared" si="4"/>
        <v>#DIV/0!</v>
      </c>
      <c r="T308" s="189"/>
      <c r="U308" s="189"/>
      <c r="V308" s="189"/>
      <c r="W308" s="336"/>
      <c r="X308" s="341"/>
      <c r="Y308" s="284"/>
      <c r="Z308" s="418"/>
      <c r="AA308" s="418"/>
      <c r="AB308" s="418"/>
      <c r="AC308" s="418"/>
      <c r="AP308" s="418"/>
      <c r="AS308" s="418"/>
      <c r="AW308" s="418"/>
      <c r="BA308" s="418"/>
      <c r="BE308" s="353"/>
    </row>
    <row r="309" spans="1:57" ht="16.2" thickBot="1" x14ac:dyDescent="0.35">
      <c r="A309" s="305">
        <v>1306</v>
      </c>
      <c r="B309" s="306">
        <v>0</v>
      </c>
      <c r="C309" s="307">
        <v>0</v>
      </c>
      <c r="D309" s="308">
        <v>0</v>
      </c>
      <c r="E309" s="309">
        <v>0</v>
      </c>
      <c r="F309" s="310">
        <v>0</v>
      </c>
      <c r="G309" s="310">
        <v>0</v>
      </c>
      <c r="H309" s="324"/>
      <c r="I309" s="324"/>
      <c r="J309" s="175"/>
      <c r="K309" s="383"/>
      <c r="L309" s="316"/>
      <c r="M309" s="316"/>
      <c r="N309" s="316"/>
      <c r="O309" s="317"/>
      <c r="P309" s="318"/>
      <c r="Q309" s="319">
        <v>3306</v>
      </c>
      <c r="R309" s="320">
        <v>0</v>
      </c>
      <c r="S309" s="321" t="e">
        <f t="shared" si="4"/>
        <v>#DIV/0!</v>
      </c>
      <c r="T309" s="189"/>
      <c r="U309" s="189"/>
      <c r="V309" s="189"/>
      <c r="W309" s="336"/>
      <c r="X309" s="341"/>
      <c r="Y309" s="284"/>
      <c r="Z309" s="418"/>
      <c r="AA309" s="418"/>
      <c r="AB309" s="418"/>
      <c r="AC309" s="418"/>
      <c r="AP309" s="418"/>
      <c r="AS309" s="418"/>
      <c r="AW309" s="418"/>
      <c r="BA309" s="418"/>
      <c r="BE309" s="353"/>
    </row>
    <row r="310" spans="1:57" ht="16.2" thickBot="1" x14ac:dyDescent="0.35">
      <c r="A310" s="305">
        <v>1307</v>
      </c>
      <c r="B310" s="306">
        <v>0</v>
      </c>
      <c r="C310" s="307">
        <v>0</v>
      </c>
      <c r="D310" s="308">
        <v>0</v>
      </c>
      <c r="E310" s="309">
        <v>0</v>
      </c>
      <c r="F310" s="310">
        <v>0</v>
      </c>
      <c r="G310" s="310">
        <v>0</v>
      </c>
      <c r="H310" s="324"/>
      <c r="I310" s="324"/>
      <c r="J310" s="175"/>
      <c r="K310" s="383"/>
      <c r="L310" s="316"/>
      <c r="M310" s="316"/>
      <c r="N310" s="316"/>
      <c r="O310" s="317"/>
      <c r="P310" s="318"/>
      <c r="Q310" s="319">
        <v>3307</v>
      </c>
      <c r="R310" s="320">
        <v>0</v>
      </c>
      <c r="S310" s="321" t="e">
        <f t="shared" si="4"/>
        <v>#DIV/0!</v>
      </c>
      <c r="T310" s="189"/>
      <c r="U310" s="189"/>
      <c r="V310" s="189"/>
      <c r="W310" s="336"/>
      <c r="X310" s="341"/>
      <c r="Y310" s="284"/>
      <c r="Z310" s="418"/>
      <c r="AA310" s="418"/>
      <c r="AB310" s="418"/>
      <c r="AC310" s="418"/>
      <c r="AP310" s="418"/>
      <c r="AS310" s="418"/>
      <c r="AW310" s="418"/>
      <c r="BA310" s="418"/>
      <c r="BE310" s="353"/>
    </row>
    <row r="311" spans="1:57" ht="16.2" thickBot="1" x14ac:dyDescent="0.35">
      <c r="A311" s="305">
        <v>1308</v>
      </c>
      <c r="B311" s="306">
        <v>0</v>
      </c>
      <c r="C311" s="307">
        <v>0</v>
      </c>
      <c r="D311" s="308">
        <v>0</v>
      </c>
      <c r="E311" s="309">
        <v>0</v>
      </c>
      <c r="F311" s="310">
        <v>0</v>
      </c>
      <c r="G311" s="310">
        <v>0</v>
      </c>
      <c r="H311" s="324"/>
      <c r="I311" s="324"/>
      <c r="J311" s="175"/>
      <c r="K311" s="383"/>
      <c r="L311" s="316"/>
      <c r="M311" s="316"/>
      <c r="N311" s="316"/>
      <c r="O311" s="317"/>
      <c r="P311" s="318"/>
      <c r="Q311" s="319">
        <v>3308</v>
      </c>
      <c r="R311" s="320">
        <v>0</v>
      </c>
      <c r="S311" s="321" t="e">
        <f t="shared" si="4"/>
        <v>#DIV/0!</v>
      </c>
      <c r="T311" s="189"/>
      <c r="U311" s="189"/>
      <c r="V311" s="189"/>
      <c r="W311" s="336"/>
      <c r="X311" s="341"/>
      <c r="Y311" s="284"/>
      <c r="Z311" s="418"/>
      <c r="AA311" s="418"/>
      <c r="AB311" s="418"/>
      <c r="AC311" s="418"/>
      <c r="AP311" s="418"/>
      <c r="AS311" s="418"/>
      <c r="AW311" s="418"/>
      <c r="BA311" s="418"/>
      <c r="BE311" s="302"/>
    </row>
    <row r="312" spans="1:57" ht="16.2" thickBot="1" x14ac:dyDescent="0.35">
      <c r="A312" s="305">
        <v>1309</v>
      </c>
      <c r="B312" s="306">
        <v>0</v>
      </c>
      <c r="C312" s="307">
        <v>0</v>
      </c>
      <c r="D312" s="308">
        <v>0</v>
      </c>
      <c r="E312" s="309">
        <v>0</v>
      </c>
      <c r="F312" s="310">
        <v>0</v>
      </c>
      <c r="G312" s="310">
        <v>0</v>
      </c>
      <c r="H312" s="324"/>
      <c r="I312" s="324"/>
      <c r="J312" s="175"/>
      <c r="K312" s="383"/>
      <c r="L312" s="316"/>
      <c r="M312" s="316"/>
      <c r="N312" s="316"/>
      <c r="O312" s="317"/>
      <c r="P312" s="318"/>
      <c r="Q312" s="319">
        <v>3309</v>
      </c>
      <c r="R312" s="320">
        <v>0</v>
      </c>
      <c r="S312" s="321" t="e">
        <f t="shared" si="4"/>
        <v>#DIV/0!</v>
      </c>
      <c r="T312" s="189"/>
      <c r="U312" s="189"/>
      <c r="V312" s="189"/>
      <c r="W312" s="336"/>
      <c r="X312" s="341"/>
      <c r="Y312" s="284"/>
      <c r="Z312" s="418"/>
      <c r="AA312" s="418"/>
      <c r="AB312" s="418"/>
      <c r="AC312" s="418"/>
      <c r="AP312" s="418"/>
      <c r="AS312" s="418"/>
      <c r="AW312" s="418"/>
      <c r="BA312" s="418"/>
      <c r="BE312" s="302"/>
    </row>
    <row r="313" spans="1:57" ht="16.2" thickBot="1" x14ac:dyDescent="0.35">
      <c r="A313" s="305">
        <v>1310</v>
      </c>
      <c r="B313" s="306">
        <v>0</v>
      </c>
      <c r="C313" s="307">
        <v>0</v>
      </c>
      <c r="D313" s="308">
        <v>0</v>
      </c>
      <c r="E313" s="309">
        <v>0</v>
      </c>
      <c r="F313" s="310">
        <v>0</v>
      </c>
      <c r="G313" s="310">
        <v>0</v>
      </c>
      <c r="H313" s="324"/>
      <c r="I313" s="324"/>
      <c r="J313" s="175"/>
      <c r="K313" s="383"/>
      <c r="L313" s="316"/>
      <c r="M313" s="316"/>
      <c r="N313" s="316"/>
      <c r="O313" s="317"/>
      <c r="P313" s="318"/>
      <c r="Q313" s="319">
        <v>3310</v>
      </c>
      <c r="R313" s="320">
        <v>0</v>
      </c>
      <c r="S313" s="321" t="e">
        <f t="shared" si="4"/>
        <v>#DIV/0!</v>
      </c>
      <c r="T313" s="189"/>
      <c r="U313" s="189"/>
      <c r="V313" s="189"/>
      <c r="W313" s="336"/>
      <c r="X313" s="341"/>
      <c r="Y313" s="284"/>
      <c r="Z313" s="418"/>
      <c r="AA313" s="418"/>
      <c r="AB313" s="418"/>
      <c r="AC313" s="418"/>
      <c r="AP313" s="418"/>
      <c r="AS313" s="418"/>
      <c r="AW313" s="418"/>
      <c r="BA313" s="418"/>
      <c r="BE313" s="351"/>
    </row>
    <row r="314" spans="1:57" ht="16.2" thickBot="1" x14ac:dyDescent="0.35">
      <c r="A314" s="305">
        <v>1311</v>
      </c>
      <c r="B314" s="306">
        <v>0</v>
      </c>
      <c r="C314" s="307">
        <v>0</v>
      </c>
      <c r="D314" s="308">
        <v>0</v>
      </c>
      <c r="E314" s="309">
        <v>0</v>
      </c>
      <c r="F314" s="310">
        <v>0</v>
      </c>
      <c r="G314" s="310">
        <v>0</v>
      </c>
      <c r="H314" s="324"/>
      <c r="I314" s="324"/>
      <c r="J314" s="175"/>
      <c r="K314" s="383"/>
      <c r="L314" s="316"/>
      <c r="M314" s="316"/>
      <c r="N314" s="316"/>
      <c r="O314" s="317"/>
      <c r="P314" s="318"/>
      <c r="Q314" s="319">
        <v>3311</v>
      </c>
      <c r="R314" s="320">
        <v>0</v>
      </c>
      <c r="S314" s="321" t="e">
        <f t="shared" si="4"/>
        <v>#DIV/0!</v>
      </c>
      <c r="T314" s="189"/>
      <c r="U314" s="189"/>
      <c r="V314" s="189"/>
      <c r="W314" s="336"/>
      <c r="X314" s="341"/>
      <c r="Y314" s="284"/>
      <c r="Z314" s="418"/>
      <c r="AA314" s="418"/>
      <c r="AB314" s="418"/>
      <c r="AC314" s="418"/>
      <c r="AP314" s="418"/>
      <c r="AS314" s="418"/>
      <c r="AW314" s="418"/>
      <c r="BA314" s="418"/>
      <c r="BE314" s="352"/>
    </row>
    <row r="315" spans="1:57" ht="16.2" thickBot="1" x14ac:dyDescent="0.35">
      <c r="A315" s="305">
        <v>1312</v>
      </c>
      <c r="B315" s="306">
        <v>0</v>
      </c>
      <c r="C315" s="307">
        <v>0</v>
      </c>
      <c r="D315" s="308">
        <v>0</v>
      </c>
      <c r="E315" s="309">
        <v>0</v>
      </c>
      <c r="F315" s="310">
        <v>0</v>
      </c>
      <c r="G315" s="310">
        <v>0</v>
      </c>
      <c r="H315" s="324"/>
      <c r="I315" s="324"/>
      <c r="J315" s="175"/>
      <c r="K315" s="383"/>
      <c r="L315" s="316"/>
      <c r="M315" s="316"/>
      <c r="N315" s="316"/>
      <c r="O315" s="317"/>
      <c r="P315" s="318"/>
      <c r="Q315" s="319">
        <v>3312</v>
      </c>
      <c r="R315" s="320">
        <v>0</v>
      </c>
      <c r="S315" s="321" t="e">
        <f t="shared" si="4"/>
        <v>#DIV/0!</v>
      </c>
      <c r="T315" s="189"/>
      <c r="U315" s="189"/>
      <c r="V315" s="189"/>
      <c r="W315" s="336"/>
      <c r="X315" s="341"/>
      <c r="Y315" s="284"/>
      <c r="Z315" s="418"/>
      <c r="AA315" s="418"/>
      <c r="AB315" s="418"/>
      <c r="AC315" s="418"/>
      <c r="AP315" s="418"/>
      <c r="AS315" s="418"/>
      <c r="AW315" s="418"/>
      <c r="BA315" s="418"/>
      <c r="BE315" s="353"/>
    </row>
    <row r="316" spans="1:57" ht="16.2" thickBot="1" x14ac:dyDescent="0.35">
      <c r="A316" s="305">
        <v>1313</v>
      </c>
      <c r="B316" s="306">
        <v>0</v>
      </c>
      <c r="C316" s="307">
        <v>0</v>
      </c>
      <c r="D316" s="308">
        <v>0</v>
      </c>
      <c r="E316" s="309">
        <v>0</v>
      </c>
      <c r="F316" s="310">
        <v>0</v>
      </c>
      <c r="G316" s="310">
        <v>0</v>
      </c>
      <c r="H316" s="324"/>
      <c r="I316" s="324"/>
      <c r="J316" s="175"/>
      <c r="K316" s="383"/>
      <c r="L316" s="316"/>
      <c r="M316" s="316"/>
      <c r="N316" s="316"/>
      <c r="O316" s="317"/>
      <c r="P316" s="318"/>
      <c r="Q316" s="319">
        <v>3313</v>
      </c>
      <c r="R316" s="320">
        <v>0</v>
      </c>
      <c r="S316" s="321" t="e">
        <f t="shared" si="4"/>
        <v>#DIV/0!</v>
      </c>
      <c r="T316" s="189"/>
      <c r="U316" s="189"/>
      <c r="V316" s="189"/>
      <c r="W316" s="336"/>
      <c r="X316" s="341"/>
      <c r="Y316" s="284"/>
      <c r="Z316" s="418"/>
      <c r="AA316" s="418"/>
      <c r="AB316" s="418"/>
      <c r="AC316" s="418"/>
      <c r="AP316" s="418"/>
      <c r="AS316" s="418"/>
      <c r="AW316" s="418"/>
      <c r="BA316" s="418"/>
      <c r="BE316" s="352"/>
    </row>
    <row r="317" spans="1:57" ht="16.2" thickBot="1" x14ac:dyDescent="0.35">
      <c r="A317" s="305">
        <v>1314</v>
      </c>
      <c r="B317" s="306">
        <v>0</v>
      </c>
      <c r="C317" s="307">
        <v>0</v>
      </c>
      <c r="D317" s="308">
        <v>0</v>
      </c>
      <c r="E317" s="309">
        <v>0</v>
      </c>
      <c r="F317" s="310">
        <v>0</v>
      </c>
      <c r="G317" s="310">
        <v>0</v>
      </c>
      <c r="H317" s="324"/>
      <c r="I317" s="324"/>
      <c r="J317" s="175"/>
      <c r="K317" s="383"/>
      <c r="L317" s="316"/>
      <c r="M317" s="316"/>
      <c r="N317" s="316"/>
      <c r="O317" s="317"/>
      <c r="P317" s="318"/>
      <c r="Q317" s="319">
        <v>3314</v>
      </c>
      <c r="R317" s="320">
        <v>0</v>
      </c>
      <c r="S317" s="321" t="e">
        <f t="shared" si="4"/>
        <v>#DIV/0!</v>
      </c>
      <c r="T317" s="189"/>
      <c r="U317" s="189"/>
      <c r="V317" s="189"/>
      <c r="W317" s="336"/>
      <c r="X317" s="341"/>
      <c r="Y317" s="284"/>
      <c r="Z317" s="418"/>
      <c r="AA317" s="418"/>
      <c r="AB317" s="418"/>
      <c r="AC317" s="418"/>
      <c r="AP317" s="418"/>
      <c r="AS317" s="418"/>
      <c r="AW317" s="418"/>
      <c r="BA317" s="418"/>
      <c r="BE317" s="356"/>
    </row>
    <row r="318" spans="1:57" ht="16.2" thickBot="1" x14ac:dyDescent="0.35">
      <c r="A318" s="305">
        <v>1315</v>
      </c>
      <c r="B318" s="306">
        <v>0</v>
      </c>
      <c r="C318" s="307">
        <v>0</v>
      </c>
      <c r="D318" s="308">
        <v>0</v>
      </c>
      <c r="E318" s="309">
        <v>0</v>
      </c>
      <c r="F318" s="310">
        <v>0</v>
      </c>
      <c r="G318" s="310">
        <v>0</v>
      </c>
      <c r="H318" s="324"/>
      <c r="I318" s="324"/>
      <c r="J318" s="175"/>
      <c r="K318" s="383"/>
      <c r="L318" s="316"/>
      <c r="M318" s="316"/>
      <c r="N318" s="316"/>
      <c r="O318" s="317"/>
      <c r="P318" s="318"/>
      <c r="Q318" s="319">
        <v>3315</v>
      </c>
      <c r="R318" s="320">
        <v>0</v>
      </c>
      <c r="S318" s="321" t="e">
        <f t="shared" si="4"/>
        <v>#DIV/0!</v>
      </c>
      <c r="T318" s="189"/>
      <c r="U318" s="189"/>
      <c r="V318" s="189"/>
      <c r="W318" s="336"/>
      <c r="X318" s="341"/>
      <c r="Y318" s="284"/>
      <c r="Z318" s="418"/>
      <c r="AA318" s="418"/>
      <c r="AB318" s="418"/>
      <c r="AC318" s="418"/>
      <c r="AP318" s="418"/>
      <c r="AS318" s="418"/>
      <c r="AW318" s="418"/>
      <c r="BA318" s="418"/>
      <c r="BE318" s="357"/>
    </row>
    <row r="319" spans="1:57" ht="16.2" thickBot="1" x14ac:dyDescent="0.35">
      <c r="A319" s="305">
        <v>1316</v>
      </c>
      <c r="B319" s="306">
        <v>0</v>
      </c>
      <c r="C319" s="307">
        <v>0</v>
      </c>
      <c r="D319" s="308">
        <v>0</v>
      </c>
      <c r="E319" s="309">
        <v>0</v>
      </c>
      <c r="F319" s="310">
        <v>0</v>
      </c>
      <c r="G319" s="310">
        <v>0</v>
      </c>
      <c r="H319" s="324"/>
      <c r="I319" s="324"/>
      <c r="J319" s="175"/>
      <c r="K319" s="383"/>
      <c r="L319" s="316"/>
      <c r="M319" s="316"/>
      <c r="N319" s="316"/>
      <c r="O319" s="317"/>
      <c r="P319" s="318"/>
      <c r="Q319" s="319">
        <v>3316</v>
      </c>
      <c r="R319" s="320">
        <v>0</v>
      </c>
      <c r="S319" s="321" t="e">
        <f t="shared" si="4"/>
        <v>#DIV/0!</v>
      </c>
      <c r="T319" s="189"/>
      <c r="U319" s="189"/>
      <c r="V319" s="189"/>
      <c r="W319" s="336"/>
      <c r="X319" s="341"/>
      <c r="Y319" s="284"/>
      <c r="Z319" s="418"/>
      <c r="AA319" s="418"/>
      <c r="AB319" s="418"/>
      <c r="AC319" s="418"/>
      <c r="AP319" s="418"/>
      <c r="AS319" s="418"/>
      <c r="AW319" s="418"/>
      <c r="BA319" s="418"/>
      <c r="BE319" s="358"/>
    </row>
    <row r="320" spans="1:57" ht="16.2" thickBot="1" x14ac:dyDescent="0.35">
      <c r="A320" s="305">
        <v>1317</v>
      </c>
      <c r="B320" s="306">
        <v>0</v>
      </c>
      <c r="C320" s="307">
        <v>0</v>
      </c>
      <c r="D320" s="308">
        <v>0</v>
      </c>
      <c r="E320" s="309">
        <v>0</v>
      </c>
      <c r="F320" s="310">
        <v>0</v>
      </c>
      <c r="G320" s="310">
        <v>0</v>
      </c>
      <c r="H320" s="324"/>
      <c r="I320" s="324"/>
      <c r="J320" s="175"/>
      <c r="K320" s="383"/>
      <c r="L320" s="316"/>
      <c r="M320" s="316"/>
      <c r="N320" s="316"/>
      <c r="O320" s="317"/>
      <c r="P320" s="318"/>
      <c r="Q320" s="319">
        <v>3317</v>
      </c>
      <c r="R320" s="320">
        <v>0</v>
      </c>
      <c r="S320" s="321" t="e">
        <f t="shared" si="4"/>
        <v>#DIV/0!</v>
      </c>
      <c r="T320" s="189"/>
      <c r="U320" s="189"/>
      <c r="V320" s="189"/>
      <c r="W320" s="336"/>
      <c r="X320" s="341"/>
      <c r="Y320" s="284"/>
      <c r="Z320" s="418"/>
      <c r="AA320" s="418"/>
      <c r="AB320" s="418"/>
      <c r="AC320" s="418"/>
      <c r="AP320" s="418"/>
      <c r="AS320" s="418"/>
      <c r="AW320" s="418"/>
      <c r="BA320" s="418"/>
      <c r="BE320" s="358"/>
    </row>
    <row r="321" spans="1:57" ht="16.2" thickBot="1" x14ac:dyDescent="0.35">
      <c r="A321" s="305">
        <v>1318</v>
      </c>
      <c r="B321" s="306">
        <v>0</v>
      </c>
      <c r="C321" s="307">
        <v>0</v>
      </c>
      <c r="D321" s="308">
        <v>0</v>
      </c>
      <c r="E321" s="309">
        <v>0</v>
      </c>
      <c r="F321" s="310">
        <v>0</v>
      </c>
      <c r="G321" s="310">
        <v>0</v>
      </c>
      <c r="H321" s="324"/>
      <c r="I321" s="324"/>
      <c r="J321" s="175"/>
      <c r="K321" s="383"/>
      <c r="L321" s="316"/>
      <c r="M321" s="316"/>
      <c r="N321" s="316"/>
      <c r="O321" s="317"/>
      <c r="P321" s="318"/>
      <c r="Q321" s="319">
        <v>3318</v>
      </c>
      <c r="R321" s="320">
        <v>0</v>
      </c>
      <c r="S321" s="321" t="e">
        <f t="shared" si="4"/>
        <v>#DIV/0!</v>
      </c>
      <c r="T321" s="189"/>
      <c r="U321" s="189"/>
      <c r="V321" s="189"/>
      <c r="W321" s="336"/>
      <c r="X321" s="341"/>
      <c r="Y321" s="284"/>
      <c r="Z321" s="418"/>
      <c r="AA321" s="418"/>
      <c r="AB321" s="418"/>
      <c r="AC321" s="418"/>
      <c r="AP321" s="418"/>
      <c r="AS321" s="418"/>
      <c r="AW321" s="418"/>
      <c r="BA321" s="418"/>
      <c r="BE321" s="358"/>
    </row>
    <row r="322" spans="1:57" ht="16.2" thickBot="1" x14ac:dyDescent="0.35">
      <c r="A322" s="305">
        <v>1319</v>
      </c>
      <c r="B322" s="306">
        <v>0</v>
      </c>
      <c r="C322" s="307">
        <v>0</v>
      </c>
      <c r="D322" s="308">
        <v>0</v>
      </c>
      <c r="E322" s="309">
        <v>0</v>
      </c>
      <c r="F322" s="310">
        <v>0</v>
      </c>
      <c r="G322" s="310">
        <v>0</v>
      </c>
      <c r="H322" s="324"/>
      <c r="I322" s="324"/>
      <c r="J322" s="175"/>
      <c r="K322" s="383"/>
      <c r="L322" s="316"/>
      <c r="M322" s="316"/>
      <c r="N322" s="316"/>
      <c r="O322" s="317"/>
      <c r="P322" s="318"/>
      <c r="Q322" s="319">
        <v>3319</v>
      </c>
      <c r="R322" s="320">
        <v>0</v>
      </c>
      <c r="S322" s="321" t="e">
        <f t="shared" si="4"/>
        <v>#DIV/0!</v>
      </c>
      <c r="T322" s="189"/>
      <c r="U322" s="189"/>
      <c r="V322" s="189"/>
      <c r="W322" s="336"/>
      <c r="X322" s="341"/>
      <c r="Y322" s="284"/>
      <c r="Z322" s="418"/>
      <c r="AA322" s="418"/>
      <c r="AB322" s="418"/>
      <c r="AC322" s="418"/>
      <c r="AP322" s="418"/>
      <c r="AS322" s="418"/>
      <c r="AW322" s="418"/>
      <c r="BA322" s="418"/>
      <c r="BE322" s="358"/>
    </row>
    <row r="323" spans="1:57" ht="16.2" thickBot="1" x14ac:dyDescent="0.35">
      <c r="A323" s="305">
        <v>1320</v>
      </c>
      <c r="B323" s="306">
        <v>0</v>
      </c>
      <c r="C323" s="307">
        <v>0</v>
      </c>
      <c r="D323" s="308">
        <v>0</v>
      </c>
      <c r="E323" s="309">
        <v>0</v>
      </c>
      <c r="F323" s="310">
        <v>0</v>
      </c>
      <c r="G323" s="310">
        <v>0</v>
      </c>
      <c r="H323" s="324"/>
      <c r="I323" s="324"/>
      <c r="J323" s="175"/>
      <c r="K323" s="383"/>
      <c r="L323" s="316"/>
      <c r="M323" s="316"/>
      <c r="N323" s="316"/>
      <c r="O323" s="317"/>
      <c r="P323" s="318"/>
      <c r="Q323" s="319">
        <v>3320</v>
      </c>
      <c r="R323" s="320">
        <v>0</v>
      </c>
      <c r="S323" s="321" t="e">
        <f t="shared" si="4"/>
        <v>#DIV/0!</v>
      </c>
      <c r="T323" s="189"/>
      <c r="U323" s="189"/>
      <c r="V323" s="189"/>
      <c r="W323" s="336"/>
      <c r="X323" s="341"/>
      <c r="Y323" s="284"/>
      <c r="Z323" s="418"/>
      <c r="AA323" s="418"/>
      <c r="AB323" s="418"/>
      <c r="AC323" s="418"/>
      <c r="AP323" s="418"/>
      <c r="AS323" s="418"/>
      <c r="AW323" s="418"/>
      <c r="BA323" s="418"/>
      <c r="BE323" s="358"/>
    </row>
    <row r="324" spans="1:57" ht="16.2" thickBot="1" x14ac:dyDescent="0.35">
      <c r="A324" s="305">
        <v>1321</v>
      </c>
      <c r="B324" s="306">
        <v>0</v>
      </c>
      <c r="C324" s="307">
        <v>0</v>
      </c>
      <c r="D324" s="308">
        <v>0</v>
      </c>
      <c r="E324" s="309">
        <v>0</v>
      </c>
      <c r="F324" s="310">
        <v>0</v>
      </c>
      <c r="G324" s="310">
        <v>0</v>
      </c>
      <c r="H324" s="324"/>
      <c r="I324" s="324"/>
      <c r="J324" s="175"/>
      <c r="K324" s="383"/>
      <c r="L324" s="316"/>
      <c r="M324" s="316"/>
      <c r="N324" s="316"/>
      <c r="O324" s="317"/>
      <c r="P324" s="318"/>
      <c r="Q324" s="319">
        <v>3321</v>
      </c>
      <c r="R324" s="320">
        <v>0</v>
      </c>
      <c r="S324" s="321" t="e">
        <f t="shared" ref="S324:S387" si="5">ROUNDDOWN(T324/U324,0)</f>
        <v>#DIV/0!</v>
      </c>
      <c r="T324" s="189"/>
      <c r="U324" s="189"/>
      <c r="V324" s="189"/>
      <c r="W324" s="336"/>
      <c r="X324" s="341"/>
      <c r="Y324" s="284"/>
      <c r="Z324" s="418"/>
      <c r="AA324" s="418"/>
      <c r="AB324" s="418"/>
      <c r="AC324" s="418"/>
      <c r="AP324" s="418"/>
      <c r="AS324" s="418"/>
      <c r="AW324" s="418"/>
      <c r="BA324" s="418"/>
      <c r="BE324" s="371"/>
    </row>
    <row r="325" spans="1:57" ht="16.2" thickBot="1" x14ac:dyDescent="0.35">
      <c r="A325" s="305">
        <v>1322</v>
      </c>
      <c r="B325" s="306">
        <v>0</v>
      </c>
      <c r="C325" s="307">
        <v>0</v>
      </c>
      <c r="D325" s="308">
        <v>0</v>
      </c>
      <c r="E325" s="309">
        <v>0</v>
      </c>
      <c r="F325" s="310">
        <v>0</v>
      </c>
      <c r="G325" s="310">
        <v>0</v>
      </c>
      <c r="H325" s="324"/>
      <c r="I325" s="324"/>
      <c r="J325" s="175"/>
      <c r="K325" s="383"/>
      <c r="L325" s="316"/>
      <c r="M325" s="316"/>
      <c r="N325" s="316"/>
      <c r="O325" s="317"/>
      <c r="P325" s="318"/>
      <c r="Q325" s="319">
        <v>3322</v>
      </c>
      <c r="R325" s="320">
        <v>0</v>
      </c>
      <c r="S325" s="321" t="e">
        <f t="shared" si="5"/>
        <v>#DIV/0!</v>
      </c>
      <c r="T325" s="189"/>
      <c r="U325" s="189"/>
      <c r="V325" s="189"/>
      <c r="W325" s="336"/>
      <c r="X325" s="341"/>
      <c r="Y325" s="284"/>
      <c r="Z325" s="418"/>
      <c r="AA325" s="418"/>
      <c r="AB325" s="418"/>
      <c r="AC325" s="418"/>
      <c r="AP325" s="418"/>
      <c r="AS325" s="418"/>
      <c r="AW325" s="418"/>
      <c r="BA325" s="418"/>
      <c r="BE325" s="371"/>
    </row>
    <row r="326" spans="1:57" ht="16.2" thickBot="1" x14ac:dyDescent="0.35">
      <c r="A326" s="305">
        <v>1323</v>
      </c>
      <c r="B326" s="306">
        <v>0</v>
      </c>
      <c r="C326" s="307">
        <v>0</v>
      </c>
      <c r="D326" s="308">
        <v>0</v>
      </c>
      <c r="E326" s="309">
        <v>0</v>
      </c>
      <c r="F326" s="310">
        <v>0</v>
      </c>
      <c r="G326" s="310">
        <v>0</v>
      </c>
      <c r="H326" s="324"/>
      <c r="I326" s="324"/>
      <c r="J326" s="175"/>
      <c r="K326" s="383"/>
      <c r="L326" s="316"/>
      <c r="M326" s="316"/>
      <c r="N326" s="316"/>
      <c r="O326" s="317"/>
      <c r="P326" s="318"/>
      <c r="Q326" s="319">
        <v>3323</v>
      </c>
      <c r="R326" s="320">
        <v>0</v>
      </c>
      <c r="S326" s="321" t="e">
        <f t="shared" si="5"/>
        <v>#DIV/0!</v>
      </c>
      <c r="T326" s="189"/>
      <c r="U326" s="189"/>
      <c r="V326" s="189"/>
      <c r="W326" s="336"/>
      <c r="X326" s="341"/>
      <c r="Y326" s="284"/>
      <c r="Z326" s="418"/>
      <c r="AA326" s="418"/>
      <c r="AB326" s="418"/>
      <c r="AC326" s="418"/>
      <c r="AP326" s="418"/>
      <c r="AS326" s="418"/>
      <c r="AW326" s="418"/>
      <c r="BA326" s="418"/>
      <c r="BE326" s="371"/>
    </row>
    <row r="327" spans="1:57" ht="16.2" thickBot="1" x14ac:dyDescent="0.35">
      <c r="A327" s="305">
        <v>1324</v>
      </c>
      <c r="B327" s="306">
        <v>0</v>
      </c>
      <c r="C327" s="307">
        <v>0</v>
      </c>
      <c r="D327" s="308">
        <v>0</v>
      </c>
      <c r="E327" s="309">
        <v>0</v>
      </c>
      <c r="F327" s="310">
        <v>0</v>
      </c>
      <c r="G327" s="310">
        <v>0</v>
      </c>
      <c r="H327" s="324"/>
      <c r="I327" s="324"/>
      <c r="J327" s="175"/>
      <c r="K327" s="383"/>
      <c r="L327" s="316"/>
      <c r="M327" s="316"/>
      <c r="N327" s="316"/>
      <c r="O327" s="317"/>
      <c r="P327" s="318"/>
      <c r="Q327" s="319">
        <v>3324</v>
      </c>
      <c r="R327" s="320">
        <v>0</v>
      </c>
      <c r="S327" s="321" t="e">
        <f t="shared" si="5"/>
        <v>#DIV/0!</v>
      </c>
      <c r="T327" s="189"/>
      <c r="U327" s="189"/>
      <c r="V327" s="189"/>
      <c r="W327" s="336"/>
      <c r="X327" s="341"/>
      <c r="Y327" s="284"/>
      <c r="Z327" s="418"/>
      <c r="AA327" s="418"/>
      <c r="AB327" s="418"/>
      <c r="AC327" s="418"/>
      <c r="AP327" s="418"/>
      <c r="AS327" s="418"/>
      <c r="AW327" s="418"/>
      <c r="BA327" s="418"/>
      <c r="BE327" s="358"/>
    </row>
    <row r="328" spans="1:57" ht="16.2" thickBot="1" x14ac:dyDescent="0.35">
      <c r="A328" s="305">
        <v>1325</v>
      </c>
      <c r="B328" s="306">
        <v>0</v>
      </c>
      <c r="C328" s="307">
        <v>0</v>
      </c>
      <c r="D328" s="308">
        <v>0</v>
      </c>
      <c r="E328" s="309">
        <v>0</v>
      </c>
      <c r="F328" s="310">
        <v>0</v>
      </c>
      <c r="G328" s="310">
        <v>0</v>
      </c>
      <c r="H328" s="324"/>
      <c r="I328" s="324"/>
      <c r="J328" s="175"/>
      <c r="K328" s="383"/>
      <c r="L328" s="316"/>
      <c r="M328" s="316"/>
      <c r="N328" s="316"/>
      <c r="O328" s="317"/>
      <c r="P328" s="318"/>
      <c r="Q328" s="319">
        <v>3325</v>
      </c>
      <c r="R328" s="320">
        <v>0</v>
      </c>
      <c r="S328" s="321" t="e">
        <f t="shared" si="5"/>
        <v>#DIV/0!</v>
      </c>
      <c r="T328" s="189"/>
      <c r="U328" s="189"/>
      <c r="V328" s="189"/>
      <c r="W328" s="336"/>
      <c r="X328" s="341"/>
      <c r="Y328" s="284"/>
      <c r="Z328" s="418"/>
      <c r="AA328" s="418"/>
      <c r="AB328" s="418"/>
      <c r="AC328" s="418"/>
      <c r="AP328" s="418"/>
      <c r="AS328" s="418"/>
      <c r="AW328" s="418"/>
      <c r="BA328" s="418"/>
      <c r="BE328" s="358"/>
    </row>
    <row r="329" spans="1:57" ht="16.2" thickBot="1" x14ac:dyDescent="0.35">
      <c r="A329" s="305">
        <v>1326</v>
      </c>
      <c r="B329" s="306">
        <v>0</v>
      </c>
      <c r="C329" s="307">
        <v>0</v>
      </c>
      <c r="D329" s="308">
        <v>0</v>
      </c>
      <c r="E329" s="309">
        <v>0</v>
      </c>
      <c r="F329" s="310">
        <v>0</v>
      </c>
      <c r="G329" s="310">
        <v>0</v>
      </c>
      <c r="H329" s="324"/>
      <c r="I329" s="324"/>
      <c r="J329" s="175"/>
      <c r="K329" s="383"/>
      <c r="L329" s="316"/>
      <c r="M329" s="316"/>
      <c r="N329" s="316"/>
      <c r="O329" s="317"/>
      <c r="P329" s="318"/>
      <c r="Q329" s="319">
        <v>3326</v>
      </c>
      <c r="R329" s="320">
        <v>0</v>
      </c>
      <c r="S329" s="321" t="e">
        <f t="shared" si="5"/>
        <v>#DIV/0!</v>
      </c>
      <c r="T329" s="189"/>
      <c r="U329" s="189"/>
      <c r="V329" s="189"/>
      <c r="W329" s="336"/>
      <c r="X329" s="341"/>
      <c r="Y329" s="284"/>
      <c r="Z329" s="418"/>
      <c r="AA329" s="418"/>
      <c r="AB329" s="418"/>
      <c r="AC329" s="418"/>
      <c r="AP329" s="418"/>
      <c r="AS329" s="418"/>
      <c r="AW329" s="418"/>
      <c r="BA329" s="418"/>
      <c r="BE329" s="302"/>
    </row>
    <row r="330" spans="1:57" ht="16.2" thickBot="1" x14ac:dyDescent="0.35">
      <c r="A330" s="305">
        <v>1327</v>
      </c>
      <c r="B330" s="306">
        <v>0</v>
      </c>
      <c r="C330" s="307">
        <v>0</v>
      </c>
      <c r="D330" s="308">
        <v>0</v>
      </c>
      <c r="E330" s="309">
        <v>0</v>
      </c>
      <c r="F330" s="310">
        <v>0</v>
      </c>
      <c r="G330" s="310">
        <v>0</v>
      </c>
      <c r="H330" s="324"/>
      <c r="I330" s="324"/>
      <c r="J330" s="175"/>
      <c r="K330" s="383"/>
      <c r="L330" s="316"/>
      <c r="M330" s="316"/>
      <c r="N330" s="316"/>
      <c r="O330" s="317"/>
      <c r="P330" s="318"/>
      <c r="Q330" s="319">
        <v>3327</v>
      </c>
      <c r="R330" s="320">
        <v>0</v>
      </c>
      <c r="S330" s="321" t="e">
        <f t="shared" si="5"/>
        <v>#DIV/0!</v>
      </c>
      <c r="T330" s="189"/>
      <c r="U330" s="189"/>
      <c r="V330" s="189"/>
      <c r="W330" s="336"/>
      <c r="X330" s="341"/>
      <c r="Y330" s="284"/>
      <c r="Z330" s="418"/>
      <c r="AA330" s="418"/>
      <c r="AB330" s="418"/>
      <c r="AC330" s="418"/>
      <c r="AP330" s="418"/>
      <c r="AS330" s="418"/>
      <c r="AW330" s="418"/>
      <c r="BA330" s="418"/>
      <c r="BE330" s="382"/>
    </row>
    <row r="331" spans="1:57" ht="16.2" thickBot="1" x14ac:dyDescent="0.35">
      <c r="A331" s="305">
        <v>1328</v>
      </c>
      <c r="B331" s="306">
        <v>0</v>
      </c>
      <c r="C331" s="307">
        <v>0</v>
      </c>
      <c r="D331" s="308">
        <v>0</v>
      </c>
      <c r="E331" s="309">
        <v>0</v>
      </c>
      <c r="F331" s="310">
        <v>0</v>
      </c>
      <c r="G331" s="310">
        <v>0</v>
      </c>
      <c r="H331" s="324"/>
      <c r="I331" s="324"/>
      <c r="J331" s="175"/>
      <c r="K331" s="383"/>
      <c r="L331" s="316"/>
      <c r="M331" s="316"/>
      <c r="N331" s="316"/>
      <c r="O331" s="317"/>
      <c r="P331" s="318"/>
      <c r="Q331" s="319">
        <v>3328</v>
      </c>
      <c r="R331" s="320">
        <v>0</v>
      </c>
      <c r="S331" s="321" t="e">
        <f t="shared" si="5"/>
        <v>#DIV/0!</v>
      </c>
      <c r="T331" s="189"/>
      <c r="U331" s="189"/>
      <c r="V331" s="189"/>
      <c r="W331" s="336"/>
      <c r="X331" s="341"/>
      <c r="Y331" s="284"/>
      <c r="Z331" s="418"/>
      <c r="AA331" s="418"/>
      <c r="AB331" s="418"/>
      <c r="AC331" s="418"/>
      <c r="AP331" s="418"/>
      <c r="AS331" s="418"/>
      <c r="AW331" s="418"/>
      <c r="BA331" s="418"/>
      <c r="BE331" s="382"/>
    </row>
    <row r="332" spans="1:57" ht="16.2" thickBot="1" x14ac:dyDescent="0.35">
      <c r="A332" s="305">
        <v>1329</v>
      </c>
      <c r="B332" s="306">
        <v>0</v>
      </c>
      <c r="C332" s="307">
        <v>0</v>
      </c>
      <c r="D332" s="308">
        <v>0</v>
      </c>
      <c r="E332" s="309">
        <v>0</v>
      </c>
      <c r="F332" s="310">
        <v>0</v>
      </c>
      <c r="G332" s="310">
        <v>0</v>
      </c>
      <c r="H332" s="324"/>
      <c r="I332" s="324"/>
      <c r="J332" s="175"/>
      <c r="K332" s="383"/>
      <c r="L332" s="316"/>
      <c r="M332" s="316"/>
      <c r="N332" s="316"/>
      <c r="O332" s="317"/>
      <c r="P332" s="318"/>
      <c r="Q332" s="319">
        <v>3329</v>
      </c>
      <c r="R332" s="320">
        <v>0</v>
      </c>
      <c r="S332" s="321" t="e">
        <f t="shared" si="5"/>
        <v>#DIV/0!</v>
      </c>
      <c r="T332" s="189"/>
      <c r="U332" s="189"/>
      <c r="V332" s="189"/>
      <c r="W332" s="336"/>
      <c r="X332" s="341"/>
      <c r="Y332" s="284"/>
      <c r="Z332" s="418"/>
      <c r="AA332" s="418"/>
      <c r="AB332" s="418"/>
      <c r="AC332" s="418"/>
      <c r="AP332" s="418"/>
      <c r="AS332" s="418"/>
      <c r="AW332" s="418"/>
      <c r="BA332" s="418"/>
      <c r="BE332" s="358"/>
    </row>
    <row r="333" spans="1:57" ht="16.2" thickBot="1" x14ac:dyDescent="0.35">
      <c r="A333" s="305">
        <v>1330</v>
      </c>
      <c r="B333" s="306">
        <v>0</v>
      </c>
      <c r="C333" s="307">
        <v>0</v>
      </c>
      <c r="D333" s="308">
        <v>0</v>
      </c>
      <c r="E333" s="309">
        <v>0</v>
      </c>
      <c r="F333" s="310">
        <v>0</v>
      </c>
      <c r="G333" s="310">
        <v>0</v>
      </c>
      <c r="H333" s="324"/>
      <c r="I333" s="324"/>
      <c r="J333" s="175"/>
      <c r="K333" s="383"/>
      <c r="L333" s="316"/>
      <c r="M333" s="316"/>
      <c r="N333" s="316"/>
      <c r="O333" s="317"/>
      <c r="P333" s="318"/>
      <c r="Q333" s="319">
        <v>3330</v>
      </c>
      <c r="R333" s="320">
        <v>0</v>
      </c>
      <c r="S333" s="321" t="e">
        <f t="shared" si="5"/>
        <v>#DIV/0!</v>
      </c>
      <c r="T333" s="189"/>
      <c r="U333" s="189"/>
      <c r="V333" s="189"/>
      <c r="W333" s="336"/>
      <c r="X333" s="341"/>
      <c r="Y333" s="284"/>
      <c r="Z333" s="418"/>
      <c r="AA333" s="418"/>
      <c r="AB333" s="418"/>
      <c r="AC333" s="418"/>
      <c r="AP333" s="418"/>
      <c r="AS333" s="418"/>
      <c r="AW333" s="418"/>
      <c r="BA333" s="418"/>
      <c r="BE333" s="382"/>
    </row>
    <row r="334" spans="1:57" ht="16.2" thickBot="1" x14ac:dyDescent="0.35">
      <c r="A334" s="305">
        <v>1331</v>
      </c>
      <c r="B334" s="306">
        <v>0</v>
      </c>
      <c r="C334" s="307">
        <v>0</v>
      </c>
      <c r="D334" s="308">
        <v>0</v>
      </c>
      <c r="E334" s="309">
        <v>0</v>
      </c>
      <c r="F334" s="310">
        <v>0</v>
      </c>
      <c r="G334" s="310">
        <v>0</v>
      </c>
      <c r="H334" s="324"/>
      <c r="I334" s="324"/>
      <c r="J334" s="175"/>
      <c r="K334" s="383"/>
      <c r="L334" s="316"/>
      <c r="M334" s="316"/>
      <c r="N334" s="316"/>
      <c r="O334" s="317"/>
      <c r="P334" s="318"/>
      <c r="Q334" s="319">
        <v>3331</v>
      </c>
      <c r="R334" s="320">
        <v>0</v>
      </c>
      <c r="S334" s="321" t="e">
        <f t="shared" si="5"/>
        <v>#DIV/0!</v>
      </c>
      <c r="T334" s="189"/>
      <c r="U334" s="189"/>
      <c r="V334" s="189"/>
      <c r="W334" s="336"/>
      <c r="X334" s="341"/>
      <c r="Y334" s="284"/>
      <c r="Z334" s="418"/>
      <c r="AA334" s="418"/>
      <c r="AB334" s="418"/>
      <c r="AC334" s="418"/>
      <c r="AP334" s="418"/>
      <c r="AS334" s="418"/>
      <c r="AW334" s="418"/>
      <c r="BA334" s="418"/>
      <c r="BE334" s="353"/>
    </row>
    <row r="335" spans="1:57" ht="16.2" thickBot="1" x14ac:dyDescent="0.35">
      <c r="A335" s="305">
        <v>1332</v>
      </c>
      <c r="B335" s="306">
        <v>0</v>
      </c>
      <c r="C335" s="307">
        <v>0</v>
      </c>
      <c r="D335" s="308">
        <v>0</v>
      </c>
      <c r="E335" s="309">
        <v>0</v>
      </c>
      <c r="F335" s="310">
        <v>0</v>
      </c>
      <c r="G335" s="310">
        <v>0</v>
      </c>
      <c r="H335" s="324"/>
      <c r="I335" s="324"/>
      <c r="J335" s="175"/>
      <c r="K335" s="383"/>
      <c r="L335" s="316"/>
      <c r="M335" s="316"/>
      <c r="N335" s="316"/>
      <c r="O335" s="317"/>
      <c r="P335" s="318"/>
      <c r="Q335" s="319">
        <v>3332</v>
      </c>
      <c r="R335" s="320">
        <v>0</v>
      </c>
      <c r="S335" s="321" t="e">
        <f t="shared" si="5"/>
        <v>#DIV/0!</v>
      </c>
      <c r="T335" s="189"/>
      <c r="U335" s="189"/>
      <c r="V335" s="189"/>
      <c r="W335" s="336"/>
      <c r="X335" s="341"/>
      <c r="Y335" s="284"/>
      <c r="Z335" s="418"/>
      <c r="AA335" s="418"/>
      <c r="AB335" s="418"/>
      <c r="AC335" s="418"/>
      <c r="AP335" s="418"/>
      <c r="AS335" s="418"/>
      <c r="AW335" s="418"/>
      <c r="BA335" s="418"/>
      <c r="BE335" s="353"/>
    </row>
    <row r="336" spans="1:57" ht="16.2" thickBot="1" x14ac:dyDescent="0.35">
      <c r="A336" s="305">
        <v>1333</v>
      </c>
      <c r="B336" s="306">
        <v>0</v>
      </c>
      <c r="C336" s="307">
        <v>0</v>
      </c>
      <c r="D336" s="308">
        <v>0</v>
      </c>
      <c r="E336" s="309">
        <v>0</v>
      </c>
      <c r="F336" s="310">
        <v>0</v>
      </c>
      <c r="G336" s="310">
        <v>0</v>
      </c>
      <c r="H336" s="324"/>
      <c r="I336" s="324"/>
      <c r="J336" s="175"/>
      <c r="K336" s="383"/>
      <c r="L336" s="316"/>
      <c r="M336" s="316"/>
      <c r="N336" s="316"/>
      <c r="O336" s="317"/>
      <c r="P336" s="318"/>
      <c r="Q336" s="319">
        <v>3333</v>
      </c>
      <c r="R336" s="320">
        <v>0</v>
      </c>
      <c r="S336" s="321" t="e">
        <f t="shared" si="5"/>
        <v>#DIV/0!</v>
      </c>
      <c r="T336" s="189"/>
      <c r="U336" s="189"/>
      <c r="V336" s="189"/>
      <c r="W336" s="336"/>
      <c r="X336" s="341"/>
      <c r="Y336" s="284"/>
      <c r="Z336" s="418"/>
      <c r="AA336" s="418"/>
      <c r="AB336" s="418"/>
      <c r="AC336" s="418"/>
      <c r="AP336" s="418"/>
      <c r="AS336" s="418"/>
      <c r="AW336" s="418"/>
      <c r="BA336" s="418"/>
      <c r="BE336" s="302"/>
    </row>
    <row r="337" spans="1:57" ht="16.2" thickBot="1" x14ac:dyDescent="0.35">
      <c r="A337" s="305">
        <v>1334</v>
      </c>
      <c r="B337" s="306">
        <v>0</v>
      </c>
      <c r="C337" s="307">
        <v>0</v>
      </c>
      <c r="D337" s="308">
        <v>0</v>
      </c>
      <c r="E337" s="309">
        <v>0</v>
      </c>
      <c r="F337" s="310">
        <v>0</v>
      </c>
      <c r="G337" s="310">
        <v>0</v>
      </c>
      <c r="H337" s="324"/>
      <c r="I337" s="324"/>
      <c r="J337" s="175"/>
      <c r="K337" s="383"/>
      <c r="L337" s="316"/>
      <c r="M337" s="316"/>
      <c r="N337" s="316"/>
      <c r="O337" s="317"/>
      <c r="P337" s="318"/>
      <c r="Q337" s="319">
        <v>3334</v>
      </c>
      <c r="R337" s="320">
        <v>0</v>
      </c>
      <c r="S337" s="321" t="e">
        <f t="shared" si="5"/>
        <v>#DIV/0!</v>
      </c>
      <c r="T337" s="189"/>
      <c r="U337" s="189"/>
      <c r="V337" s="189"/>
      <c r="W337" s="336"/>
      <c r="X337" s="341"/>
      <c r="Y337" s="284"/>
      <c r="Z337" s="418"/>
      <c r="AA337" s="418"/>
      <c r="AB337" s="418"/>
      <c r="AC337" s="418"/>
      <c r="AP337" s="418"/>
      <c r="AS337" s="418"/>
      <c r="AW337" s="418"/>
      <c r="BA337" s="418"/>
      <c r="BE337" s="302"/>
    </row>
    <row r="338" spans="1:57" ht="16.2" thickBot="1" x14ac:dyDescent="0.35">
      <c r="A338" s="305">
        <v>1335</v>
      </c>
      <c r="B338" s="306">
        <v>0</v>
      </c>
      <c r="C338" s="307">
        <v>0</v>
      </c>
      <c r="D338" s="308">
        <v>0</v>
      </c>
      <c r="E338" s="309">
        <v>0</v>
      </c>
      <c r="F338" s="310">
        <v>0</v>
      </c>
      <c r="G338" s="310">
        <v>0</v>
      </c>
      <c r="H338" s="324"/>
      <c r="I338" s="324"/>
      <c r="J338" s="175"/>
      <c r="K338" s="383"/>
      <c r="L338" s="316"/>
      <c r="M338" s="316"/>
      <c r="N338" s="316"/>
      <c r="O338" s="317"/>
      <c r="P338" s="318"/>
      <c r="Q338" s="319">
        <v>3335</v>
      </c>
      <c r="R338" s="320">
        <v>0</v>
      </c>
      <c r="S338" s="321" t="e">
        <f t="shared" si="5"/>
        <v>#DIV/0!</v>
      </c>
      <c r="T338" s="189"/>
      <c r="U338" s="189"/>
      <c r="V338" s="189"/>
      <c r="W338" s="336"/>
      <c r="X338" s="341"/>
      <c r="Y338" s="284"/>
      <c r="Z338" s="418"/>
      <c r="AA338" s="418"/>
      <c r="AB338" s="418"/>
      <c r="AC338" s="418"/>
      <c r="AP338" s="418"/>
      <c r="AS338" s="418"/>
      <c r="AW338" s="418"/>
      <c r="BA338" s="418"/>
      <c r="BE338" s="351"/>
    </row>
    <row r="339" spans="1:57" ht="16.2" thickBot="1" x14ac:dyDescent="0.35">
      <c r="A339" s="305">
        <v>1336</v>
      </c>
      <c r="B339" s="306">
        <v>0</v>
      </c>
      <c r="C339" s="307">
        <v>0</v>
      </c>
      <c r="D339" s="308">
        <v>0</v>
      </c>
      <c r="E339" s="309">
        <v>0</v>
      </c>
      <c r="F339" s="310">
        <v>0</v>
      </c>
      <c r="G339" s="310">
        <v>0</v>
      </c>
      <c r="H339" s="324"/>
      <c r="I339" s="324"/>
      <c r="J339" s="175"/>
      <c r="K339" s="383"/>
      <c r="L339" s="316"/>
      <c r="M339" s="316"/>
      <c r="N339" s="316"/>
      <c r="O339" s="317"/>
      <c r="P339" s="318"/>
      <c r="Q339" s="319">
        <v>3336</v>
      </c>
      <c r="R339" s="320">
        <v>0</v>
      </c>
      <c r="S339" s="321" t="e">
        <f t="shared" si="5"/>
        <v>#DIV/0!</v>
      </c>
      <c r="T339" s="189"/>
      <c r="U339" s="189"/>
      <c r="V339" s="189"/>
      <c r="W339" s="336"/>
      <c r="X339" s="341"/>
      <c r="Y339" s="284"/>
      <c r="Z339" s="418"/>
      <c r="AA339" s="418"/>
      <c r="AB339" s="418"/>
      <c r="AC339" s="418"/>
      <c r="AP339" s="418"/>
      <c r="AS339" s="418"/>
      <c r="AW339" s="418"/>
      <c r="BA339" s="418"/>
      <c r="BE339" s="352"/>
    </row>
    <row r="340" spans="1:57" ht="16.2" thickBot="1" x14ac:dyDescent="0.35">
      <c r="A340" s="305">
        <v>1337</v>
      </c>
      <c r="B340" s="306">
        <v>0</v>
      </c>
      <c r="C340" s="307">
        <v>0</v>
      </c>
      <c r="D340" s="308">
        <v>0</v>
      </c>
      <c r="E340" s="309">
        <v>0</v>
      </c>
      <c r="F340" s="310">
        <v>0</v>
      </c>
      <c r="G340" s="310">
        <v>0</v>
      </c>
      <c r="H340" s="324"/>
      <c r="I340" s="324"/>
      <c r="J340" s="175"/>
      <c r="K340" s="383"/>
      <c r="L340" s="316"/>
      <c r="M340" s="316"/>
      <c r="N340" s="316"/>
      <c r="O340" s="317"/>
      <c r="P340" s="318"/>
      <c r="Q340" s="319">
        <v>3337</v>
      </c>
      <c r="R340" s="320">
        <v>0</v>
      </c>
      <c r="S340" s="321" t="e">
        <f t="shared" si="5"/>
        <v>#DIV/0!</v>
      </c>
      <c r="T340" s="189"/>
      <c r="U340" s="189"/>
      <c r="V340" s="189"/>
      <c r="W340" s="336"/>
      <c r="X340" s="341"/>
      <c r="Y340" s="284"/>
      <c r="Z340" s="418"/>
      <c r="AA340" s="418"/>
      <c r="AB340" s="418"/>
      <c r="AC340" s="418"/>
      <c r="AP340" s="418"/>
      <c r="AS340" s="418"/>
      <c r="AW340" s="418"/>
      <c r="BA340" s="418"/>
      <c r="BE340" s="353"/>
    </row>
    <row r="341" spans="1:57" ht="16.2" thickBot="1" x14ac:dyDescent="0.35">
      <c r="A341" s="305">
        <v>1338</v>
      </c>
      <c r="B341" s="306">
        <v>0</v>
      </c>
      <c r="C341" s="307">
        <v>0</v>
      </c>
      <c r="D341" s="308">
        <v>0</v>
      </c>
      <c r="E341" s="309">
        <v>0</v>
      </c>
      <c r="F341" s="310">
        <v>0</v>
      </c>
      <c r="G341" s="310">
        <v>0</v>
      </c>
      <c r="H341" s="324"/>
      <c r="I341" s="324"/>
      <c r="J341" s="175"/>
      <c r="K341" s="383"/>
      <c r="L341" s="316"/>
      <c r="M341" s="316"/>
      <c r="N341" s="316"/>
      <c r="O341" s="317"/>
      <c r="P341" s="318"/>
      <c r="Q341" s="319">
        <v>3338</v>
      </c>
      <c r="R341" s="320">
        <v>0</v>
      </c>
      <c r="S341" s="321" t="e">
        <f t="shared" si="5"/>
        <v>#DIV/0!</v>
      </c>
      <c r="T341" s="189"/>
      <c r="U341" s="189"/>
      <c r="V341" s="189"/>
      <c r="W341" s="336"/>
      <c r="X341" s="341"/>
      <c r="Y341" s="284"/>
      <c r="Z341" s="418"/>
      <c r="AA341" s="418"/>
      <c r="AB341" s="418"/>
      <c r="AC341" s="418"/>
      <c r="AP341" s="418"/>
      <c r="AS341" s="418"/>
      <c r="AW341" s="418"/>
      <c r="BA341" s="418"/>
      <c r="BE341" s="352"/>
    </row>
    <row r="342" spans="1:57" ht="16.2" thickBot="1" x14ac:dyDescent="0.35">
      <c r="A342" s="305">
        <v>1339</v>
      </c>
      <c r="B342" s="306">
        <v>0</v>
      </c>
      <c r="C342" s="307">
        <v>0</v>
      </c>
      <c r="D342" s="308">
        <v>0</v>
      </c>
      <c r="E342" s="309">
        <v>0</v>
      </c>
      <c r="F342" s="310">
        <v>0</v>
      </c>
      <c r="G342" s="310">
        <v>0</v>
      </c>
      <c r="H342" s="324"/>
      <c r="I342" s="324"/>
      <c r="J342" s="175"/>
      <c r="K342" s="383"/>
      <c r="L342" s="316"/>
      <c r="M342" s="316"/>
      <c r="N342" s="316"/>
      <c r="O342" s="317"/>
      <c r="P342" s="318"/>
      <c r="Q342" s="319">
        <v>3339</v>
      </c>
      <c r="R342" s="320">
        <v>0</v>
      </c>
      <c r="S342" s="321" t="e">
        <f t="shared" si="5"/>
        <v>#DIV/0!</v>
      </c>
      <c r="T342" s="189"/>
      <c r="U342" s="189"/>
      <c r="V342" s="189"/>
      <c r="W342" s="336"/>
      <c r="X342" s="341"/>
      <c r="Y342" s="284"/>
      <c r="Z342" s="418"/>
      <c r="AA342" s="418"/>
      <c r="AB342" s="418"/>
      <c r="AC342" s="418"/>
      <c r="AP342" s="418"/>
      <c r="AS342" s="418"/>
      <c r="AW342" s="418"/>
      <c r="BA342" s="418"/>
      <c r="BE342" s="356"/>
    </row>
    <row r="343" spans="1:57" ht="16.2" thickBot="1" x14ac:dyDescent="0.35">
      <c r="A343" s="305">
        <v>1340</v>
      </c>
      <c r="B343" s="306">
        <v>0</v>
      </c>
      <c r="C343" s="307">
        <v>0</v>
      </c>
      <c r="D343" s="308">
        <v>0</v>
      </c>
      <c r="E343" s="309">
        <v>0</v>
      </c>
      <c r="F343" s="310">
        <v>0</v>
      </c>
      <c r="G343" s="310">
        <v>0</v>
      </c>
      <c r="H343" s="324"/>
      <c r="I343" s="324"/>
      <c r="J343" s="175"/>
      <c r="K343" s="383"/>
      <c r="L343" s="316"/>
      <c r="M343" s="316"/>
      <c r="N343" s="316"/>
      <c r="O343" s="317"/>
      <c r="P343" s="318"/>
      <c r="Q343" s="319">
        <v>3340</v>
      </c>
      <c r="R343" s="320">
        <v>0</v>
      </c>
      <c r="S343" s="321" t="e">
        <f t="shared" si="5"/>
        <v>#DIV/0!</v>
      </c>
      <c r="T343" s="189"/>
      <c r="U343" s="189"/>
      <c r="V343" s="189"/>
      <c r="W343" s="336"/>
      <c r="X343" s="341"/>
      <c r="Y343" s="284"/>
      <c r="Z343" s="418"/>
      <c r="AA343" s="418"/>
      <c r="AB343" s="418"/>
      <c r="AC343" s="418"/>
      <c r="AP343" s="418"/>
      <c r="AS343" s="418"/>
      <c r="AW343" s="418"/>
      <c r="BA343" s="418"/>
      <c r="BE343" s="357"/>
    </row>
    <row r="344" spans="1:57" ht="16.2" thickBot="1" x14ac:dyDescent="0.35">
      <c r="A344" s="305">
        <v>1341</v>
      </c>
      <c r="B344" s="306">
        <v>0</v>
      </c>
      <c r="C344" s="307">
        <v>0</v>
      </c>
      <c r="D344" s="308">
        <v>0</v>
      </c>
      <c r="E344" s="309">
        <v>0</v>
      </c>
      <c r="F344" s="310">
        <v>0</v>
      </c>
      <c r="G344" s="310">
        <v>0</v>
      </c>
      <c r="H344" s="324"/>
      <c r="I344" s="324"/>
      <c r="J344" s="175"/>
      <c r="K344" s="383"/>
      <c r="L344" s="316"/>
      <c r="M344" s="316"/>
      <c r="N344" s="316"/>
      <c r="O344" s="317"/>
      <c r="P344" s="318"/>
      <c r="Q344" s="319">
        <v>3341</v>
      </c>
      <c r="R344" s="320">
        <v>0</v>
      </c>
      <c r="S344" s="321" t="e">
        <f t="shared" si="5"/>
        <v>#DIV/0!</v>
      </c>
      <c r="T344" s="189"/>
      <c r="U344" s="189"/>
      <c r="V344" s="189"/>
      <c r="W344" s="336"/>
      <c r="X344" s="341"/>
      <c r="Y344" s="284"/>
      <c r="Z344" s="418"/>
      <c r="AA344" s="418"/>
      <c r="AB344" s="418"/>
      <c r="AC344" s="418"/>
      <c r="AP344" s="418"/>
      <c r="AS344" s="418"/>
      <c r="AW344" s="418"/>
      <c r="BA344" s="418"/>
      <c r="BE344" s="358"/>
    </row>
    <row r="345" spans="1:57" ht="16.2" thickBot="1" x14ac:dyDescent="0.35">
      <c r="A345" s="305">
        <v>1342</v>
      </c>
      <c r="B345" s="306">
        <v>0</v>
      </c>
      <c r="C345" s="307">
        <v>0</v>
      </c>
      <c r="D345" s="308">
        <v>0</v>
      </c>
      <c r="E345" s="309">
        <v>0</v>
      </c>
      <c r="F345" s="310">
        <v>0</v>
      </c>
      <c r="G345" s="310">
        <v>0</v>
      </c>
      <c r="H345" s="324"/>
      <c r="I345" s="324"/>
      <c r="J345" s="175"/>
      <c r="K345" s="383"/>
      <c r="L345" s="316"/>
      <c r="M345" s="316"/>
      <c r="N345" s="316"/>
      <c r="O345" s="317"/>
      <c r="P345" s="318"/>
      <c r="Q345" s="319">
        <v>3342</v>
      </c>
      <c r="R345" s="320">
        <v>0</v>
      </c>
      <c r="S345" s="321" t="e">
        <f t="shared" si="5"/>
        <v>#DIV/0!</v>
      </c>
      <c r="T345" s="189"/>
      <c r="U345" s="189"/>
      <c r="V345" s="189"/>
      <c r="W345" s="336"/>
      <c r="X345" s="341"/>
      <c r="Y345" s="284"/>
      <c r="Z345" s="418"/>
      <c r="AA345" s="418"/>
      <c r="AB345" s="418"/>
      <c r="AC345" s="418"/>
      <c r="AP345" s="418"/>
      <c r="AS345" s="418"/>
      <c r="AW345" s="418"/>
      <c r="BA345" s="418"/>
      <c r="BE345" s="358"/>
    </row>
    <row r="346" spans="1:57" ht="16.2" thickBot="1" x14ac:dyDescent="0.35">
      <c r="A346" s="305">
        <v>1343</v>
      </c>
      <c r="B346" s="306">
        <v>0</v>
      </c>
      <c r="C346" s="307">
        <v>0</v>
      </c>
      <c r="D346" s="308">
        <v>0</v>
      </c>
      <c r="E346" s="309">
        <v>0</v>
      </c>
      <c r="F346" s="310">
        <v>0</v>
      </c>
      <c r="G346" s="310">
        <v>0</v>
      </c>
      <c r="H346" s="324"/>
      <c r="I346" s="324"/>
      <c r="J346" s="175"/>
      <c r="K346" s="383"/>
      <c r="L346" s="316"/>
      <c r="M346" s="316"/>
      <c r="N346" s="316"/>
      <c r="O346" s="317"/>
      <c r="P346" s="318"/>
      <c r="Q346" s="319">
        <v>3343</v>
      </c>
      <c r="R346" s="320">
        <v>0</v>
      </c>
      <c r="S346" s="321" t="e">
        <f t="shared" si="5"/>
        <v>#DIV/0!</v>
      </c>
      <c r="T346" s="189"/>
      <c r="U346" s="189"/>
      <c r="V346" s="189"/>
      <c r="W346" s="336"/>
      <c r="X346" s="341"/>
      <c r="Y346" s="284"/>
      <c r="Z346" s="418"/>
      <c r="AA346" s="418"/>
      <c r="AB346" s="418"/>
      <c r="AC346" s="418"/>
      <c r="AP346" s="418"/>
      <c r="AS346" s="418"/>
      <c r="AW346" s="418"/>
      <c r="BA346" s="418"/>
      <c r="BE346" s="358"/>
    </row>
    <row r="347" spans="1:57" ht="16.2" thickBot="1" x14ac:dyDescent="0.35">
      <c r="A347" s="305">
        <v>1344</v>
      </c>
      <c r="B347" s="306">
        <v>0</v>
      </c>
      <c r="C347" s="307">
        <v>0</v>
      </c>
      <c r="D347" s="308">
        <v>0</v>
      </c>
      <c r="E347" s="309">
        <v>0</v>
      </c>
      <c r="F347" s="310">
        <v>0</v>
      </c>
      <c r="G347" s="310">
        <v>0</v>
      </c>
      <c r="H347" s="324"/>
      <c r="I347" s="324"/>
      <c r="J347" s="175"/>
      <c r="K347" s="383"/>
      <c r="L347" s="316"/>
      <c r="M347" s="316"/>
      <c r="N347" s="316"/>
      <c r="O347" s="317"/>
      <c r="P347" s="318"/>
      <c r="Q347" s="319">
        <v>3344</v>
      </c>
      <c r="R347" s="320">
        <v>0</v>
      </c>
      <c r="S347" s="321" t="e">
        <f t="shared" si="5"/>
        <v>#DIV/0!</v>
      </c>
      <c r="T347" s="189"/>
      <c r="U347" s="189">
        <v>0</v>
      </c>
      <c r="V347" s="189">
        <v>0</v>
      </c>
      <c r="W347" s="336">
        <v>0</v>
      </c>
      <c r="X347" s="341"/>
      <c r="Y347" s="284"/>
      <c r="Z347" s="418"/>
      <c r="AA347" s="418"/>
      <c r="AB347" s="418"/>
      <c r="AC347" s="418"/>
      <c r="AP347" s="418"/>
      <c r="AS347" s="418"/>
      <c r="AW347" s="418"/>
      <c r="BA347" s="418"/>
      <c r="BE347" s="358"/>
    </row>
    <row r="348" spans="1:57" ht="16.2" thickBot="1" x14ac:dyDescent="0.35">
      <c r="A348" s="305">
        <v>1345</v>
      </c>
      <c r="B348" s="306">
        <v>0</v>
      </c>
      <c r="C348" s="307">
        <v>0</v>
      </c>
      <c r="D348" s="308">
        <v>0</v>
      </c>
      <c r="E348" s="309">
        <v>0</v>
      </c>
      <c r="F348" s="310">
        <v>0</v>
      </c>
      <c r="G348" s="310">
        <v>0</v>
      </c>
      <c r="H348" s="324"/>
      <c r="I348" s="324"/>
      <c r="J348" s="175"/>
      <c r="K348" s="383"/>
      <c r="L348" s="316"/>
      <c r="M348" s="316"/>
      <c r="N348" s="316"/>
      <c r="O348" s="317"/>
      <c r="P348" s="318"/>
      <c r="Q348" s="319">
        <v>3345</v>
      </c>
      <c r="R348" s="320">
        <v>0</v>
      </c>
      <c r="S348" s="321" t="e">
        <f t="shared" si="5"/>
        <v>#DIV/0!</v>
      </c>
      <c r="T348" s="189"/>
      <c r="U348" s="189"/>
      <c r="V348" s="189"/>
      <c r="W348" s="336"/>
      <c r="X348" s="341"/>
      <c r="Y348" s="284"/>
      <c r="Z348" s="418"/>
      <c r="AA348" s="418"/>
      <c r="AB348" s="418"/>
      <c r="AC348" s="418"/>
      <c r="AP348" s="418"/>
      <c r="AS348" s="418"/>
      <c r="AW348" s="418"/>
      <c r="BA348" s="418"/>
      <c r="BE348" s="358"/>
    </row>
    <row r="349" spans="1:57" ht="16.2" thickBot="1" x14ac:dyDescent="0.35">
      <c r="A349" s="305">
        <v>1346</v>
      </c>
      <c r="B349" s="306">
        <v>0</v>
      </c>
      <c r="C349" s="307">
        <v>0</v>
      </c>
      <c r="D349" s="308">
        <v>0</v>
      </c>
      <c r="E349" s="309">
        <v>0</v>
      </c>
      <c r="F349" s="310">
        <v>0</v>
      </c>
      <c r="G349" s="310">
        <v>0</v>
      </c>
      <c r="H349" s="324"/>
      <c r="I349" s="324"/>
      <c r="J349" s="175"/>
      <c r="K349" s="383"/>
      <c r="L349" s="316"/>
      <c r="M349" s="316"/>
      <c r="N349" s="316"/>
      <c r="O349" s="317"/>
      <c r="P349" s="318"/>
      <c r="Q349" s="319">
        <v>3346</v>
      </c>
      <c r="R349" s="320">
        <v>0</v>
      </c>
      <c r="S349" s="321" t="e">
        <f t="shared" si="5"/>
        <v>#DIV/0!</v>
      </c>
      <c r="T349" s="189"/>
      <c r="U349" s="189"/>
      <c r="V349" s="189"/>
      <c r="W349" s="336"/>
      <c r="X349" s="341"/>
      <c r="Y349" s="284"/>
      <c r="Z349" s="418"/>
      <c r="AA349" s="418"/>
      <c r="AB349" s="418"/>
      <c r="AC349" s="418"/>
      <c r="AP349" s="418"/>
      <c r="AS349" s="418"/>
      <c r="AW349" s="418"/>
      <c r="BA349" s="418"/>
      <c r="BE349" s="371"/>
    </row>
    <row r="350" spans="1:57" ht="16.2" thickBot="1" x14ac:dyDescent="0.35">
      <c r="A350" s="305">
        <v>1347</v>
      </c>
      <c r="B350" s="306">
        <v>0</v>
      </c>
      <c r="C350" s="307">
        <v>0</v>
      </c>
      <c r="D350" s="308">
        <v>0</v>
      </c>
      <c r="E350" s="309">
        <v>0</v>
      </c>
      <c r="F350" s="310">
        <v>0</v>
      </c>
      <c r="G350" s="310">
        <v>0</v>
      </c>
      <c r="H350" s="324"/>
      <c r="I350" s="324"/>
      <c r="J350" s="175"/>
      <c r="K350" s="383"/>
      <c r="L350" s="316"/>
      <c r="M350" s="316"/>
      <c r="N350" s="316"/>
      <c r="O350" s="317"/>
      <c r="P350" s="318"/>
      <c r="Q350" s="319">
        <v>3347</v>
      </c>
      <c r="R350" s="320">
        <v>0</v>
      </c>
      <c r="S350" s="321" t="e">
        <f t="shared" si="5"/>
        <v>#DIV/0!</v>
      </c>
      <c r="T350" s="189"/>
      <c r="U350" s="189"/>
      <c r="V350" s="189"/>
      <c r="W350" s="336"/>
      <c r="X350" s="341"/>
      <c r="Y350" s="284"/>
      <c r="Z350" s="418"/>
      <c r="AA350" s="418"/>
      <c r="AB350" s="418"/>
      <c r="AC350" s="418"/>
      <c r="AP350" s="418"/>
      <c r="AS350" s="418"/>
      <c r="AW350" s="418"/>
      <c r="BA350" s="418"/>
      <c r="BE350" s="371"/>
    </row>
    <row r="351" spans="1:57" ht="16.2" thickBot="1" x14ac:dyDescent="0.35">
      <c r="A351" s="305">
        <v>1348</v>
      </c>
      <c r="B351" s="306">
        <v>0</v>
      </c>
      <c r="C351" s="307">
        <v>0</v>
      </c>
      <c r="D351" s="308">
        <v>0</v>
      </c>
      <c r="E351" s="309">
        <v>0</v>
      </c>
      <c r="F351" s="310">
        <v>0</v>
      </c>
      <c r="G351" s="310">
        <v>0</v>
      </c>
      <c r="H351" s="324"/>
      <c r="I351" s="324"/>
      <c r="J351" s="175"/>
      <c r="K351" s="383"/>
      <c r="L351" s="316"/>
      <c r="M351" s="316"/>
      <c r="N351" s="316"/>
      <c r="O351" s="317"/>
      <c r="P351" s="318"/>
      <c r="Q351" s="319">
        <v>3348</v>
      </c>
      <c r="R351" s="320">
        <v>0</v>
      </c>
      <c r="S351" s="321" t="e">
        <f t="shared" si="5"/>
        <v>#DIV/0!</v>
      </c>
      <c r="T351" s="189"/>
      <c r="U351" s="189"/>
      <c r="V351" s="189"/>
      <c r="W351" s="336"/>
      <c r="X351" s="341"/>
      <c r="Y351" s="284"/>
      <c r="Z351" s="418"/>
      <c r="AA351" s="418"/>
      <c r="AB351" s="418"/>
      <c r="AC351" s="418"/>
      <c r="AP351" s="418"/>
      <c r="AS351" s="418"/>
      <c r="AW351" s="418"/>
      <c r="BA351" s="418"/>
      <c r="BE351" s="371"/>
    </row>
    <row r="352" spans="1:57" ht="16.2" thickBot="1" x14ac:dyDescent="0.35">
      <c r="A352" s="305">
        <v>1349</v>
      </c>
      <c r="B352" s="306">
        <v>0</v>
      </c>
      <c r="C352" s="307">
        <v>0</v>
      </c>
      <c r="D352" s="308">
        <v>0</v>
      </c>
      <c r="E352" s="309">
        <v>0</v>
      </c>
      <c r="F352" s="310">
        <v>0</v>
      </c>
      <c r="G352" s="310">
        <v>0</v>
      </c>
      <c r="H352" s="324"/>
      <c r="I352" s="324"/>
      <c r="J352" s="175"/>
      <c r="K352" s="383"/>
      <c r="L352" s="316"/>
      <c r="M352" s="316"/>
      <c r="N352" s="316"/>
      <c r="O352" s="317"/>
      <c r="P352" s="318"/>
      <c r="Q352" s="319">
        <v>3349</v>
      </c>
      <c r="R352" s="320">
        <v>0</v>
      </c>
      <c r="S352" s="321" t="e">
        <f t="shared" si="5"/>
        <v>#DIV/0!</v>
      </c>
      <c r="T352" s="189"/>
      <c r="U352" s="189"/>
      <c r="V352" s="189"/>
      <c r="W352" s="336"/>
      <c r="X352" s="341"/>
      <c r="Y352" s="284"/>
      <c r="Z352" s="418"/>
      <c r="AA352" s="418"/>
      <c r="AB352" s="418"/>
      <c r="AC352" s="418"/>
      <c r="AP352" s="418"/>
      <c r="AS352" s="418"/>
      <c r="AW352" s="418"/>
      <c r="BA352" s="418"/>
      <c r="BE352" s="358"/>
    </row>
    <row r="353" spans="1:57" ht="16.2" thickBot="1" x14ac:dyDescent="0.35">
      <c r="A353" s="305">
        <v>1350</v>
      </c>
      <c r="B353" s="306">
        <v>0</v>
      </c>
      <c r="C353" s="307">
        <v>0</v>
      </c>
      <c r="D353" s="308">
        <v>0</v>
      </c>
      <c r="E353" s="309">
        <v>0</v>
      </c>
      <c r="F353" s="310">
        <v>0</v>
      </c>
      <c r="G353" s="310">
        <v>0</v>
      </c>
      <c r="H353" s="324"/>
      <c r="I353" s="324"/>
      <c r="J353" s="175"/>
      <c r="K353" s="383"/>
      <c r="L353" s="316"/>
      <c r="M353" s="316"/>
      <c r="N353" s="316"/>
      <c r="O353" s="317"/>
      <c r="P353" s="318"/>
      <c r="Q353" s="319">
        <v>3350</v>
      </c>
      <c r="R353" s="320">
        <v>0</v>
      </c>
      <c r="S353" s="321" t="e">
        <f t="shared" si="5"/>
        <v>#DIV/0!</v>
      </c>
      <c r="T353" s="189"/>
      <c r="U353" s="189"/>
      <c r="V353" s="189"/>
      <c r="W353" s="336"/>
      <c r="X353" s="341"/>
      <c r="Y353" s="284"/>
      <c r="Z353" s="418"/>
      <c r="AA353" s="418"/>
      <c r="AB353" s="418"/>
      <c r="AC353" s="418"/>
      <c r="AP353" s="418"/>
      <c r="AS353" s="418"/>
      <c r="AW353" s="418"/>
      <c r="BA353" s="418"/>
      <c r="BE353" s="358"/>
    </row>
    <row r="354" spans="1:57" ht="16.2" thickBot="1" x14ac:dyDescent="0.35">
      <c r="A354" s="305">
        <v>1351</v>
      </c>
      <c r="B354" s="306">
        <v>0</v>
      </c>
      <c r="C354" s="307">
        <v>0</v>
      </c>
      <c r="D354" s="308">
        <v>0</v>
      </c>
      <c r="E354" s="309">
        <v>0</v>
      </c>
      <c r="F354" s="310">
        <v>0</v>
      </c>
      <c r="G354" s="310">
        <v>0</v>
      </c>
      <c r="H354" s="324"/>
      <c r="I354" s="324"/>
      <c r="J354" s="175"/>
      <c r="K354" s="383"/>
      <c r="L354" s="316"/>
      <c r="M354" s="316"/>
      <c r="N354" s="316"/>
      <c r="O354" s="317"/>
      <c r="P354" s="318"/>
      <c r="Q354" s="319">
        <v>3351</v>
      </c>
      <c r="R354" s="320">
        <v>0</v>
      </c>
      <c r="S354" s="321" t="e">
        <f t="shared" si="5"/>
        <v>#DIV/0!</v>
      </c>
      <c r="T354" s="189"/>
      <c r="U354" s="189"/>
      <c r="V354" s="189"/>
      <c r="W354" s="336"/>
      <c r="X354" s="341"/>
      <c r="Y354" s="284"/>
      <c r="Z354" s="418"/>
      <c r="AA354" s="418"/>
      <c r="AB354" s="418"/>
      <c r="AC354" s="418"/>
      <c r="AP354" s="418"/>
      <c r="AS354" s="418"/>
      <c r="AW354" s="418"/>
      <c r="BA354" s="418"/>
      <c r="BE354" s="302"/>
    </row>
    <row r="355" spans="1:57" ht="16.2" thickBot="1" x14ac:dyDescent="0.35">
      <c r="A355" s="305">
        <v>1352</v>
      </c>
      <c r="B355" s="306">
        <v>0</v>
      </c>
      <c r="C355" s="307">
        <v>0</v>
      </c>
      <c r="D355" s="308">
        <v>0</v>
      </c>
      <c r="E355" s="309">
        <v>0</v>
      </c>
      <c r="F355" s="310">
        <v>0</v>
      </c>
      <c r="G355" s="310">
        <v>0</v>
      </c>
      <c r="H355" s="324"/>
      <c r="I355" s="324"/>
      <c r="J355" s="175"/>
      <c r="K355" s="383"/>
      <c r="L355" s="316"/>
      <c r="M355" s="316"/>
      <c r="N355" s="316"/>
      <c r="O355" s="317"/>
      <c r="P355" s="318"/>
      <c r="Q355" s="319">
        <v>3352</v>
      </c>
      <c r="R355" s="320">
        <v>0</v>
      </c>
      <c r="S355" s="321" t="e">
        <f t="shared" si="5"/>
        <v>#DIV/0!</v>
      </c>
      <c r="T355" s="189"/>
      <c r="U355" s="189"/>
      <c r="V355" s="189"/>
      <c r="W355" s="336"/>
      <c r="X355" s="341"/>
      <c r="Y355" s="284"/>
      <c r="Z355" s="418"/>
      <c r="AA355" s="418"/>
      <c r="AB355" s="418"/>
      <c r="AC355" s="418"/>
      <c r="AP355" s="418"/>
      <c r="AS355" s="418"/>
      <c r="AW355" s="418"/>
      <c r="BA355" s="418"/>
      <c r="BE355" s="382"/>
    </row>
    <row r="356" spans="1:57" ht="16.2" thickBot="1" x14ac:dyDescent="0.35">
      <c r="A356" s="305">
        <v>1353</v>
      </c>
      <c r="B356" s="306">
        <v>0</v>
      </c>
      <c r="C356" s="307">
        <v>0</v>
      </c>
      <c r="D356" s="308">
        <v>0</v>
      </c>
      <c r="E356" s="309">
        <v>0</v>
      </c>
      <c r="F356" s="310">
        <v>0</v>
      </c>
      <c r="G356" s="310">
        <v>0</v>
      </c>
      <c r="H356" s="324"/>
      <c r="I356" s="324"/>
      <c r="J356" s="175"/>
      <c r="K356" s="383"/>
      <c r="L356" s="316"/>
      <c r="M356" s="316"/>
      <c r="N356" s="316"/>
      <c r="O356" s="317"/>
      <c r="P356" s="318"/>
      <c r="Q356" s="319">
        <v>3353</v>
      </c>
      <c r="R356" s="320">
        <v>0</v>
      </c>
      <c r="S356" s="321" t="e">
        <f t="shared" si="5"/>
        <v>#DIV/0!</v>
      </c>
      <c r="T356" s="189"/>
      <c r="U356" s="189"/>
      <c r="V356" s="189"/>
      <c r="W356" s="336"/>
      <c r="X356" s="341"/>
      <c r="Y356" s="284"/>
      <c r="Z356" s="418"/>
      <c r="AA356" s="418"/>
      <c r="AB356" s="418"/>
      <c r="AC356" s="418"/>
      <c r="AP356" s="418"/>
      <c r="AS356" s="418"/>
      <c r="AW356" s="418"/>
      <c r="BA356" s="418"/>
      <c r="BE356" s="382"/>
    </row>
    <row r="357" spans="1:57" ht="16.2" thickBot="1" x14ac:dyDescent="0.35">
      <c r="A357" s="305">
        <v>1354</v>
      </c>
      <c r="B357" s="306">
        <v>0</v>
      </c>
      <c r="C357" s="307">
        <v>0</v>
      </c>
      <c r="D357" s="308">
        <v>0</v>
      </c>
      <c r="E357" s="309">
        <v>0</v>
      </c>
      <c r="F357" s="310">
        <v>0</v>
      </c>
      <c r="G357" s="310">
        <v>0</v>
      </c>
      <c r="H357" s="324"/>
      <c r="I357" s="324"/>
      <c r="J357" s="175"/>
      <c r="K357" s="383"/>
      <c r="L357" s="316"/>
      <c r="M357" s="316"/>
      <c r="N357" s="316"/>
      <c r="O357" s="317"/>
      <c r="P357" s="318"/>
      <c r="Q357" s="319">
        <v>3354</v>
      </c>
      <c r="R357" s="320">
        <v>0</v>
      </c>
      <c r="S357" s="321" t="e">
        <f t="shared" si="5"/>
        <v>#DIV/0!</v>
      </c>
      <c r="T357" s="189"/>
      <c r="U357" s="189"/>
      <c r="V357" s="189"/>
      <c r="W357" s="336"/>
      <c r="X357" s="341"/>
      <c r="Y357" s="284"/>
      <c r="Z357" s="418"/>
      <c r="AA357" s="418"/>
      <c r="AB357" s="418"/>
      <c r="AC357" s="418"/>
      <c r="AP357" s="418"/>
      <c r="AS357" s="418"/>
      <c r="AW357" s="418"/>
      <c r="BA357" s="418"/>
      <c r="BE357" s="358"/>
    </row>
    <row r="358" spans="1:57" ht="16.2" thickBot="1" x14ac:dyDescent="0.35">
      <c r="A358" s="305">
        <v>1355</v>
      </c>
      <c r="B358" s="306">
        <v>0</v>
      </c>
      <c r="C358" s="307">
        <v>0</v>
      </c>
      <c r="D358" s="308">
        <v>0</v>
      </c>
      <c r="E358" s="309">
        <v>0</v>
      </c>
      <c r="F358" s="310">
        <v>0</v>
      </c>
      <c r="G358" s="310">
        <v>0</v>
      </c>
      <c r="H358" s="324"/>
      <c r="I358" s="324"/>
      <c r="J358" s="175"/>
      <c r="K358" s="383"/>
      <c r="L358" s="316"/>
      <c r="M358" s="316"/>
      <c r="N358" s="316"/>
      <c r="O358" s="317"/>
      <c r="P358" s="318"/>
      <c r="Q358" s="319">
        <v>3355</v>
      </c>
      <c r="R358" s="320">
        <v>0</v>
      </c>
      <c r="S358" s="321" t="e">
        <f t="shared" si="5"/>
        <v>#DIV/0!</v>
      </c>
      <c r="T358" s="189"/>
      <c r="U358" s="189"/>
      <c r="V358" s="189"/>
      <c r="W358" s="336"/>
      <c r="X358" s="341"/>
      <c r="Y358" s="284"/>
      <c r="Z358" s="418"/>
      <c r="AA358" s="418"/>
      <c r="AB358" s="418"/>
      <c r="AC358" s="418"/>
      <c r="AP358" s="418"/>
      <c r="AS358" s="418"/>
      <c r="AW358" s="418"/>
      <c r="BA358" s="418"/>
      <c r="BE358" s="382"/>
    </row>
    <row r="359" spans="1:57" ht="16.2" thickBot="1" x14ac:dyDescent="0.35">
      <c r="A359" s="305">
        <v>1356</v>
      </c>
      <c r="B359" s="306">
        <v>0</v>
      </c>
      <c r="C359" s="307">
        <v>0</v>
      </c>
      <c r="D359" s="308">
        <v>0</v>
      </c>
      <c r="E359" s="309">
        <v>0</v>
      </c>
      <c r="F359" s="310">
        <v>0</v>
      </c>
      <c r="G359" s="310">
        <v>0</v>
      </c>
      <c r="H359" s="324"/>
      <c r="I359" s="324"/>
      <c r="J359" s="175"/>
      <c r="K359" s="383"/>
      <c r="L359" s="316"/>
      <c r="M359" s="316"/>
      <c r="N359" s="316"/>
      <c r="O359" s="317"/>
      <c r="P359" s="318"/>
      <c r="Q359" s="319">
        <v>3356</v>
      </c>
      <c r="R359" s="320">
        <v>0</v>
      </c>
      <c r="S359" s="321" t="e">
        <f t="shared" si="5"/>
        <v>#DIV/0!</v>
      </c>
      <c r="T359" s="189"/>
      <c r="U359" s="189"/>
      <c r="V359" s="189"/>
      <c r="W359" s="336"/>
      <c r="X359" s="341"/>
      <c r="Y359" s="284"/>
      <c r="Z359" s="418"/>
      <c r="AA359" s="418"/>
      <c r="AB359" s="418"/>
      <c r="AC359" s="418"/>
      <c r="AP359" s="418"/>
      <c r="AS359" s="418"/>
      <c r="AW359" s="418"/>
      <c r="BA359" s="418"/>
      <c r="BE359" s="353"/>
    </row>
    <row r="360" spans="1:57" ht="16.2" thickBot="1" x14ac:dyDescent="0.35">
      <c r="A360" s="305">
        <v>1357</v>
      </c>
      <c r="B360" s="306">
        <v>0</v>
      </c>
      <c r="C360" s="307">
        <v>0</v>
      </c>
      <c r="D360" s="308">
        <v>0</v>
      </c>
      <c r="E360" s="309">
        <v>0</v>
      </c>
      <c r="F360" s="310">
        <v>0</v>
      </c>
      <c r="G360" s="310">
        <v>0</v>
      </c>
      <c r="H360" s="324"/>
      <c r="I360" s="324"/>
      <c r="J360" s="175"/>
      <c r="K360" s="383"/>
      <c r="L360" s="316"/>
      <c r="M360" s="316"/>
      <c r="N360" s="316"/>
      <c r="O360" s="317"/>
      <c r="P360" s="318"/>
      <c r="Q360" s="319">
        <v>3357</v>
      </c>
      <c r="R360" s="320">
        <v>0</v>
      </c>
      <c r="S360" s="321" t="e">
        <f t="shared" si="5"/>
        <v>#DIV/0!</v>
      </c>
      <c r="T360" s="189"/>
      <c r="U360" s="189"/>
      <c r="V360" s="189"/>
      <c r="W360" s="336"/>
      <c r="X360" s="341"/>
      <c r="Y360" s="284"/>
      <c r="Z360" s="418"/>
      <c r="AA360" s="418"/>
      <c r="AB360" s="418"/>
      <c r="AC360" s="418"/>
      <c r="AP360" s="418"/>
      <c r="AS360" s="418"/>
      <c r="AW360" s="418"/>
      <c r="BA360" s="418"/>
      <c r="BE360" s="353"/>
    </row>
    <row r="361" spans="1:57" ht="16.2" thickBot="1" x14ac:dyDescent="0.35">
      <c r="A361" s="305">
        <v>1358</v>
      </c>
      <c r="B361" s="306">
        <v>0</v>
      </c>
      <c r="C361" s="307">
        <v>0</v>
      </c>
      <c r="D361" s="308">
        <v>0</v>
      </c>
      <c r="E361" s="309">
        <v>0</v>
      </c>
      <c r="F361" s="310">
        <v>0</v>
      </c>
      <c r="G361" s="310">
        <v>0</v>
      </c>
      <c r="H361" s="324"/>
      <c r="I361" s="324"/>
      <c r="J361" s="175"/>
      <c r="K361" s="383"/>
      <c r="L361" s="316"/>
      <c r="M361" s="316"/>
      <c r="N361" s="316"/>
      <c r="O361" s="317"/>
      <c r="P361" s="318"/>
      <c r="Q361" s="319">
        <v>3358</v>
      </c>
      <c r="R361" s="320">
        <v>0</v>
      </c>
      <c r="S361" s="321" t="e">
        <f t="shared" si="5"/>
        <v>#DIV/0!</v>
      </c>
      <c r="T361" s="189"/>
      <c r="U361" s="189"/>
      <c r="V361" s="189"/>
      <c r="W361" s="336"/>
      <c r="X361" s="341"/>
      <c r="Y361" s="284"/>
      <c r="Z361" s="418"/>
      <c r="AA361" s="418"/>
      <c r="AB361" s="418"/>
      <c r="AC361" s="418"/>
      <c r="AP361" s="418"/>
      <c r="AS361" s="418"/>
      <c r="AW361" s="418"/>
      <c r="BA361" s="418"/>
      <c r="BE361" s="353"/>
    </row>
    <row r="362" spans="1:57" ht="16.2" thickBot="1" x14ac:dyDescent="0.35">
      <c r="A362" s="305">
        <v>1359</v>
      </c>
      <c r="B362" s="306">
        <v>0</v>
      </c>
      <c r="C362" s="307">
        <v>0</v>
      </c>
      <c r="D362" s="308">
        <v>0</v>
      </c>
      <c r="E362" s="309">
        <v>0</v>
      </c>
      <c r="F362" s="310">
        <v>0</v>
      </c>
      <c r="G362" s="310">
        <v>0</v>
      </c>
      <c r="H362" s="324"/>
      <c r="I362" s="324"/>
      <c r="J362" s="175"/>
      <c r="K362" s="383"/>
      <c r="L362" s="316"/>
      <c r="M362" s="316"/>
      <c r="N362" s="316"/>
      <c r="O362" s="317"/>
      <c r="P362" s="318"/>
      <c r="Q362" s="319">
        <v>3359</v>
      </c>
      <c r="R362" s="320">
        <v>0</v>
      </c>
      <c r="S362" s="321" t="e">
        <f t="shared" si="5"/>
        <v>#DIV/0!</v>
      </c>
      <c r="T362" s="189"/>
      <c r="U362" s="189"/>
      <c r="V362" s="189"/>
      <c r="W362" s="336"/>
      <c r="X362" s="341"/>
      <c r="Y362" s="284"/>
      <c r="Z362" s="418"/>
      <c r="AA362" s="418"/>
      <c r="AB362" s="418"/>
      <c r="AC362" s="418"/>
      <c r="AP362" s="418"/>
      <c r="AS362" s="418"/>
      <c r="AW362" s="418"/>
      <c r="BA362" s="418"/>
      <c r="BE362" s="302"/>
    </row>
    <row r="363" spans="1:57" ht="16.2" thickBot="1" x14ac:dyDescent="0.35">
      <c r="A363" s="305">
        <v>1360</v>
      </c>
      <c r="B363" s="306">
        <v>0</v>
      </c>
      <c r="C363" s="307">
        <v>0</v>
      </c>
      <c r="D363" s="308">
        <v>0</v>
      </c>
      <c r="E363" s="309">
        <v>0</v>
      </c>
      <c r="F363" s="310">
        <v>0</v>
      </c>
      <c r="G363" s="310">
        <v>0</v>
      </c>
      <c r="H363" s="324"/>
      <c r="I363" s="324"/>
      <c r="J363" s="175"/>
      <c r="K363" s="383"/>
      <c r="L363" s="316"/>
      <c r="M363" s="316"/>
      <c r="N363" s="316"/>
      <c r="O363" s="317"/>
      <c r="P363" s="318"/>
      <c r="Q363" s="319">
        <v>3360</v>
      </c>
      <c r="R363" s="320">
        <v>0</v>
      </c>
      <c r="S363" s="321" t="e">
        <f t="shared" si="5"/>
        <v>#DIV/0!</v>
      </c>
      <c r="T363" s="189"/>
      <c r="U363" s="189"/>
      <c r="V363" s="189"/>
      <c r="W363" s="336"/>
      <c r="X363" s="341"/>
      <c r="Y363" s="284"/>
      <c r="Z363" s="418"/>
      <c r="AA363" s="418"/>
      <c r="AB363" s="418"/>
      <c r="AC363" s="418"/>
      <c r="AP363" s="418"/>
      <c r="AS363" s="418"/>
      <c r="AW363" s="418"/>
      <c r="BA363" s="418"/>
      <c r="BE363" s="302"/>
    </row>
    <row r="364" spans="1:57" ht="16.2" thickBot="1" x14ac:dyDescent="0.35">
      <c r="A364" s="305">
        <v>1361</v>
      </c>
      <c r="B364" s="306">
        <v>0</v>
      </c>
      <c r="C364" s="307">
        <v>0</v>
      </c>
      <c r="D364" s="308">
        <v>0</v>
      </c>
      <c r="E364" s="309">
        <v>0</v>
      </c>
      <c r="F364" s="310">
        <v>0</v>
      </c>
      <c r="G364" s="310">
        <v>0</v>
      </c>
      <c r="H364" s="324"/>
      <c r="I364" s="324"/>
      <c r="J364" s="175"/>
      <c r="K364" s="383"/>
      <c r="L364" s="316"/>
      <c r="M364" s="316"/>
      <c r="N364" s="316"/>
      <c r="O364" s="317"/>
      <c r="P364" s="318"/>
      <c r="Q364" s="319">
        <v>3361</v>
      </c>
      <c r="R364" s="320">
        <v>0</v>
      </c>
      <c r="S364" s="321" t="e">
        <f t="shared" si="5"/>
        <v>#DIV/0!</v>
      </c>
      <c r="T364" s="189"/>
      <c r="U364" s="189"/>
      <c r="V364" s="189"/>
      <c r="W364" s="336"/>
      <c r="X364" s="341"/>
      <c r="Y364" s="284"/>
      <c r="Z364" s="418"/>
      <c r="AA364" s="418"/>
      <c r="AB364" s="418"/>
      <c r="AC364" s="418"/>
      <c r="AP364" s="418"/>
      <c r="AS364" s="418"/>
      <c r="AW364" s="418"/>
      <c r="BA364" s="418"/>
      <c r="BE364" s="351"/>
    </row>
    <row r="365" spans="1:57" ht="16.2" thickBot="1" x14ac:dyDescent="0.35">
      <c r="A365" s="305">
        <v>1362</v>
      </c>
      <c r="B365" s="306">
        <v>0</v>
      </c>
      <c r="C365" s="307">
        <v>0</v>
      </c>
      <c r="D365" s="308">
        <v>0</v>
      </c>
      <c r="E365" s="309">
        <v>0</v>
      </c>
      <c r="F365" s="310">
        <v>0</v>
      </c>
      <c r="G365" s="310">
        <v>0</v>
      </c>
      <c r="H365" s="324"/>
      <c r="I365" s="324"/>
      <c r="J365" s="175"/>
      <c r="K365" s="383"/>
      <c r="L365" s="316"/>
      <c r="M365" s="316"/>
      <c r="N365" s="316"/>
      <c r="O365" s="317"/>
      <c r="P365" s="318"/>
      <c r="Q365" s="319">
        <v>3362</v>
      </c>
      <c r="R365" s="320">
        <v>0</v>
      </c>
      <c r="S365" s="321" t="e">
        <f t="shared" si="5"/>
        <v>#DIV/0!</v>
      </c>
      <c r="T365" s="189"/>
      <c r="U365" s="189"/>
      <c r="V365" s="189"/>
      <c r="W365" s="336"/>
      <c r="X365" s="341"/>
      <c r="Y365" s="284"/>
      <c r="Z365" s="418"/>
      <c r="AA365" s="418"/>
      <c r="AB365" s="418"/>
      <c r="AC365" s="418"/>
      <c r="AP365" s="418"/>
      <c r="AS365" s="418"/>
      <c r="AW365" s="418"/>
      <c r="BA365" s="418"/>
      <c r="BE365" s="352"/>
    </row>
    <row r="366" spans="1:57" ht="16.2" thickBot="1" x14ac:dyDescent="0.35">
      <c r="A366" s="305">
        <v>1363</v>
      </c>
      <c r="B366" s="306">
        <v>0</v>
      </c>
      <c r="C366" s="307">
        <v>0</v>
      </c>
      <c r="D366" s="308">
        <v>0</v>
      </c>
      <c r="E366" s="309">
        <v>0</v>
      </c>
      <c r="F366" s="310">
        <v>0</v>
      </c>
      <c r="G366" s="310">
        <v>0</v>
      </c>
      <c r="H366" s="324"/>
      <c r="I366" s="324"/>
      <c r="J366" s="175"/>
      <c r="K366" s="383"/>
      <c r="L366" s="316"/>
      <c r="M366" s="316"/>
      <c r="N366" s="316"/>
      <c r="O366" s="317"/>
      <c r="P366" s="318"/>
      <c r="Q366" s="319">
        <v>3363</v>
      </c>
      <c r="R366" s="320">
        <v>0</v>
      </c>
      <c r="S366" s="321" t="e">
        <f t="shared" si="5"/>
        <v>#DIV/0!</v>
      </c>
      <c r="T366" s="189"/>
      <c r="U366" s="189"/>
      <c r="V366" s="189"/>
      <c r="W366" s="336"/>
      <c r="X366" s="341"/>
      <c r="Y366" s="284"/>
      <c r="Z366" s="418"/>
      <c r="AA366" s="418"/>
      <c r="AB366" s="418"/>
      <c r="AC366" s="418"/>
      <c r="AP366" s="418"/>
      <c r="AS366" s="418"/>
      <c r="AW366" s="418"/>
      <c r="BA366" s="418"/>
      <c r="BE366" s="353"/>
    </row>
    <row r="367" spans="1:57" ht="16.2" thickBot="1" x14ac:dyDescent="0.35">
      <c r="A367" s="305">
        <v>1364</v>
      </c>
      <c r="B367" s="306">
        <v>0</v>
      </c>
      <c r="C367" s="307">
        <v>0</v>
      </c>
      <c r="D367" s="308">
        <v>0</v>
      </c>
      <c r="E367" s="309">
        <v>0</v>
      </c>
      <c r="F367" s="310">
        <v>0</v>
      </c>
      <c r="G367" s="310">
        <v>0</v>
      </c>
      <c r="H367" s="324"/>
      <c r="I367" s="324"/>
      <c r="J367" s="175"/>
      <c r="K367" s="383"/>
      <c r="L367" s="316"/>
      <c r="M367" s="316"/>
      <c r="N367" s="316"/>
      <c r="O367" s="317"/>
      <c r="P367" s="318"/>
      <c r="Q367" s="319">
        <v>3364</v>
      </c>
      <c r="R367" s="320">
        <v>0</v>
      </c>
      <c r="S367" s="321" t="e">
        <f t="shared" si="5"/>
        <v>#DIV/0!</v>
      </c>
      <c r="T367" s="189"/>
      <c r="U367" s="189"/>
      <c r="V367" s="189"/>
      <c r="W367" s="336"/>
      <c r="X367" s="341"/>
      <c r="Y367" s="284"/>
      <c r="Z367" s="418"/>
      <c r="AA367" s="418"/>
      <c r="AB367" s="418"/>
      <c r="AC367" s="418"/>
      <c r="AP367" s="418"/>
      <c r="AS367" s="418"/>
      <c r="AW367" s="418"/>
      <c r="BA367" s="418"/>
      <c r="BE367" s="352"/>
    </row>
    <row r="368" spans="1:57" ht="16.2" thickBot="1" x14ac:dyDescent="0.35">
      <c r="A368" s="305">
        <v>1365</v>
      </c>
      <c r="B368" s="306">
        <v>0</v>
      </c>
      <c r="C368" s="307">
        <v>0</v>
      </c>
      <c r="D368" s="308">
        <v>0</v>
      </c>
      <c r="E368" s="309">
        <v>0</v>
      </c>
      <c r="F368" s="310">
        <v>0</v>
      </c>
      <c r="G368" s="310">
        <v>0</v>
      </c>
      <c r="H368" s="324"/>
      <c r="I368" s="324"/>
      <c r="J368" s="175"/>
      <c r="K368" s="383"/>
      <c r="L368" s="316"/>
      <c r="M368" s="316"/>
      <c r="N368" s="316"/>
      <c r="O368" s="317"/>
      <c r="P368" s="318"/>
      <c r="Q368" s="319">
        <v>3365</v>
      </c>
      <c r="R368" s="320">
        <v>0</v>
      </c>
      <c r="S368" s="321" t="e">
        <f t="shared" si="5"/>
        <v>#DIV/0!</v>
      </c>
      <c r="T368" s="189"/>
      <c r="U368" s="189"/>
      <c r="V368" s="189"/>
      <c r="W368" s="336"/>
      <c r="X368" s="341"/>
      <c r="Y368" s="284"/>
      <c r="Z368" s="418"/>
      <c r="AA368" s="418"/>
      <c r="AB368" s="418"/>
      <c r="AC368" s="418"/>
      <c r="AP368" s="418"/>
      <c r="AS368" s="418"/>
      <c r="AW368" s="418"/>
      <c r="BA368" s="418"/>
      <c r="BE368" s="356"/>
    </row>
    <row r="369" spans="1:57" ht="16.2" thickBot="1" x14ac:dyDescent="0.35">
      <c r="A369" s="305">
        <v>1366</v>
      </c>
      <c r="B369" s="306">
        <v>0</v>
      </c>
      <c r="C369" s="307">
        <v>0</v>
      </c>
      <c r="D369" s="308">
        <v>0</v>
      </c>
      <c r="E369" s="309">
        <v>0</v>
      </c>
      <c r="F369" s="310">
        <v>0</v>
      </c>
      <c r="G369" s="310">
        <v>0</v>
      </c>
      <c r="H369" s="324"/>
      <c r="I369" s="324"/>
      <c r="J369" s="175"/>
      <c r="K369" s="383"/>
      <c r="L369" s="316"/>
      <c r="M369" s="316"/>
      <c r="N369" s="316"/>
      <c r="O369" s="317"/>
      <c r="P369" s="318"/>
      <c r="Q369" s="319">
        <v>3366</v>
      </c>
      <c r="R369" s="320">
        <v>0</v>
      </c>
      <c r="S369" s="321" t="e">
        <f t="shared" si="5"/>
        <v>#DIV/0!</v>
      </c>
      <c r="T369" s="189"/>
      <c r="U369" s="189"/>
      <c r="V369" s="189"/>
      <c r="W369" s="336"/>
      <c r="X369" s="341"/>
      <c r="Y369" s="284"/>
      <c r="Z369" s="418"/>
      <c r="AA369" s="418"/>
      <c r="AB369" s="418"/>
      <c r="AC369" s="418"/>
      <c r="AP369" s="418"/>
      <c r="AS369" s="418"/>
      <c r="AW369" s="418"/>
      <c r="BA369" s="418"/>
      <c r="BE369" s="357"/>
    </row>
    <row r="370" spans="1:57" ht="16.2" thickBot="1" x14ac:dyDescent="0.35">
      <c r="A370" s="305">
        <v>1367</v>
      </c>
      <c r="B370" s="306">
        <v>0</v>
      </c>
      <c r="C370" s="307">
        <v>0</v>
      </c>
      <c r="D370" s="308">
        <v>0</v>
      </c>
      <c r="E370" s="309">
        <v>0</v>
      </c>
      <c r="F370" s="310">
        <v>0</v>
      </c>
      <c r="G370" s="310">
        <v>0</v>
      </c>
      <c r="H370" s="324"/>
      <c r="I370" s="324"/>
      <c r="J370" s="175"/>
      <c r="K370" s="383"/>
      <c r="L370" s="316"/>
      <c r="M370" s="316"/>
      <c r="N370" s="316"/>
      <c r="O370" s="317"/>
      <c r="P370" s="318"/>
      <c r="Q370" s="319">
        <v>3367</v>
      </c>
      <c r="R370" s="320">
        <v>0</v>
      </c>
      <c r="S370" s="321" t="e">
        <f t="shared" si="5"/>
        <v>#DIV/0!</v>
      </c>
      <c r="T370" s="189"/>
      <c r="U370" s="189"/>
      <c r="V370" s="189"/>
      <c r="W370" s="336"/>
      <c r="X370" s="341"/>
      <c r="Y370" s="284"/>
      <c r="Z370" s="418"/>
      <c r="AA370" s="418"/>
      <c r="AB370" s="418"/>
      <c r="AC370" s="418"/>
      <c r="AP370" s="418"/>
      <c r="AS370" s="418"/>
      <c r="AW370" s="418"/>
      <c r="BA370" s="418"/>
      <c r="BE370" s="358"/>
    </row>
    <row r="371" spans="1:57" ht="16.2" thickBot="1" x14ac:dyDescent="0.35">
      <c r="A371" s="305">
        <v>1368</v>
      </c>
      <c r="B371" s="306">
        <v>0</v>
      </c>
      <c r="C371" s="307">
        <v>0</v>
      </c>
      <c r="D371" s="308">
        <v>0</v>
      </c>
      <c r="E371" s="309">
        <v>0</v>
      </c>
      <c r="F371" s="310">
        <v>0</v>
      </c>
      <c r="G371" s="310">
        <v>0</v>
      </c>
      <c r="H371" s="324"/>
      <c r="I371" s="324"/>
      <c r="J371" s="175"/>
      <c r="K371" s="383"/>
      <c r="L371" s="316"/>
      <c r="M371" s="316"/>
      <c r="N371" s="316"/>
      <c r="O371" s="317"/>
      <c r="P371" s="318"/>
      <c r="Q371" s="319">
        <v>3368</v>
      </c>
      <c r="R371" s="320">
        <v>0</v>
      </c>
      <c r="S371" s="321" t="e">
        <f t="shared" si="5"/>
        <v>#DIV/0!</v>
      </c>
      <c r="T371" s="189"/>
      <c r="U371" s="189"/>
      <c r="V371" s="189"/>
      <c r="W371" s="336"/>
      <c r="X371" s="341"/>
      <c r="Y371" s="284"/>
      <c r="Z371" s="418"/>
      <c r="AA371" s="418"/>
      <c r="AB371" s="418"/>
      <c r="AC371" s="418"/>
      <c r="AP371" s="418"/>
      <c r="AS371" s="418"/>
      <c r="AW371" s="418"/>
      <c r="BA371" s="418"/>
      <c r="BE371" s="358"/>
    </row>
    <row r="372" spans="1:57" ht="16.2" thickBot="1" x14ac:dyDescent="0.35">
      <c r="A372" s="305">
        <v>1369</v>
      </c>
      <c r="B372" s="306">
        <v>0</v>
      </c>
      <c r="C372" s="307">
        <v>0</v>
      </c>
      <c r="D372" s="308">
        <v>0</v>
      </c>
      <c r="E372" s="309">
        <v>0</v>
      </c>
      <c r="F372" s="310">
        <v>0</v>
      </c>
      <c r="G372" s="310">
        <v>0</v>
      </c>
      <c r="H372" s="324"/>
      <c r="I372" s="324"/>
      <c r="J372" s="175"/>
      <c r="K372" s="383"/>
      <c r="L372" s="316"/>
      <c r="M372" s="316"/>
      <c r="N372" s="316"/>
      <c r="O372" s="317"/>
      <c r="P372" s="318"/>
      <c r="Q372" s="319">
        <v>3369</v>
      </c>
      <c r="R372" s="320">
        <v>0</v>
      </c>
      <c r="S372" s="321" t="e">
        <f t="shared" si="5"/>
        <v>#DIV/0!</v>
      </c>
      <c r="T372" s="189"/>
      <c r="U372" s="189"/>
      <c r="V372" s="189"/>
      <c r="W372" s="336"/>
      <c r="X372" s="341"/>
      <c r="Y372" s="284"/>
      <c r="Z372" s="418"/>
      <c r="AA372" s="418"/>
      <c r="AB372" s="418"/>
      <c r="AC372" s="418"/>
      <c r="AP372" s="418"/>
      <c r="AS372" s="418"/>
      <c r="AW372" s="418"/>
      <c r="BA372" s="418"/>
      <c r="BE372" s="358"/>
    </row>
    <row r="373" spans="1:57" ht="16.2" thickBot="1" x14ac:dyDescent="0.35">
      <c r="A373" s="305">
        <v>1370</v>
      </c>
      <c r="B373" s="306">
        <v>0</v>
      </c>
      <c r="C373" s="307">
        <v>0</v>
      </c>
      <c r="D373" s="308">
        <v>0</v>
      </c>
      <c r="E373" s="309">
        <v>0</v>
      </c>
      <c r="F373" s="310">
        <v>0</v>
      </c>
      <c r="G373" s="310">
        <v>0</v>
      </c>
      <c r="H373" s="324"/>
      <c r="I373" s="324"/>
      <c r="J373" s="175"/>
      <c r="K373" s="383"/>
      <c r="L373" s="316"/>
      <c r="M373" s="316"/>
      <c r="N373" s="316"/>
      <c r="O373" s="317"/>
      <c r="P373" s="318"/>
      <c r="Q373" s="319">
        <v>3370</v>
      </c>
      <c r="R373" s="320">
        <v>0</v>
      </c>
      <c r="S373" s="321" t="e">
        <f t="shared" si="5"/>
        <v>#DIV/0!</v>
      </c>
      <c r="T373" s="189"/>
      <c r="U373" s="189"/>
      <c r="V373" s="189"/>
      <c r="W373" s="336"/>
      <c r="X373" s="341"/>
      <c r="Y373" s="284"/>
      <c r="Z373" s="418"/>
      <c r="AA373" s="418"/>
      <c r="AB373" s="418"/>
      <c r="AC373" s="418"/>
      <c r="AP373" s="418"/>
      <c r="AS373" s="418"/>
      <c r="AW373" s="418"/>
      <c r="BA373" s="418"/>
      <c r="BE373" s="358"/>
    </row>
    <row r="374" spans="1:57" ht="16.2" thickBot="1" x14ac:dyDescent="0.35">
      <c r="A374" s="305">
        <v>1371</v>
      </c>
      <c r="B374" s="306">
        <v>0</v>
      </c>
      <c r="C374" s="307">
        <v>0</v>
      </c>
      <c r="D374" s="308">
        <v>0</v>
      </c>
      <c r="E374" s="309">
        <v>0</v>
      </c>
      <c r="F374" s="310">
        <v>0</v>
      </c>
      <c r="G374" s="310">
        <v>0</v>
      </c>
      <c r="H374" s="324"/>
      <c r="I374" s="324"/>
      <c r="J374" s="175"/>
      <c r="K374" s="383"/>
      <c r="L374" s="316"/>
      <c r="M374" s="316"/>
      <c r="N374" s="316"/>
      <c r="O374" s="317"/>
      <c r="P374" s="318"/>
      <c r="Q374" s="319">
        <v>3371</v>
      </c>
      <c r="R374" s="320">
        <v>0</v>
      </c>
      <c r="S374" s="321" t="e">
        <f t="shared" si="5"/>
        <v>#DIV/0!</v>
      </c>
      <c r="T374" s="189"/>
      <c r="U374" s="189"/>
      <c r="V374" s="189"/>
      <c r="W374" s="336"/>
      <c r="X374" s="341"/>
      <c r="Y374" s="284"/>
      <c r="Z374" s="418"/>
      <c r="AA374" s="418"/>
      <c r="AB374" s="418"/>
      <c r="AC374" s="418"/>
      <c r="AP374" s="418"/>
      <c r="AS374" s="418"/>
      <c r="AW374" s="418"/>
      <c r="BA374" s="418"/>
      <c r="BE374" s="358"/>
    </row>
    <row r="375" spans="1:57" ht="16.2" thickBot="1" x14ac:dyDescent="0.35">
      <c r="A375" s="305">
        <v>1372</v>
      </c>
      <c r="B375" s="306">
        <v>0</v>
      </c>
      <c r="C375" s="307">
        <v>0</v>
      </c>
      <c r="D375" s="308">
        <v>0</v>
      </c>
      <c r="E375" s="309">
        <v>0</v>
      </c>
      <c r="F375" s="310">
        <v>0</v>
      </c>
      <c r="G375" s="310">
        <v>0</v>
      </c>
      <c r="H375" s="324"/>
      <c r="I375" s="324"/>
      <c r="J375" s="175"/>
      <c r="K375" s="383"/>
      <c r="L375" s="316"/>
      <c r="M375" s="316"/>
      <c r="N375" s="316"/>
      <c r="O375" s="317"/>
      <c r="P375" s="318"/>
      <c r="Q375" s="319">
        <v>3372</v>
      </c>
      <c r="R375" s="320">
        <v>0</v>
      </c>
      <c r="S375" s="321" t="e">
        <f t="shared" si="5"/>
        <v>#DIV/0!</v>
      </c>
      <c r="T375" s="189"/>
      <c r="U375" s="189"/>
      <c r="V375" s="189"/>
      <c r="W375" s="336"/>
      <c r="X375" s="341"/>
      <c r="Y375" s="284"/>
      <c r="Z375" s="418"/>
      <c r="AA375" s="418"/>
      <c r="AB375" s="418"/>
      <c r="AC375" s="418"/>
      <c r="AP375" s="418"/>
      <c r="AS375" s="418"/>
      <c r="AW375" s="418"/>
      <c r="BA375" s="418"/>
      <c r="BE375" s="371"/>
    </row>
    <row r="376" spans="1:57" ht="16.2" thickBot="1" x14ac:dyDescent="0.35">
      <c r="A376" s="305">
        <v>1373</v>
      </c>
      <c r="B376" s="306">
        <v>0</v>
      </c>
      <c r="C376" s="307">
        <v>0</v>
      </c>
      <c r="D376" s="308">
        <v>0</v>
      </c>
      <c r="E376" s="309">
        <v>0</v>
      </c>
      <c r="F376" s="310">
        <v>0</v>
      </c>
      <c r="G376" s="310">
        <v>0</v>
      </c>
      <c r="H376" s="324"/>
      <c r="I376" s="324"/>
      <c r="J376" s="175"/>
      <c r="K376" s="383"/>
      <c r="L376" s="316"/>
      <c r="M376" s="316"/>
      <c r="N376" s="316"/>
      <c r="O376" s="317"/>
      <c r="P376" s="318"/>
      <c r="Q376" s="319">
        <v>3373</v>
      </c>
      <c r="R376" s="320">
        <v>0</v>
      </c>
      <c r="S376" s="321" t="e">
        <f t="shared" si="5"/>
        <v>#DIV/0!</v>
      </c>
      <c r="T376" s="189"/>
      <c r="U376" s="189"/>
      <c r="V376" s="189"/>
      <c r="W376" s="336"/>
      <c r="X376" s="341"/>
      <c r="Y376" s="284"/>
      <c r="Z376" s="418"/>
      <c r="AA376" s="418"/>
      <c r="AB376" s="418"/>
      <c r="AC376" s="418"/>
      <c r="AP376" s="418"/>
      <c r="AS376" s="418"/>
      <c r="AW376" s="418"/>
      <c r="BA376" s="418"/>
      <c r="BE376" s="371"/>
    </row>
    <row r="377" spans="1:57" ht="16.2" thickBot="1" x14ac:dyDescent="0.35">
      <c r="A377" s="305">
        <v>1374</v>
      </c>
      <c r="B377" s="306">
        <v>0</v>
      </c>
      <c r="C377" s="307">
        <v>0</v>
      </c>
      <c r="D377" s="308">
        <v>0</v>
      </c>
      <c r="E377" s="309">
        <v>0</v>
      </c>
      <c r="F377" s="310">
        <v>0</v>
      </c>
      <c r="G377" s="310">
        <v>0</v>
      </c>
      <c r="H377" s="324"/>
      <c r="I377" s="324"/>
      <c r="J377" s="175"/>
      <c r="K377" s="383"/>
      <c r="L377" s="316"/>
      <c r="M377" s="316"/>
      <c r="N377" s="316"/>
      <c r="O377" s="317"/>
      <c r="P377" s="318"/>
      <c r="Q377" s="319">
        <v>3374</v>
      </c>
      <c r="R377" s="320">
        <v>0</v>
      </c>
      <c r="S377" s="321" t="e">
        <f t="shared" si="5"/>
        <v>#DIV/0!</v>
      </c>
      <c r="T377" s="189"/>
      <c r="U377" s="189"/>
      <c r="V377" s="189"/>
      <c r="W377" s="336"/>
      <c r="X377" s="341"/>
      <c r="Y377" s="284"/>
      <c r="Z377" s="418"/>
      <c r="AA377" s="418"/>
      <c r="AB377" s="418"/>
      <c r="AC377" s="418"/>
      <c r="AP377" s="418"/>
      <c r="AS377" s="418"/>
      <c r="AW377" s="418"/>
      <c r="BA377" s="418"/>
      <c r="BE377" s="371"/>
    </row>
    <row r="378" spans="1:57" ht="16.2" thickBot="1" x14ac:dyDescent="0.35">
      <c r="A378" s="305">
        <v>1375</v>
      </c>
      <c r="B378" s="306">
        <v>0</v>
      </c>
      <c r="C378" s="307">
        <v>0</v>
      </c>
      <c r="D378" s="308">
        <v>0</v>
      </c>
      <c r="E378" s="309">
        <v>0</v>
      </c>
      <c r="F378" s="310">
        <v>0</v>
      </c>
      <c r="G378" s="310">
        <v>0</v>
      </c>
      <c r="H378" s="324"/>
      <c r="I378" s="324"/>
      <c r="J378" s="175"/>
      <c r="K378" s="383"/>
      <c r="L378" s="316"/>
      <c r="M378" s="316"/>
      <c r="N378" s="316"/>
      <c r="O378" s="317"/>
      <c r="P378" s="318"/>
      <c r="Q378" s="319">
        <v>3375</v>
      </c>
      <c r="R378" s="320">
        <v>0</v>
      </c>
      <c r="S378" s="321" t="e">
        <f t="shared" si="5"/>
        <v>#DIV/0!</v>
      </c>
      <c r="T378" s="189"/>
      <c r="U378" s="189"/>
      <c r="V378" s="189"/>
      <c r="W378" s="336"/>
      <c r="X378" s="341"/>
      <c r="Y378" s="284"/>
      <c r="Z378" s="418"/>
      <c r="AA378" s="418"/>
      <c r="AB378" s="418"/>
      <c r="AC378" s="418"/>
      <c r="AP378" s="418"/>
      <c r="AS378" s="418"/>
      <c r="AW378" s="418"/>
      <c r="BA378" s="418"/>
      <c r="BE378" s="358"/>
    </row>
    <row r="379" spans="1:57" ht="16.2" thickBot="1" x14ac:dyDescent="0.35">
      <c r="A379" s="305">
        <v>1376</v>
      </c>
      <c r="B379" s="306">
        <v>0</v>
      </c>
      <c r="C379" s="307">
        <v>0</v>
      </c>
      <c r="D379" s="308">
        <v>0</v>
      </c>
      <c r="E379" s="309">
        <v>0</v>
      </c>
      <c r="F379" s="310">
        <v>0</v>
      </c>
      <c r="G379" s="310">
        <v>0</v>
      </c>
      <c r="H379" s="324"/>
      <c r="I379" s="324"/>
      <c r="J379" s="175"/>
      <c r="K379" s="383"/>
      <c r="L379" s="316"/>
      <c r="M379" s="316"/>
      <c r="N379" s="316"/>
      <c r="O379" s="317"/>
      <c r="P379" s="318"/>
      <c r="Q379" s="319">
        <v>3376</v>
      </c>
      <c r="R379" s="320">
        <v>0</v>
      </c>
      <c r="S379" s="321" t="e">
        <f t="shared" si="5"/>
        <v>#DIV/0!</v>
      </c>
      <c r="T379" s="189"/>
      <c r="U379" s="189"/>
      <c r="V379" s="189"/>
      <c r="W379" s="336"/>
      <c r="X379" s="341"/>
      <c r="Y379" s="284"/>
      <c r="Z379" s="418"/>
      <c r="AA379" s="418"/>
      <c r="AB379" s="418"/>
      <c r="AC379" s="418"/>
      <c r="AP379" s="418"/>
      <c r="AS379" s="418"/>
      <c r="AW379" s="418"/>
      <c r="BA379" s="418"/>
      <c r="BE379" s="358"/>
    </row>
    <row r="380" spans="1:57" ht="16.2" thickBot="1" x14ac:dyDescent="0.35">
      <c r="A380" s="305">
        <v>1377</v>
      </c>
      <c r="B380" s="306">
        <v>0</v>
      </c>
      <c r="C380" s="307">
        <v>0</v>
      </c>
      <c r="D380" s="308">
        <v>0</v>
      </c>
      <c r="E380" s="309">
        <v>0</v>
      </c>
      <c r="F380" s="310">
        <v>0</v>
      </c>
      <c r="G380" s="310">
        <v>0</v>
      </c>
      <c r="H380" s="324"/>
      <c r="I380" s="324"/>
      <c r="J380" s="175"/>
      <c r="K380" s="383"/>
      <c r="L380" s="316"/>
      <c r="M380" s="316"/>
      <c r="N380" s="316"/>
      <c r="O380" s="317"/>
      <c r="P380" s="318"/>
      <c r="Q380" s="319">
        <v>3377</v>
      </c>
      <c r="R380" s="320">
        <v>0</v>
      </c>
      <c r="S380" s="321" t="e">
        <f t="shared" si="5"/>
        <v>#DIV/0!</v>
      </c>
      <c r="T380" s="189"/>
      <c r="U380" s="189"/>
      <c r="V380" s="189"/>
      <c r="W380" s="336"/>
      <c r="X380" s="341"/>
      <c r="Y380" s="284"/>
      <c r="Z380" s="418"/>
      <c r="AA380" s="418"/>
      <c r="AB380" s="418"/>
      <c r="AC380" s="418"/>
      <c r="AP380" s="418"/>
      <c r="AS380" s="418"/>
      <c r="AW380" s="418"/>
      <c r="BA380" s="418"/>
      <c r="BE380" s="302"/>
    </row>
    <row r="381" spans="1:57" ht="16.2" thickBot="1" x14ac:dyDescent="0.35">
      <c r="A381" s="305">
        <v>1378</v>
      </c>
      <c r="B381" s="306">
        <v>0</v>
      </c>
      <c r="C381" s="307">
        <v>0</v>
      </c>
      <c r="D381" s="308">
        <v>0</v>
      </c>
      <c r="E381" s="309">
        <v>0</v>
      </c>
      <c r="F381" s="310">
        <v>0</v>
      </c>
      <c r="G381" s="310">
        <v>0</v>
      </c>
      <c r="H381" s="324"/>
      <c r="I381" s="324"/>
      <c r="J381" s="175"/>
      <c r="K381" s="383"/>
      <c r="L381" s="316"/>
      <c r="M381" s="316"/>
      <c r="N381" s="316"/>
      <c r="O381" s="317"/>
      <c r="P381" s="318"/>
      <c r="Q381" s="319">
        <v>3378</v>
      </c>
      <c r="R381" s="320">
        <v>0</v>
      </c>
      <c r="S381" s="321" t="e">
        <f t="shared" si="5"/>
        <v>#DIV/0!</v>
      </c>
      <c r="T381" s="189"/>
      <c r="U381" s="189"/>
      <c r="V381" s="189"/>
      <c r="W381" s="336"/>
      <c r="X381" s="341"/>
      <c r="Y381" s="284"/>
      <c r="Z381" s="418"/>
      <c r="AA381" s="418"/>
      <c r="AB381" s="418"/>
      <c r="AC381" s="418"/>
      <c r="AP381" s="418"/>
      <c r="AS381" s="418"/>
      <c r="AW381" s="418"/>
      <c r="BA381" s="418"/>
      <c r="BE381" s="382"/>
    </row>
    <row r="382" spans="1:57" ht="16.2" thickBot="1" x14ac:dyDescent="0.35">
      <c r="A382" s="305">
        <v>1379</v>
      </c>
      <c r="B382" s="306">
        <v>0</v>
      </c>
      <c r="C382" s="307">
        <v>0</v>
      </c>
      <c r="D382" s="308">
        <v>0</v>
      </c>
      <c r="E382" s="309">
        <v>0</v>
      </c>
      <c r="F382" s="310">
        <v>0</v>
      </c>
      <c r="G382" s="310">
        <v>0</v>
      </c>
      <c r="H382" s="324"/>
      <c r="I382" s="324"/>
      <c r="J382" s="175"/>
      <c r="K382" s="383"/>
      <c r="L382" s="316"/>
      <c r="M382" s="316"/>
      <c r="N382" s="316"/>
      <c r="O382" s="317"/>
      <c r="P382" s="318"/>
      <c r="Q382" s="319">
        <v>3379</v>
      </c>
      <c r="R382" s="320">
        <v>0</v>
      </c>
      <c r="S382" s="321" t="e">
        <f t="shared" si="5"/>
        <v>#DIV/0!</v>
      </c>
      <c r="T382" s="189"/>
      <c r="U382" s="189"/>
      <c r="V382" s="189"/>
      <c r="W382" s="336"/>
      <c r="X382" s="341"/>
      <c r="Y382" s="284"/>
      <c r="Z382" s="418"/>
      <c r="AA382" s="418"/>
      <c r="AB382" s="418"/>
      <c r="AC382" s="418"/>
      <c r="AP382" s="418"/>
      <c r="AS382" s="418"/>
      <c r="AW382" s="418"/>
      <c r="BA382" s="418"/>
      <c r="BE382" s="382"/>
    </row>
    <row r="383" spans="1:57" ht="16.2" thickBot="1" x14ac:dyDescent="0.35">
      <c r="A383" s="305">
        <v>1380</v>
      </c>
      <c r="B383" s="306">
        <v>0</v>
      </c>
      <c r="C383" s="307">
        <v>0</v>
      </c>
      <c r="D383" s="308">
        <v>0</v>
      </c>
      <c r="E383" s="309">
        <v>0</v>
      </c>
      <c r="F383" s="310">
        <v>0</v>
      </c>
      <c r="G383" s="310">
        <v>0</v>
      </c>
      <c r="H383" s="324"/>
      <c r="I383" s="324"/>
      <c r="J383" s="175"/>
      <c r="K383" s="383"/>
      <c r="L383" s="316"/>
      <c r="M383" s="316"/>
      <c r="N383" s="316"/>
      <c r="O383" s="317"/>
      <c r="P383" s="318"/>
      <c r="Q383" s="319">
        <v>3380</v>
      </c>
      <c r="R383" s="320">
        <v>0</v>
      </c>
      <c r="S383" s="321" t="e">
        <f t="shared" si="5"/>
        <v>#DIV/0!</v>
      </c>
      <c r="T383" s="189"/>
      <c r="U383" s="189"/>
      <c r="V383" s="189"/>
      <c r="W383" s="336"/>
      <c r="X383" s="341"/>
      <c r="Y383" s="284"/>
      <c r="Z383" s="418"/>
      <c r="AA383" s="418"/>
      <c r="AB383" s="418"/>
      <c r="AC383" s="418"/>
      <c r="AP383" s="418"/>
      <c r="AS383" s="418"/>
      <c r="AW383" s="418"/>
      <c r="BA383" s="418"/>
      <c r="BE383" s="358"/>
    </row>
    <row r="384" spans="1:57" ht="16.2" thickBot="1" x14ac:dyDescent="0.35">
      <c r="A384" s="305">
        <v>1381</v>
      </c>
      <c r="B384" s="306">
        <v>0</v>
      </c>
      <c r="C384" s="307">
        <v>0</v>
      </c>
      <c r="D384" s="308">
        <v>0</v>
      </c>
      <c r="E384" s="309">
        <v>0</v>
      </c>
      <c r="F384" s="310">
        <v>0</v>
      </c>
      <c r="G384" s="310">
        <v>0</v>
      </c>
      <c r="H384" s="324"/>
      <c r="I384" s="324"/>
      <c r="J384" s="175"/>
      <c r="K384" s="383"/>
      <c r="L384" s="316"/>
      <c r="M384" s="316"/>
      <c r="N384" s="316"/>
      <c r="O384" s="317"/>
      <c r="P384" s="318"/>
      <c r="Q384" s="319">
        <v>3381</v>
      </c>
      <c r="R384" s="320">
        <v>0</v>
      </c>
      <c r="S384" s="321" t="e">
        <f t="shared" si="5"/>
        <v>#DIV/0!</v>
      </c>
      <c r="T384" s="189"/>
      <c r="U384" s="189"/>
      <c r="V384" s="189"/>
      <c r="W384" s="336"/>
      <c r="X384" s="341"/>
      <c r="Y384" s="284"/>
      <c r="Z384" s="418"/>
      <c r="AA384" s="418"/>
      <c r="AB384" s="418"/>
      <c r="AC384" s="418"/>
      <c r="AP384" s="418"/>
      <c r="AS384" s="418"/>
      <c r="AW384" s="418"/>
      <c r="BA384" s="418"/>
      <c r="BE384" s="382"/>
    </row>
    <row r="385" spans="1:57" ht="16.2" thickBot="1" x14ac:dyDescent="0.35">
      <c r="A385" s="305">
        <v>1382</v>
      </c>
      <c r="B385" s="306">
        <v>0</v>
      </c>
      <c r="C385" s="307">
        <v>0</v>
      </c>
      <c r="D385" s="308">
        <v>0</v>
      </c>
      <c r="E385" s="309">
        <v>0</v>
      </c>
      <c r="F385" s="310">
        <v>0</v>
      </c>
      <c r="G385" s="310">
        <v>0</v>
      </c>
      <c r="H385" s="324"/>
      <c r="I385" s="324"/>
      <c r="J385" s="175"/>
      <c r="K385" s="383"/>
      <c r="L385" s="316"/>
      <c r="M385" s="316"/>
      <c r="N385" s="316"/>
      <c r="O385" s="317"/>
      <c r="P385" s="318"/>
      <c r="Q385" s="319">
        <v>3382</v>
      </c>
      <c r="R385" s="320">
        <v>0</v>
      </c>
      <c r="S385" s="321" t="e">
        <f t="shared" si="5"/>
        <v>#DIV/0!</v>
      </c>
      <c r="T385" s="189"/>
      <c r="U385" s="189"/>
      <c r="V385" s="189"/>
      <c r="W385" s="336"/>
      <c r="X385" s="341"/>
      <c r="Y385" s="284"/>
      <c r="Z385" s="418"/>
      <c r="AA385" s="418"/>
      <c r="AB385" s="418"/>
      <c r="AC385" s="418"/>
      <c r="AP385" s="418"/>
      <c r="AS385" s="418"/>
      <c r="AW385" s="418"/>
      <c r="BA385" s="418"/>
      <c r="BE385" s="353"/>
    </row>
    <row r="386" spans="1:57" ht="16.2" thickBot="1" x14ac:dyDescent="0.35">
      <c r="A386" s="305">
        <v>1383</v>
      </c>
      <c r="B386" s="306">
        <v>0</v>
      </c>
      <c r="C386" s="307">
        <v>0</v>
      </c>
      <c r="D386" s="308">
        <v>0</v>
      </c>
      <c r="E386" s="309">
        <v>0</v>
      </c>
      <c r="F386" s="310">
        <v>0</v>
      </c>
      <c r="G386" s="310">
        <v>0</v>
      </c>
      <c r="H386" s="324"/>
      <c r="I386" s="324"/>
      <c r="J386" s="175"/>
      <c r="K386" s="383"/>
      <c r="L386" s="316"/>
      <c r="M386" s="316"/>
      <c r="N386" s="316"/>
      <c r="O386" s="317"/>
      <c r="P386" s="318"/>
      <c r="Q386" s="319">
        <v>3383</v>
      </c>
      <c r="R386" s="320">
        <v>0</v>
      </c>
      <c r="S386" s="321" t="e">
        <f t="shared" si="5"/>
        <v>#DIV/0!</v>
      </c>
      <c r="T386" s="189"/>
      <c r="U386" s="189"/>
      <c r="V386" s="189"/>
      <c r="W386" s="336"/>
      <c r="X386" s="341"/>
      <c r="Y386" s="284"/>
      <c r="Z386" s="418"/>
      <c r="AA386" s="418"/>
      <c r="AB386" s="418"/>
      <c r="AC386" s="418"/>
      <c r="AP386" s="418"/>
      <c r="AS386" s="418"/>
      <c r="AW386" s="418"/>
      <c r="BA386" s="418"/>
      <c r="BE386" s="353"/>
    </row>
    <row r="387" spans="1:57" ht="16.2" thickBot="1" x14ac:dyDescent="0.35">
      <c r="A387" s="305">
        <v>1384</v>
      </c>
      <c r="B387" s="306">
        <v>0</v>
      </c>
      <c r="C387" s="307">
        <v>0</v>
      </c>
      <c r="D387" s="308">
        <v>0</v>
      </c>
      <c r="E387" s="309">
        <v>0</v>
      </c>
      <c r="F387" s="310">
        <v>0</v>
      </c>
      <c r="G387" s="310">
        <v>0</v>
      </c>
      <c r="H387" s="324"/>
      <c r="I387" s="324"/>
      <c r="J387" s="175"/>
      <c r="K387" s="383"/>
      <c r="L387" s="316"/>
      <c r="M387" s="316"/>
      <c r="N387" s="316"/>
      <c r="O387" s="317"/>
      <c r="P387" s="318"/>
      <c r="Q387" s="319">
        <v>3384</v>
      </c>
      <c r="R387" s="320">
        <v>0</v>
      </c>
      <c r="S387" s="321" t="e">
        <f t="shared" si="5"/>
        <v>#DIV/0!</v>
      </c>
      <c r="T387" s="189"/>
      <c r="U387" s="189"/>
      <c r="V387" s="189"/>
      <c r="W387" s="336"/>
      <c r="X387" s="341"/>
      <c r="Y387" s="284"/>
      <c r="Z387" s="418"/>
      <c r="AA387" s="418"/>
      <c r="AB387" s="418"/>
      <c r="AC387" s="418"/>
      <c r="AP387" s="418"/>
      <c r="AS387" s="418"/>
      <c r="AW387" s="418"/>
      <c r="BA387" s="418"/>
    </row>
    <row r="388" spans="1:57" ht="16.2" thickBot="1" x14ac:dyDescent="0.35">
      <c r="A388" s="305">
        <v>1385</v>
      </c>
      <c r="B388" s="306">
        <v>0</v>
      </c>
      <c r="C388" s="307">
        <v>0</v>
      </c>
      <c r="D388" s="308">
        <v>0</v>
      </c>
      <c r="E388" s="309">
        <v>0</v>
      </c>
      <c r="F388" s="310">
        <v>0</v>
      </c>
      <c r="G388" s="310">
        <v>0</v>
      </c>
      <c r="H388" s="324"/>
      <c r="I388" s="324"/>
      <c r="J388" s="175"/>
      <c r="K388" s="383"/>
      <c r="L388" s="316"/>
      <c r="M388" s="316"/>
      <c r="N388" s="316"/>
      <c r="O388" s="317"/>
      <c r="P388" s="318"/>
      <c r="Q388" s="319">
        <v>3385</v>
      </c>
      <c r="R388" s="320">
        <v>0</v>
      </c>
      <c r="S388" s="321" t="e">
        <f t="shared" ref="S388:S451" si="6">ROUNDDOWN(T388/U388,0)</f>
        <v>#DIV/0!</v>
      </c>
      <c r="T388" s="189"/>
      <c r="U388" s="189"/>
      <c r="V388" s="189"/>
      <c r="W388" s="336"/>
      <c r="X388" s="341"/>
      <c r="Y388" s="284"/>
      <c r="Z388" s="418"/>
      <c r="AA388" s="418"/>
      <c r="AB388" s="418"/>
      <c r="AC388" s="418"/>
      <c r="AP388" s="418"/>
      <c r="AS388" s="418"/>
      <c r="AW388" s="418"/>
      <c r="BA388" s="418"/>
    </row>
    <row r="389" spans="1:57" ht="16.2" thickBot="1" x14ac:dyDescent="0.35">
      <c r="A389" s="305">
        <v>1386</v>
      </c>
      <c r="B389" s="306">
        <v>0</v>
      </c>
      <c r="C389" s="307">
        <v>0</v>
      </c>
      <c r="D389" s="308">
        <v>0</v>
      </c>
      <c r="E389" s="309">
        <v>0</v>
      </c>
      <c r="F389" s="310">
        <v>0</v>
      </c>
      <c r="G389" s="310">
        <v>0</v>
      </c>
      <c r="H389" s="324"/>
      <c r="I389" s="324"/>
      <c r="J389" s="175"/>
      <c r="K389" s="383"/>
      <c r="L389" s="316"/>
      <c r="M389" s="316"/>
      <c r="N389" s="316"/>
      <c r="O389" s="317"/>
      <c r="P389" s="318"/>
      <c r="Q389" s="319">
        <v>3386</v>
      </c>
      <c r="R389" s="320">
        <v>0</v>
      </c>
      <c r="S389" s="321" t="e">
        <f t="shared" si="6"/>
        <v>#DIV/0!</v>
      </c>
      <c r="T389" s="189"/>
      <c r="U389" s="189"/>
      <c r="V389" s="189"/>
      <c r="W389" s="336"/>
      <c r="X389" s="341"/>
      <c r="Y389" s="284"/>
      <c r="Z389" s="418"/>
      <c r="AA389" s="418"/>
      <c r="AB389" s="418"/>
      <c r="AC389" s="418"/>
      <c r="AP389" s="418"/>
      <c r="AS389" s="418"/>
      <c r="AW389" s="418"/>
      <c r="BA389" s="418"/>
    </row>
    <row r="390" spans="1:57" ht="16.2" thickBot="1" x14ac:dyDescent="0.35">
      <c r="A390" s="305">
        <v>1387</v>
      </c>
      <c r="B390" s="306">
        <v>0</v>
      </c>
      <c r="C390" s="307">
        <v>0</v>
      </c>
      <c r="D390" s="308">
        <v>0</v>
      </c>
      <c r="E390" s="309">
        <v>0</v>
      </c>
      <c r="F390" s="310">
        <v>0</v>
      </c>
      <c r="G390" s="310">
        <v>0</v>
      </c>
      <c r="H390" s="324"/>
      <c r="I390" s="324"/>
      <c r="J390" s="175"/>
      <c r="K390" s="383"/>
      <c r="L390" s="316"/>
      <c r="M390" s="316"/>
      <c r="N390" s="316"/>
      <c r="O390" s="317"/>
      <c r="P390" s="318"/>
      <c r="Q390" s="319">
        <v>3387</v>
      </c>
      <c r="R390" s="320">
        <v>0</v>
      </c>
      <c r="S390" s="321" t="e">
        <f t="shared" si="6"/>
        <v>#DIV/0!</v>
      </c>
      <c r="T390" s="189"/>
      <c r="U390" s="189"/>
      <c r="V390" s="189"/>
      <c r="W390" s="336"/>
      <c r="X390" s="341"/>
      <c r="Y390" s="284"/>
      <c r="Z390" s="418"/>
      <c r="AA390" s="418"/>
      <c r="AB390" s="418"/>
      <c r="AC390" s="418"/>
      <c r="AP390" s="418"/>
      <c r="AS390" s="418"/>
      <c r="AW390" s="418"/>
      <c r="BA390" s="418"/>
    </row>
    <row r="391" spans="1:57" ht="16.2" thickBot="1" x14ac:dyDescent="0.35">
      <c r="A391" s="305">
        <v>1388</v>
      </c>
      <c r="B391" s="306">
        <v>0</v>
      </c>
      <c r="C391" s="307">
        <v>0</v>
      </c>
      <c r="D391" s="308">
        <v>0</v>
      </c>
      <c r="E391" s="309">
        <v>0</v>
      </c>
      <c r="F391" s="310">
        <v>0</v>
      </c>
      <c r="G391" s="310">
        <v>0</v>
      </c>
      <c r="H391" s="324"/>
      <c r="I391" s="324"/>
      <c r="J391" s="175"/>
      <c r="K391" s="383"/>
      <c r="L391" s="316"/>
      <c r="M391" s="316"/>
      <c r="N391" s="316"/>
      <c r="O391" s="317"/>
      <c r="P391" s="318"/>
      <c r="Q391" s="319">
        <v>3388</v>
      </c>
      <c r="R391" s="320">
        <v>0</v>
      </c>
      <c r="S391" s="321" t="e">
        <f t="shared" si="6"/>
        <v>#DIV/0!</v>
      </c>
      <c r="T391" s="189"/>
      <c r="U391" s="189"/>
      <c r="V391" s="189"/>
      <c r="W391" s="336"/>
      <c r="X391" s="341"/>
      <c r="Y391" s="284"/>
      <c r="Z391" s="418"/>
      <c r="AA391" s="418"/>
      <c r="AB391" s="418"/>
      <c r="AC391" s="418"/>
      <c r="AP391" s="418"/>
      <c r="AS391" s="418"/>
      <c r="AW391" s="418"/>
      <c r="BA391" s="418"/>
    </row>
    <row r="392" spans="1:57" ht="16.2" thickBot="1" x14ac:dyDescent="0.35">
      <c r="A392" s="305">
        <v>1389</v>
      </c>
      <c r="B392" s="306">
        <v>0</v>
      </c>
      <c r="C392" s="307">
        <v>0</v>
      </c>
      <c r="D392" s="308">
        <v>0</v>
      </c>
      <c r="E392" s="309">
        <v>0</v>
      </c>
      <c r="F392" s="310">
        <v>0</v>
      </c>
      <c r="G392" s="310">
        <v>0</v>
      </c>
      <c r="H392" s="324"/>
      <c r="I392" s="324"/>
      <c r="J392" s="175"/>
      <c r="K392" s="383"/>
      <c r="L392" s="316"/>
      <c r="M392" s="316"/>
      <c r="N392" s="316"/>
      <c r="O392" s="317"/>
      <c r="P392" s="318"/>
      <c r="Q392" s="319">
        <v>3389</v>
      </c>
      <c r="R392" s="320">
        <v>0</v>
      </c>
      <c r="S392" s="321" t="e">
        <f t="shared" si="6"/>
        <v>#DIV/0!</v>
      </c>
      <c r="T392" s="189"/>
      <c r="U392" s="189"/>
      <c r="V392" s="189"/>
      <c r="W392" s="336"/>
      <c r="X392" s="341"/>
      <c r="Y392" s="284"/>
      <c r="Z392" s="418"/>
      <c r="AA392" s="418"/>
      <c r="AB392" s="418"/>
      <c r="AC392" s="418"/>
      <c r="AP392" s="418"/>
      <c r="AS392" s="418"/>
      <c r="AW392" s="418"/>
      <c r="BA392" s="418"/>
    </row>
    <row r="393" spans="1:57" ht="16.2" thickBot="1" x14ac:dyDescent="0.35">
      <c r="A393" s="305">
        <v>1390</v>
      </c>
      <c r="B393" s="306">
        <v>0</v>
      </c>
      <c r="C393" s="307">
        <v>0</v>
      </c>
      <c r="D393" s="308">
        <v>0</v>
      </c>
      <c r="E393" s="309">
        <v>0</v>
      </c>
      <c r="F393" s="310">
        <v>0</v>
      </c>
      <c r="G393" s="310">
        <v>0</v>
      </c>
      <c r="H393" s="324"/>
      <c r="I393" s="324"/>
      <c r="J393" s="175"/>
      <c r="K393" s="383"/>
      <c r="L393" s="316"/>
      <c r="M393" s="316"/>
      <c r="N393" s="316"/>
      <c r="O393" s="317"/>
      <c r="P393" s="318"/>
      <c r="Q393" s="319">
        <v>3390</v>
      </c>
      <c r="R393" s="320">
        <v>0</v>
      </c>
      <c r="S393" s="321" t="e">
        <f t="shared" si="6"/>
        <v>#DIV/0!</v>
      </c>
      <c r="T393" s="189"/>
      <c r="U393" s="189">
        <v>0</v>
      </c>
      <c r="V393" s="189">
        <v>0</v>
      </c>
      <c r="W393" s="336">
        <v>0</v>
      </c>
      <c r="X393" s="341"/>
      <c r="Y393" s="284"/>
      <c r="Z393" s="418"/>
      <c r="AA393" s="418"/>
      <c r="AB393" s="418"/>
      <c r="AC393" s="418"/>
      <c r="AP393" s="418"/>
      <c r="AS393" s="418"/>
      <c r="AW393" s="418"/>
      <c r="BA393" s="418"/>
    </row>
    <row r="394" spans="1:57" ht="16.2" thickBot="1" x14ac:dyDescent="0.35">
      <c r="A394" s="305">
        <v>1391</v>
      </c>
      <c r="B394" s="306">
        <v>0</v>
      </c>
      <c r="C394" s="307">
        <v>0</v>
      </c>
      <c r="D394" s="308">
        <v>0</v>
      </c>
      <c r="E394" s="309">
        <v>0</v>
      </c>
      <c r="F394" s="310">
        <v>0</v>
      </c>
      <c r="G394" s="310">
        <v>0</v>
      </c>
      <c r="H394" s="324"/>
      <c r="I394" s="324"/>
      <c r="J394" s="175"/>
      <c r="K394" s="383"/>
      <c r="L394" s="316"/>
      <c r="M394" s="316"/>
      <c r="N394" s="316"/>
      <c r="O394" s="317"/>
      <c r="P394" s="318"/>
      <c r="Q394" s="319">
        <v>3391</v>
      </c>
      <c r="R394" s="320">
        <v>0</v>
      </c>
      <c r="S394" s="321" t="e">
        <f t="shared" si="6"/>
        <v>#DIV/0!</v>
      </c>
      <c r="T394" s="189"/>
      <c r="U394" s="189"/>
      <c r="V394" s="189"/>
      <c r="W394" s="336"/>
      <c r="X394" s="341"/>
      <c r="Y394" s="284"/>
      <c r="Z394" s="418"/>
      <c r="AA394" s="418"/>
      <c r="AB394" s="418"/>
      <c r="AC394" s="418"/>
      <c r="AP394" s="418"/>
      <c r="AS394" s="418"/>
      <c r="AW394" s="418"/>
      <c r="BA394" s="418"/>
    </row>
    <row r="395" spans="1:57" ht="16.2" thickBot="1" x14ac:dyDescent="0.35">
      <c r="A395" s="305">
        <v>1392</v>
      </c>
      <c r="B395" s="306">
        <v>0</v>
      </c>
      <c r="C395" s="307">
        <v>0</v>
      </c>
      <c r="D395" s="308">
        <v>0</v>
      </c>
      <c r="E395" s="309">
        <v>0</v>
      </c>
      <c r="F395" s="310">
        <v>0</v>
      </c>
      <c r="G395" s="310">
        <v>0</v>
      </c>
      <c r="H395" s="324"/>
      <c r="I395" s="324"/>
      <c r="J395" s="175"/>
      <c r="K395" s="383"/>
      <c r="L395" s="316"/>
      <c r="M395" s="316"/>
      <c r="N395" s="316"/>
      <c r="O395" s="317"/>
      <c r="P395" s="318"/>
      <c r="Q395" s="319">
        <v>3392</v>
      </c>
      <c r="R395" s="320">
        <v>0</v>
      </c>
      <c r="S395" s="321" t="e">
        <f t="shared" si="6"/>
        <v>#DIV/0!</v>
      </c>
      <c r="T395" s="189"/>
      <c r="U395" s="189"/>
      <c r="V395" s="189"/>
      <c r="W395" s="336"/>
      <c r="X395" s="341"/>
      <c r="Y395" s="284"/>
      <c r="Z395" s="418"/>
      <c r="AA395" s="418"/>
      <c r="AB395" s="418"/>
      <c r="AC395" s="418"/>
      <c r="AP395" s="418"/>
      <c r="AS395" s="418"/>
      <c r="AW395" s="418"/>
      <c r="BA395" s="418"/>
    </row>
    <row r="396" spans="1:57" ht="16.2" thickBot="1" x14ac:dyDescent="0.35">
      <c r="A396" s="305">
        <v>1393</v>
      </c>
      <c r="B396" s="306">
        <v>0</v>
      </c>
      <c r="C396" s="307">
        <v>0</v>
      </c>
      <c r="D396" s="308">
        <v>0</v>
      </c>
      <c r="E396" s="309">
        <v>0</v>
      </c>
      <c r="F396" s="310">
        <v>0</v>
      </c>
      <c r="G396" s="310">
        <v>0</v>
      </c>
      <c r="H396" s="324"/>
      <c r="I396" s="324"/>
      <c r="J396" s="175"/>
      <c r="K396" s="383"/>
      <c r="L396" s="316"/>
      <c r="M396" s="316"/>
      <c r="N396" s="316"/>
      <c r="O396" s="317"/>
      <c r="P396" s="318"/>
      <c r="Q396" s="319">
        <v>3393</v>
      </c>
      <c r="R396" s="320">
        <v>0</v>
      </c>
      <c r="S396" s="321" t="e">
        <f t="shared" si="6"/>
        <v>#DIV/0!</v>
      </c>
      <c r="T396" s="189"/>
      <c r="U396" s="189"/>
      <c r="V396" s="189"/>
      <c r="W396" s="336"/>
      <c r="X396" s="341"/>
      <c r="Y396" s="284"/>
      <c r="Z396" s="418"/>
      <c r="AA396" s="418"/>
      <c r="AB396" s="418"/>
      <c r="AC396" s="418"/>
      <c r="AP396" s="418"/>
      <c r="AS396" s="418"/>
      <c r="AW396" s="418"/>
      <c r="BA396" s="418"/>
    </row>
    <row r="397" spans="1:57" ht="16.2" thickBot="1" x14ac:dyDescent="0.35">
      <c r="A397" s="305">
        <v>1394</v>
      </c>
      <c r="B397" s="306">
        <v>0</v>
      </c>
      <c r="C397" s="307">
        <v>0</v>
      </c>
      <c r="D397" s="308">
        <v>0</v>
      </c>
      <c r="E397" s="309">
        <v>0</v>
      </c>
      <c r="F397" s="310">
        <v>0</v>
      </c>
      <c r="G397" s="310">
        <v>0</v>
      </c>
      <c r="H397" s="324"/>
      <c r="I397" s="324"/>
      <c r="J397" s="175"/>
      <c r="K397" s="383"/>
      <c r="L397" s="316"/>
      <c r="M397" s="316"/>
      <c r="N397" s="316"/>
      <c r="O397" s="317"/>
      <c r="P397" s="318"/>
      <c r="Q397" s="319">
        <v>3394</v>
      </c>
      <c r="R397" s="320">
        <v>0</v>
      </c>
      <c r="S397" s="321" t="e">
        <f t="shared" si="6"/>
        <v>#DIV/0!</v>
      </c>
      <c r="T397" s="189"/>
      <c r="U397" s="189"/>
      <c r="V397" s="189"/>
      <c r="W397" s="336"/>
      <c r="X397" s="341"/>
      <c r="Y397" s="284"/>
      <c r="Z397" s="418"/>
      <c r="AA397" s="418"/>
      <c r="AB397" s="418"/>
      <c r="AC397" s="418"/>
      <c r="AP397" s="418"/>
      <c r="AS397" s="418"/>
      <c r="AW397" s="418"/>
      <c r="BA397" s="418"/>
    </row>
    <row r="398" spans="1:57" ht="16.2" thickBot="1" x14ac:dyDescent="0.35">
      <c r="A398" s="305">
        <v>1395</v>
      </c>
      <c r="B398" s="306">
        <v>0</v>
      </c>
      <c r="C398" s="307">
        <v>0</v>
      </c>
      <c r="D398" s="308">
        <v>0</v>
      </c>
      <c r="E398" s="309">
        <v>0</v>
      </c>
      <c r="F398" s="310">
        <v>0</v>
      </c>
      <c r="G398" s="310">
        <v>0</v>
      </c>
      <c r="H398" s="324"/>
      <c r="I398" s="324"/>
      <c r="J398" s="175"/>
      <c r="K398" s="383"/>
      <c r="L398" s="316"/>
      <c r="M398" s="316"/>
      <c r="N398" s="316"/>
      <c r="O398" s="317"/>
      <c r="P398" s="318"/>
      <c r="Q398" s="319">
        <v>3395</v>
      </c>
      <c r="R398" s="320">
        <v>0</v>
      </c>
      <c r="S398" s="321" t="e">
        <f t="shared" si="6"/>
        <v>#DIV/0!</v>
      </c>
      <c r="T398" s="189"/>
      <c r="U398" s="189"/>
      <c r="V398" s="189"/>
      <c r="W398" s="336"/>
      <c r="X398" s="341"/>
      <c r="Y398" s="284"/>
      <c r="Z398" s="418"/>
      <c r="AA398" s="418"/>
      <c r="AB398" s="418"/>
      <c r="AC398" s="418"/>
      <c r="AP398" s="418"/>
      <c r="AS398" s="418"/>
      <c r="AW398" s="418"/>
      <c r="BA398" s="418"/>
    </row>
    <row r="399" spans="1:57" ht="16.2" thickBot="1" x14ac:dyDescent="0.35">
      <c r="A399" s="305">
        <v>1396</v>
      </c>
      <c r="B399" s="306">
        <v>0</v>
      </c>
      <c r="C399" s="307">
        <v>0</v>
      </c>
      <c r="D399" s="308">
        <v>0</v>
      </c>
      <c r="E399" s="309">
        <v>0</v>
      </c>
      <c r="F399" s="310">
        <v>0</v>
      </c>
      <c r="G399" s="310">
        <v>0</v>
      </c>
      <c r="H399" s="324"/>
      <c r="I399" s="324"/>
      <c r="J399" s="175"/>
      <c r="K399" s="383"/>
      <c r="L399" s="316"/>
      <c r="M399" s="316"/>
      <c r="N399" s="316"/>
      <c r="O399" s="317"/>
      <c r="P399" s="318"/>
      <c r="Q399" s="319">
        <v>3396</v>
      </c>
      <c r="R399" s="320">
        <v>0</v>
      </c>
      <c r="S399" s="321" t="e">
        <f t="shared" si="6"/>
        <v>#DIV/0!</v>
      </c>
      <c r="T399" s="189"/>
      <c r="U399" s="189"/>
      <c r="V399" s="189"/>
      <c r="W399" s="336"/>
      <c r="X399" s="341"/>
      <c r="Y399" s="284"/>
      <c r="Z399" s="418"/>
      <c r="AA399" s="418"/>
      <c r="AB399" s="418"/>
      <c r="AC399" s="418"/>
      <c r="AP399" s="418"/>
      <c r="AS399" s="418"/>
      <c r="AW399" s="418"/>
      <c r="BA399" s="418"/>
    </row>
    <row r="400" spans="1:57" ht="16.2" thickBot="1" x14ac:dyDescent="0.35">
      <c r="A400" s="305">
        <v>1397</v>
      </c>
      <c r="B400" s="306">
        <v>0</v>
      </c>
      <c r="C400" s="307">
        <v>0</v>
      </c>
      <c r="D400" s="308">
        <v>0</v>
      </c>
      <c r="E400" s="309">
        <v>0</v>
      </c>
      <c r="F400" s="310">
        <v>0</v>
      </c>
      <c r="G400" s="310">
        <v>0</v>
      </c>
      <c r="H400" s="324"/>
      <c r="I400" s="324"/>
      <c r="J400" s="175"/>
      <c r="K400" s="383"/>
      <c r="L400" s="316"/>
      <c r="M400" s="316"/>
      <c r="N400" s="316"/>
      <c r="O400" s="317"/>
      <c r="P400" s="318"/>
      <c r="Q400" s="319">
        <v>3397</v>
      </c>
      <c r="R400" s="320">
        <v>0</v>
      </c>
      <c r="S400" s="321" t="e">
        <f t="shared" si="6"/>
        <v>#DIV/0!</v>
      </c>
      <c r="T400" s="189"/>
      <c r="U400" s="189"/>
      <c r="V400" s="189"/>
      <c r="W400" s="336"/>
      <c r="X400" s="341"/>
      <c r="Y400" s="284"/>
      <c r="Z400" s="418"/>
      <c r="AA400" s="418"/>
      <c r="AB400" s="418"/>
      <c r="AC400" s="418"/>
      <c r="AP400" s="418"/>
      <c r="AS400" s="418"/>
      <c r="AW400" s="418"/>
      <c r="BA400" s="418"/>
    </row>
    <row r="401" spans="1:76" ht="16.2" thickBot="1" x14ac:dyDescent="0.35">
      <c r="A401" s="305">
        <v>1398</v>
      </c>
      <c r="B401" s="306">
        <v>0</v>
      </c>
      <c r="C401" s="307">
        <v>0</v>
      </c>
      <c r="D401" s="308">
        <v>0</v>
      </c>
      <c r="E401" s="309">
        <v>0</v>
      </c>
      <c r="F401" s="310">
        <v>0</v>
      </c>
      <c r="G401" s="310">
        <v>0</v>
      </c>
      <c r="H401" s="324"/>
      <c r="I401" s="324"/>
      <c r="J401" s="175"/>
      <c r="K401" s="383"/>
      <c r="L401" s="316"/>
      <c r="M401" s="316"/>
      <c r="N401" s="316"/>
      <c r="O401" s="317"/>
      <c r="P401" s="318"/>
      <c r="Q401" s="319">
        <v>3398</v>
      </c>
      <c r="R401" s="320">
        <v>0</v>
      </c>
      <c r="S401" s="321" t="e">
        <f t="shared" si="6"/>
        <v>#DIV/0!</v>
      </c>
      <c r="T401" s="189"/>
      <c r="U401" s="189"/>
      <c r="V401" s="189"/>
      <c r="W401" s="336"/>
      <c r="X401" s="341"/>
      <c r="Y401" s="284"/>
      <c r="Z401" s="418"/>
      <c r="AA401" s="418"/>
      <c r="AB401" s="418"/>
      <c r="AC401" s="418"/>
      <c r="AP401" s="418"/>
      <c r="AS401" s="418"/>
      <c r="AW401" s="418"/>
      <c r="BA401" s="418"/>
    </row>
    <row r="402" spans="1:76" ht="16.2" thickBot="1" x14ac:dyDescent="0.35">
      <c r="A402" s="305">
        <v>1399</v>
      </c>
      <c r="B402" s="306">
        <v>0</v>
      </c>
      <c r="C402" s="307">
        <v>0</v>
      </c>
      <c r="D402" s="308">
        <v>0</v>
      </c>
      <c r="E402" s="309">
        <v>0</v>
      </c>
      <c r="F402" s="310">
        <v>0</v>
      </c>
      <c r="G402" s="310">
        <v>0</v>
      </c>
      <c r="H402" s="324"/>
      <c r="I402" s="324"/>
      <c r="J402" s="175"/>
      <c r="K402" s="383"/>
      <c r="L402" s="316"/>
      <c r="M402" s="316"/>
      <c r="N402" s="316"/>
      <c r="O402" s="317"/>
      <c r="P402" s="318"/>
      <c r="Q402" s="319">
        <v>3399</v>
      </c>
      <c r="R402" s="320">
        <v>0</v>
      </c>
      <c r="S402" s="321" t="e">
        <f t="shared" si="6"/>
        <v>#DIV/0!</v>
      </c>
      <c r="T402" s="189"/>
      <c r="U402" s="189"/>
      <c r="V402" s="189"/>
      <c r="W402" s="336"/>
      <c r="X402" s="341"/>
      <c r="Y402" s="284"/>
      <c r="Z402" s="418"/>
      <c r="AA402" s="418"/>
      <c r="AB402" s="418"/>
      <c r="AC402" s="418"/>
      <c r="AP402" s="418"/>
      <c r="AS402" s="418"/>
      <c r="AW402" s="418"/>
      <c r="BA402" s="418"/>
    </row>
    <row r="403" spans="1:76" ht="16.2" thickBot="1" x14ac:dyDescent="0.35">
      <c r="A403" s="305">
        <v>1400</v>
      </c>
      <c r="B403" s="306">
        <v>0</v>
      </c>
      <c r="C403" s="307">
        <v>0</v>
      </c>
      <c r="D403" s="308">
        <v>0</v>
      </c>
      <c r="E403" s="309">
        <v>0</v>
      </c>
      <c r="F403" s="310">
        <v>0</v>
      </c>
      <c r="G403" s="310">
        <v>0</v>
      </c>
      <c r="H403" s="324"/>
      <c r="I403" s="324"/>
      <c r="J403" s="175"/>
      <c r="K403" s="383"/>
      <c r="L403" s="316"/>
      <c r="M403" s="316"/>
      <c r="N403" s="316"/>
      <c r="O403" s="317"/>
      <c r="P403" s="318"/>
      <c r="Q403" s="319">
        <v>3400</v>
      </c>
      <c r="R403" s="320">
        <v>0</v>
      </c>
      <c r="S403" s="321" t="e">
        <f t="shared" si="6"/>
        <v>#DIV/0!</v>
      </c>
      <c r="T403" s="189"/>
      <c r="U403" s="189"/>
      <c r="V403" s="189"/>
      <c r="W403" s="336"/>
      <c r="X403" s="341"/>
      <c r="Y403" s="284"/>
      <c r="Z403" s="418"/>
      <c r="AA403" s="418"/>
      <c r="AB403" s="418"/>
      <c r="AC403" s="418"/>
      <c r="AP403" s="418"/>
      <c r="AS403" s="418"/>
      <c r="AW403" s="418"/>
      <c r="BA403" s="418"/>
    </row>
    <row r="404" spans="1:76" ht="16.2" thickBot="1" x14ac:dyDescent="0.35">
      <c r="A404" s="305">
        <v>1401</v>
      </c>
      <c r="B404" s="306">
        <v>0</v>
      </c>
      <c r="C404" s="307">
        <v>0</v>
      </c>
      <c r="D404" s="308">
        <v>0</v>
      </c>
      <c r="E404" s="309">
        <v>0</v>
      </c>
      <c r="F404" s="310">
        <v>0</v>
      </c>
      <c r="G404" s="310">
        <v>0</v>
      </c>
      <c r="H404" s="324"/>
      <c r="I404" s="324"/>
      <c r="J404" s="175"/>
      <c r="K404" s="383"/>
      <c r="L404" s="316"/>
      <c r="M404" s="316"/>
      <c r="N404" s="316"/>
      <c r="O404" s="317"/>
      <c r="P404" s="318"/>
      <c r="Q404" s="319">
        <v>3401</v>
      </c>
      <c r="R404" s="320">
        <v>0</v>
      </c>
      <c r="S404" s="321" t="e">
        <f t="shared" si="6"/>
        <v>#DIV/0!</v>
      </c>
      <c r="T404" s="189"/>
      <c r="U404" s="189"/>
      <c r="V404" s="189"/>
      <c r="W404" s="336"/>
      <c r="X404" s="341"/>
      <c r="Y404" s="284"/>
      <c r="Z404" s="418"/>
      <c r="AA404" s="418"/>
      <c r="AB404" s="418"/>
      <c r="AC404" s="418"/>
      <c r="AP404" s="418"/>
      <c r="AS404" s="418"/>
      <c r="AW404" s="418"/>
      <c r="BA404" s="418"/>
    </row>
    <row r="405" spans="1:76" ht="16.2" thickBot="1" x14ac:dyDescent="0.35">
      <c r="A405" s="305">
        <v>1402</v>
      </c>
      <c r="B405" s="306">
        <v>0</v>
      </c>
      <c r="C405" s="307">
        <v>0</v>
      </c>
      <c r="D405" s="308">
        <v>0</v>
      </c>
      <c r="E405" s="309">
        <v>0</v>
      </c>
      <c r="F405" s="310">
        <v>0</v>
      </c>
      <c r="G405" s="310">
        <v>0</v>
      </c>
      <c r="H405" s="324"/>
      <c r="I405" s="324"/>
      <c r="J405" s="175"/>
      <c r="K405" s="383"/>
      <c r="L405" s="316"/>
      <c r="M405" s="316"/>
      <c r="N405" s="316"/>
      <c r="O405" s="317"/>
      <c r="P405" s="318"/>
      <c r="Q405" s="319">
        <v>3402</v>
      </c>
      <c r="R405" s="320">
        <v>0</v>
      </c>
      <c r="S405" s="321" t="e">
        <f t="shared" si="6"/>
        <v>#DIV/0!</v>
      </c>
      <c r="T405" s="189"/>
      <c r="U405" s="189"/>
      <c r="V405" s="189"/>
      <c r="W405" s="336"/>
      <c r="X405" s="341"/>
      <c r="Y405" s="284"/>
      <c r="Z405" s="418"/>
      <c r="AA405" s="418"/>
      <c r="AB405" s="418"/>
      <c r="AC405" s="418"/>
      <c r="AP405" s="418"/>
      <c r="AS405" s="418"/>
      <c r="AW405" s="418"/>
      <c r="BA405" s="418"/>
    </row>
    <row r="406" spans="1:76" ht="16.2" thickBot="1" x14ac:dyDescent="0.35">
      <c r="A406" s="305">
        <v>1403</v>
      </c>
      <c r="B406" s="306">
        <v>0</v>
      </c>
      <c r="C406" s="307">
        <v>0</v>
      </c>
      <c r="D406" s="308">
        <v>0</v>
      </c>
      <c r="E406" s="309">
        <v>0</v>
      </c>
      <c r="F406" s="310">
        <v>0</v>
      </c>
      <c r="G406" s="310">
        <v>0</v>
      </c>
      <c r="H406" s="324"/>
      <c r="I406" s="324"/>
      <c r="J406" s="175"/>
      <c r="K406" s="383"/>
      <c r="L406" s="316"/>
      <c r="M406" s="316"/>
      <c r="N406" s="316"/>
      <c r="O406" s="317"/>
      <c r="P406" s="318"/>
      <c r="Q406" s="319">
        <v>3403</v>
      </c>
      <c r="R406" s="320">
        <v>0</v>
      </c>
      <c r="S406" s="321" t="e">
        <f t="shared" si="6"/>
        <v>#DIV/0!</v>
      </c>
      <c r="T406" s="189"/>
      <c r="U406" s="189"/>
      <c r="V406" s="189"/>
      <c r="W406" s="336"/>
      <c r="X406" s="341"/>
      <c r="Y406" s="284"/>
      <c r="Z406" s="418"/>
      <c r="AA406" s="418"/>
      <c r="AB406" s="418"/>
      <c r="AC406" s="418"/>
      <c r="AP406" s="418"/>
      <c r="AS406" s="418"/>
      <c r="AW406" s="418"/>
      <c r="BA406" s="418"/>
    </row>
    <row r="407" spans="1:76" ht="16.2" thickBot="1" x14ac:dyDescent="0.35">
      <c r="A407" s="305">
        <v>1404</v>
      </c>
      <c r="B407" s="306">
        <v>0</v>
      </c>
      <c r="C407" s="307">
        <v>0</v>
      </c>
      <c r="D407" s="308">
        <v>0</v>
      </c>
      <c r="E407" s="309">
        <v>0</v>
      </c>
      <c r="F407" s="310">
        <v>0</v>
      </c>
      <c r="G407" s="310">
        <v>0</v>
      </c>
      <c r="H407" s="324"/>
      <c r="I407" s="324"/>
      <c r="J407" s="175"/>
      <c r="K407" s="383"/>
      <c r="L407" s="316"/>
      <c r="M407" s="316"/>
      <c r="N407" s="316"/>
      <c r="O407" s="317"/>
      <c r="P407" s="318"/>
      <c r="Q407" s="319">
        <v>3404</v>
      </c>
      <c r="R407" s="320">
        <v>0</v>
      </c>
      <c r="S407" s="321" t="e">
        <f t="shared" si="6"/>
        <v>#DIV/0!</v>
      </c>
      <c r="T407" s="189"/>
      <c r="U407" s="189"/>
      <c r="V407" s="189"/>
      <c r="W407" s="336"/>
      <c r="X407" s="341"/>
      <c r="Y407" s="284"/>
      <c r="Z407" s="418"/>
      <c r="AA407" s="418"/>
      <c r="AB407" s="418"/>
      <c r="AC407" s="418"/>
      <c r="AP407" s="418"/>
      <c r="AS407" s="418"/>
      <c r="AW407" s="418"/>
      <c r="BA407" s="418"/>
    </row>
    <row r="408" spans="1:76" ht="16.2" thickBot="1" x14ac:dyDescent="0.35">
      <c r="A408" s="305">
        <v>1405</v>
      </c>
      <c r="B408" s="306">
        <v>0</v>
      </c>
      <c r="C408" s="307">
        <v>0</v>
      </c>
      <c r="D408" s="308">
        <v>0</v>
      </c>
      <c r="E408" s="309">
        <v>0</v>
      </c>
      <c r="F408" s="310">
        <v>0</v>
      </c>
      <c r="G408" s="310">
        <v>0</v>
      </c>
      <c r="H408" s="324"/>
      <c r="I408" s="324"/>
      <c r="J408" s="175"/>
      <c r="K408" s="383"/>
      <c r="L408" s="316"/>
      <c r="M408" s="316"/>
      <c r="N408" s="316"/>
      <c r="O408" s="317"/>
      <c r="P408" s="318"/>
      <c r="Q408" s="319">
        <v>3405</v>
      </c>
      <c r="R408" s="320">
        <v>0</v>
      </c>
      <c r="S408" s="321" t="e">
        <f t="shared" si="6"/>
        <v>#DIV/0!</v>
      </c>
      <c r="T408" s="189"/>
      <c r="U408" s="189"/>
      <c r="V408" s="189"/>
      <c r="W408" s="336"/>
      <c r="X408" s="341"/>
      <c r="Y408" s="284"/>
      <c r="Z408" s="418"/>
      <c r="AA408" s="418"/>
      <c r="AB408" s="418"/>
      <c r="AC408" s="418"/>
      <c r="AP408" s="418"/>
      <c r="AS408" s="418"/>
      <c r="AW408" s="418"/>
      <c r="BA408" s="418"/>
    </row>
    <row r="409" spans="1:76" ht="16.2" thickBot="1" x14ac:dyDescent="0.35">
      <c r="A409" s="305">
        <v>1406</v>
      </c>
      <c r="B409" s="306">
        <v>0</v>
      </c>
      <c r="C409" s="307">
        <v>0</v>
      </c>
      <c r="D409" s="308">
        <v>0</v>
      </c>
      <c r="E409" s="309">
        <v>0</v>
      </c>
      <c r="F409" s="310">
        <v>0</v>
      </c>
      <c r="G409" s="310">
        <v>0</v>
      </c>
      <c r="H409" s="324"/>
      <c r="I409" s="324"/>
      <c r="J409" s="175"/>
      <c r="K409" s="383"/>
      <c r="L409" s="316"/>
      <c r="M409" s="316"/>
      <c r="N409" s="316"/>
      <c r="O409" s="317"/>
      <c r="P409" s="318"/>
      <c r="Q409" s="319">
        <v>3406</v>
      </c>
      <c r="R409" s="320">
        <v>0</v>
      </c>
      <c r="S409" s="321" t="e">
        <f t="shared" si="6"/>
        <v>#DIV/0!</v>
      </c>
      <c r="T409" s="189"/>
      <c r="U409" s="189"/>
      <c r="V409" s="189"/>
      <c r="W409" s="336"/>
      <c r="X409" s="341"/>
      <c r="Y409" s="284"/>
      <c r="Z409" s="418"/>
      <c r="AA409" s="418"/>
      <c r="AB409" s="418"/>
      <c r="AC409" s="418"/>
      <c r="AP409" s="418"/>
      <c r="AS409" s="418"/>
      <c r="AW409" s="418"/>
      <c r="BA409" s="418"/>
    </row>
    <row r="410" spans="1:76" ht="16.2" thickBot="1" x14ac:dyDescent="0.35">
      <c r="A410" s="305">
        <v>1407</v>
      </c>
      <c r="B410" s="306">
        <v>0</v>
      </c>
      <c r="C410" s="307">
        <v>0</v>
      </c>
      <c r="D410" s="308">
        <v>0</v>
      </c>
      <c r="E410" s="309">
        <v>0</v>
      </c>
      <c r="F410" s="310">
        <v>0</v>
      </c>
      <c r="G410" s="310">
        <v>0</v>
      </c>
      <c r="H410" s="324"/>
      <c r="I410" s="324"/>
      <c r="J410" s="175"/>
      <c r="K410" s="383"/>
      <c r="L410" s="316"/>
      <c r="M410" s="316"/>
      <c r="N410" s="316"/>
      <c r="O410" s="317"/>
      <c r="P410" s="318"/>
      <c r="Q410" s="319">
        <v>3407</v>
      </c>
      <c r="R410" s="320">
        <v>0</v>
      </c>
      <c r="S410" s="321" t="e">
        <f t="shared" si="6"/>
        <v>#DIV/0!</v>
      </c>
      <c r="T410" s="189"/>
      <c r="U410" s="189"/>
      <c r="V410" s="189"/>
      <c r="W410" s="336"/>
      <c r="X410" s="341"/>
      <c r="Y410" s="284"/>
      <c r="Z410" s="418"/>
      <c r="AA410" s="418"/>
      <c r="AB410" s="418"/>
      <c r="AC410" s="418"/>
      <c r="AP410" s="418"/>
      <c r="AS410" s="418"/>
      <c r="AW410" s="418"/>
      <c r="BA410" s="418"/>
    </row>
    <row r="411" spans="1:76" ht="16.2" thickBot="1" x14ac:dyDescent="0.35">
      <c r="A411" s="305">
        <v>1408</v>
      </c>
      <c r="B411" s="306">
        <v>0</v>
      </c>
      <c r="C411" s="307">
        <v>0</v>
      </c>
      <c r="D411" s="308">
        <v>0</v>
      </c>
      <c r="E411" s="309">
        <v>0</v>
      </c>
      <c r="F411" s="310">
        <v>0</v>
      </c>
      <c r="G411" s="310">
        <v>0</v>
      </c>
      <c r="H411" s="324"/>
      <c r="I411" s="324"/>
      <c r="J411" s="175"/>
      <c r="K411" s="383"/>
      <c r="L411" s="316"/>
      <c r="M411" s="316"/>
      <c r="N411" s="316"/>
      <c r="O411" s="317"/>
      <c r="P411" s="318"/>
      <c r="Q411" s="319">
        <v>3408</v>
      </c>
      <c r="R411" s="320">
        <v>0</v>
      </c>
      <c r="S411" s="321" t="e">
        <f t="shared" si="6"/>
        <v>#DIV/0!</v>
      </c>
      <c r="T411" s="189"/>
      <c r="U411" s="189"/>
      <c r="V411" s="189"/>
      <c r="W411" s="336"/>
      <c r="X411" s="341"/>
      <c r="Y411" s="284"/>
      <c r="Z411" s="418"/>
      <c r="AA411" s="418"/>
      <c r="AB411" s="418"/>
      <c r="AC411" s="418"/>
      <c r="AP411" s="418"/>
      <c r="AS411" s="418"/>
      <c r="AW411" s="418"/>
      <c r="BA411" s="418"/>
    </row>
    <row r="412" spans="1:76" ht="16.2" thickBot="1" x14ac:dyDescent="0.35">
      <c r="A412" s="305">
        <v>1409</v>
      </c>
      <c r="B412" s="306">
        <v>0</v>
      </c>
      <c r="C412" s="307">
        <v>0</v>
      </c>
      <c r="D412" s="308">
        <v>0</v>
      </c>
      <c r="E412" s="309">
        <v>0</v>
      </c>
      <c r="F412" s="310">
        <v>0</v>
      </c>
      <c r="G412" s="310">
        <v>0</v>
      </c>
      <c r="H412" s="324"/>
      <c r="I412" s="324"/>
      <c r="J412" s="175"/>
      <c r="K412" s="383"/>
      <c r="L412" s="316"/>
      <c r="M412" s="316"/>
      <c r="N412" s="316"/>
      <c r="O412" s="317"/>
      <c r="P412" s="318"/>
      <c r="Q412" s="319">
        <v>3409</v>
      </c>
      <c r="R412" s="320">
        <v>0</v>
      </c>
      <c r="S412" s="321" t="e">
        <f t="shared" si="6"/>
        <v>#DIV/0!</v>
      </c>
      <c r="T412" s="189"/>
      <c r="U412" s="189"/>
      <c r="V412" s="189"/>
      <c r="W412" s="336"/>
      <c r="X412" s="341"/>
      <c r="Y412" s="284"/>
      <c r="Z412" s="418"/>
      <c r="AA412" s="418"/>
      <c r="AB412" s="418"/>
      <c r="AC412" s="418"/>
      <c r="AP412" s="418"/>
      <c r="AS412" s="418"/>
      <c r="AW412" s="418"/>
      <c r="BA412" s="418"/>
    </row>
    <row r="413" spans="1:76" ht="16.2" thickBot="1" x14ac:dyDescent="0.35">
      <c r="A413" s="305">
        <v>1410</v>
      </c>
      <c r="B413" s="306">
        <v>0</v>
      </c>
      <c r="C413" s="307">
        <v>0</v>
      </c>
      <c r="D413" s="308">
        <v>0</v>
      </c>
      <c r="E413" s="309">
        <v>0</v>
      </c>
      <c r="F413" s="310">
        <v>0</v>
      </c>
      <c r="G413" s="310">
        <v>0</v>
      </c>
      <c r="H413" s="324"/>
      <c r="I413" s="324"/>
      <c r="J413" s="175"/>
      <c r="K413" s="383"/>
      <c r="L413" s="316"/>
      <c r="M413" s="316"/>
      <c r="N413" s="316"/>
      <c r="O413" s="317"/>
      <c r="P413" s="318"/>
      <c r="Q413" s="319">
        <v>3410</v>
      </c>
      <c r="R413" s="320">
        <v>0</v>
      </c>
      <c r="S413" s="321" t="e">
        <f t="shared" si="6"/>
        <v>#DIV/0!</v>
      </c>
      <c r="T413" s="189"/>
      <c r="U413" s="189"/>
      <c r="V413" s="189"/>
      <c r="W413" s="336"/>
      <c r="X413" s="341"/>
      <c r="Y413" s="284"/>
      <c r="Z413" s="418"/>
      <c r="AA413" s="418"/>
      <c r="AB413" s="418"/>
      <c r="AC413" s="418"/>
      <c r="AP413" s="418"/>
      <c r="AS413" s="418"/>
      <c r="AW413" s="418"/>
      <c r="BA413" s="418"/>
    </row>
    <row r="414" spans="1:76" ht="16.2" thickBot="1" x14ac:dyDescent="0.35">
      <c r="A414" s="305">
        <v>1411</v>
      </c>
      <c r="B414" s="306">
        <v>0</v>
      </c>
      <c r="C414" s="307">
        <v>0</v>
      </c>
      <c r="D414" s="308">
        <v>0</v>
      </c>
      <c r="E414" s="309">
        <v>0</v>
      </c>
      <c r="F414" s="310">
        <v>0</v>
      </c>
      <c r="G414" s="310">
        <v>0</v>
      </c>
      <c r="H414" s="324"/>
      <c r="I414" s="324"/>
      <c r="J414" s="175"/>
      <c r="K414" s="383"/>
      <c r="L414" s="316"/>
      <c r="M414" s="316"/>
      <c r="N414" s="316"/>
      <c r="O414" s="317"/>
      <c r="P414" s="318"/>
      <c r="Q414" s="319">
        <v>3411</v>
      </c>
      <c r="R414" s="320">
        <v>0</v>
      </c>
      <c r="S414" s="321" t="e">
        <f t="shared" si="6"/>
        <v>#DIV/0!</v>
      </c>
      <c r="T414" s="189"/>
      <c r="U414" s="189"/>
      <c r="V414" s="189"/>
      <c r="W414" s="336"/>
      <c r="X414" s="341"/>
      <c r="Y414" s="284"/>
      <c r="Z414" s="418"/>
      <c r="AA414" s="418"/>
      <c r="AB414" s="418"/>
      <c r="AC414" s="418"/>
      <c r="AP414" s="418"/>
      <c r="AS414" s="418"/>
      <c r="AW414" s="418"/>
      <c r="BA414" s="418"/>
    </row>
    <row r="415" spans="1:76" ht="16.2" thickBot="1" x14ac:dyDescent="0.35">
      <c r="A415" s="305">
        <v>1412</v>
      </c>
      <c r="B415" s="306">
        <v>0</v>
      </c>
      <c r="C415" s="307">
        <v>0</v>
      </c>
      <c r="D415" s="308">
        <v>0</v>
      </c>
      <c r="E415" s="309">
        <v>0</v>
      </c>
      <c r="F415" s="310">
        <v>0</v>
      </c>
      <c r="G415" s="310">
        <v>0</v>
      </c>
      <c r="H415" s="324"/>
      <c r="I415" s="324"/>
      <c r="J415" s="175"/>
      <c r="K415" s="383"/>
      <c r="L415" s="316"/>
      <c r="M415" s="316"/>
      <c r="N415" s="316"/>
      <c r="O415" s="317"/>
      <c r="P415" s="318"/>
      <c r="Q415" s="319">
        <v>3412</v>
      </c>
      <c r="R415" s="320">
        <v>0</v>
      </c>
      <c r="S415" s="321" t="e">
        <f t="shared" si="6"/>
        <v>#DIV/0!</v>
      </c>
      <c r="T415" s="189"/>
      <c r="U415" s="189"/>
      <c r="V415" s="189"/>
      <c r="W415" s="336"/>
      <c r="X415" s="341"/>
      <c r="Y415" s="284"/>
      <c r="Z415" s="418"/>
      <c r="AA415" s="418"/>
      <c r="AB415" s="418"/>
      <c r="AC415" s="418"/>
      <c r="AP415" s="418"/>
      <c r="AS415" s="418"/>
      <c r="AW415" s="418"/>
      <c r="BA415" s="418"/>
      <c r="BF415" s="384"/>
      <c r="BG415" s="384"/>
      <c r="BH415" s="384"/>
      <c r="BM415" s="384"/>
      <c r="BN415" s="384"/>
      <c r="BO415" s="384"/>
      <c r="BP415" s="384"/>
      <c r="BQ415" s="384"/>
      <c r="BR415" s="384"/>
      <c r="BU415" s="384"/>
      <c r="BV415" s="384"/>
      <c r="BW415" s="384"/>
      <c r="BX415" s="384"/>
    </row>
    <row r="416" spans="1:76" ht="16.2" thickBot="1" x14ac:dyDescent="0.35">
      <c r="A416" s="305">
        <v>1413</v>
      </c>
      <c r="B416" s="306">
        <v>0</v>
      </c>
      <c r="C416" s="307">
        <v>0</v>
      </c>
      <c r="D416" s="308">
        <v>0</v>
      </c>
      <c r="E416" s="309">
        <v>0</v>
      </c>
      <c r="F416" s="310">
        <v>0</v>
      </c>
      <c r="G416" s="310">
        <v>0</v>
      </c>
      <c r="H416" s="324"/>
      <c r="I416" s="324"/>
      <c r="J416" s="175"/>
      <c r="K416" s="383"/>
      <c r="L416" s="316"/>
      <c r="M416" s="316"/>
      <c r="N416" s="316"/>
      <c r="O416" s="317"/>
      <c r="P416" s="318"/>
      <c r="Q416" s="319">
        <v>3413</v>
      </c>
      <c r="R416" s="320">
        <v>0</v>
      </c>
      <c r="S416" s="321" t="e">
        <f t="shared" si="6"/>
        <v>#DIV/0!</v>
      </c>
      <c r="T416" s="189"/>
      <c r="U416" s="189"/>
      <c r="V416" s="189"/>
      <c r="W416" s="336"/>
      <c r="X416" s="341"/>
      <c r="Y416" s="284"/>
      <c r="Z416" s="418"/>
      <c r="AA416" s="418"/>
      <c r="AB416" s="418"/>
      <c r="AC416" s="418"/>
      <c r="AP416" s="418"/>
      <c r="AS416" s="418"/>
      <c r="AW416" s="418"/>
      <c r="BA416" s="418"/>
      <c r="BF416" s="384"/>
      <c r="BG416" s="384"/>
      <c r="BH416" s="384"/>
      <c r="BM416" s="384"/>
      <c r="BN416" s="384"/>
      <c r="BO416" s="384"/>
      <c r="BP416" s="384"/>
      <c r="BQ416" s="384"/>
      <c r="BR416" s="384"/>
      <c r="BU416" s="384"/>
      <c r="BV416" s="384"/>
      <c r="BW416" s="384"/>
      <c r="BX416" s="384"/>
    </row>
    <row r="417" spans="1:76" ht="16.2" thickBot="1" x14ac:dyDescent="0.35">
      <c r="A417" s="305">
        <v>1414</v>
      </c>
      <c r="B417" s="306">
        <v>0</v>
      </c>
      <c r="C417" s="307">
        <v>0</v>
      </c>
      <c r="D417" s="308">
        <v>0</v>
      </c>
      <c r="E417" s="309">
        <v>0</v>
      </c>
      <c r="F417" s="310">
        <v>0</v>
      </c>
      <c r="G417" s="310">
        <v>0</v>
      </c>
      <c r="H417" s="324"/>
      <c r="I417" s="324"/>
      <c r="J417" s="175"/>
      <c r="K417" s="383"/>
      <c r="L417" s="316"/>
      <c r="M417" s="316"/>
      <c r="N417" s="316"/>
      <c r="O417" s="317"/>
      <c r="P417" s="318"/>
      <c r="Q417" s="319">
        <v>3414</v>
      </c>
      <c r="R417" s="320">
        <v>0</v>
      </c>
      <c r="S417" s="321" t="e">
        <f t="shared" si="6"/>
        <v>#DIV/0!</v>
      </c>
      <c r="T417" s="189"/>
      <c r="U417" s="189"/>
      <c r="V417" s="189"/>
      <c r="W417" s="336"/>
      <c r="X417" s="341"/>
      <c r="Y417" s="284"/>
      <c r="Z417" s="418"/>
      <c r="AA417" s="418"/>
      <c r="AB417" s="418"/>
      <c r="AC417" s="418"/>
      <c r="AP417" s="418"/>
      <c r="AS417" s="418"/>
      <c r="AW417" s="418"/>
      <c r="BA417" s="418"/>
      <c r="BF417" s="384"/>
      <c r="BG417" s="384"/>
      <c r="BH417" s="384"/>
      <c r="BM417" s="384"/>
      <c r="BN417" s="384"/>
      <c r="BO417" s="384"/>
      <c r="BP417" s="384"/>
      <c r="BQ417" s="384"/>
      <c r="BR417" s="384"/>
      <c r="BU417" s="384"/>
      <c r="BV417" s="384"/>
      <c r="BW417" s="384"/>
      <c r="BX417" s="384"/>
    </row>
    <row r="418" spans="1:76" ht="16.2" thickBot="1" x14ac:dyDescent="0.35">
      <c r="A418" s="305">
        <v>1415</v>
      </c>
      <c r="B418" s="306">
        <v>0</v>
      </c>
      <c r="C418" s="307">
        <v>0</v>
      </c>
      <c r="D418" s="308">
        <v>0</v>
      </c>
      <c r="E418" s="309">
        <v>0</v>
      </c>
      <c r="F418" s="310">
        <v>0</v>
      </c>
      <c r="G418" s="310">
        <v>0</v>
      </c>
      <c r="H418" s="324"/>
      <c r="I418" s="324"/>
      <c r="J418" s="175"/>
      <c r="K418" s="383"/>
      <c r="L418" s="316"/>
      <c r="M418" s="316"/>
      <c r="N418" s="316"/>
      <c r="O418" s="317"/>
      <c r="P418" s="318"/>
      <c r="Q418" s="319">
        <v>3415</v>
      </c>
      <c r="R418" s="320">
        <v>0</v>
      </c>
      <c r="S418" s="321" t="e">
        <f t="shared" si="6"/>
        <v>#DIV/0!</v>
      </c>
      <c r="T418" s="189"/>
      <c r="U418" s="189"/>
      <c r="V418" s="189"/>
      <c r="W418" s="336"/>
      <c r="X418" s="341"/>
      <c r="Y418" s="284"/>
      <c r="Z418" s="418"/>
      <c r="AA418" s="418"/>
      <c r="AB418" s="418"/>
      <c r="AC418" s="418"/>
      <c r="AP418" s="418"/>
      <c r="AS418" s="418"/>
      <c r="AW418" s="418"/>
      <c r="BA418" s="418"/>
      <c r="BF418" s="384"/>
      <c r="BG418" s="384"/>
      <c r="BH418" s="384"/>
      <c r="BM418" s="384"/>
      <c r="BN418" s="384"/>
      <c r="BO418" s="384"/>
      <c r="BP418" s="384"/>
      <c r="BQ418" s="384"/>
      <c r="BR418" s="384"/>
      <c r="BU418" s="384"/>
      <c r="BV418" s="384"/>
      <c r="BW418" s="384"/>
      <c r="BX418" s="384"/>
    </row>
    <row r="419" spans="1:76" ht="16.2" thickBot="1" x14ac:dyDescent="0.35">
      <c r="A419" s="305">
        <v>1416</v>
      </c>
      <c r="B419" s="306">
        <v>0</v>
      </c>
      <c r="C419" s="307">
        <v>0</v>
      </c>
      <c r="D419" s="308">
        <v>0</v>
      </c>
      <c r="E419" s="309">
        <v>0</v>
      </c>
      <c r="F419" s="310">
        <v>0</v>
      </c>
      <c r="G419" s="310">
        <v>0</v>
      </c>
      <c r="H419" s="324"/>
      <c r="I419" s="324"/>
      <c r="J419" s="175"/>
      <c r="K419" s="383"/>
      <c r="L419" s="316"/>
      <c r="M419" s="316"/>
      <c r="N419" s="316"/>
      <c r="O419" s="317"/>
      <c r="P419" s="318"/>
      <c r="Q419" s="319">
        <v>3416</v>
      </c>
      <c r="R419" s="320">
        <v>0</v>
      </c>
      <c r="S419" s="321" t="e">
        <f t="shared" si="6"/>
        <v>#DIV/0!</v>
      </c>
      <c r="T419" s="189"/>
      <c r="U419" s="189"/>
      <c r="V419" s="189"/>
      <c r="W419" s="336"/>
      <c r="X419" s="341"/>
      <c r="Y419" s="284"/>
      <c r="Z419" s="418"/>
      <c r="AA419" s="418"/>
      <c r="AB419" s="418"/>
      <c r="AC419" s="418"/>
      <c r="AP419" s="418"/>
      <c r="AS419" s="418"/>
      <c r="AW419" s="418"/>
      <c r="BA419" s="418"/>
      <c r="BF419" s="384"/>
      <c r="BG419" s="384"/>
      <c r="BH419" s="384"/>
      <c r="BM419" s="384"/>
      <c r="BN419" s="384"/>
      <c r="BO419" s="384"/>
      <c r="BP419" s="384"/>
      <c r="BQ419" s="384"/>
      <c r="BR419" s="384"/>
      <c r="BU419" s="384"/>
      <c r="BV419" s="384"/>
      <c r="BW419" s="384"/>
      <c r="BX419" s="384"/>
    </row>
    <row r="420" spans="1:76" ht="16.2" thickBot="1" x14ac:dyDescent="0.35">
      <c r="A420" s="305">
        <v>1417</v>
      </c>
      <c r="B420" s="306">
        <v>0</v>
      </c>
      <c r="C420" s="307">
        <v>0</v>
      </c>
      <c r="D420" s="308">
        <v>0</v>
      </c>
      <c r="E420" s="309">
        <v>0</v>
      </c>
      <c r="F420" s="310">
        <v>0</v>
      </c>
      <c r="G420" s="310">
        <v>0</v>
      </c>
      <c r="H420" s="324"/>
      <c r="I420" s="324"/>
      <c r="J420" s="175"/>
      <c r="K420" s="383"/>
      <c r="L420" s="316"/>
      <c r="M420" s="316"/>
      <c r="N420" s="316"/>
      <c r="O420" s="317"/>
      <c r="P420" s="318"/>
      <c r="Q420" s="319">
        <v>3417</v>
      </c>
      <c r="R420" s="320">
        <v>0</v>
      </c>
      <c r="S420" s="321" t="e">
        <f t="shared" si="6"/>
        <v>#DIV/0!</v>
      </c>
      <c r="T420" s="189"/>
      <c r="U420" s="189"/>
      <c r="V420" s="189"/>
      <c r="W420" s="336"/>
      <c r="X420" s="341"/>
      <c r="Y420" s="284"/>
      <c r="Z420" s="418"/>
      <c r="AA420" s="418"/>
      <c r="AB420" s="418"/>
      <c r="AC420" s="418"/>
      <c r="AP420" s="418"/>
      <c r="AS420" s="418"/>
      <c r="AW420" s="418"/>
      <c r="BA420" s="418"/>
      <c r="BF420" s="384"/>
      <c r="BG420" s="384"/>
      <c r="BH420" s="384"/>
      <c r="BM420" s="384"/>
      <c r="BN420" s="384"/>
      <c r="BO420" s="384"/>
      <c r="BP420" s="384"/>
      <c r="BQ420" s="384"/>
      <c r="BR420" s="384"/>
      <c r="BU420" s="384"/>
      <c r="BV420" s="384"/>
      <c r="BW420" s="384"/>
      <c r="BX420" s="384"/>
    </row>
    <row r="421" spans="1:76" ht="16.2" thickBot="1" x14ac:dyDescent="0.35">
      <c r="A421" s="305">
        <v>1418</v>
      </c>
      <c r="B421" s="306">
        <v>0</v>
      </c>
      <c r="C421" s="307">
        <v>0</v>
      </c>
      <c r="D421" s="308">
        <v>0</v>
      </c>
      <c r="E421" s="309">
        <v>0</v>
      </c>
      <c r="F421" s="310">
        <v>0</v>
      </c>
      <c r="G421" s="310">
        <v>0</v>
      </c>
      <c r="H421" s="324"/>
      <c r="I421" s="324"/>
      <c r="J421" s="175"/>
      <c r="K421" s="383"/>
      <c r="L421" s="316"/>
      <c r="M421" s="316"/>
      <c r="N421" s="316"/>
      <c r="O421" s="317"/>
      <c r="P421" s="318"/>
      <c r="Q421" s="319">
        <v>3418</v>
      </c>
      <c r="R421" s="320">
        <v>0</v>
      </c>
      <c r="S421" s="321" t="e">
        <f t="shared" si="6"/>
        <v>#DIV/0!</v>
      </c>
      <c r="T421" s="189"/>
      <c r="U421" s="189"/>
      <c r="V421" s="189"/>
      <c r="W421" s="336"/>
      <c r="X421" s="341"/>
      <c r="Y421" s="284"/>
      <c r="Z421" s="418"/>
      <c r="AA421" s="418"/>
      <c r="AB421" s="418"/>
      <c r="AC421" s="418"/>
      <c r="AP421" s="418"/>
      <c r="AS421" s="418"/>
      <c r="AW421" s="418"/>
      <c r="BA421" s="418"/>
      <c r="BF421" s="384"/>
      <c r="BG421" s="384"/>
      <c r="BH421" s="384"/>
      <c r="BM421" s="384"/>
      <c r="BN421" s="384"/>
      <c r="BO421" s="384"/>
      <c r="BP421" s="384"/>
      <c r="BQ421" s="384"/>
      <c r="BR421" s="384"/>
      <c r="BU421" s="384"/>
      <c r="BV421" s="384"/>
      <c r="BW421" s="384"/>
      <c r="BX421" s="384"/>
    </row>
    <row r="422" spans="1:76" ht="16.2" thickBot="1" x14ac:dyDescent="0.35">
      <c r="A422" s="305">
        <v>1419</v>
      </c>
      <c r="B422" s="306">
        <v>0</v>
      </c>
      <c r="C422" s="307">
        <v>0</v>
      </c>
      <c r="D422" s="308">
        <v>0</v>
      </c>
      <c r="E422" s="309">
        <v>0</v>
      </c>
      <c r="F422" s="310">
        <v>0</v>
      </c>
      <c r="G422" s="310">
        <v>0</v>
      </c>
      <c r="H422" s="324"/>
      <c r="I422" s="324"/>
      <c r="J422" s="175"/>
      <c r="K422" s="383"/>
      <c r="L422" s="316"/>
      <c r="M422" s="316"/>
      <c r="N422" s="316"/>
      <c r="O422" s="317"/>
      <c r="P422" s="318"/>
      <c r="Q422" s="319">
        <v>3419</v>
      </c>
      <c r="R422" s="320">
        <v>0</v>
      </c>
      <c r="S422" s="321" t="e">
        <f t="shared" si="6"/>
        <v>#DIV/0!</v>
      </c>
      <c r="T422" s="189"/>
      <c r="U422" s="189"/>
      <c r="V422" s="189"/>
      <c r="W422" s="336"/>
      <c r="X422" s="341"/>
      <c r="Y422" s="284"/>
      <c r="Z422" s="418"/>
      <c r="AA422" s="418"/>
      <c r="AB422" s="418"/>
      <c r="AC422" s="418"/>
      <c r="AP422" s="418"/>
      <c r="AS422" s="418"/>
      <c r="AW422" s="418"/>
      <c r="BA422" s="418"/>
      <c r="BF422" s="384"/>
      <c r="BG422" s="384"/>
      <c r="BH422" s="384"/>
      <c r="BM422" s="384"/>
      <c r="BN422" s="384"/>
      <c r="BO422" s="384"/>
      <c r="BP422" s="384"/>
      <c r="BQ422" s="384"/>
      <c r="BR422" s="384"/>
      <c r="BU422" s="384"/>
      <c r="BV422" s="384"/>
      <c r="BW422" s="384"/>
      <c r="BX422" s="384"/>
    </row>
    <row r="423" spans="1:76" ht="16.2" thickBot="1" x14ac:dyDescent="0.35">
      <c r="A423" s="305">
        <v>1420</v>
      </c>
      <c r="B423" s="306">
        <v>0</v>
      </c>
      <c r="C423" s="307">
        <v>0</v>
      </c>
      <c r="D423" s="308">
        <v>0</v>
      </c>
      <c r="E423" s="309">
        <v>0</v>
      </c>
      <c r="F423" s="310">
        <v>0</v>
      </c>
      <c r="G423" s="310">
        <v>0</v>
      </c>
      <c r="H423" s="324"/>
      <c r="I423" s="324"/>
      <c r="J423" s="175"/>
      <c r="K423" s="383"/>
      <c r="L423" s="316"/>
      <c r="M423" s="316"/>
      <c r="N423" s="316"/>
      <c r="O423" s="317"/>
      <c r="P423" s="318"/>
      <c r="Q423" s="319">
        <v>3420</v>
      </c>
      <c r="R423" s="320">
        <v>0</v>
      </c>
      <c r="S423" s="321" t="e">
        <f t="shared" si="6"/>
        <v>#DIV/0!</v>
      </c>
      <c r="T423" s="189"/>
      <c r="U423" s="189"/>
      <c r="V423" s="189"/>
      <c r="W423" s="336"/>
      <c r="X423" s="341"/>
      <c r="Y423" s="284"/>
      <c r="Z423" s="418"/>
      <c r="AA423" s="418"/>
      <c r="AB423" s="418"/>
      <c r="AC423" s="418"/>
      <c r="AP423" s="418"/>
      <c r="AS423" s="418"/>
      <c r="AW423" s="418"/>
      <c r="BA423" s="418"/>
      <c r="BF423" s="384"/>
      <c r="BG423" s="384"/>
      <c r="BH423" s="384"/>
      <c r="BM423" s="384"/>
      <c r="BN423" s="384"/>
      <c r="BO423" s="384"/>
      <c r="BP423" s="384"/>
      <c r="BQ423" s="384"/>
      <c r="BR423" s="384"/>
      <c r="BU423" s="384"/>
      <c r="BV423" s="384"/>
      <c r="BW423" s="384"/>
      <c r="BX423" s="384"/>
    </row>
    <row r="424" spans="1:76" ht="16.2" thickBot="1" x14ac:dyDescent="0.35">
      <c r="A424" s="305">
        <v>1421</v>
      </c>
      <c r="B424" s="306">
        <v>0</v>
      </c>
      <c r="C424" s="307">
        <v>0</v>
      </c>
      <c r="D424" s="308">
        <v>0</v>
      </c>
      <c r="E424" s="309">
        <v>0</v>
      </c>
      <c r="F424" s="310">
        <v>0</v>
      </c>
      <c r="G424" s="310">
        <v>0</v>
      </c>
      <c r="H424" s="324"/>
      <c r="I424" s="324"/>
      <c r="J424" s="175"/>
      <c r="K424" s="383"/>
      <c r="L424" s="316"/>
      <c r="M424" s="316"/>
      <c r="N424" s="316"/>
      <c r="O424" s="317"/>
      <c r="P424" s="318"/>
      <c r="Q424" s="319">
        <v>3421</v>
      </c>
      <c r="R424" s="320">
        <v>0</v>
      </c>
      <c r="S424" s="321" t="e">
        <f t="shared" si="6"/>
        <v>#DIV/0!</v>
      </c>
      <c r="T424" s="189"/>
      <c r="U424" s="189"/>
      <c r="V424" s="189"/>
      <c r="W424" s="336"/>
      <c r="X424" s="341"/>
      <c r="Y424" s="284"/>
      <c r="Z424" s="418"/>
      <c r="AA424" s="418"/>
      <c r="AB424" s="418"/>
      <c r="AC424" s="418"/>
      <c r="AP424" s="418"/>
      <c r="AS424" s="418"/>
      <c r="AW424" s="418"/>
      <c r="BA424" s="418"/>
      <c r="BF424" s="384"/>
      <c r="BG424" s="384"/>
      <c r="BH424" s="384"/>
      <c r="BM424" s="384"/>
      <c r="BN424" s="384"/>
      <c r="BO424" s="384"/>
      <c r="BP424" s="384"/>
      <c r="BQ424" s="384"/>
      <c r="BR424" s="384"/>
      <c r="BU424" s="384"/>
      <c r="BV424" s="384"/>
      <c r="BW424" s="384"/>
      <c r="BX424" s="384"/>
    </row>
    <row r="425" spans="1:76" ht="16.2" thickBot="1" x14ac:dyDescent="0.35">
      <c r="A425" s="305">
        <v>1422</v>
      </c>
      <c r="B425" s="306">
        <v>0</v>
      </c>
      <c r="C425" s="307">
        <v>0</v>
      </c>
      <c r="D425" s="308">
        <v>0</v>
      </c>
      <c r="E425" s="309">
        <v>0</v>
      </c>
      <c r="F425" s="310">
        <v>0</v>
      </c>
      <c r="G425" s="310">
        <v>0</v>
      </c>
      <c r="H425" s="324"/>
      <c r="I425" s="324"/>
      <c r="J425" s="175"/>
      <c r="K425" s="383"/>
      <c r="L425" s="316"/>
      <c r="M425" s="316"/>
      <c r="N425" s="316"/>
      <c r="O425" s="317"/>
      <c r="P425" s="318"/>
      <c r="Q425" s="319">
        <v>3422</v>
      </c>
      <c r="R425" s="320">
        <v>0</v>
      </c>
      <c r="S425" s="321" t="e">
        <f t="shared" si="6"/>
        <v>#DIV/0!</v>
      </c>
      <c r="T425" s="189"/>
      <c r="U425" s="189"/>
      <c r="V425" s="189"/>
      <c r="W425" s="336"/>
      <c r="X425" s="341"/>
      <c r="Y425" s="284"/>
      <c r="Z425" s="418"/>
      <c r="AA425" s="418"/>
      <c r="AB425" s="418"/>
      <c r="AC425" s="418"/>
      <c r="AP425" s="418"/>
      <c r="AS425" s="418"/>
      <c r="AW425" s="418"/>
      <c r="BA425" s="418"/>
      <c r="BF425" s="384"/>
      <c r="BG425" s="384"/>
      <c r="BH425" s="384"/>
      <c r="BM425" s="384"/>
      <c r="BN425" s="384"/>
      <c r="BO425" s="384"/>
      <c r="BP425" s="384"/>
      <c r="BQ425" s="384"/>
      <c r="BR425" s="384"/>
      <c r="BU425" s="384"/>
      <c r="BV425" s="384"/>
      <c r="BW425" s="384"/>
      <c r="BX425" s="384"/>
    </row>
    <row r="426" spans="1:76" ht="16.2" thickBot="1" x14ac:dyDescent="0.35">
      <c r="A426" s="305">
        <v>1423</v>
      </c>
      <c r="B426" s="306">
        <v>0</v>
      </c>
      <c r="C426" s="307">
        <v>0</v>
      </c>
      <c r="D426" s="308">
        <v>0</v>
      </c>
      <c r="E426" s="309">
        <v>0</v>
      </c>
      <c r="F426" s="310">
        <v>0</v>
      </c>
      <c r="G426" s="310">
        <v>0</v>
      </c>
      <c r="H426" s="324"/>
      <c r="I426" s="324"/>
      <c r="J426" s="175"/>
      <c r="K426" s="383"/>
      <c r="L426" s="316"/>
      <c r="M426" s="316"/>
      <c r="N426" s="316"/>
      <c r="O426" s="317"/>
      <c r="P426" s="318"/>
      <c r="Q426" s="319">
        <v>3423</v>
      </c>
      <c r="R426" s="320">
        <v>0</v>
      </c>
      <c r="S426" s="321" t="e">
        <f t="shared" si="6"/>
        <v>#DIV/0!</v>
      </c>
      <c r="T426" s="189"/>
      <c r="U426" s="189"/>
      <c r="V426" s="189"/>
      <c r="W426" s="336"/>
      <c r="X426" s="341"/>
      <c r="Y426" s="284"/>
      <c r="Z426" s="418"/>
      <c r="AA426" s="418"/>
      <c r="AB426" s="418"/>
      <c r="AC426" s="418"/>
      <c r="AP426" s="418"/>
      <c r="AS426" s="418"/>
      <c r="AW426" s="418"/>
      <c r="BA426" s="418"/>
      <c r="BF426" s="384"/>
      <c r="BG426" s="384"/>
      <c r="BH426" s="384"/>
      <c r="BM426" s="384"/>
      <c r="BN426" s="384"/>
      <c r="BO426" s="384"/>
      <c r="BP426" s="384"/>
      <c r="BQ426" s="384"/>
      <c r="BR426" s="384"/>
      <c r="BU426" s="384"/>
      <c r="BV426" s="384"/>
      <c r="BW426" s="384"/>
      <c r="BX426" s="384"/>
    </row>
    <row r="427" spans="1:76" ht="16.2" thickBot="1" x14ac:dyDescent="0.35">
      <c r="A427" s="305">
        <v>1424</v>
      </c>
      <c r="B427" s="306">
        <v>0</v>
      </c>
      <c r="C427" s="307">
        <v>0</v>
      </c>
      <c r="D427" s="308">
        <v>0</v>
      </c>
      <c r="E427" s="309">
        <v>0</v>
      </c>
      <c r="F427" s="310">
        <v>0</v>
      </c>
      <c r="G427" s="310">
        <v>0</v>
      </c>
      <c r="H427" s="324"/>
      <c r="I427" s="324"/>
      <c r="J427" s="175"/>
      <c r="K427" s="383"/>
      <c r="L427" s="316"/>
      <c r="M427" s="316"/>
      <c r="N427" s="316"/>
      <c r="O427" s="317"/>
      <c r="P427" s="318"/>
      <c r="Q427" s="319">
        <v>3424</v>
      </c>
      <c r="R427" s="320">
        <v>0</v>
      </c>
      <c r="S427" s="321" t="e">
        <f t="shared" si="6"/>
        <v>#DIV/0!</v>
      </c>
      <c r="T427" s="189"/>
      <c r="U427" s="189"/>
      <c r="V427" s="189"/>
      <c r="W427" s="336"/>
      <c r="X427" s="341"/>
      <c r="Y427" s="284"/>
      <c r="Z427" s="418"/>
      <c r="AA427" s="418"/>
      <c r="AB427" s="418"/>
      <c r="AC427" s="418"/>
      <c r="AP427" s="418"/>
      <c r="AS427" s="418"/>
      <c r="AW427" s="418"/>
      <c r="BA427" s="418"/>
      <c r="BF427" s="384"/>
      <c r="BG427" s="384"/>
      <c r="BH427" s="384"/>
      <c r="BM427" s="384"/>
      <c r="BN427" s="384"/>
      <c r="BO427" s="384"/>
      <c r="BP427" s="384"/>
      <c r="BQ427" s="384"/>
      <c r="BR427" s="384"/>
      <c r="BU427" s="384"/>
      <c r="BV427" s="384"/>
      <c r="BW427" s="384"/>
      <c r="BX427" s="384"/>
    </row>
    <row r="428" spans="1:76" ht="16.2" thickBot="1" x14ac:dyDescent="0.35">
      <c r="A428" s="305">
        <v>1425</v>
      </c>
      <c r="B428" s="306">
        <v>0</v>
      </c>
      <c r="C428" s="307">
        <v>0</v>
      </c>
      <c r="D428" s="308">
        <v>0</v>
      </c>
      <c r="E428" s="309">
        <v>0</v>
      </c>
      <c r="F428" s="310">
        <v>0</v>
      </c>
      <c r="G428" s="310">
        <v>0</v>
      </c>
      <c r="H428" s="324"/>
      <c r="I428" s="324"/>
      <c r="J428" s="175"/>
      <c r="K428" s="383"/>
      <c r="L428" s="316"/>
      <c r="M428" s="316"/>
      <c r="N428" s="316"/>
      <c r="O428" s="317"/>
      <c r="P428" s="318"/>
      <c r="Q428" s="319">
        <v>3425</v>
      </c>
      <c r="R428" s="320">
        <v>0</v>
      </c>
      <c r="S428" s="321" t="e">
        <f t="shared" si="6"/>
        <v>#DIV/0!</v>
      </c>
      <c r="T428" s="189"/>
      <c r="U428" s="189"/>
      <c r="V428" s="189"/>
      <c r="W428" s="336"/>
      <c r="X428" s="341"/>
      <c r="Y428" s="284"/>
      <c r="Z428" s="418"/>
      <c r="AA428" s="418"/>
      <c r="AB428" s="418"/>
      <c r="AC428" s="418"/>
      <c r="AP428" s="418"/>
      <c r="AS428" s="418"/>
      <c r="AW428" s="418"/>
      <c r="BA428" s="418"/>
      <c r="BF428" s="384"/>
      <c r="BG428" s="384"/>
      <c r="BH428" s="384"/>
      <c r="BM428" s="384"/>
      <c r="BN428" s="384"/>
      <c r="BO428" s="384"/>
      <c r="BP428" s="384"/>
      <c r="BQ428" s="384"/>
      <c r="BR428" s="384"/>
      <c r="BU428" s="384"/>
      <c r="BV428" s="384"/>
      <c r="BW428" s="384"/>
      <c r="BX428" s="384"/>
    </row>
    <row r="429" spans="1:76" ht="16.2" thickBot="1" x14ac:dyDescent="0.35">
      <c r="A429" s="305">
        <v>1426</v>
      </c>
      <c r="B429" s="306">
        <v>0</v>
      </c>
      <c r="C429" s="307">
        <v>0</v>
      </c>
      <c r="D429" s="308">
        <v>0</v>
      </c>
      <c r="E429" s="309">
        <v>0</v>
      </c>
      <c r="F429" s="310">
        <v>0</v>
      </c>
      <c r="G429" s="310">
        <v>0</v>
      </c>
      <c r="H429" s="324"/>
      <c r="I429" s="324"/>
      <c r="J429" s="175"/>
      <c r="K429" s="383"/>
      <c r="L429" s="316"/>
      <c r="M429" s="316"/>
      <c r="N429" s="316"/>
      <c r="O429" s="317"/>
      <c r="P429" s="318"/>
      <c r="Q429" s="319">
        <v>3426</v>
      </c>
      <c r="R429" s="320">
        <v>0</v>
      </c>
      <c r="S429" s="321" t="e">
        <f t="shared" si="6"/>
        <v>#DIV/0!</v>
      </c>
      <c r="T429" s="189"/>
      <c r="U429" s="189"/>
      <c r="V429" s="189"/>
      <c r="W429" s="336"/>
      <c r="X429" s="341"/>
      <c r="Y429" s="284"/>
      <c r="Z429" s="418"/>
      <c r="AA429" s="418"/>
      <c r="AB429" s="418"/>
      <c r="AC429" s="418"/>
      <c r="AP429" s="418"/>
      <c r="AS429" s="418"/>
      <c r="AW429" s="418"/>
      <c r="BA429" s="418"/>
      <c r="BF429" s="384"/>
      <c r="BG429" s="384"/>
      <c r="BH429" s="384"/>
      <c r="BM429" s="384"/>
      <c r="BN429" s="384"/>
      <c r="BO429" s="384"/>
      <c r="BP429" s="384"/>
      <c r="BQ429" s="384"/>
      <c r="BR429" s="384"/>
      <c r="BU429" s="384"/>
      <c r="BV429" s="384"/>
      <c r="BW429" s="384"/>
      <c r="BX429" s="384"/>
    </row>
    <row r="430" spans="1:76" ht="16.2" thickBot="1" x14ac:dyDescent="0.35">
      <c r="A430" s="305">
        <v>1427</v>
      </c>
      <c r="B430" s="306">
        <v>0</v>
      </c>
      <c r="C430" s="307">
        <v>0</v>
      </c>
      <c r="D430" s="308">
        <v>0</v>
      </c>
      <c r="E430" s="309">
        <v>0</v>
      </c>
      <c r="F430" s="310">
        <v>0</v>
      </c>
      <c r="G430" s="310">
        <v>0</v>
      </c>
      <c r="H430" s="324"/>
      <c r="I430" s="324"/>
      <c r="J430" s="175"/>
      <c r="K430" s="383"/>
      <c r="L430" s="316"/>
      <c r="M430" s="316"/>
      <c r="N430" s="316"/>
      <c r="O430" s="317"/>
      <c r="P430" s="318"/>
      <c r="Q430" s="319">
        <v>3427</v>
      </c>
      <c r="R430" s="320">
        <v>0</v>
      </c>
      <c r="S430" s="321" t="e">
        <f t="shared" si="6"/>
        <v>#DIV/0!</v>
      </c>
      <c r="T430" s="189"/>
      <c r="U430" s="189"/>
      <c r="V430" s="189"/>
      <c r="W430" s="336"/>
      <c r="X430" s="341"/>
      <c r="Y430" s="284"/>
      <c r="Z430" s="418"/>
      <c r="AA430" s="418"/>
      <c r="AB430" s="418"/>
      <c r="AC430" s="418"/>
      <c r="AP430" s="418"/>
      <c r="AS430" s="418"/>
      <c r="AW430" s="418"/>
      <c r="BA430" s="418"/>
      <c r="BF430" s="384"/>
      <c r="BG430" s="384"/>
      <c r="BH430" s="384"/>
      <c r="BM430" s="384"/>
      <c r="BN430" s="384"/>
      <c r="BO430" s="384"/>
      <c r="BP430" s="384"/>
      <c r="BQ430" s="384"/>
      <c r="BR430" s="384"/>
      <c r="BU430" s="384"/>
      <c r="BV430" s="384"/>
      <c r="BW430" s="384"/>
      <c r="BX430" s="384"/>
    </row>
    <row r="431" spans="1:76" ht="16.2" thickBot="1" x14ac:dyDescent="0.35">
      <c r="A431" s="305">
        <v>1428</v>
      </c>
      <c r="B431" s="306">
        <v>0</v>
      </c>
      <c r="C431" s="307">
        <v>0</v>
      </c>
      <c r="D431" s="308">
        <v>0</v>
      </c>
      <c r="E431" s="309">
        <v>0</v>
      </c>
      <c r="F431" s="310">
        <v>0</v>
      </c>
      <c r="G431" s="310">
        <v>0</v>
      </c>
      <c r="H431" s="324"/>
      <c r="I431" s="324"/>
      <c r="J431" s="175"/>
      <c r="K431" s="383"/>
      <c r="L431" s="316"/>
      <c r="M431" s="316"/>
      <c r="N431" s="316"/>
      <c r="O431" s="317"/>
      <c r="P431" s="318"/>
      <c r="Q431" s="319">
        <v>3428</v>
      </c>
      <c r="R431" s="320">
        <v>0</v>
      </c>
      <c r="S431" s="321" t="e">
        <f t="shared" si="6"/>
        <v>#DIV/0!</v>
      </c>
      <c r="T431" s="189"/>
      <c r="U431" s="189"/>
      <c r="V431" s="189"/>
      <c r="W431" s="336"/>
      <c r="X431" s="341"/>
      <c r="Y431" s="284"/>
      <c r="Z431" s="418"/>
      <c r="AA431" s="418"/>
      <c r="AB431" s="418"/>
      <c r="AC431" s="418"/>
      <c r="AP431" s="418"/>
      <c r="AS431" s="418"/>
      <c r="AW431" s="418"/>
      <c r="BA431" s="418"/>
      <c r="BF431" s="384"/>
      <c r="BG431" s="384"/>
      <c r="BH431" s="384"/>
      <c r="BM431" s="384"/>
      <c r="BN431" s="384"/>
      <c r="BO431" s="384"/>
      <c r="BP431" s="384"/>
      <c r="BQ431" s="384"/>
      <c r="BR431" s="384"/>
      <c r="BU431" s="384"/>
      <c r="BV431" s="384"/>
      <c r="BW431" s="384"/>
      <c r="BX431" s="384"/>
    </row>
    <row r="432" spans="1:76" ht="16.2" thickBot="1" x14ac:dyDescent="0.35">
      <c r="A432" s="305">
        <v>1429</v>
      </c>
      <c r="B432" s="306">
        <v>0</v>
      </c>
      <c r="C432" s="307">
        <v>0</v>
      </c>
      <c r="D432" s="308">
        <v>0</v>
      </c>
      <c r="E432" s="309">
        <v>0</v>
      </c>
      <c r="F432" s="310">
        <v>0</v>
      </c>
      <c r="G432" s="310">
        <v>0</v>
      </c>
      <c r="H432" s="324"/>
      <c r="I432" s="324"/>
      <c r="J432" s="175"/>
      <c r="K432" s="383"/>
      <c r="L432" s="316"/>
      <c r="M432" s="316"/>
      <c r="N432" s="316"/>
      <c r="O432" s="317"/>
      <c r="P432" s="318"/>
      <c r="Q432" s="319">
        <v>3429</v>
      </c>
      <c r="R432" s="320">
        <v>0</v>
      </c>
      <c r="S432" s="321" t="e">
        <f t="shared" si="6"/>
        <v>#DIV/0!</v>
      </c>
      <c r="T432" s="189"/>
      <c r="U432" s="189"/>
      <c r="V432" s="189"/>
      <c r="W432" s="336"/>
      <c r="X432" s="341"/>
      <c r="Y432" s="284"/>
      <c r="Z432" s="418"/>
      <c r="AA432" s="418"/>
      <c r="AB432" s="418"/>
      <c r="AC432" s="418"/>
      <c r="AP432" s="418"/>
      <c r="AS432" s="418"/>
      <c r="AW432" s="418"/>
      <c r="BA432" s="418"/>
      <c r="BF432" s="384"/>
      <c r="BG432" s="384"/>
      <c r="BH432" s="384"/>
      <c r="BM432" s="384"/>
      <c r="BN432" s="384"/>
      <c r="BO432" s="384"/>
      <c r="BP432" s="384"/>
      <c r="BQ432" s="384"/>
      <c r="BR432" s="384"/>
      <c r="BU432" s="384"/>
      <c r="BV432" s="384"/>
      <c r="BW432" s="384"/>
      <c r="BX432" s="384"/>
    </row>
    <row r="433" spans="1:76" ht="16.2" thickBot="1" x14ac:dyDescent="0.35">
      <c r="A433" s="305">
        <v>1430</v>
      </c>
      <c r="B433" s="306">
        <v>0</v>
      </c>
      <c r="C433" s="307">
        <v>0</v>
      </c>
      <c r="D433" s="308">
        <v>0</v>
      </c>
      <c r="E433" s="309">
        <v>0</v>
      </c>
      <c r="F433" s="310">
        <v>0</v>
      </c>
      <c r="G433" s="310">
        <v>0</v>
      </c>
      <c r="H433" s="324"/>
      <c r="I433" s="324"/>
      <c r="J433" s="175"/>
      <c r="K433" s="383"/>
      <c r="L433" s="316"/>
      <c r="M433" s="316"/>
      <c r="N433" s="316"/>
      <c r="O433" s="317"/>
      <c r="P433" s="318"/>
      <c r="Q433" s="319">
        <v>3430</v>
      </c>
      <c r="R433" s="320">
        <v>0</v>
      </c>
      <c r="S433" s="321" t="e">
        <f t="shared" si="6"/>
        <v>#DIV/0!</v>
      </c>
      <c r="T433" s="189"/>
      <c r="U433" s="189"/>
      <c r="V433" s="189"/>
      <c r="W433" s="336"/>
      <c r="X433" s="341"/>
      <c r="Y433" s="284"/>
      <c r="Z433" s="418"/>
      <c r="AA433" s="418"/>
      <c r="AB433" s="418"/>
      <c r="AC433" s="418"/>
      <c r="AP433" s="418"/>
      <c r="AS433" s="418"/>
      <c r="AW433" s="418"/>
      <c r="BA433" s="418"/>
      <c r="BF433" s="384"/>
      <c r="BG433" s="384"/>
      <c r="BH433" s="384"/>
      <c r="BM433" s="384"/>
      <c r="BN433" s="384"/>
      <c r="BO433" s="384"/>
      <c r="BP433" s="384"/>
      <c r="BQ433" s="384"/>
      <c r="BR433" s="384"/>
      <c r="BU433" s="384"/>
      <c r="BV433" s="384"/>
      <c r="BW433" s="384"/>
      <c r="BX433" s="384"/>
    </row>
    <row r="434" spans="1:76" ht="16.2" thickBot="1" x14ac:dyDescent="0.35">
      <c r="A434" s="305">
        <v>1431</v>
      </c>
      <c r="B434" s="306">
        <v>0</v>
      </c>
      <c r="C434" s="307">
        <v>0</v>
      </c>
      <c r="D434" s="308">
        <v>0</v>
      </c>
      <c r="E434" s="309">
        <v>0</v>
      </c>
      <c r="F434" s="310">
        <v>0</v>
      </c>
      <c r="G434" s="310">
        <v>0</v>
      </c>
      <c r="H434" s="324"/>
      <c r="I434" s="324"/>
      <c r="J434" s="175"/>
      <c r="K434" s="383"/>
      <c r="L434" s="316"/>
      <c r="M434" s="316"/>
      <c r="N434" s="316"/>
      <c r="O434" s="317"/>
      <c r="P434" s="318"/>
      <c r="Q434" s="319">
        <v>3431</v>
      </c>
      <c r="R434" s="320">
        <v>0</v>
      </c>
      <c r="S434" s="321" t="e">
        <f t="shared" si="6"/>
        <v>#DIV/0!</v>
      </c>
      <c r="T434" s="189"/>
      <c r="U434" s="189"/>
      <c r="V434" s="189"/>
      <c r="W434" s="336"/>
      <c r="X434" s="341"/>
      <c r="Y434" s="284"/>
      <c r="Z434" s="418"/>
      <c r="AA434" s="418"/>
      <c r="AB434" s="418"/>
      <c r="AC434" s="418"/>
      <c r="AP434" s="418"/>
      <c r="AS434" s="418"/>
      <c r="AW434" s="418"/>
      <c r="BA434" s="418"/>
      <c r="BF434" s="384"/>
      <c r="BG434" s="384"/>
      <c r="BH434" s="384"/>
      <c r="BM434" s="384"/>
      <c r="BN434" s="384"/>
      <c r="BO434" s="384"/>
      <c r="BP434" s="384"/>
      <c r="BQ434" s="384"/>
      <c r="BR434" s="384"/>
      <c r="BU434" s="384"/>
      <c r="BV434" s="384"/>
      <c r="BW434" s="384"/>
      <c r="BX434" s="384"/>
    </row>
    <row r="435" spans="1:76" ht="16.2" thickBot="1" x14ac:dyDescent="0.35">
      <c r="A435" s="305">
        <v>1432</v>
      </c>
      <c r="B435" s="306">
        <v>0</v>
      </c>
      <c r="C435" s="307">
        <v>0</v>
      </c>
      <c r="D435" s="308">
        <v>0</v>
      </c>
      <c r="E435" s="309">
        <v>0</v>
      </c>
      <c r="F435" s="310">
        <v>0</v>
      </c>
      <c r="G435" s="310">
        <v>0</v>
      </c>
      <c r="H435" s="324"/>
      <c r="I435" s="324"/>
      <c r="J435" s="175"/>
      <c r="K435" s="383"/>
      <c r="L435" s="316"/>
      <c r="M435" s="316"/>
      <c r="N435" s="316"/>
      <c r="O435" s="317"/>
      <c r="P435" s="318"/>
      <c r="Q435" s="319">
        <v>3432</v>
      </c>
      <c r="R435" s="320">
        <v>0</v>
      </c>
      <c r="S435" s="321" t="e">
        <f t="shared" si="6"/>
        <v>#DIV/0!</v>
      </c>
      <c r="T435" s="189"/>
      <c r="U435" s="189"/>
      <c r="V435" s="189"/>
      <c r="W435" s="336"/>
      <c r="X435" s="341"/>
      <c r="Y435" s="284"/>
      <c r="Z435" s="418"/>
      <c r="AA435" s="418"/>
      <c r="AB435" s="418"/>
      <c r="AC435" s="418"/>
      <c r="AP435" s="418"/>
      <c r="AS435" s="418"/>
      <c r="AW435" s="418"/>
      <c r="BA435" s="418"/>
      <c r="BF435" s="384"/>
      <c r="BG435" s="384"/>
      <c r="BH435" s="384"/>
      <c r="BM435" s="384"/>
      <c r="BN435" s="384"/>
      <c r="BO435" s="384"/>
      <c r="BP435" s="384"/>
      <c r="BQ435" s="384"/>
      <c r="BR435" s="384"/>
      <c r="BU435" s="384"/>
      <c r="BV435" s="384"/>
      <c r="BW435" s="384"/>
      <c r="BX435" s="384"/>
    </row>
    <row r="436" spans="1:76" ht="16.2" thickBot="1" x14ac:dyDescent="0.35">
      <c r="A436" s="305">
        <v>1433</v>
      </c>
      <c r="B436" s="306">
        <v>0</v>
      </c>
      <c r="C436" s="307">
        <v>0</v>
      </c>
      <c r="D436" s="308">
        <v>0</v>
      </c>
      <c r="E436" s="309">
        <v>0</v>
      </c>
      <c r="F436" s="310">
        <v>0</v>
      </c>
      <c r="G436" s="310">
        <v>0</v>
      </c>
      <c r="H436" s="324"/>
      <c r="I436" s="324"/>
      <c r="J436" s="175"/>
      <c r="K436" s="383"/>
      <c r="L436" s="316"/>
      <c r="M436" s="316"/>
      <c r="N436" s="316"/>
      <c r="O436" s="317"/>
      <c r="P436" s="318"/>
      <c r="Q436" s="319">
        <v>3433</v>
      </c>
      <c r="R436" s="320">
        <v>0</v>
      </c>
      <c r="S436" s="321" t="e">
        <f t="shared" si="6"/>
        <v>#DIV/0!</v>
      </c>
      <c r="T436" s="189"/>
      <c r="U436" s="189"/>
      <c r="V436" s="189"/>
      <c r="W436" s="336"/>
      <c r="X436" s="341"/>
      <c r="Y436" s="284"/>
      <c r="Z436" s="418"/>
      <c r="AA436" s="418"/>
      <c r="AB436" s="418"/>
      <c r="AC436" s="418"/>
      <c r="AP436" s="418"/>
      <c r="AS436" s="418"/>
      <c r="AW436" s="418"/>
      <c r="BA436" s="418"/>
      <c r="BF436" s="384"/>
      <c r="BG436" s="384"/>
      <c r="BH436" s="384"/>
      <c r="BM436" s="384"/>
      <c r="BN436" s="384"/>
      <c r="BO436" s="384"/>
      <c r="BP436" s="384"/>
      <c r="BQ436" s="384"/>
      <c r="BR436" s="384"/>
      <c r="BU436" s="384"/>
      <c r="BV436" s="384"/>
      <c r="BW436" s="384"/>
      <c r="BX436" s="384"/>
    </row>
    <row r="437" spans="1:76" ht="16.2" thickBot="1" x14ac:dyDescent="0.35">
      <c r="A437" s="305">
        <v>1434</v>
      </c>
      <c r="B437" s="306">
        <v>0</v>
      </c>
      <c r="C437" s="307">
        <v>0</v>
      </c>
      <c r="D437" s="308">
        <v>0</v>
      </c>
      <c r="E437" s="309">
        <v>0</v>
      </c>
      <c r="F437" s="310">
        <v>0</v>
      </c>
      <c r="G437" s="310">
        <v>0</v>
      </c>
      <c r="H437" s="324"/>
      <c r="I437" s="324"/>
      <c r="J437" s="175"/>
      <c r="K437" s="383"/>
      <c r="L437" s="316"/>
      <c r="M437" s="316"/>
      <c r="N437" s="316"/>
      <c r="O437" s="317"/>
      <c r="P437" s="318"/>
      <c r="Q437" s="319">
        <v>3434</v>
      </c>
      <c r="R437" s="320">
        <v>0</v>
      </c>
      <c r="S437" s="321" t="e">
        <f t="shared" si="6"/>
        <v>#DIV/0!</v>
      </c>
      <c r="T437" s="189"/>
      <c r="U437" s="189"/>
      <c r="V437" s="189"/>
      <c r="W437" s="336"/>
      <c r="X437" s="341"/>
      <c r="Y437" s="284"/>
      <c r="Z437" s="418"/>
      <c r="AA437" s="418"/>
      <c r="AB437" s="418"/>
      <c r="AC437" s="418"/>
      <c r="AP437" s="418"/>
      <c r="AS437" s="418"/>
      <c r="AW437" s="418"/>
      <c r="BA437" s="418"/>
      <c r="BF437" s="384"/>
      <c r="BG437" s="384"/>
      <c r="BH437" s="384"/>
      <c r="BM437" s="384"/>
      <c r="BN437" s="384"/>
      <c r="BO437" s="384"/>
      <c r="BP437" s="384"/>
      <c r="BQ437" s="384"/>
      <c r="BR437" s="384"/>
      <c r="BU437" s="384"/>
      <c r="BV437" s="384"/>
      <c r="BW437" s="384"/>
      <c r="BX437" s="384"/>
    </row>
    <row r="438" spans="1:76" ht="16.2" thickBot="1" x14ac:dyDescent="0.35">
      <c r="A438" s="305">
        <v>1435</v>
      </c>
      <c r="B438" s="306">
        <v>0</v>
      </c>
      <c r="C438" s="307">
        <v>0</v>
      </c>
      <c r="D438" s="308">
        <v>0</v>
      </c>
      <c r="E438" s="309">
        <v>0</v>
      </c>
      <c r="F438" s="310">
        <v>0</v>
      </c>
      <c r="G438" s="310">
        <v>0</v>
      </c>
      <c r="H438" s="324"/>
      <c r="I438" s="324"/>
      <c r="J438" s="175"/>
      <c r="K438" s="383"/>
      <c r="L438" s="316"/>
      <c r="M438" s="316"/>
      <c r="N438" s="316"/>
      <c r="O438" s="317"/>
      <c r="P438" s="318"/>
      <c r="Q438" s="319">
        <v>3435</v>
      </c>
      <c r="R438" s="320">
        <v>0</v>
      </c>
      <c r="S438" s="321" t="e">
        <f t="shared" si="6"/>
        <v>#DIV/0!</v>
      </c>
      <c r="T438" s="189"/>
      <c r="U438" s="189"/>
      <c r="V438" s="189"/>
      <c r="W438" s="336"/>
      <c r="X438" s="341"/>
      <c r="Y438" s="284"/>
      <c r="Z438" s="418"/>
      <c r="AA438" s="418"/>
      <c r="AB438" s="418"/>
      <c r="AC438" s="418"/>
      <c r="AP438" s="418"/>
      <c r="AS438" s="418"/>
      <c r="AW438" s="418"/>
      <c r="BA438" s="418"/>
      <c r="BF438" s="384"/>
      <c r="BG438" s="384"/>
      <c r="BH438" s="384"/>
      <c r="BM438" s="384"/>
      <c r="BN438" s="384"/>
      <c r="BO438" s="384"/>
      <c r="BP438" s="384"/>
      <c r="BQ438" s="384"/>
      <c r="BR438" s="384"/>
      <c r="BU438" s="384"/>
      <c r="BV438" s="384"/>
      <c r="BW438" s="384"/>
      <c r="BX438" s="384"/>
    </row>
    <row r="439" spans="1:76" ht="16.2" thickBot="1" x14ac:dyDescent="0.35">
      <c r="A439" s="305">
        <v>1436</v>
      </c>
      <c r="B439" s="306">
        <v>0</v>
      </c>
      <c r="C439" s="307">
        <v>0</v>
      </c>
      <c r="D439" s="308">
        <v>0</v>
      </c>
      <c r="E439" s="309">
        <v>0</v>
      </c>
      <c r="F439" s="310">
        <v>0</v>
      </c>
      <c r="G439" s="310">
        <v>0</v>
      </c>
      <c r="H439" s="324"/>
      <c r="I439" s="324"/>
      <c r="J439" s="175"/>
      <c r="K439" s="383"/>
      <c r="L439" s="316"/>
      <c r="M439" s="316"/>
      <c r="N439" s="316"/>
      <c r="O439" s="317"/>
      <c r="P439" s="318"/>
      <c r="Q439" s="319">
        <v>3436</v>
      </c>
      <c r="R439" s="320">
        <v>0</v>
      </c>
      <c r="S439" s="321" t="e">
        <f t="shared" si="6"/>
        <v>#DIV/0!</v>
      </c>
      <c r="T439" s="189"/>
      <c r="U439" s="189"/>
      <c r="V439" s="189"/>
      <c r="W439" s="336"/>
      <c r="X439" s="341"/>
      <c r="Y439" s="284"/>
      <c r="Z439" s="418"/>
      <c r="AA439" s="418"/>
      <c r="AB439" s="418"/>
      <c r="AC439" s="418"/>
      <c r="AP439" s="418"/>
      <c r="AS439" s="418"/>
      <c r="AW439" s="418"/>
      <c r="BA439" s="418"/>
      <c r="BF439" s="384"/>
      <c r="BG439" s="384"/>
      <c r="BH439" s="384"/>
      <c r="BM439" s="384"/>
      <c r="BN439" s="384"/>
      <c r="BO439" s="384"/>
      <c r="BP439" s="384"/>
      <c r="BQ439" s="384"/>
      <c r="BR439" s="384"/>
      <c r="BU439" s="384"/>
      <c r="BV439" s="384"/>
      <c r="BW439" s="384"/>
      <c r="BX439" s="384"/>
    </row>
    <row r="440" spans="1:76" ht="16.2" thickBot="1" x14ac:dyDescent="0.35">
      <c r="A440" s="305">
        <v>1437</v>
      </c>
      <c r="B440" s="306">
        <v>0</v>
      </c>
      <c r="C440" s="307">
        <v>0</v>
      </c>
      <c r="D440" s="308">
        <v>0</v>
      </c>
      <c r="E440" s="309">
        <v>0</v>
      </c>
      <c r="F440" s="310">
        <v>0</v>
      </c>
      <c r="G440" s="310">
        <v>0</v>
      </c>
      <c r="H440" s="324"/>
      <c r="I440" s="324"/>
      <c r="J440" s="175"/>
      <c r="K440" s="383"/>
      <c r="L440" s="316"/>
      <c r="M440" s="316"/>
      <c r="N440" s="316"/>
      <c r="O440" s="317"/>
      <c r="P440" s="318"/>
      <c r="Q440" s="319">
        <v>3437</v>
      </c>
      <c r="R440" s="320">
        <v>0</v>
      </c>
      <c r="S440" s="321" t="e">
        <f t="shared" si="6"/>
        <v>#DIV/0!</v>
      </c>
      <c r="T440" s="189"/>
      <c r="U440" s="189">
        <v>0</v>
      </c>
      <c r="V440" s="189">
        <v>0</v>
      </c>
      <c r="W440" s="336">
        <v>0</v>
      </c>
      <c r="X440" s="341"/>
      <c r="Y440" s="284"/>
      <c r="Z440" s="418"/>
      <c r="AA440" s="418"/>
      <c r="AB440" s="418"/>
      <c r="AC440" s="418"/>
      <c r="AP440" s="418"/>
      <c r="AS440" s="418"/>
      <c r="AW440" s="418"/>
      <c r="BA440" s="418"/>
      <c r="BF440" s="384"/>
      <c r="BG440" s="384"/>
      <c r="BH440" s="384"/>
      <c r="BM440" s="384"/>
      <c r="BN440" s="384"/>
      <c r="BO440" s="384"/>
      <c r="BP440" s="384"/>
      <c r="BQ440" s="384"/>
      <c r="BR440" s="384"/>
      <c r="BU440" s="384"/>
      <c r="BV440" s="384"/>
      <c r="BW440" s="384"/>
      <c r="BX440" s="384"/>
    </row>
    <row r="441" spans="1:76" ht="16.2" thickBot="1" x14ac:dyDescent="0.35">
      <c r="A441" s="305">
        <v>1438</v>
      </c>
      <c r="B441" s="306">
        <v>0</v>
      </c>
      <c r="C441" s="307">
        <v>0</v>
      </c>
      <c r="D441" s="308">
        <v>0</v>
      </c>
      <c r="E441" s="309">
        <v>0</v>
      </c>
      <c r="F441" s="310">
        <v>0</v>
      </c>
      <c r="G441" s="310">
        <v>0</v>
      </c>
      <c r="H441" s="324"/>
      <c r="I441" s="324"/>
      <c r="J441" s="175"/>
      <c r="K441" s="383"/>
      <c r="L441" s="316"/>
      <c r="M441" s="316"/>
      <c r="N441" s="316"/>
      <c r="O441" s="317"/>
      <c r="P441" s="318"/>
      <c r="Q441" s="319">
        <v>3438</v>
      </c>
      <c r="R441" s="320">
        <v>0</v>
      </c>
      <c r="S441" s="321" t="e">
        <f t="shared" si="6"/>
        <v>#DIV/0!</v>
      </c>
      <c r="T441" s="189"/>
      <c r="U441" s="189"/>
      <c r="V441" s="189"/>
      <c r="W441" s="336"/>
      <c r="X441" s="341"/>
      <c r="Y441" s="284"/>
      <c r="Z441" s="418"/>
      <c r="AA441" s="418"/>
      <c r="AB441" s="418"/>
      <c r="AC441" s="418"/>
      <c r="AP441" s="418"/>
      <c r="AS441" s="418"/>
      <c r="AW441" s="418"/>
      <c r="BA441" s="418"/>
      <c r="BF441" s="384"/>
      <c r="BG441" s="384"/>
      <c r="BH441" s="384"/>
      <c r="BM441" s="384"/>
      <c r="BN441" s="384"/>
      <c r="BO441" s="384"/>
      <c r="BP441" s="384"/>
      <c r="BQ441" s="384"/>
      <c r="BR441" s="384"/>
      <c r="BU441" s="384"/>
      <c r="BV441" s="384"/>
      <c r="BW441" s="384"/>
      <c r="BX441" s="384"/>
    </row>
    <row r="442" spans="1:76" ht="16.2" thickBot="1" x14ac:dyDescent="0.35">
      <c r="A442" s="305">
        <v>1439</v>
      </c>
      <c r="B442" s="306">
        <v>0</v>
      </c>
      <c r="C442" s="307">
        <v>0</v>
      </c>
      <c r="D442" s="308">
        <v>0</v>
      </c>
      <c r="E442" s="309">
        <v>0</v>
      </c>
      <c r="F442" s="310">
        <v>0</v>
      </c>
      <c r="G442" s="310">
        <v>0</v>
      </c>
      <c r="H442" s="324"/>
      <c r="I442" s="324"/>
      <c r="J442" s="175"/>
      <c r="K442" s="383"/>
      <c r="L442" s="316"/>
      <c r="M442" s="316"/>
      <c r="N442" s="316"/>
      <c r="O442" s="317"/>
      <c r="P442" s="318"/>
      <c r="Q442" s="319">
        <v>3439</v>
      </c>
      <c r="R442" s="320">
        <v>0</v>
      </c>
      <c r="S442" s="321" t="e">
        <f t="shared" si="6"/>
        <v>#DIV/0!</v>
      </c>
      <c r="T442" s="189"/>
      <c r="U442" s="189"/>
      <c r="V442" s="189"/>
      <c r="W442" s="336"/>
      <c r="X442" s="341"/>
      <c r="Y442" s="284"/>
      <c r="Z442" s="418"/>
      <c r="AA442" s="418"/>
      <c r="AB442" s="418"/>
      <c r="AC442" s="418"/>
      <c r="AP442" s="418"/>
      <c r="AS442" s="418"/>
      <c r="AW442" s="418"/>
      <c r="BA442" s="418"/>
      <c r="BF442" s="384"/>
      <c r="BG442" s="384"/>
      <c r="BH442" s="384"/>
      <c r="BM442" s="384"/>
      <c r="BN442" s="384"/>
      <c r="BO442" s="384"/>
      <c r="BP442" s="384"/>
      <c r="BQ442" s="384"/>
      <c r="BR442" s="384"/>
      <c r="BU442" s="384"/>
      <c r="BV442" s="384"/>
      <c r="BW442" s="384"/>
      <c r="BX442" s="384"/>
    </row>
    <row r="443" spans="1:76" ht="16.2" thickBot="1" x14ac:dyDescent="0.35">
      <c r="A443" s="305">
        <v>1440</v>
      </c>
      <c r="B443" s="306">
        <v>0</v>
      </c>
      <c r="C443" s="307">
        <v>0</v>
      </c>
      <c r="D443" s="308">
        <v>0</v>
      </c>
      <c r="E443" s="309">
        <v>0</v>
      </c>
      <c r="F443" s="310">
        <v>0</v>
      </c>
      <c r="G443" s="310">
        <v>0</v>
      </c>
      <c r="H443" s="324"/>
      <c r="I443" s="324"/>
      <c r="J443" s="175"/>
      <c r="K443" s="383"/>
      <c r="L443" s="316"/>
      <c r="M443" s="316"/>
      <c r="N443" s="316"/>
      <c r="O443" s="317"/>
      <c r="P443" s="318"/>
      <c r="Q443" s="319">
        <v>3440</v>
      </c>
      <c r="R443" s="320">
        <v>0</v>
      </c>
      <c r="S443" s="321" t="e">
        <f t="shared" si="6"/>
        <v>#DIV/0!</v>
      </c>
      <c r="T443" s="189"/>
      <c r="U443" s="189"/>
      <c r="V443" s="189"/>
      <c r="W443" s="336"/>
      <c r="X443" s="341"/>
      <c r="Y443" s="284"/>
      <c r="Z443" s="418"/>
      <c r="AA443" s="418"/>
      <c r="AB443" s="418"/>
      <c r="AC443" s="418"/>
      <c r="AP443" s="418"/>
      <c r="AS443" s="418"/>
      <c r="AW443" s="418"/>
      <c r="BA443" s="418"/>
    </row>
    <row r="444" spans="1:76" ht="16.2" thickBot="1" x14ac:dyDescent="0.35">
      <c r="A444" s="305">
        <v>1441</v>
      </c>
      <c r="B444" s="306">
        <v>0</v>
      </c>
      <c r="C444" s="307">
        <v>0</v>
      </c>
      <c r="D444" s="308">
        <v>0</v>
      </c>
      <c r="E444" s="309">
        <v>0</v>
      </c>
      <c r="F444" s="310">
        <v>0</v>
      </c>
      <c r="G444" s="310">
        <v>0</v>
      </c>
      <c r="H444" s="324"/>
      <c r="I444" s="324"/>
      <c r="J444" s="175"/>
      <c r="K444" s="383"/>
      <c r="L444" s="316"/>
      <c r="M444" s="316"/>
      <c r="N444" s="316"/>
      <c r="O444" s="317"/>
      <c r="P444" s="318"/>
      <c r="Q444" s="319">
        <v>3441</v>
      </c>
      <c r="R444" s="320">
        <v>0</v>
      </c>
      <c r="S444" s="321" t="e">
        <f t="shared" si="6"/>
        <v>#DIV/0!</v>
      </c>
      <c r="T444" s="189"/>
      <c r="U444" s="189"/>
      <c r="V444" s="189"/>
      <c r="W444" s="336"/>
      <c r="X444" s="341"/>
      <c r="Y444" s="284"/>
      <c r="Z444" s="418"/>
      <c r="AA444" s="418"/>
      <c r="AB444" s="418"/>
      <c r="AC444" s="418"/>
      <c r="AP444" s="418"/>
      <c r="AS444" s="418"/>
      <c r="AW444" s="418"/>
      <c r="BA444" s="418"/>
    </row>
    <row r="445" spans="1:76" ht="16.2" thickBot="1" x14ac:dyDescent="0.35">
      <c r="A445" s="305">
        <v>1442</v>
      </c>
      <c r="B445" s="306">
        <v>0</v>
      </c>
      <c r="C445" s="307">
        <v>0</v>
      </c>
      <c r="D445" s="308">
        <v>0</v>
      </c>
      <c r="E445" s="309">
        <v>0</v>
      </c>
      <c r="F445" s="310">
        <v>0</v>
      </c>
      <c r="G445" s="310">
        <v>0</v>
      </c>
      <c r="H445" s="324"/>
      <c r="I445" s="324"/>
      <c r="J445" s="175"/>
      <c r="K445" s="383"/>
      <c r="L445" s="316"/>
      <c r="M445" s="316"/>
      <c r="N445" s="316"/>
      <c r="O445" s="317"/>
      <c r="P445" s="318"/>
      <c r="Q445" s="319">
        <v>3442</v>
      </c>
      <c r="R445" s="320">
        <v>0</v>
      </c>
      <c r="S445" s="321" t="e">
        <f t="shared" si="6"/>
        <v>#DIV/0!</v>
      </c>
      <c r="T445" s="189"/>
      <c r="U445" s="189"/>
      <c r="V445" s="189"/>
      <c r="W445" s="336"/>
      <c r="X445" s="341"/>
      <c r="Y445" s="284"/>
      <c r="Z445" s="418"/>
      <c r="AA445" s="418"/>
      <c r="AB445" s="418"/>
      <c r="AC445" s="418"/>
      <c r="AP445" s="418"/>
      <c r="AS445" s="418"/>
      <c r="AW445" s="418"/>
      <c r="BA445" s="418"/>
    </row>
    <row r="446" spans="1:76" ht="16.2" thickBot="1" x14ac:dyDescent="0.35">
      <c r="A446" s="305">
        <v>1443</v>
      </c>
      <c r="B446" s="306">
        <v>0</v>
      </c>
      <c r="C446" s="307">
        <v>0</v>
      </c>
      <c r="D446" s="308">
        <v>0</v>
      </c>
      <c r="E446" s="309">
        <v>0</v>
      </c>
      <c r="F446" s="310">
        <v>0</v>
      </c>
      <c r="G446" s="310">
        <v>0</v>
      </c>
      <c r="H446" s="324"/>
      <c r="I446" s="324"/>
      <c r="J446" s="175"/>
      <c r="K446" s="383"/>
      <c r="L446" s="316"/>
      <c r="M446" s="316"/>
      <c r="N446" s="316"/>
      <c r="O446" s="317"/>
      <c r="P446" s="318"/>
      <c r="Q446" s="319">
        <v>3443</v>
      </c>
      <c r="R446" s="320">
        <v>0</v>
      </c>
      <c r="S446" s="321" t="e">
        <f t="shared" si="6"/>
        <v>#DIV/0!</v>
      </c>
      <c r="T446" s="189"/>
      <c r="U446" s="189"/>
      <c r="V446" s="189"/>
      <c r="W446" s="336"/>
      <c r="X446" s="341"/>
      <c r="Y446" s="284"/>
      <c r="Z446" s="418"/>
      <c r="AA446" s="418"/>
      <c r="AB446" s="418"/>
      <c r="AC446" s="418"/>
      <c r="AP446" s="418"/>
      <c r="AS446" s="418"/>
      <c r="AW446" s="418"/>
      <c r="BA446" s="418"/>
    </row>
    <row r="447" spans="1:76" ht="16.2" thickBot="1" x14ac:dyDescent="0.35">
      <c r="A447" s="305">
        <v>1444</v>
      </c>
      <c r="B447" s="306">
        <v>0</v>
      </c>
      <c r="C447" s="307">
        <v>0</v>
      </c>
      <c r="D447" s="308">
        <v>0</v>
      </c>
      <c r="E447" s="309">
        <v>0</v>
      </c>
      <c r="F447" s="310">
        <v>0</v>
      </c>
      <c r="G447" s="310">
        <v>0</v>
      </c>
      <c r="H447" s="324"/>
      <c r="I447" s="324"/>
      <c r="J447" s="175"/>
      <c r="K447" s="383"/>
      <c r="L447" s="316"/>
      <c r="M447" s="316"/>
      <c r="N447" s="316"/>
      <c r="O447" s="317"/>
      <c r="P447" s="318"/>
      <c r="Q447" s="319">
        <v>3444</v>
      </c>
      <c r="R447" s="320">
        <v>0</v>
      </c>
      <c r="S447" s="321" t="e">
        <f t="shared" si="6"/>
        <v>#DIV/0!</v>
      </c>
      <c r="T447" s="189"/>
      <c r="U447" s="189"/>
      <c r="V447" s="189"/>
      <c r="W447" s="336"/>
      <c r="X447" s="341"/>
      <c r="Y447" s="284"/>
      <c r="Z447" s="418"/>
      <c r="AA447" s="418"/>
      <c r="AB447" s="418"/>
      <c r="AC447" s="418"/>
      <c r="AP447" s="418"/>
      <c r="AS447" s="418"/>
      <c r="AW447" s="418"/>
      <c r="BA447" s="418"/>
      <c r="BF447" s="384"/>
      <c r="BG447" s="384"/>
      <c r="BH447" s="384"/>
      <c r="BM447" s="384"/>
      <c r="BN447" s="384"/>
      <c r="BO447" s="384"/>
      <c r="BP447" s="384"/>
      <c r="BQ447" s="384"/>
      <c r="BR447" s="384"/>
      <c r="BU447" s="384"/>
      <c r="BV447" s="384"/>
      <c r="BW447" s="384"/>
      <c r="BX447" s="384"/>
    </row>
    <row r="448" spans="1:76" ht="16.2" thickBot="1" x14ac:dyDescent="0.35">
      <c r="A448" s="305">
        <v>1445</v>
      </c>
      <c r="B448" s="306">
        <v>0</v>
      </c>
      <c r="C448" s="307">
        <v>0</v>
      </c>
      <c r="D448" s="308">
        <v>0</v>
      </c>
      <c r="E448" s="309">
        <v>0</v>
      </c>
      <c r="F448" s="310">
        <v>0</v>
      </c>
      <c r="G448" s="310">
        <v>0</v>
      </c>
      <c r="H448" s="324"/>
      <c r="I448" s="324"/>
      <c r="J448" s="175"/>
      <c r="K448" s="383"/>
      <c r="L448" s="316"/>
      <c r="M448" s="316"/>
      <c r="N448" s="316"/>
      <c r="O448" s="317"/>
      <c r="P448" s="318"/>
      <c r="Q448" s="319">
        <v>3445</v>
      </c>
      <c r="R448" s="320">
        <v>0</v>
      </c>
      <c r="S448" s="321" t="e">
        <f t="shared" si="6"/>
        <v>#DIV/0!</v>
      </c>
      <c r="T448" s="189"/>
      <c r="U448" s="189"/>
      <c r="V448" s="189"/>
      <c r="W448" s="336"/>
      <c r="X448" s="341"/>
      <c r="Y448" s="284"/>
      <c r="Z448" s="418"/>
      <c r="AA448" s="418"/>
      <c r="AB448" s="418"/>
      <c r="AC448" s="418"/>
      <c r="AP448" s="418"/>
      <c r="AS448" s="418"/>
      <c r="AW448" s="418"/>
      <c r="BA448" s="418"/>
      <c r="BF448" s="384"/>
      <c r="BG448" s="384"/>
      <c r="BH448" s="384"/>
      <c r="BM448" s="384"/>
      <c r="BN448" s="384"/>
      <c r="BO448" s="384"/>
      <c r="BP448" s="384"/>
      <c r="BQ448" s="384"/>
      <c r="BR448" s="384"/>
      <c r="BU448" s="384"/>
      <c r="BV448" s="384"/>
      <c r="BW448" s="384"/>
      <c r="BX448" s="384"/>
    </row>
    <row r="449" spans="1:76" ht="16.2" thickBot="1" x14ac:dyDescent="0.35">
      <c r="A449" s="305">
        <v>1446</v>
      </c>
      <c r="B449" s="306">
        <v>0</v>
      </c>
      <c r="C449" s="307">
        <v>0</v>
      </c>
      <c r="D449" s="308">
        <v>0</v>
      </c>
      <c r="E449" s="309">
        <v>0</v>
      </c>
      <c r="F449" s="310">
        <v>0</v>
      </c>
      <c r="G449" s="310">
        <v>0</v>
      </c>
      <c r="H449" s="324"/>
      <c r="I449" s="324"/>
      <c r="J449" s="175"/>
      <c r="K449" s="383"/>
      <c r="L449" s="316"/>
      <c r="M449" s="316"/>
      <c r="N449" s="316"/>
      <c r="O449" s="317"/>
      <c r="P449" s="318"/>
      <c r="Q449" s="319">
        <v>3446</v>
      </c>
      <c r="R449" s="320">
        <v>0</v>
      </c>
      <c r="S449" s="321" t="e">
        <f t="shared" si="6"/>
        <v>#DIV/0!</v>
      </c>
      <c r="T449" s="189"/>
      <c r="U449" s="189">
        <v>0</v>
      </c>
      <c r="V449" s="189">
        <v>0</v>
      </c>
      <c r="W449" s="336">
        <v>0</v>
      </c>
      <c r="X449" s="341"/>
      <c r="Y449" s="284"/>
      <c r="Z449" s="418"/>
      <c r="AA449" s="418"/>
      <c r="AB449" s="418"/>
      <c r="AC449" s="418"/>
      <c r="AP449" s="418"/>
      <c r="AS449" s="418"/>
      <c r="AW449" s="418"/>
      <c r="BA449" s="418"/>
      <c r="BF449" s="384"/>
      <c r="BG449" s="384"/>
      <c r="BH449" s="384"/>
      <c r="BM449" s="384"/>
      <c r="BN449" s="384"/>
      <c r="BO449" s="384"/>
      <c r="BP449" s="384"/>
      <c r="BQ449" s="384"/>
      <c r="BR449" s="384"/>
      <c r="BU449" s="384"/>
      <c r="BV449" s="384"/>
      <c r="BW449" s="384"/>
      <c r="BX449" s="384"/>
    </row>
    <row r="450" spans="1:76" ht="16.2" thickBot="1" x14ac:dyDescent="0.35">
      <c r="A450" s="305">
        <v>1447</v>
      </c>
      <c r="B450" s="306">
        <v>0</v>
      </c>
      <c r="C450" s="307">
        <v>0</v>
      </c>
      <c r="D450" s="308">
        <v>0</v>
      </c>
      <c r="E450" s="309">
        <v>0</v>
      </c>
      <c r="F450" s="310">
        <v>0</v>
      </c>
      <c r="G450" s="310">
        <v>0</v>
      </c>
      <c r="H450" s="324"/>
      <c r="I450" s="324"/>
      <c r="J450" s="175"/>
      <c r="K450" s="383"/>
      <c r="L450" s="316"/>
      <c r="M450" s="316"/>
      <c r="N450" s="316"/>
      <c r="O450" s="317"/>
      <c r="P450" s="318"/>
      <c r="Q450" s="319">
        <v>3447</v>
      </c>
      <c r="R450" s="320">
        <v>0</v>
      </c>
      <c r="S450" s="321" t="e">
        <f t="shared" si="6"/>
        <v>#DIV/0!</v>
      </c>
      <c r="T450" s="189"/>
      <c r="U450" s="189"/>
      <c r="V450" s="189"/>
      <c r="W450" s="336"/>
      <c r="X450" s="341"/>
      <c r="Y450" s="284"/>
      <c r="Z450" s="418"/>
      <c r="AA450" s="418"/>
      <c r="AB450" s="418"/>
      <c r="AC450" s="418"/>
      <c r="AP450" s="418"/>
      <c r="AS450" s="418"/>
      <c r="AW450" s="418"/>
      <c r="BA450" s="418"/>
      <c r="BF450" s="384"/>
      <c r="BG450" s="384"/>
      <c r="BH450" s="384"/>
      <c r="BM450" s="384"/>
      <c r="BN450" s="384"/>
      <c r="BO450" s="384"/>
      <c r="BP450" s="384"/>
      <c r="BQ450" s="384"/>
      <c r="BR450" s="384"/>
      <c r="BU450" s="384"/>
      <c r="BV450" s="384"/>
      <c r="BW450" s="384"/>
      <c r="BX450" s="384"/>
    </row>
    <row r="451" spans="1:76" ht="16.2" thickBot="1" x14ac:dyDescent="0.35">
      <c r="A451" s="305">
        <v>1448</v>
      </c>
      <c r="B451" s="306">
        <v>0</v>
      </c>
      <c r="C451" s="307">
        <v>0</v>
      </c>
      <c r="D451" s="308">
        <v>0</v>
      </c>
      <c r="E451" s="309">
        <v>0</v>
      </c>
      <c r="F451" s="310">
        <v>0</v>
      </c>
      <c r="G451" s="310">
        <v>0</v>
      </c>
      <c r="H451" s="324"/>
      <c r="I451" s="324"/>
      <c r="J451" s="175"/>
      <c r="K451" s="383"/>
      <c r="L451" s="316"/>
      <c r="M451" s="316"/>
      <c r="N451" s="316"/>
      <c r="O451" s="317"/>
      <c r="P451" s="318"/>
      <c r="Q451" s="319">
        <v>3448</v>
      </c>
      <c r="R451" s="320">
        <v>0</v>
      </c>
      <c r="S451" s="321" t="e">
        <f t="shared" si="6"/>
        <v>#DIV/0!</v>
      </c>
      <c r="T451" s="189"/>
      <c r="U451" s="189"/>
      <c r="V451" s="189"/>
      <c r="W451" s="336"/>
      <c r="X451" s="341"/>
      <c r="Y451" s="284"/>
      <c r="Z451" s="418"/>
      <c r="AA451" s="418"/>
      <c r="AB451" s="418"/>
      <c r="AC451" s="418"/>
      <c r="AP451" s="418"/>
      <c r="AS451" s="418"/>
      <c r="AW451" s="418"/>
      <c r="BA451" s="418"/>
      <c r="BF451" s="384"/>
      <c r="BG451" s="384"/>
      <c r="BH451" s="384"/>
      <c r="BM451" s="384"/>
      <c r="BN451" s="384"/>
      <c r="BO451" s="384"/>
      <c r="BP451" s="384"/>
      <c r="BQ451" s="384"/>
      <c r="BR451" s="384"/>
      <c r="BU451" s="384"/>
      <c r="BV451" s="384"/>
      <c r="BW451" s="384"/>
      <c r="BX451" s="384"/>
    </row>
    <row r="452" spans="1:76" ht="16.2" thickBot="1" x14ac:dyDescent="0.35">
      <c r="A452" s="305">
        <v>1449</v>
      </c>
      <c r="B452" s="306">
        <v>0</v>
      </c>
      <c r="C452" s="307">
        <v>0</v>
      </c>
      <c r="D452" s="308">
        <v>0</v>
      </c>
      <c r="E452" s="309">
        <v>0</v>
      </c>
      <c r="F452" s="310">
        <v>0</v>
      </c>
      <c r="G452" s="310">
        <v>0</v>
      </c>
      <c r="H452" s="324"/>
      <c r="I452" s="324"/>
      <c r="J452" s="175"/>
      <c r="K452" s="383"/>
      <c r="L452" s="316"/>
      <c r="M452" s="316"/>
      <c r="N452" s="316"/>
      <c r="O452" s="317"/>
      <c r="P452" s="318"/>
      <c r="Q452" s="319">
        <v>3449</v>
      </c>
      <c r="R452" s="320">
        <v>0</v>
      </c>
      <c r="S452" s="321" t="e">
        <f t="shared" ref="S452:S503" si="7">ROUNDDOWN(T452/U452,0)</f>
        <v>#DIV/0!</v>
      </c>
      <c r="T452" s="189"/>
      <c r="U452" s="189"/>
      <c r="V452" s="189"/>
      <c r="W452" s="336"/>
      <c r="X452" s="341"/>
      <c r="Y452" s="284"/>
      <c r="Z452" s="418"/>
      <c r="AA452" s="418"/>
      <c r="AB452" s="418"/>
      <c r="AC452" s="418"/>
      <c r="AP452" s="418"/>
      <c r="AS452" s="418"/>
      <c r="AW452" s="418"/>
      <c r="BA452" s="418"/>
      <c r="BF452" s="384"/>
      <c r="BG452" s="384"/>
      <c r="BH452" s="384"/>
      <c r="BM452" s="384"/>
      <c r="BN452" s="384"/>
      <c r="BO452" s="384"/>
      <c r="BP452" s="384"/>
      <c r="BQ452" s="384"/>
      <c r="BR452" s="384"/>
      <c r="BU452" s="384"/>
      <c r="BV452" s="384"/>
      <c r="BW452" s="384"/>
      <c r="BX452" s="384"/>
    </row>
    <row r="453" spans="1:76" ht="16.2" thickBot="1" x14ac:dyDescent="0.35">
      <c r="A453" s="305">
        <v>1450</v>
      </c>
      <c r="B453" s="306">
        <v>0</v>
      </c>
      <c r="C453" s="307">
        <v>0</v>
      </c>
      <c r="D453" s="308">
        <v>0</v>
      </c>
      <c r="E453" s="309">
        <v>0</v>
      </c>
      <c r="F453" s="310">
        <v>0</v>
      </c>
      <c r="G453" s="310">
        <v>0</v>
      </c>
      <c r="H453" s="324"/>
      <c r="I453" s="324"/>
      <c r="J453" s="175"/>
      <c r="K453" s="383"/>
      <c r="L453" s="316"/>
      <c r="M453" s="316"/>
      <c r="N453" s="316"/>
      <c r="O453" s="317"/>
      <c r="P453" s="318"/>
      <c r="Q453" s="319">
        <v>3450</v>
      </c>
      <c r="R453" s="320">
        <v>0</v>
      </c>
      <c r="S453" s="321" t="e">
        <f t="shared" si="7"/>
        <v>#DIV/0!</v>
      </c>
      <c r="T453" s="189"/>
      <c r="U453" s="189"/>
      <c r="V453" s="189"/>
      <c r="W453" s="336"/>
      <c r="X453" s="341"/>
      <c r="Y453" s="284"/>
      <c r="Z453" s="418"/>
      <c r="AA453" s="418"/>
      <c r="AB453" s="418"/>
      <c r="AC453" s="418"/>
      <c r="AP453" s="418"/>
      <c r="AS453" s="418"/>
      <c r="AW453" s="418"/>
      <c r="BA453" s="418"/>
      <c r="BF453" s="384"/>
      <c r="BG453" s="384"/>
      <c r="BH453" s="384"/>
      <c r="BM453" s="384"/>
      <c r="BN453" s="384"/>
      <c r="BO453" s="384"/>
      <c r="BP453" s="384"/>
      <c r="BQ453" s="384"/>
      <c r="BR453" s="384"/>
      <c r="BU453" s="384"/>
      <c r="BV453" s="384"/>
      <c r="BW453" s="384"/>
      <c r="BX453" s="384"/>
    </row>
    <row r="454" spans="1:76" ht="16.2" thickBot="1" x14ac:dyDescent="0.35">
      <c r="A454" s="305">
        <v>1451</v>
      </c>
      <c r="B454" s="306">
        <v>0</v>
      </c>
      <c r="C454" s="307">
        <v>0</v>
      </c>
      <c r="D454" s="308">
        <v>0</v>
      </c>
      <c r="E454" s="309">
        <v>0</v>
      </c>
      <c r="F454" s="310">
        <v>0</v>
      </c>
      <c r="G454" s="310">
        <v>0</v>
      </c>
      <c r="H454" s="324"/>
      <c r="I454" s="324"/>
      <c r="J454" s="175"/>
      <c r="K454" s="383"/>
      <c r="L454" s="316"/>
      <c r="M454" s="316"/>
      <c r="N454" s="316"/>
      <c r="O454" s="317"/>
      <c r="P454" s="318"/>
      <c r="Q454" s="319">
        <v>3451</v>
      </c>
      <c r="R454" s="320">
        <v>0</v>
      </c>
      <c r="S454" s="321" t="e">
        <f t="shared" si="7"/>
        <v>#DIV/0!</v>
      </c>
      <c r="T454" s="189"/>
      <c r="U454" s="189"/>
      <c r="V454" s="189"/>
      <c r="W454" s="336"/>
      <c r="X454" s="341"/>
      <c r="Y454" s="284"/>
      <c r="Z454" s="418"/>
      <c r="AA454" s="418"/>
      <c r="AB454" s="418"/>
      <c r="AC454" s="418"/>
      <c r="AP454" s="418"/>
      <c r="AS454" s="418"/>
      <c r="AW454" s="418"/>
      <c r="BA454" s="418"/>
      <c r="BF454" s="384"/>
      <c r="BG454" s="384"/>
      <c r="BH454" s="384"/>
      <c r="BM454" s="384"/>
      <c r="BN454" s="384"/>
      <c r="BO454" s="384"/>
      <c r="BP454" s="384"/>
      <c r="BQ454" s="384"/>
      <c r="BR454" s="384"/>
      <c r="BU454" s="384"/>
      <c r="BV454" s="384"/>
      <c r="BW454" s="384"/>
      <c r="BX454" s="384"/>
    </row>
    <row r="455" spans="1:76" ht="16.2" thickBot="1" x14ac:dyDescent="0.35">
      <c r="A455" s="305">
        <v>1452</v>
      </c>
      <c r="B455" s="306">
        <v>0</v>
      </c>
      <c r="C455" s="307">
        <v>0</v>
      </c>
      <c r="D455" s="308">
        <v>0</v>
      </c>
      <c r="E455" s="309">
        <v>0</v>
      </c>
      <c r="F455" s="310">
        <v>0</v>
      </c>
      <c r="G455" s="310">
        <v>0</v>
      </c>
      <c r="H455" s="324"/>
      <c r="I455" s="324"/>
      <c r="J455" s="175"/>
      <c r="K455" s="383"/>
      <c r="L455" s="316"/>
      <c r="M455" s="316"/>
      <c r="N455" s="316"/>
      <c r="O455" s="317"/>
      <c r="P455" s="318"/>
      <c r="Q455" s="319">
        <v>3452</v>
      </c>
      <c r="R455" s="320">
        <v>0</v>
      </c>
      <c r="S455" s="321" t="e">
        <f t="shared" si="7"/>
        <v>#DIV/0!</v>
      </c>
      <c r="T455" s="189"/>
      <c r="U455" s="189"/>
      <c r="V455" s="189"/>
      <c r="W455" s="336"/>
      <c r="X455" s="341"/>
      <c r="Y455" s="284"/>
      <c r="Z455" s="418"/>
      <c r="AA455" s="418"/>
      <c r="AB455" s="418"/>
      <c r="AC455" s="418"/>
      <c r="AP455" s="418"/>
      <c r="AS455" s="418"/>
      <c r="AW455" s="418"/>
      <c r="BA455" s="418"/>
      <c r="BF455" s="384"/>
      <c r="BG455" s="384"/>
      <c r="BH455" s="384"/>
      <c r="BM455" s="384"/>
      <c r="BN455" s="384"/>
      <c r="BO455" s="384"/>
      <c r="BP455" s="384"/>
      <c r="BQ455" s="384"/>
      <c r="BR455" s="384"/>
      <c r="BU455" s="384"/>
      <c r="BV455" s="384"/>
      <c r="BW455" s="384"/>
      <c r="BX455" s="384"/>
    </row>
    <row r="456" spans="1:76" ht="16.2" thickBot="1" x14ac:dyDescent="0.35">
      <c r="A456" s="305">
        <v>1453</v>
      </c>
      <c r="B456" s="306">
        <v>0</v>
      </c>
      <c r="C456" s="307">
        <v>0</v>
      </c>
      <c r="D456" s="308">
        <v>0</v>
      </c>
      <c r="E456" s="309">
        <v>0</v>
      </c>
      <c r="F456" s="310">
        <v>0</v>
      </c>
      <c r="G456" s="310">
        <v>0</v>
      </c>
      <c r="H456" s="324"/>
      <c r="I456" s="324"/>
      <c r="J456" s="175"/>
      <c r="K456" s="383"/>
      <c r="L456" s="316"/>
      <c r="M456" s="316"/>
      <c r="N456" s="316"/>
      <c r="O456" s="317"/>
      <c r="P456" s="318"/>
      <c r="Q456" s="319">
        <v>3453</v>
      </c>
      <c r="R456" s="320">
        <v>0</v>
      </c>
      <c r="S456" s="321" t="e">
        <f t="shared" si="7"/>
        <v>#DIV/0!</v>
      </c>
      <c r="T456" s="189"/>
      <c r="U456" s="189"/>
      <c r="V456" s="189"/>
      <c r="W456" s="336"/>
      <c r="X456" s="341"/>
      <c r="Y456" s="284"/>
      <c r="Z456" s="418"/>
      <c r="AA456" s="418"/>
      <c r="AB456" s="418"/>
      <c r="AC456" s="418"/>
      <c r="AP456" s="418"/>
      <c r="AS456" s="418"/>
      <c r="AW456" s="418"/>
      <c r="BA456" s="418"/>
      <c r="BF456" s="384"/>
      <c r="BG456" s="384"/>
      <c r="BH456" s="384"/>
      <c r="BM456" s="384"/>
      <c r="BN456" s="384"/>
      <c r="BO456" s="384"/>
      <c r="BP456" s="384"/>
      <c r="BQ456" s="384"/>
      <c r="BR456" s="384"/>
      <c r="BU456" s="384"/>
      <c r="BV456" s="384"/>
      <c r="BW456" s="384"/>
      <c r="BX456" s="384"/>
    </row>
    <row r="457" spans="1:76" ht="16.2" thickBot="1" x14ac:dyDescent="0.35">
      <c r="A457" s="305">
        <v>1454</v>
      </c>
      <c r="B457" s="306">
        <v>0</v>
      </c>
      <c r="C457" s="307">
        <v>0</v>
      </c>
      <c r="D457" s="308">
        <v>0</v>
      </c>
      <c r="E457" s="309">
        <v>0</v>
      </c>
      <c r="F457" s="310">
        <v>0</v>
      </c>
      <c r="G457" s="310">
        <v>0</v>
      </c>
      <c r="H457" s="324"/>
      <c r="I457" s="324"/>
      <c r="J457" s="175"/>
      <c r="K457" s="383"/>
      <c r="L457" s="316"/>
      <c r="M457" s="316"/>
      <c r="N457" s="316"/>
      <c r="O457" s="317"/>
      <c r="P457" s="318"/>
      <c r="Q457" s="319">
        <v>3454</v>
      </c>
      <c r="R457" s="320">
        <v>0</v>
      </c>
      <c r="S457" s="321" t="e">
        <f t="shared" si="7"/>
        <v>#DIV/0!</v>
      </c>
      <c r="T457" s="189"/>
      <c r="U457" s="189"/>
      <c r="V457" s="189"/>
      <c r="W457" s="336"/>
      <c r="X457" s="341"/>
      <c r="Y457" s="284"/>
      <c r="Z457" s="418"/>
      <c r="AA457" s="418"/>
      <c r="AB457" s="418"/>
      <c r="AC457" s="418"/>
      <c r="AP457" s="418"/>
      <c r="AS457" s="418"/>
      <c r="AW457" s="418"/>
      <c r="BA457" s="418"/>
      <c r="BF457" s="384"/>
      <c r="BG457" s="384"/>
      <c r="BH457" s="384"/>
      <c r="BM457" s="384"/>
      <c r="BN457" s="384"/>
      <c r="BO457" s="384"/>
      <c r="BP457" s="384"/>
      <c r="BQ457" s="384"/>
      <c r="BR457" s="384"/>
      <c r="BU457" s="384"/>
      <c r="BV457" s="384"/>
      <c r="BW457" s="384"/>
      <c r="BX457" s="384"/>
    </row>
    <row r="458" spans="1:76" ht="16.2" thickBot="1" x14ac:dyDescent="0.35">
      <c r="A458" s="305">
        <v>1455</v>
      </c>
      <c r="B458" s="306">
        <v>0</v>
      </c>
      <c r="C458" s="307">
        <v>0</v>
      </c>
      <c r="D458" s="308">
        <v>0</v>
      </c>
      <c r="E458" s="309">
        <v>0</v>
      </c>
      <c r="F458" s="310">
        <v>0</v>
      </c>
      <c r="G458" s="310">
        <v>0</v>
      </c>
      <c r="H458" s="324"/>
      <c r="I458" s="324"/>
      <c r="J458" s="175"/>
      <c r="K458" s="383"/>
      <c r="L458" s="316"/>
      <c r="M458" s="316"/>
      <c r="N458" s="316"/>
      <c r="O458" s="317"/>
      <c r="P458" s="318"/>
      <c r="Q458" s="319">
        <v>3455</v>
      </c>
      <c r="R458" s="320">
        <v>0</v>
      </c>
      <c r="S458" s="321" t="e">
        <f t="shared" si="7"/>
        <v>#DIV/0!</v>
      </c>
      <c r="T458" s="189"/>
      <c r="U458" s="189"/>
      <c r="V458" s="189"/>
      <c r="W458" s="336"/>
      <c r="X458" s="341"/>
      <c r="Y458" s="284"/>
      <c r="Z458" s="418"/>
      <c r="AA458" s="418"/>
      <c r="AB458" s="418"/>
      <c r="AC458" s="418"/>
      <c r="AP458" s="418"/>
      <c r="AS458" s="418"/>
      <c r="AW458" s="418"/>
      <c r="BA458" s="418"/>
      <c r="BF458" s="384"/>
      <c r="BG458" s="384"/>
      <c r="BH458" s="384"/>
      <c r="BM458" s="384"/>
      <c r="BN458" s="384"/>
      <c r="BO458" s="384"/>
      <c r="BP458" s="384"/>
      <c r="BQ458" s="384"/>
      <c r="BR458" s="384"/>
      <c r="BU458" s="384"/>
      <c r="BV458" s="384"/>
      <c r="BW458" s="384"/>
      <c r="BX458" s="384"/>
    </row>
    <row r="459" spans="1:76" ht="16.2" thickBot="1" x14ac:dyDescent="0.35">
      <c r="A459" s="305">
        <v>1456</v>
      </c>
      <c r="B459" s="306">
        <v>0</v>
      </c>
      <c r="C459" s="307">
        <v>0</v>
      </c>
      <c r="D459" s="308">
        <v>0</v>
      </c>
      <c r="E459" s="309">
        <v>0</v>
      </c>
      <c r="F459" s="310">
        <v>0</v>
      </c>
      <c r="G459" s="310">
        <v>0</v>
      </c>
      <c r="H459" s="324"/>
      <c r="I459" s="324"/>
      <c r="J459" s="175"/>
      <c r="K459" s="383"/>
      <c r="L459" s="316"/>
      <c r="M459" s="316"/>
      <c r="N459" s="316"/>
      <c r="O459" s="317"/>
      <c r="P459" s="318"/>
      <c r="Q459" s="319">
        <v>3456</v>
      </c>
      <c r="R459" s="320">
        <v>0</v>
      </c>
      <c r="S459" s="321" t="e">
        <f t="shared" si="7"/>
        <v>#DIV/0!</v>
      </c>
      <c r="T459" s="189"/>
      <c r="U459" s="189"/>
      <c r="V459" s="189"/>
      <c r="W459" s="336"/>
      <c r="X459" s="341"/>
      <c r="Y459" s="284"/>
      <c r="Z459" s="418"/>
      <c r="AA459" s="418"/>
      <c r="AB459" s="418"/>
      <c r="AC459" s="418"/>
      <c r="AP459" s="418"/>
      <c r="AS459" s="418"/>
      <c r="AW459" s="418"/>
      <c r="BA459" s="418"/>
      <c r="BF459" s="384"/>
      <c r="BG459" s="384"/>
      <c r="BH459" s="384"/>
      <c r="BM459" s="384"/>
      <c r="BN459" s="384"/>
      <c r="BO459" s="384"/>
      <c r="BP459" s="384"/>
      <c r="BQ459" s="384"/>
      <c r="BR459" s="384"/>
      <c r="BU459" s="384"/>
      <c r="BV459" s="384"/>
      <c r="BW459" s="384"/>
      <c r="BX459" s="384"/>
    </row>
    <row r="460" spans="1:76" ht="16.2" thickBot="1" x14ac:dyDescent="0.35">
      <c r="A460" s="305">
        <v>1457</v>
      </c>
      <c r="B460" s="306">
        <v>0</v>
      </c>
      <c r="C460" s="307">
        <v>0</v>
      </c>
      <c r="D460" s="308">
        <v>0</v>
      </c>
      <c r="E460" s="309">
        <v>0</v>
      </c>
      <c r="F460" s="310">
        <v>0</v>
      </c>
      <c r="G460" s="310">
        <v>0</v>
      </c>
      <c r="H460" s="324"/>
      <c r="I460" s="324"/>
      <c r="J460" s="175"/>
      <c r="K460" s="383"/>
      <c r="L460" s="316"/>
      <c r="M460" s="316"/>
      <c r="N460" s="316"/>
      <c r="O460" s="317"/>
      <c r="P460" s="318"/>
      <c r="Q460" s="319">
        <v>3457</v>
      </c>
      <c r="R460" s="320">
        <v>0</v>
      </c>
      <c r="S460" s="321" t="e">
        <f t="shared" si="7"/>
        <v>#DIV/0!</v>
      </c>
      <c r="T460" s="189"/>
      <c r="U460" s="189"/>
      <c r="V460" s="189"/>
      <c r="W460" s="336"/>
      <c r="X460" s="341"/>
      <c r="Y460" s="284"/>
      <c r="Z460" s="418"/>
      <c r="AA460" s="418"/>
      <c r="AB460" s="418"/>
      <c r="AC460" s="418"/>
      <c r="AP460" s="418"/>
      <c r="AS460" s="418"/>
      <c r="AW460" s="418"/>
      <c r="BA460" s="418"/>
      <c r="BF460" s="384"/>
      <c r="BG460" s="384"/>
      <c r="BH460" s="384"/>
      <c r="BM460" s="384"/>
      <c r="BN460" s="384"/>
      <c r="BO460" s="384"/>
      <c r="BP460" s="384"/>
      <c r="BQ460" s="384"/>
      <c r="BR460" s="384"/>
      <c r="BU460" s="384"/>
      <c r="BV460" s="384"/>
      <c r="BW460" s="384"/>
      <c r="BX460" s="384"/>
    </row>
    <row r="461" spans="1:76" ht="16.2" thickBot="1" x14ac:dyDescent="0.35">
      <c r="A461" s="305">
        <v>1458</v>
      </c>
      <c r="B461" s="306">
        <v>0</v>
      </c>
      <c r="C461" s="307">
        <v>0</v>
      </c>
      <c r="D461" s="308">
        <v>0</v>
      </c>
      <c r="E461" s="309">
        <v>0</v>
      </c>
      <c r="F461" s="310">
        <v>0</v>
      </c>
      <c r="G461" s="310">
        <v>0</v>
      </c>
      <c r="H461" s="324"/>
      <c r="I461" s="324"/>
      <c r="J461" s="175"/>
      <c r="K461" s="383"/>
      <c r="L461" s="316"/>
      <c r="M461" s="316"/>
      <c r="N461" s="316"/>
      <c r="O461" s="317"/>
      <c r="P461" s="318"/>
      <c r="Q461" s="319">
        <v>3458</v>
      </c>
      <c r="R461" s="320">
        <v>0</v>
      </c>
      <c r="S461" s="321" t="e">
        <f t="shared" si="7"/>
        <v>#DIV/0!</v>
      </c>
      <c r="T461" s="189"/>
      <c r="U461" s="189"/>
      <c r="V461" s="189"/>
      <c r="W461" s="336"/>
      <c r="X461" s="341"/>
      <c r="Y461" s="284"/>
      <c r="Z461" s="418"/>
      <c r="AA461" s="418"/>
      <c r="AB461" s="418"/>
      <c r="AC461" s="418"/>
      <c r="AP461" s="418"/>
      <c r="AS461" s="418"/>
      <c r="AW461" s="418"/>
      <c r="BA461" s="418"/>
      <c r="BF461" s="384"/>
      <c r="BG461" s="384"/>
      <c r="BH461" s="384"/>
      <c r="BM461" s="384"/>
      <c r="BN461" s="384"/>
      <c r="BO461" s="384"/>
      <c r="BP461" s="384"/>
      <c r="BQ461" s="384"/>
      <c r="BR461" s="384"/>
      <c r="BU461" s="384"/>
      <c r="BV461" s="384"/>
      <c r="BW461" s="384"/>
      <c r="BX461" s="384"/>
    </row>
    <row r="462" spans="1:76" ht="16.2" thickBot="1" x14ac:dyDescent="0.35">
      <c r="A462" s="305">
        <v>1459</v>
      </c>
      <c r="B462" s="306">
        <v>0</v>
      </c>
      <c r="C462" s="307">
        <v>0</v>
      </c>
      <c r="D462" s="308">
        <v>0</v>
      </c>
      <c r="E462" s="309">
        <v>0</v>
      </c>
      <c r="F462" s="310">
        <v>0</v>
      </c>
      <c r="G462" s="310">
        <v>0</v>
      </c>
      <c r="H462" s="324"/>
      <c r="I462" s="324"/>
      <c r="J462" s="175"/>
      <c r="K462" s="383"/>
      <c r="L462" s="316"/>
      <c r="M462" s="316"/>
      <c r="N462" s="316"/>
      <c r="O462" s="317"/>
      <c r="P462" s="318"/>
      <c r="Q462" s="319">
        <v>3459</v>
      </c>
      <c r="R462" s="320">
        <v>0</v>
      </c>
      <c r="S462" s="321" t="e">
        <f t="shared" si="7"/>
        <v>#DIV/0!</v>
      </c>
      <c r="T462" s="189"/>
      <c r="U462" s="189"/>
      <c r="V462" s="189"/>
      <c r="W462" s="336"/>
      <c r="X462" s="341"/>
      <c r="Y462" s="284"/>
      <c r="Z462" s="418"/>
      <c r="AA462" s="418"/>
      <c r="AB462" s="418"/>
      <c r="AC462" s="418"/>
      <c r="AP462" s="418"/>
      <c r="AS462" s="418"/>
      <c r="AW462" s="418"/>
      <c r="BA462" s="418"/>
      <c r="BF462" s="384"/>
      <c r="BG462" s="384"/>
      <c r="BH462" s="384"/>
      <c r="BM462" s="384"/>
      <c r="BN462" s="384"/>
      <c r="BO462" s="384"/>
      <c r="BP462" s="384"/>
      <c r="BQ462" s="384"/>
      <c r="BR462" s="384"/>
      <c r="BU462" s="384"/>
      <c r="BV462" s="384"/>
      <c r="BW462" s="384"/>
      <c r="BX462" s="384"/>
    </row>
    <row r="463" spans="1:76" ht="16.2" thickBot="1" x14ac:dyDescent="0.35">
      <c r="A463" s="305">
        <v>1460</v>
      </c>
      <c r="B463" s="306">
        <v>0</v>
      </c>
      <c r="C463" s="307">
        <v>0</v>
      </c>
      <c r="D463" s="308">
        <v>0</v>
      </c>
      <c r="E463" s="309">
        <v>0</v>
      </c>
      <c r="F463" s="310">
        <v>0</v>
      </c>
      <c r="G463" s="310">
        <v>0</v>
      </c>
      <c r="H463" s="324"/>
      <c r="I463" s="324"/>
      <c r="J463" s="175"/>
      <c r="K463" s="383"/>
      <c r="L463" s="316"/>
      <c r="M463" s="316"/>
      <c r="N463" s="316"/>
      <c r="O463" s="317"/>
      <c r="P463" s="318"/>
      <c r="Q463" s="319">
        <v>3460</v>
      </c>
      <c r="R463" s="320">
        <v>0</v>
      </c>
      <c r="S463" s="321" t="e">
        <f t="shared" si="7"/>
        <v>#DIV/0!</v>
      </c>
      <c r="T463" s="189"/>
      <c r="U463" s="189"/>
      <c r="V463" s="189"/>
      <c r="W463" s="336"/>
      <c r="X463" s="341"/>
      <c r="Y463" s="284"/>
      <c r="Z463" s="418"/>
      <c r="AA463" s="418"/>
      <c r="AB463" s="418"/>
      <c r="AC463" s="418"/>
      <c r="AP463" s="418"/>
      <c r="AS463" s="418"/>
      <c r="AW463" s="418"/>
      <c r="BA463" s="418"/>
      <c r="BF463" s="384"/>
      <c r="BG463" s="384"/>
      <c r="BH463" s="384"/>
      <c r="BM463" s="384"/>
      <c r="BN463" s="384"/>
      <c r="BO463" s="384"/>
      <c r="BP463" s="384"/>
      <c r="BQ463" s="384"/>
      <c r="BR463" s="384"/>
      <c r="BU463" s="384"/>
      <c r="BV463" s="384"/>
      <c r="BW463" s="384"/>
      <c r="BX463" s="384"/>
    </row>
    <row r="464" spans="1:76" ht="16.2" thickBot="1" x14ac:dyDescent="0.35">
      <c r="A464" s="305">
        <v>1461</v>
      </c>
      <c r="B464" s="306">
        <v>0</v>
      </c>
      <c r="C464" s="307">
        <v>0</v>
      </c>
      <c r="D464" s="308">
        <v>0</v>
      </c>
      <c r="E464" s="309">
        <v>0</v>
      </c>
      <c r="F464" s="310">
        <v>0</v>
      </c>
      <c r="G464" s="310">
        <v>0</v>
      </c>
      <c r="H464" s="324"/>
      <c r="I464" s="324"/>
      <c r="J464" s="175"/>
      <c r="K464" s="383"/>
      <c r="L464" s="316"/>
      <c r="M464" s="316"/>
      <c r="N464" s="316"/>
      <c r="O464" s="317"/>
      <c r="P464" s="318"/>
      <c r="Q464" s="319">
        <v>3461</v>
      </c>
      <c r="R464" s="320">
        <v>0</v>
      </c>
      <c r="S464" s="321" t="e">
        <f t="shared" si="7"/>
        <v>#DIV/0!</v>
      </c>
      <c r="T464" s="189"/>
      <c r="U464" s="189"/>
      <c r="V464" s="189"/>
      <c r="W464" s="336"/>
      <c r="X464" s="341"/>
      <c r="Y464" s="284"/>
      <c r="Z464" s="418"/>
      <c r="AA464" s="418"/>
      <c r="AB464" s="418"/>
      <c r="AC464" s="418"/>
      <c r="AP464" s="418"/>
      <c r="AS464" s="418"/>
      <c r="AW464" s="418"/>
      <c r="BA464" s="418"/>
      <c r="BF464" s="384"/>
      <c r="BG464" s="384"/>
      <c r="BH464" s="384"/>
      <c r="BM464" s="384"/>
      <c r="BN464" s="384"/>
      <c r="BO464" s="384"/>
      <c r="BP464" s="384"/>
      <c r="BQ464" s="384"/>
      <c r="BR464" s="384"/>
      <c r="BU464" s="384"/>
      <c r="BV464" s="384"/>
      <c r="BW464" s="384"/>
      <c r="BX464" s="384"/>
    </row>
    <row r="465" spans="1:76" ht="16.2" thickBot="1" x14ac:dyDescent="0.35">
      <c r="A465" s="305">
        <v>1462</v>
      </c>
      <c r="B465" s="306">
        <v>0</v>
      </c>
      <c r="C465" s="307">
        <v>0</v>
      </c>
      <c r="D465" s="308">
        <v>0</v>
      </c>
      <c r="E465" s="309">
        <v>0</v>
      </c>
      <c r="F465" s="310">
        <v>0</v>
      </c>
      <c r="G465" s="310">
        <v>0</v>
      </c>
      <c r="H465" s="324"/>
      <c r="I465" s="324"/>
      <c r="J465" s="175"/>
      <c r="K465" s="383"/>
      <c r="L465" s="316"/>
      <c r="M465" s="316"/>
      <c r="N465" s="316"/>
      <c r="O465" s="317"/>
      <c r="P465" s="318"/>
      <c r="Q465" s="319">
        <v>3462</v>
      </c>
      <c r="R465" s="320">
        <v>0</v>
      </c>
      <c r="S465" s="321" t="e">
        <f t="shared" si="7"/>
        <v>#DIV/0!</v>
      </c>
      <c r="T465" s="189"/>
      <c r="U465" s="189"/>
      <c r="V465" s="189"/>
      <c r="W465" s="336"/>
      <c r="X465" s="341"/>
      <c r="Y465" s="284"/>
      <c r="Z465" s="418"/>
      <c r="AA465" s="418"/>
      <c r="AB465" s="418"/>
      <c r="AC465" s="418"/>
      <c r="AP465" s="418"/>
      <c r="AS465" s="418"/>
      <c r="AW465" s="418"/>
      <c r="BA465" s="418"/>
      <c r="BF465" s="384"/>
      <c r="BG465" s="384"/>
      <c r="BH465" s="384"/>
      <c r="BM465" s="384"/>
      <c r="BN465" s="384"/>
      <c r="BO465" s="384"/>
      <c r="BP465" s="384"/>
      <c r="BQ465" s="384"/>
      <c r="BR465" s="384"/>
      <c r="BU465" s="384"/>
      <c r="BV465" s="384"/>
      <c r="BW465" s="384"/>
      <c r="BX465" s="384"/>
    </row>
    <row r="466" spans="1:76" ht="16.2" thickBot="1" x14ac:dyDescent="0.35">
      <c r="A466" s="305">
        <v>1463</v>
      </c>
      <c r="B466" s="306">
        <v>0</v>
      </c>
      <c r="C466" s="307">
        <v>0</v>
      </c>
      <c r="D466" s="308">
        <v>0</v>
      </c>
      <c r="E466" s="309">
        <v>0</v>
      </c>
      <c r="F466" s="310">
        <v>0</v>
      </c>
      <c r="G466" s="310">
        <v>0</v>
      </c>
      <c r="H466" s="324"/>
      <c r="I466" s="324"/>
      <c r="J466" s="175"/>
      <c r="K466" s="383"/>
      <c r="L466" s="316"/>
      <c r="M466" s="316"/>
      <c r="N466" s="316"/>
      <c r="O466" s="317"/>
      <c r="P466" s="318"/>
      <c r="Q466" s="319">
        <v>3463</v>
      </c>
      <c r="R466" s="320">
        <v>0</v>
      </c>
      <c r="S466" s="321" t="e">
        <f t="shared" si="7"/>
        <v>#DIV/0!</v>
      </c>
      <c r="T466" s="189"/>
      <c r="U466" s="189"/>
      <c r="V466" s="189"/>
      <c r="W466" s="336"/>
      <c r="X466" s="341"/>
      <c r="Y466" s="284"/>
      <c r="Z466" s="418"/>
      <c r="AA466" s="418"/>
      <c r="AB466" s="418"/>
      <c r="AC466" s="418"/>
      <c r="AP466" s="418"/>
      <c r="AS466" s="418"/>
      <c r="AW466" s="418"/>
      <c r="BA466" s="418"/>
      <c r="BF466" s="384"/>
      <c r="BG466" s="384"/>
      <c r="BH466" s="384"/>
      <c r="BM466" s="384"/>
      <c r="BN466" s="384"/>
      <c r="BO466" s="384"/>
      <c r="BP466" s="384"/>
      <c r="BQ466" s="384"/>
      <c r="BR466" s="384"/>
      <c r="BU466" s="384"/>
      <c r="BV466" s="384"/>
      <c r="BW466" s="384"/>
      <c r="BX466" s="384"/>
    </row>
    <row r="467" spans="1:76" ht="16.2" thickBot="1" x14ac:dyDescent="0.35">
      <c r="A467" s="305">
        <v>1464</v>
      </c>
      <c r="B467" s="306">
        <v>0</v>
      </c>
      <c r="C467" s="307">
        <v>0</v>
      </c>
      <c r="D467" s="308">
        <v>0</v>
      </c>
      <c r="E467" s="309">
        <v>0</v>
      </c>
      <c r="F467" s="310">
        <v>0</v>
      </c>
      <c r="G467" s="310">
        <v>0</v>
      </c>
      <c r="H467" s="324"/>
      <c r="I467" s="324"/>
      <c r="J467" s="175"/>
      <c r="K467" s="383"/>
      <c r="L467" s="316"/>
      <c r="M467" s="316"/>
      <c r="N467" s="316"/>
      <c r="O467" s="317"/>
      <c r="P467" s="318"/>
      <c r="Q467" s="319">
        <v>3464</v>
      </c>
      <c r="R467" s="320">
        <v>0</v>
      </c>
      <c r="S467" s="321" t="e">
        <f t="shared" si="7"/>
        <v>#DIV/0!</v>
      </c>
      <c r="T467" s="189"/>
      <c r="U467" s="189"/>
      <c r="V467" s="189"/>
      <c r="W467" s="336"/>
      <c r="X467" s="341"/>
      <c r="Y467" s="284"/>
      <c r="Z467" s="418"/>
      <c r="AA467" s="418"/>
      <c r="AB467" s="418"/>
      <c r="AC467" s="418"/>
      <c r="AP467" s="418"/>
      <c r="AS467" s="418"/>
      <c r="AW467" s="418"/>
      <c r="BA467" s="418"/>
      <c r="BF467" s="384"/>
      <c r="BG467" s="384"/>
      <c r="BH467" s="384"/>
      <c r="BM467" s="384"/>
      <c r="BN467" s="384"/>
      <c r="BO467" s="384"/>
      <c r="BP467" s="384"/>
      <c r="BQ467" s="384"/>
      <c r="BR467" s="384"/>
      <c r="BU467" s="384"/>
      <c r="BV467" s="384"/>
      <c r="BW467" s="384"/>
      <c r="BX467" s="384"/>
    </row>
    <row r="468" spans="1:76" ht="16.2" thickBot="1" x14ac:dyDescent="0.35">
      <c r="A468" s="305">
        <v>1465</v>
      </c>
      <c r="B468" s="306">
        <v>0</v>
      </c>
      <c r="C468" s="307">
        <v>0</v>
      </c>
      <c r="D468" s="308">
        <v>0</v>
      </c>
      <c r="E468" s="309">
        <v>0</v>
      </c>
      <c r="F468" s="310">
        <v>0</v>
      </c>
      <c r="G468" s="310">
        <v>0</v>
      </c>
      <c r="H468" s="324"/>
      <c r="I468" s="324"/>
      <c r="J468" s="175"/>
      <c r="K468" s="383"/>
      <c r="L468" s="316"/>
      <c r="M468" s="316"/>
      <c r="N468" s="316"/>
      <c r="O468" s="317"/>
      <c r="P468" s="318"/>
      <c r="Q468" s="319">
        <v>3465</v>
      </c>
      <c r="R468" s="320">
        <v>0</v>
      </c>
      <c r="S468" s="321" t="e">
        <f t="shared" si="7"/>
        <v>#DIV/0!</v>
      </c>
      <c r="T468" s="189"/>
      <c r="U468" s="189"/>
      <c r="V468" s="189"/>
      <c r="W468" s="336"/>
      <c r="X468" s="341"/>
      <c r="Y468" s="284"/>
      <c r="Z468" s="418"/>
      <c r="AA468" s="418"/>
      <c r="AB468" s="418"/>
      <c r="AC468" s="418"/>
      <c r="AP468" s="418"/>
      <c r="AS468" s="418"/>
      <c r="AW468" s="418"/>
      <c r="BA468" s="418"/>
      <c r="BF468" s="384"/>
      <c r="BG468" s="384"/>
      <c r="BH468" s="384"/>
      <c r="BM468" s="384"/>
      <c r="BN468" s="384"/>
      <c r="BO468" s="384"/>
      <c r="BP468" s="384"/>
      <c r="BQ468" s="384"/>
      <c r="BR468" s="384"/>
      <c r="BU468" s="384"/>
      <c r="BV468" s="384"/>
      <c r="BW468" s="384"/>
      <c r="BX468" s="384"/>
    </row>
    <row r="469" spans="1:76" ht="16.2" thickBot="1" x14ac:dyDescent="0.35">
      <c r="A469" s="305">
        <v>1466</v>
      </c>
      <c r="B469" s="306">
        <v>0</v>
      </c>
      <c r="C469" s="307">
        <v>0</v>
      </c>
      <c r="D469" s="308">
        <v>0</v>
      </c>
      <c r="E469" s="309">
        <v>0</v>
      </c>
      <c r="F469" s="310">
        <v>0</v>
      </c>
      <c r="G469" s="310">
        <v>0</v>
      </c>
      <c r="H469" s="324"/>
      <c r="I469" s="324"/>
      <c r="J469" s="175"/>
      <c r="K469" s="383"/>
      <c r="L469" s="316"/>
      <c r="M469" s="316"/>
      <c r="N469" s="316"/>
      <c r="O469" s="317"/>
      <c r="P469" s="318"/>
      <c r="Q469" s="319">
        <v>3466</v>
      </c>
      <c r="R469" s="320">
        <v>0</v>
      </c>
      <c r="S469" s="321" t="e">
        <f t="shared" si="7"/>
        <v>#DIV/0!</v>
      </c>
      <c r="T469" s="189"/>
      <c r="U469" s="189"/>
      <c r="V469" s="189"/>
      <c r="W469" s="336"/>
      <c r="X469" s="341"/>
      <c r="Y469" s="284"/>
      <c r="Z469" s="418"/>
      <c r="AA469" s="418"/>
      <c r="AB469" s="418"/>
      <c r="AC469" s="418"/>
      <c r="AP469" s="418"/>
      <c r="AS469" s="418"/>
      <c r="AW469" s="418"/>
      <c r="BA469" s="418"/>
      <c r="BF469" s="384"/>
      <c r="BG469" s="384"/>
      <c r="BH469" s="384"/>
      <c r="BM469" s="384"/>
      <c r="BN469" s="384"/>
      <c r="BO469" s="384"/>
      <c r="BP469" s="384"/>
      <c r="BQ469" s="384"/>
      <c r="BR469" s="384"/>
      <c r="BU469" s="384"/>
      <c r="BV469" s="384"/>
      <c r="BW469" s="384"/>
      <c r="BX469" s="384"/>
    </row>
    <row r="470" spans="1:76" ht="16.2" thickBot="1" x14ac:dyDescent="0.35">
      <c r="A470" s="305">
        <v>1467</v>
      </c>
      <c r="B470" s="306">
        <v>0</v>
      </c>
      <c r="C470" s="307">
        <v>0</v>
      </c>
      <c r="D470" s="308">
        <v>0</v>
      </c>
      <c r="E470" s="309">
        <v>0</v>
      </c>
      <c r="F470" s="310">
        <v>0</v>
      </c>
      <c r="G470" s="310">
        <v>0</v>
      </c>
      <c r="H470" s="324"/>
      <c r="I470" s="324"/>
      <c r="J470" s="175"/>
      <c r="K470" s="383"/>
      <c r="L470" s="316"/>
      <c r="M470" s="316"/>
      <c r="N470" s="316"/>
      <c r="O470" s="317"/>
      <c r="P470" s="318"/>
      <c r="Q470" s="319">
        <v>3467</v>
      </c>
      <c r="R470" s="320">
        <v>0</v>
      </c>
      <c r="S470" s="321" t="e">
        <f t="shared" si="7"/>
        <v>#DIV/0!</v>
      </c>
      <c r="T470" s="189"/>
      <c r="U470" s="189"/>
      <c r="V470" s="189"/>
      <c r="W470" s="336"/>
      <c r="X470" s="341"/>
      <c r="Y470" s="284"/>
      <c r="Z470" s="418"/>
      <c r="AA470" s="418"/>
      <c r="AB470" s="418"/>
      <c r="AC470" s="418"/>
      <c r="AP470" s="418"/>
      <c r="AS470" s="418"/>
      <c r="AW470" s="418"/>
      <c r="BA470" s="418"/>
      <c r="BF470" s="384"/>
      <c r="BG470" s="384"/>
      <c r="BH470" s="384"/>
      <c r="BM470" s="384"/>
      <c r="BN470" s="384"/>
      <c r="BO470" s="384"/>
      <c r="BP470" s="384"/>
      <c r="BQ470" s="384"/>
      <c r="BR470" s="384"/>
      <c r="BU470" s="384"/>
      <c r="BV470" s="384"/>
      <c r="BW470" s="384"/>
      <c r="BX470" s="384"/>
    </row>
    <row r="471" spans="1:76" ht="16.2" thickBot="1" x14ac:dyDescent="0.35">
      <c r="A471" s="305">
        <v>1468</v>
      </c>
      <c r="B471" s="306">
        <v>0</v>
      </c>
      <c r="C471" s="307">
        <v>0</v>
      </c>
      <c r="D471" s="308">
        <v>0</v>
      </c>
      <c r="E471" s="309">
        <v>0</v>
      </c>
      <c r="F471" s="310">
        <v>0</v>
      </c>
      <c r="G471" s="310">
        <v>0</v>
      </c>
      <c r="H471" s="324"/>
      <c r="I471" s="324"/>
      <c r="J471" s="175"/>
      <c r="K471" s="383"/>
      <c r="L471" s="316"/>
      <c r="M471" s="316"/>
      <c r="N471" s="316"/>
      <c r="O471" s="317"/>
      <c r="P471" s="318"/>
      <c r="Q471" s="319">
        <v>3468</v>
      </c>
      <c r="R471" s="320">
        <v>0</v>
      </c>
      <c r="S471" s="321" t="e">
        <f t="shared" si="7"/>
        <v>#DIV/0!</v>
      </c>
      <c r="T471" s="189"/>
      <c r="U471" s="189"/>
      <c r="V471" s="189"/>
      <c r="W471" s="336"/>
      <c r="X471" s="341"/>
      <c r="Y471" s="284"/>
      <c r="Z471" s="418"/>
      <c r="AA471" s="418"/>
      <c r="AB471" s="418"/>
      <c r="AC471" s="418"/>
      <c r="AP471" s="418"/>
      <c r="AS471" s="418"/>
      <c r="AW471" s="418"/>
      <c r="BA471" s="418"/>
      <c r="BF471" s="384"/>
      <c r="BG471" s="384"/>
      <c r="BH471" s="384"/>
      <c r="BM471" s="384"/>
      <c r="BN471" s="384"/>
      <c r="BO471" s="384"/>
      <c r="BP471" s="384"/>
      <c r="BQ471" s="384"/>
      <c r="BR471" s="384"/>
      <c r="BU471" s="384"/>
      <c r="BV471" s="384"/>
      <c r="BW471" s="384"/>
      <c r="BX471" s="384"/>
    </row>
    <row r="472" spans="1:76" ht="16.2" thickBot="1" x14ac:dyDescent="0.35">
      <c r="A472" s="305">
        <v>1469</v>
      </c>
      <c r="B472" s="306">
        <v>0</v>
      </c>
      <c r="C472" s="307">
        <v>0</v>
      </c>
      <c r="D472" s="308">
        <v>0</v>
      </c>
      <c r="E472" s="309">
        <v>0</v>
      </c>
      <c r="F472" s="310">
        <v>0</v>
      </c>
      <c r="G472" s="310">
        <v>0</v>
      </c>
      <c r="H472" s="324"/>
      <c r="I472" s="324"/>
      <c r="J472" s="175"/>
      <c r="K472" s="383"/>
      <c r="L472" s="316"/>
      <c r="M472" s="316"/>
      <c r="N472" s="316"/>
      <c r="O472" s="317"/>
      <c r="P472" s="318"/>
      <c r="Q472" s="319">
        <v>3469</v>
      </c>
      <c r="R472" s="320">
        <v>0</v>
      </c>
      <c r="S472" s="321" t="e">
        <f t="shared" si="7"/>
        <v>#DIV/0!</v>
      </c>
      <c r="T472" s="189"/>
      <c r="U472" s="189"/>
      <c r="V472" s="189"/>
      <c r="W472" s="336"/>
      <c r="X472" s="341"/>
      <c r="Y472" s="284"/>
      <c r="Z472" s="418"/>
      <c r="AA472" s="418"/>
      <c r="AB472" s="418"/>
      <c r="AC472" s="418"/>
      <c r="AP472" s="418"/>
      <c r="AS472" s="418"/>
      <c r="AW472" s="418"/>
      <c r="BA472" s="418"/>
      <c r="BF472" s="384"/>
      <c r="BG472" s="384"/>
      <c r="BH472" s="384"/>
      <c r="BM472" s="384"/>
      <c r="BN472" s="384"/>
      <c r="BO472" s="384"/>
      <c r="BP472" s="384"/>
      <c r="BQ472" s="384"/>
      <c r="BR472" s="384"/>
      <c r="BU472" s="384"/>
      <c r="BV472" s="384"/>
      <c r="BW472" s="384"/>
      <c r="BX472" s="384"/>
    </row>
    <row r="473" spans="1:76" ht="16.2" thickBot="1" x14ac:dyDescent="0.35">
      <c r="A473" s="305">
        <v>1470</v>
      </c>
      <c r="B473" s="306">
        <v>0</v>
      </c>
      <c r="C473" s="307">
        <v>0</v>
      </c>
      <c r="D473" s="308">
        <v>0</v>
      </c>
      <c r="E473" s="309">
        <v>0</v>
      </c>
      <c r="F473" s="310">
        <v>0</v>
      </c>
      <c r="G473" s="310">
        <v>0</v>
      </c>
      <c r="H473" s="324"/>
      <c r="I473" s="324"/>
      <c r="J473" s="175"/>
      <c r="K473" s="383"/>
      <c r="L473" s="316"/>
      <c r="M473" s="316"/>
      <c r="N473" s="316"/>
      <c r="O473" s="317"/>
      <c r="P473" s="318"/>
      <c r="Q473" s="319">
        <v>3470</v>
      </c>
      <c r="R473" s="320">
        <v>0</v>
      </c>
      <c r="S473" s="321" t="e">
        <f t="shared" si="7"/>
        <v>#DIV/0!</v>
      </c>
      <c r="T473" s="189"/>
      <c r="U473" s="189">
        <v>0</v>
      </c>
      <c r="V473" s="189">
        <v>0</v>
      </c>
      <c r="W473" s="336">
        <v>0</v>
      </c>
      <c r="X473" s="341"/>
      <c r="Y473" s="284"/>
      <c r="Z473" s="418"/>
      <c r="AA473" s="418"/>
      <c r="AB473" s="418"/>
      <c r="AC473" s="418"/>
      <c r="AP473" s="418"/>
      <c r="AS473" s="418"/>
      <c r="AW473" s="418"/>
      <c r="BA473" s="418"/>
      <c r="BF473" s="384"/>
      <c r="BG473" s="384"/>
      <c r="BH473" s="384"/>
      <c r="BM473" s="384"/>
      <c r="BN473" s="384"/>
      <c r="BO473" s="384"/>
      <c r="BP473" s="384"/>
      <c r="BQ473" s="384"/>
      <c r="BR473" s="384"/>
      <c r="BU473" s="384"/>
      <c r="BV473" s="384"/>
      <c r="BW473" s="384"/>
      <c r="BX473" s="384"/>
    </row>
    <row r="474" spans="1:76" ht="16.2" thickBot="1" x14ac:dyDescent="0.35">
      <c r="A474" s="305">
        <v>1471</v>
      </c>
      <c r="B474" s="306">
        <v>0</v>
      </c>
      <c r="C474" s="307">
        <v>0</v>
      </c>
      <c r="D474" s="308">
        <v>0</v>
      </c>
      <c r="E474" s="309">
        <v>0</v>
      </c>
      <c r="F474" s="310">
        <v>0</v>
      </c>
      <c r="G474" s="310">
        <v>0</v>
      </c>
      <c r="H474" s="324"/>
      <c r="I474" s="324"/>
      <c r="J474" s="175"/>
      <c r="K474" s="383"/>
      <c r="L474" s="316"/>
      <c r="M474" s="316"/>
      <c r="N474" s="316"/>
      <c r="O474" s="317"/>
      <c r="P474" s="318"/>
      <c r="Q474" s="319">
        <v>3471</v>
      </c>
      <c r="R474" s="320">
        <v>0</v>
      </c>
      <c r="S474" s="321" t="e">
        <f t="shared" si="7"/>
        <v>#DIV/0!</v>
      </c>
      <c r="T474" s="189"/>
      <c r="U474" s="189"/>
      <c r="V474" s="189"/>
      <c r="W474" s="336"/>
      <c r="X474" s="341"/>
      <c r="Y474" s="284"/>
      <c r="Z474" s="418"/>
      <c r="AA474" s="418"/>
      <c r="AB474" s="418"/>
      <c r="AC474" s="418"/>
      <c r="AP474" s="418"/>
      <c r="AS474" s="418"/>
      <c r="AW474" s="418"/>
      <c r="BA474" s="418"/>
      <c r="BF474" s="384"/>
      <c r="BG474" s="384"/>
      <c r="BH474" s="384"/>
      <c r="BM474" s="384"/>
      <c r="BN474" s="384"/>
      <c r="BO474" s="384"/>
      <c r="BP474" s="384"/>
      <c r="BQ474" s="384"/>
      <c r="BR474" s="384"/>
      <c r="BU474" s="384"/>
      <c r="BV474" s="384"/>
      <c r="BW474" s="384"/>
      <c r="BX474" s="384"/>
    </row>
    <row r="475" spans="1:76" ht="16.2" thickBot="1" x14ac:dyDescent="0.35">
      <c r="A475" s="305">
        <v>1472</v>
      </c>
      <c r="B475" s="306">
        <v>0</v>
      </c>
      <c r="C475" s="307">
        <v>0</v>
      </c>
      <c r="D475" s="308">
        <v>0</v>
      </c>
      <c r="E475" s="309">
        <v>0</v>
      </c>
      <c r="F475" s="310">
        <v>0</v>
      </c>
      <c r="G475" s="310">
        <v>0</v>
      </c>
      <c r="H475" s="324"/>
      <c r="I475" s="324"/>
      <c r="J475" s="175"/>
      <c r="K475" s="383"/>
      <c r="L475" s="316"/>
      <c r="M475" s="316"/>
      <c r="N475" s="316"/>
      <c r="O475" s="317"/>
      <c r="P475" s="318"/>
      <c r="Q475" s="319">
        <v>3472</v>
      </c>
      <c r="R475" s="320">
        <v>0</v>
      </c>
      <c r="S475" s="321" t="e">
        <f t="shared" si="7"/>
        <v>#DIV/0!</v>
      </c>
      <c r="T475" s="189"/>
      <c r="U475" s="189"/>
      <c r="V475" s="189"/>
      <c r="W475" s="336"/>
      <c r="X475" s="341"/>
      <c r="Y475" s="284"/>
      <c r="Z475" s="418"/>
      <c r="AA475" s="418"/>
      <c r="AB475" s="418"/>
      <c r="AC475" s="418"/>
      <c r="AP475" s="418"/>
      <c r="AS475" s="418"/>
      <c r="AW475" s="418"/>
      <c r="BA475" s="418"/>
      <c r="BF475" s="384"/>
      <c r="BG475" s="384"/>
      <c r="BH475" s="384"/>
      <c r="BM475" s="384"/>
      <c r="BN475" s="384"/>
      <c r="BO475" s="384"/>
      <c r="BP475" s="384"/>
      <c r="BQ475" s="384"/>
      <c r="BR475" s="384"/>
      <c r="BU475" s="384"/>
      <c r="BV475" s="384"/>
      <c r="BW475" s="384"/>
      <c r="BX475" s="384"/>
    </row>
    <row r="476" spans="1:76" ht="16.2" thickBot="1" x14ac:dyDescent="0.35">
      <c r="A476" s="305">
        <v>1473</v>
      </c>
      <c r="B476" s="306">
        <v>0</v>
      </c>
      <c r="C476" s="307">
        <v>0</v>
      </c>
      <c r="D476" s="308">
        <v>0</v>
      </c>
      <c r="E476" s="309">
        <v>0</v>
      </c>
      <c r="F476" s="310">
        <v>0</v>
      </c>
      <c r="G476" s="310">
        <v>0</v>
      </c>
      <c r="H476" s="324"/>
      <c r="I476" s="324"/>
      <c r="J476" s="175"/>
      <c r="K476" s="383"/>
      <c r="L476" s="316"/>
      <c r="M476" s="316"/>
      <c r="N476" s="316"/>
      <c r="O476" s="317"/>
      <c r="P476" s="318"/>
      <c r="Q476" s="319">
        <v>3473</v>
      </c>
      <c r="R476" s="320">
        <v>0</v>
      </c>
      <c r="S476" s="321" t="e">
        <f t="shared" si="7"/>
        <v>#DIV/0!</v>
      </c>
      <c r="T476" s="189"/>
      <c r="U476" s="189"/>
      <c r="V476" s="189"/>
      <c r="W476" s="336"/>
      <c r="X476" s="341"/>
      <c r="Y476" s="284"/>
      <c r="Z476" s="418"/>
      <c r="AA476" s="418"/>
      <c r="AB476" s="418"/>
      <c r="AC476" s="418"/>
      <c r="AP476" s="418"/>
      <c r="AS476" s="418"/>
      <c r="AW476" s="418"/>
      <c r="BA476" s="418"/>
      <c r="BF476" s="384"/>
      <c r="BG476" s="384"/>
      <c r="BH476" s="384"/>
      <c r="BM476" s="384"/>
      <c r="BN476" s="384"/>
      <c r="BO476" s="384"/>
      <c r="BP476" s="384"/>
      <c r="BQ476" s="384"/>
      <c r="BR476" s="384"/>
      <c r="BU476" s="384"/>
      <c r="BV476" s="384"/>
      <c r="BW476" s="384"/>
      <c r="BX476" s="384"/>
    </row>
    <row r="477" spans="1:76" ht="16.2" thickBot="1" x14ac:dyDescent="0.35">
      <c r="A477" s="305">
        <v>1474</v>
      </c>
      <c r="B477" s="306">
        <v>0</v>
      </c>
      <c r="C477" s="307">
        <v>0</v>
      </c>
      <c r="D477" s="308">
        <v>0</v>
      </c>
      <c r="E477" s="309">
        <v>0</v>
      </c>
      <c r="F477" s="310">
        <v>0</v>
      </c>
      <c r="G477" s="310">
        <v>0</v>
      </c>
      <c r="H477" s="324"/>
      <c r="I477" s="324"/>
      <c r="J477" s="175"/>
      <c r="K477" s="383"/>
      <c r="L477" s="316"/>
      <c r="M477" s="316"/>
      <c r="N477" s="316"/>
      <c r="O477" s="317"/>
      <c r="P477" s="318"/>
      <c r="Q477" s="319">
        <v>3474</v>
      </c>
      <c r="R477" s="320">
        <v>0</v>
      </c>
      <c r="S477" s="321" t="e">
        <f t="shared" si="7"/>
        <v>#DIV/0!</v>
      </c>
      <c r="T477" s="189"/>
      <c r="U477" s="189"/>
      <c r="V477" s="189"/>
      <c r="W477" s="336"/>
      <c r="X477" s="341"/>
      <c r="Y477" s="284"/>
      <c r="Z477" s="418"/>
      <c r="AA477" s="418"/>
      <c r="AB477" s="418"/>
      <c r="AC477" s="418"/>
      <c r="AP477" s="418"/>
      <c r="AS477" s="418"/>
      <c r="AW477" s="418"/>
      <c r="BA477" s="418"/>
      <c r="BF477" s="384"/>
      <c r="BG477" s="384"/>
      <c r="BH477" s="384"/>
      <c r="BM477" s="384"/>
      <c r="BN477" s="384"/>
      <c r="BO477" s="384"/>
      <c r="BP477" s="384"/>
      <c r="BQ477" s="384"/>
      <c r="BR477" s="384"/>
      <c r="BU477" s="384"/>
      <c r="BV477" s="384"/>
      <c r="BW477" s="384"/>
      <c r="BX477" s="384"/>
    </row>
    <row r="478" spans="1:76" ht="16.2" thickBot="1" x14ac:dyDescent="0.35">
      <c r="A478" s="305">
        <v>1475</v>
      </c>
      <c r="B478" s="306">
        <v>0</v>
      </c>
      <c r="C478" s="307">
        <v>0</v>
      </c>
      <c r="D478" s="308">
        <v>0</v>
      </c>
      <c r="E478" s="309">
        <v>0</v>
      </c>
      <c r="F478" s="310">
        <v>0</v>
      </c>
      <c r="G478" s="310">
        <v>0</v>
      </c>
      <c r="H478" s="324"/>
      <c r="I478" s="324"/>
      <c r="J478" s="175"/>
      <c r="K478" s="383"/>
      <c r="L478" s="316"/>
      <c r="M478" s="316"/>
      <c r="N478" s="316"/>
      <c r="O478" s="317"/>
      <c r="P478" s="318"/>
      <c r="Q478" s="319">
        <v>3475</v>
      </c>
      <c r="R478" s="320">
        <v>0</v>
      </c>
      <c r="S478" s="321" t="e">
        <f t="shared" si="7"/>
        <v>#DIV/0!</v>
      </c>
      <c r="T478" s="189"/>
      <c r="U478" s="189"/>
      <c r="V478" s="189"/>
      <c r="W478" s="336"/>
      <c r="X478" s="341"/>
      <c r="Y478" s="284"/>
      <c r="Z478" s="418"/>
      <c r="AA478" s="418"/>
      <c r="AB478" s="418"/>
      <c r="AC478" s="418"/>
      <c r="AP478" s="418"/>
      <c r="AS478" s="418"/>
      <c r="AW478" s="418"/>
      <c r="BA478" s="418"/>
      <c r="BF478" s="384"/>
      <c r="BG478" s="384"/>
      <c r="BH478" s="384"/>
      <c r="BM478" s="384"/>
      <c r="BN478" s="384"/>
      <c r="BO478" s="384"/>
      <c r="BP478" s="384"/>
      <c r="BQ478" s="384"/>
      <c r="BR478" s="384"/>
      <c r="BU478" s="384"/>
      <c r="BV478" s="384"/>
      <c r="BW478" s="384"/>
      <c r="BX478" s="384"/>
    </row>
    <row r="479" spans="1:76" ht="16.2" thickBot="1" x14ac:dyDescent="0.35">
      <c r="A479" s="305">
        <v>1476</v>
      </c>
      <c r="B479" s="306">
        <v>0</v>
      </c>
      <c r="C479" s="307">
        <v>0</v>
      </c>
      <c r="D479" s="308">
        <v>0</v>
      </c>
      <c r="E479" s="309">
        <v>0</v>
      </c>
      <c r="F479" s="310">
        <v>0</v>
      </c>
      <c r="G479" s="310">
        <v>0</v>
      </c>
      <c r="H479" s="324"/>
      <c r="I479" s="324"/>
      <c r="J479" s="175"/>
      <c r="K479" s="383"/>
      <c r="L479" s="316"/>
      <c r="M479" s="316"/>
      <c r="N479" s="316"/>
      <c r="O479" s="317"/>
      <c r="P479" s="318"/>
      <c r="Q479" s="319">
        <v>3476</v>
      </c>
      <c r="R479" s="320">
        <v>0</v>
      </c>
      <c r="S479" s="321" t="e">
        <f t="shared" si="7"/>
        <v>#DIV/0!</v>
      </c>
      <c r="T479" s="189"/>
      <c r="U479" s="189"/>
      <c r="V479" s="189"/>
      <c r="W479" s="336"/>
      <c r="X479" s="341"/>
      <c r="Y479" s="284"/>
      <c r="Z479" s="418"/>
      <c r="AA479" s="418"/>
      <c r="AB479" s="418"/>
      <c r="AC479" s="418"/>
      <c r="AP479" s="418"/>
      <c r="AS479" s="418"/>
      <c r="AW479" s="418"/>
      <c r="BA479" s="418"/>
      <c r="BF479" s="384"/>
      <c r="BG479" s="384"/>
      <c r="BH479" s="384"/>
      <c r="BM479" s="384"/>
      <c r="BN479" s="384"/>
      <c r="BO479" s="384"/>
      <c r="BP479" s="384"/>
      <c r="BQ479" s="384"/>
      <c r="BR479" s="384"/>
      <c r="BU479" s="384"/>
      <c r="BV479" s="384"/>
      <c r="BW479" s="384"/>
      <c r="BX479" s="384"/>
    </row>
    <row r="480" spans="1:76" ht="16.2" thickBot="1" x14ac:dyDescent="0.35">
      <c r="A480" s="305">
        <v>1477</v>
      </c>
      <c r="B480" s="306">
        <v>0</v>
      </c>
      <c r="C480" s="307">
        <v>0</v>
      </c>
      <c r="D480" s="308">
        <v>0</v>
      </c>
      <c r="E480" s="309">
        <v>0</v>
      </c>
      <c r="F480" s="310">
        <v>0</v>
      </c>
      <c r="G480" s="310">
        <v>0</v>
      </c>
      <c r="H480" s="324"/>
      <c r="I480" s="324"/>
      <c r="J480" s="175"/>
      <c r="K480" s="383"/>
      <c r="L480" s="316"/>
      <c r="M480" s="316"/>
      <c r="N480" s="316"/>
      <c r="O480" s="317"/>
      <c r="P480" s="318"/>
      <c r="Q480" s="319">
        <v>3477</v>
      </c>
      <c r="R480" s="320">
        <v>0</v>
      </c>
      <c r="S480" s="321" t="e">
        <f t="shared" si="7"/>
        <v>#DIV/0!</v>
      </c>
      <c r="T480" s="189"/>
      <c r="U480" s="189"/>
      <c r="V480" s="189"/>
      <c r="W480" s="336"/>
      <c r="X480" s="341"/>
      <c r="Y480" s="284"/>
      <c r="Z480" s="418"/>
      <c r="AA480" s="418"/>
      <c r="AB480" s="418"/>
      <c r="AC480" s="418"/>
      <c r="AP480" s="418"/>
      <c r="AS480" s="418"/>
      <c r="AW480" s="418"/>
      <c r="BA480" s="418"/>
      <c r="BF480" s="384"/>
      <c r="BG480" s="384"/>
      <c r="BH480" s="384"/>
      <c r="BM480" s="384"/>
      <c r="BN480" s="384"/>
      <c r="BO480" s="384"/>
      <c r="BP480" s="384"/>
      <c r="BQ480" s="384"/>
      <c r="BR480" s="384"/>
      <c r="BU480" s="384"/>
      <c r="BV480" s="384"/>
      <c r="BW480" s="384"/>
      <c r="BX480" s="384"/>
    </row>
    <row r="481" spans="1:76" ht="16.2" thickBot="1" x14ac:dyDescent="0.35">
      <c r="A481" s="305">
        <v>1478</v>
      </c>
      <c r="B481" s="306">
        <v>0</v>
      </c>
      <c r="C481" s="307">
        <v>0</v>
      </c>
      <c r="D481" s="308">
        <v>0</v>
      </c>
      <c r="E481" s="309">
        <v>0</v>
      </c>
      <c r="F481" s="310">
        <v>0</v>
      </c>
      <c r="G481" s="310">
        <v>0</v>
      </c>
      <c r="H481" s="324"/>
      <c r="I481" s="324"/>
      <c r="J481" s="175"/>
      <c r="K481" s="383"/>
      <c r="L481" s="316"/>
      <c r="M481" s="316"/>
      <c r="N481" s="316"/>
      <c r="O481" s="317"/>
      <c r="P481" s="318"/>
      <c r="Q481" s="319">
        <v>3478</v>
      </c>
      <c r="R481" s="320">
        <v>0</v>
      </c>
      <c r="S481" s="321" t="e">
        <f t="shared" si="7"/>
        <v>#DIV/0!</v>
      </c>
      <c r="T481" s="189"/>
      <c r="U481" s="189"/>
      <c r="V481" s="189"/>
      <c r="W481" s="336"/>
      <c r="X481" s="341"/>
      <c r="Y481" s="284"/>
      <c r="Z481" s="418"/>
      <c r="AA481" s="418"/>
      <c r="AB481" s="418"/>
      <c r="AC481" s="418"/>
      <c r="AP481" s="418"/>
      <c r="AS481" s="418"/>
      <c r="AW481" s="418"/>
      <c r="BA481" s="418"/>
      <c r="BF481" s="384"/>
      <c r="BG481" s="384"/>
      <c r="BH481" s="384"/>
      <c r="BM481" s="384"/>
      <c r="BN481" s="384"/>
      <c r="BO481" s="384"/>
      <c r="BP481" s="384"/>
      <c r="BQ481" s="384"/>
      <c r="BR481" s="384"/>
      <c r="BU481" s="384"/>
      <c r="BV481" s="384"/>
      <c r="BW481" s="384"/>
      <c r="BX481" s="384"/>
    </row>
    <row r="482" spans="1:76" ht="16.2" thickBot="1" x14ac:dyDescent="0.35">
      <c r="A482" s="305">
        <v>1479</v>
      </c>
      <c r="B482" s="306">
        <v>0</v>
      </c>
      <c r="C482" s="307">
        <v>0</v>
      </c>
      <c r="D482" s="308">
        <v>0</v>
      </c>
      <c r="E482" s="309">
        <v>0</v>
      </c>
      <c r="F482" s="310">
        <v>0</v>
      </c>
      <c r="G482" s="310">
        <v>0</v>
      </c>
      <c r="H482" s="324"/>
      <c r="I482" s="324"/>
      <c r="J482" s="175"/>
      <c r="K482" s="383"/>
      <c r="L482" s="316"/>
      <c r="M482" s="316"/>
      <c r="N482" s="316"/>
      <c r="O482" s="317"/>
      <c r="P482" s="318"/>
      <c r="Q482" s="319">
        <v>3479</v>
      </c>
      <c r="R482" s="320">
        <v>0</v>
      </c>
      <c r="S482" s="321" t="e">
        <f t="shared" si="7"/>
        <v>#DIV/0!</v>
      </c>
      <c r="T482" s="189"/>
      <c r="U482" s="189"/>
      <c r="V482" s="189"/>
      <c r="W482" s="336"/>
      <c r="X482" s="341"/>
      <c r="Y482" s="284"/>
      <c r="Z482" s="418"/>
      <c r="AA482" s="418"/>
      <c r="AB482" s="418"/>
      <c r="AC482" s="418"/>
      <c r="AP482" s="418"/>
      <c r="AS482" s="418"/>
      <c r="AW482" s="418"/>
      <c r="BA482" s="418"/>
      <c r="BF482" s="384"/>
      <c r="BG482" s="384"/>
      <c r="BH482" s="384"/>
      <c r="BM482" s="384"/>
      <c r="BN482" s="384"/>
      <c r="BO482" s="384"/>
      <c r="BP482" s="384"/>
      <c r="BQ482" s="384"/>
      <c r="BR482" s="384"/>
      <c r="BU482" s="384"/>
      <c r="BV482" s="384"/>
      <c r="BW482" s="384"/>
      <c r="BX482" s="384"/>
    </row>
    <row r="483" spans="1:76" ht="16.2" thickBot="1" x14ac:dyDescent="0.35">
      <c r="A483" s="305">
        <v>1480</v>
      </c>
      <c r="B483" s="306">
        <v>0</v>
      </c>
      <c r="C483" s="307">
        <v>0</v>
      </c>
      <c r="D483" s="308">
        <v>0</v>
      </c>
      <c r="E483" s="309">
        <v>0</v>
      </c>
      <c r="F483" s="310">
        <v>0</v>
      </c>
      <c r="G483" s="310">
        <v>0</v>
      </c>
      <c r="H483" s="324"/>
      <c r="I483" s="324"/>
      <c r="J483" s="175"/>
      <c r="K483" s="383"/>
      <c r="L483" s="316"/>
      <c r="M483" s="316"/>
      <c r="N483" s="316"/>
      <c r="O483" s="317"/>
      <c r="P483" s="318"/>
      <c r="Q483" s="319">
        <v>3480</v>
      </c>
      <c r="R483" s="320">
        <v>0</v>
      </c>
      <c r="S483" s="321" t="e">
        <f t="shared" si="7"/>
        <v>#DIV/0!</v>
      </c>
      <c r="T483" s="189"/>
      <c r="U483" s="189"/>
      <c r="V483" s="189"/>
      <c r="W483" s="336"/>
      <c r="X483" s="341"/>
      <c r="Y483" s="284"/>
      <c r="Z483" s="418"/>
      <c r="AA483" s="418"/>
      <c r="AB483" s="418"/>
      <c r="AC483" s="418"/>
      <c r="AP483" s="418"/>
      <c r="AS483" s="418"/>
      <c r="AW483" s="418"/>
      <c r="BA483" s="418"/>
      <c r="BF483" s="384"/>
      <c r="BG483" s="384"/>
      <c r="BH483" s="384"/>
      <c r="BM483" s="384"/>
      <c r="BN483" s="384"/>
      <c r="BO483" s="384"/>
      <c r="BP483" s="384"/>
      <c r="BQ483" s="384"/>
      <c r="BR483" s="384"/>
      <c r="BU483" s="384"/>
      <c r="BV483" s="384"/>
      <c r="BW483" s="384"/>
      <c r="BX483" s="384"/>
    </row>
    <row r="484" spans="1:76" ht="16.2" thickBot="1" x14ac:dyDescent="0.35">
      <c r="A484" s="305">
        <v>1481</v>
      </c>
      <c r="B484" s="306">
        <v>0</v>
      </c>
      <c r="C484" s="307">
        <v>0</v>
      </c>
      <c r="D484" s="308">
        <v>0</v>
      </c>
      <c r="E484" s="309">
        <v>0</v>
      </c>
      <c r="F484" s="310">
        <v>0</v>
      </c>
      <c r="G484" s="310">
        <v>0</v>
      </c>
      <c r="H484" s="324"/>
      <c r="I484" s="324"/>
      <c r="J484" s="175"/>
      <c r="K484" s="383"/>
      <c r="L484" s="316"/>
      <c r="M484" s="316"/>
      <c r="N484" s="316"/>
      <c r="O484" s="317"/>
      <c r="P484" s="318"/>
      <c r="Q484" s="319">
        <v>3481</v>
      </c>
      <c r="R484" s="320">
        <v>0</v>
      </c>
      <c r="S484" s="321" t="e">
        <f t="shared" si="7"/>
        <v>#DIV/0!</v>
      </c>
      <c r="T484" s="189"/>
      <c r="U484" s="189">
        <v>0</v>
      </c>
      <c r="V484" s="189">
        <v>0</v>
      </c>
      <c r="W484" s="336">
        <v>0</v>
      </c>
      <c r="X484" s="341"/>
      <c r="Y484" s="284"/>
      <c r="Z484" s="418"/>
      <c r="AA484" s="418"/>
      <c r="AB484" s="418"/>
      <c r="AC484" s="418"/>
      <c r="AP484" s="418"/>
      <c r="AS484" s="418"/>
      <c r="AW484" s="418"/>
      <c r="BA484" s="418"/>
      <c r="BF484" s="384"/>
      <c r="BG484" s="384"/>
      <c r="BH484" s="384"/>
      <c r="BM484" s="384"/>
      <c r="BN484" s="384"/>
      <c r="BO484" s="384"/>
      <c r="BP484" s="384"/>
      <c r="BQ484" s="384"/>
      <c r="BR484" s="384"/>
      <c r="BU484" s="384"/>
      <c r="BV484" s="384"/>
      <c r="BW484" s="384"/>
      <c r="BX484" s="384"/>
    </row>
    <row r="485" spans="1:76" ht="16.2" thickBot="1" x14ac:dyDescent="0.35">
      <c r="A485" s="305">
        <v>1482</v>
      </c>
      <c r="B485" s="306">
        <v>0</v>
      </c>
      <c r="C485" s="307">
        <v>0</v>
      </c>
      <c r="D485" s="308">
        <v>0</v>
      </c>
      <c r="E485" s="309">
        <v>0</v>
      </c>
      <c r="F485" s="310">
        <v>0</v>
      </c>
      <c r="G485" s="310">
        <v>0</v>
      </c>
      <c r="H485" s="324"/>
      <c r="I485" s="324"/>
      <c r="J485" s="175"/>
      <c r="K485" s="383"/>
      <c r="L485" s="316"/>
      <c r="M485" s="316"/>
      <c r="N485" s="316"/>
      <c r="O485" s="317"/>
      <c r="P485" s="318"/>
      <c r="Q485" s="319">
        <v>3482</v>
      </c>
      <c r="R485" s="320">
        <v>0</v>
      </c>
      <c r="S485" s="321" t="e">
        <f t="shared" si="7"/>
        <v>#DIV/0!</v>
      </c>
      <c r="T485" s="189"/>
      <c r="U485" s="189"/>
      <c r="V485" s="189"/>
      <c r="W485" s="336"/>
      <c r="X485" s="341"/>
      <c r="Y485" s="284"/>
      <c r="Z485" s="418"/>
      <c r="AA485" s="418"/>
      <c r="AB485" s="418"/>
      <c r="AC485" s="418"/>
      <c r="AP485" s="418"/>
      <c r="AS485" s="418"/>
      <c r="AW485" s="418"/>
      <c r="BA485" s="418"/>
      <c r="BF485" s="384"/>
      <c r="BG485" s="384"/>
      <c r="BH485" s="384"/>
      <c r="BM485" s="384"/>
      <c r="BN485" s="384"/>
      <c r="BO485" s="384"/>
      <c r="BP485" s="384"/>
      <c r="BQ485" s="384"/>
      <c r="BR485" s="384"/>
      <c r="BU485" s="384"/>
      <c r="BV485" s="384"/>
      <c r="BW485" s="384"/>
      <c r="BX485" s="384"/>
    </row>
    <row r="486" spans="1:76" ht="16.2" thickBot="1" x14ac:dyDescent="0.35">
      <c r="A486" s="305">
        <v>1483</v>
      </c>
      <c r="B486" s="306">
        <v>0</v>
      </c>
      <c r="C486" s="307">
        <v>0</v>
      </c>
      <c r="D486" s="308">
        <v>0</v>
      </c>
      <c r="E486" s="309">
        <v>0</v>
      </c>
      <c r="F486" s="310">
        <v>0</v>
      </c>
      <c r="G486" s="310">
        <v>0</v>
      </c>
      <c r="H486" s="324"/>
      <c r="I486" s="324"/>
      <c r="J486" s="175"/>
      <c r="K486" s="383"/>
      <c r="L486" s="316"/>
      <c r="M486" s="316"/>
      <c r="N486" s="316"/>
      <c r="O486" s="317"/>
      <c r="P486" s="318"/>
      <c r="Q486" s="319">
        <v>3483</v>
      </c>
      <c r="R486" s="320">
        <v>0</v>
      </c>
      <c r="S486" s="321" t="e">
        <f t="shared" si="7"/>
        <v>#DIV/0!</v>
      </c>
      <c r="T486" s="189"/>
      <c r="U486" s="189"/>
      <c r="V486" s="189"/>
      <c r="W486" s="336"/>
      <c r="X486" s="341"/>
      <c r="Y486" s="284"/>
      <c r="Z486" s="418"/>
      <c r="AA486" s="418"/>
      <c r="AB486" s="418"/>
      <c r="AC486" s="418"/>
      <c r="AP486" s="418"/>
      <c r="AS486" s="418"/>
      <c r="AW486" s="418"/>
      <c r="BA486" s="418"/>
      <c r="BF486" s="384"/>
      <c r="BG486" s="384"/>
      <c r="BH486" s="384"/>
      <c r="BM486" s="384"/>
      <c r="BN486" s="384"/>
      <c r="BO486" s="384"/>
      <c r="BP486" s="384"/>
      <c r="BQ486" s="384"/>
      <c r="BR486" s="384"/>
      <c r="BU486" s="384"/>
      <c r="BV486" s="384"/>
      <c r="BW486" s="384"/>
      <c r="BX486" s="384"/>
    </row>
    <row r="487" spans="1:76" ht="16.2" thickBot="1" x14ac:dyDescent="0.35">
      <c r="A487" s="305">
        <v>1484</v>
      </c>
      <c r="B487" s="306">
        <v>0</v>
      </c>
      <c r="C487" s="307">
        <v>0</v>
      </c>
      <c r="D487" s="308">
        <v>0</v>
      </c>
      <c r="E487" s="309">
        <v>0</v>
      </c>
      <c r="F487" s="310">
        <v>0</v>
      </c>
      <c r="G487" s="310">
        <v>0</v>
      </c>
      <c r="H487" s="324"/>
      <c r="I487" s="324"/>
      <c r="J487" s="175"/>
      <c r="K487" s="383"/>
      <c r="L487" s="316"/>
      <c r="M487" s="316"/>
      <c r="N487" s="316"/>
      <c r="O487" s="317"/>
      <c r="P487" s="318"/>
      <c r="Q487" s="319">
        <v>3484</v>
      </c>
      <c r="R487" s="320">
        <v>0</v>
      </c>
      <c r="S487" s="321" t="e">
        <f t="shared" si="7"/>
        <v>#DIV/0!</v>
      </c>
      <c r="T487" s="189"/>
      <c r="U487" s="189"/>
      <c r="V487" s="189"/>
      <c r="W487" s="336"/>
      <c r="X487" s="341"/>
      <c r="Y487" s="284"/>
      <c r="Z487" s="418"/>
      <c r="AA487" s="418"/>
      <c r="AB487" s="418"/>
      <c r="AC487" s="418"/>
      <c r="AP487" s="418"/>
      <c r="AS487" s="418"/>
      <c r="AW487" s="418"/>
      <c r="BA487" s="418"/>
      <c r="BF487" s="384"/>
      <c r="BG487" s="384"/>
      <c r="BH487" s="384"/>
      <c r="BM487" s="384"/>
      <c r="BN487" s="384"/>
      <c r="BO487" s="384"/>
      <c r="BP487" s="384"/>
      <c r="BQ487" s="384"/>
      <c r="BR487" s="384"/>
      <c r="BU487" s="384"/>
      <c r="BV487" s="384"/>
      <c r="BW487" s="384"/>
      <c r="BX487" s="384"/>
    </row>
    <row r="488" spans="1:76" ht="16.2" thickBot="1" x14ac:dyDescent="0.35">
      <c r="A488" s="305">
        <v>1485</v>
      </c>
      <c r="B488" s="306">
        <v>0</v>
      </c>
      <c r="C488" s="307">
        <v>0</v>
      </c>
      <c r="D488" s="308">
        <v>0</v>
      </c>
      <c r="E488" s="309">
        <v>0</v>
      </c>
      <c r="F488" s="310">
        <v>0</v>
      </c>
      <c r="G488" s="310">
        <v>0</v>
      </c>
      <c r="H488" s="324"/>
      <c r="I488" s="324"/>
      <c r="J488" s="175"/>
      <c r="K488" s="383"/>
      <c r="L488" s="316"/>
      <c r="M488" s="316"/>
      <c r="N488" s="316"/>
      <c r="O488" s="317"/>
      <c r="P488" s="318"/>
      <c r="Q488" s="319">
        <v>3485</v>
      </c>
      <c r="R488" s="320">
        <v>0</v>
      </c>
      <c r="S488" s="321" t="e">
        <f t="shared" si="7"/>
        <v>#DIV/0!</v>
      </c>
      <c r="T488" s="189"/>
      <c r="U488" s="189"/>
      <c r="V488" s="189"/>
      <c r="W488" s="336"/>
      <c r="X488" s="341"/>
      <c r="Y488" s="284"/>
      <c r="Z488" s="418"/>
      <c r="AA488" s="418"/>
      <c r="AB488" s="418"/>
      <c r="AC488" s="418"/>
      <c r="AP488" s="418"/>
      <c r="AS488" s="418"/>
      <c r="AW488" s="418"/>
      <c r="BA488" s="418"/>
      <c r="BF488" s="384"/>
      <c r="BG488" s="384"/>
      <c r="BH488" s="384"/>
      <c r="BM488" s="384"/>
      <c r="BN488" s="384"/>
      <c r="BO488" s="384"/>
      <c r="BP488" s="384"/>
      <c r="BQ488" s="384"/>
      <c r="BR488" s="384"/>
      <c r="BU488" s="384"/>
      <c r="BV488" s="384"/>
      <c r="BW488" s="384"/>
      <c r="BX488" s="384"/>
    </row>
    <row r="489" spans="1:76" ht="16.2" thickBot="1" x14ac:dyDescent="0.35">
      <c r="A489" s="305">
        <v>1486</v>
      </c>
      <c r="B489" s="306">
        <v>0</v>
      </c>
      <c r="C489" s="307">
        <v>0</v>
      </c>
      <c r="D489" s="308">
        <v>0</v>
      </c>
      <c r="E489" s="309">
        <v>0</v>
      </c>
      <c r="F489" s="310">
        <v>0</v>
      </c>
      <c r="G489" s="310">
        <v>0</v>
      </c>
      <c r="H489" s="324"/>
      <c r="I489" s="324"/>
      <c r="J489" s="175"/>
      <c r="K489" s="383"/>
      <c r="L489" s="316"/>
      <c r="M489" s="316"/>
      <c r="N489" s="316"/>
      <c r="O489" s="317"/>
      <c r="P489" s="318"/>
      <c r="Q489" s="319">
        <v>3486</v>
      </c>
      <c r="R489" s="320">
        <v>0</v>
      </c>
      <c r="S489" s="321" t="e">
        <f t="shared" si="7"/>
        <v>#DIV/0!</v>
      </c>
      <c r="T489" s="189"/>
      <c r="U489" s="189"/>
      <c r="V489" s="189"/>
      <c r="W489" s="336"/>
      <c r="X489" s="341"/>
      <c r="Y489" s="284"/>
      <c r="Z489" s="418"/>
      <c r="AA489" s="418"/>
      <c r="AB489" s="418"/>
      <c r="AC489" s="418"/>
      <c r="AP489" s="418"/>
      <c r="AS489" s="418"/>
      <c r="AW489" s="418"/>
      <c r="BA489" s="418"/>
      <c r="BF489" s="384"/>
      <c r="BG489" s="384"/>
      <c r="BH489" s="384"/>
      <c r="BM489" s="384"/>
      <c r="BN489" s="384"/>
      <c r="BO489" s="384"/>
      <c r="BP489" s="384"/>
      <c r="BQ489" s="384"/>
      <c r="BR489" s="384"/>
      <c r="BU489" s="384"/>
      <c r="BV489" s="384"/>
      <c r="BW489" s="384"/>
      <c r="BX489" s="384"/>
    </row>
    <row r="490" spans="1:76" ht="16.2" thickBot="1" x14ac:dyDescent="0.35">
      <c r="A490" s="305">
        <v>1487</v>
      </c>
      <c r="B490" s="306">
        <v>0</v>
      </c>
      <c r="C490" s="307">
        <v>0</v>
      </c>
      <c r="D490" s="308">
        <v>0</v>
      </c>
      <c r="E490" s="309">
        <v>0</v>
      </c>
      <c r="F490" s="310">
        <v>0</v>
      </c>
      <c r="G490" s="310">
        <v>0</v>
      </c>
      <c r="H490" s="324"/>
      <c r="I490" s="324"/>
      <c r="J490" s="175"/>
      <c r="K490" s="383"/>
      <c r="L490" s="316"/>
      <c r="M490" s="316"/>
      <c r="N490" s="316"/>
      <c r="O490" s="317"/>
      <c r="P490" s="318"/>
      <c r="Q490" s="319">
        <v>3487</v>
      </c>
      <c r="R490" s="320">
        <v>0</v>
      </c>
      <c r="S490" s="321" t="e">
        <f t="shared" si="7"/>
        <v>#DIV/0!</v>
      </c>
      <c r="T490" s="189"/>
      <c r="U490" s="189"/>
      <c r="V490" s="189"/>
      <c r="W490" s="336"/>
      <c r="X490" s="341"/>
      <c r="Y490" s="284"/>
      <c r="Z490" s="418"/>
      <c r="AA490" s="418"/>
      <c r="AB490" s="418"/>
      <c r="AC490" s="418"/>
      <c r="AP490" s="418"/>
      <c r="AS490" s="418"/>
      <c r="AW490" s="418"/>
      <c r="BA490" s="418"/>
      <c r="BF490" s="384"/>
      <c r="BG490" s="384"/>
      <c r="BH490" s="384"/>
      <c r="BM490" s="384"/>
      <c r="BN490" s="384"/>
      <c r="BO490" s="384"/>
      <c r="BP490" s="384"/>
      <c r="BQ490" s="384"/>
      <c r="BR490" s="384"/>
      <c r="BU490" s="384"/>
      <c r="BV490" s="384"/>
      <c r="BW490" s="384"/>
      <c r="BX490" s="384"/>
    </row>
    <row r="491" spans="1:76" ht="16.2" thickBot="1" x14ac:dyDescent="0.35">
      <c r="A491" s="305">
        <v>1488</v>
      </c>
      <c r="B491" s="306">
        <v>0</v>
      </c>
      <c r="C491" s="307">
        <v>0</v>
      </c>
      <c r="D491" s="308">
        <v>0</v>
      </c>
      <c r="E491" s="309">
        <v>0</v>
      </c>
      <c r="F491" s="310">
        <v>0</v>
      </c>
      <c r="G491" s="310">
        <v>0</v>
      </c>
      <c r="H491" s="324"/>
      <c r="I491" s="324"/>
      <c r="J491" s="175"/>
      <c r="K491" s="383"/>
      <c r="L491" s="316"/>
      <c r="M491" s="316"/>
      <c r="N491" s="316"/>
      <c r="O491" s="317"/>
      <c r="P491" s="318"/>
      <c r="Q491" s="319">
        <v>3488</v>
      </c>
      <c r="R491" s="320">
        <v>0</v>
      </c>
      <c r="S491" s="321" t="e">
        <f t="shared" si="7"/>
        <v>#DIV/0!</v>
      </c>
      <c r="T491" s="189"/>
      <c r="U491" s="189"/>
      <c r="V491" s="189"/>
      <c r="W491" s="336"/>
      <c r="X491" s="341"/>
      <c r="Y491" s="284"/>
      <c r="Z491" s="418"/>
      <c r="AA491" s="418"/>
      <c r="AB491" s="418"/>
      <c r="AC491" s="418"/>
      <c r="AP491" s="418"/>
      <c r="AS491" s="418"/>
      <c r="AW491" s="418"/>
      <c r="BA491" s="418"/>
      <c r="BF491" s="384"/>
      <c r="BG491" s="384"/>
      <c r="BH491" s="384"/>
      <c r="BM491" s="384"/>
      <c r="BN491" s="384"/>
      <c r="BO491" s="384"/>
      <c r="BP491" s="384"/>
      <c r="BQ491" s="384"/>
      <c r="BR491" s="384"/>
      <c r="BU491" s="384"/>
      <c r="BV491" s="384"/>
      <c r="BW491" s="384"/>
      <c r="BX491" s="384"/>
    </row>
    <row r="492" spans="1:76" ht="16.2" thickBot="1" x14ac:dyDescent="0.35">
      <c r="A492" s="305">
        <v>1489</v>
      </c>
      <c r="B492" s="306">
        <v>0</v>
      </c>
      <c r="C492" s="307">
        <v>0</v>
      </c>
      <c r="D492" s="308">
        <v>0</v>
      </c>
      <c r="E492" s="309">
        <v>0</v>
      </c>
      <c r="F492" s="310">
        <v>0</v>
      </c>
      <c r="G492" s="310">
        <v>0</v>
      </c>
      <c r="H492" s="324"/>
      <c r="I492" s="324"/>
      <c r="J492" s="175"/>
      <c r="K492" s="383"/>
      <c r="L492" s="316"/>
      <c r="M492" s="316"/>
      <c r="N492" s="316"/>
      <c r="O492" s="317"/>
      <c r="P492" s="318"/>
      <c r="Q492" s="319">
        <v>3489</v>
      </c>
      <c r="R492" s="320">
        <v>0</v>
      </c>
      <c r="S492" s="321" t="e">
        <f t="shared" si="7"/>
        <v>#DIV/0!</v>
      </c>
      <c r="T492" s="189"/>
      <c r="U492" s="189"/>
      <c r="V492" s="189"/>
      <c r="W492" s="336"/>
      <c r="X492" s="341"/>
      <c r="Y492" s="284"/>
      <c r="Z492" s="418"/>
      <c r="AA492" s="418"/>
      <c r="AB492" s="418"/>
      <c r="AC492" s="418"/>
      <c r="AP492" s="418"/>
      <c r="AS492" s="418"/>
      <c r="AW492" s="418"/>
      <c r="BA492" s="418"/>
      <c r="BF492" s="384"/>
      <c r="BG492" s="384"/>
      <c r="BH492" s="384"/>
      <c r="BM492" s="384"/>
      <c r="BN492" s="384"/>
      <c r="BO492" s="384"/>
      <c r="BP492" s="384"/>
      <c r="BQ492" s="384"/>
      <c r="BR492" s="384"/>
      <c r="BU492" s="384"/>
      <c r="BV492" s="384"/>
      <c r="BW492" s="384"/>
      <c r="BX492" s="384"/>
    </row>
    <row r="493" spans="1:76" ht="16.2" thickBot="1" x14ac:dyDescent="0.35">
      <c r="A493" s="305">
        <v>1490</v>
      </c>
      <c r="B493" s="306">
        <v>0</v>
      </c>
      <c r="C493" s="307">
        <v>0</v>
      </c>
      <c r="D493" s="308">
        <v>0</v>
      </c>
      <c r="E493" s="309">
        <v>0</v>
      </c>
      <c r="F493" s="310">
        <v>0</v>
      </c>
      <c r="G493" s="310">
        <v>0</v>
      </c>
      <c r="H493" s="324"/>
      <c r="I493" s="324"/>
      <c r="J493" s="175"/>
      <c r="K493" s="383"/>
      <c r="L493" s="316"/>
      <c r="M493" s="316"/>
      <c r="N493" s="316"/>
      <c r="O493" s="317"/>
      <c r="P493" s="318"/>
      <c r="Q493" s="319">
        <v>3490</v>
      </c>
      <c r="R493" s="320">
        <v>0</v>
      </c>
      <c r="S493" s="321" t="e">
        <f t="shared" si="7"/>
        <v>#DIV/0!</v>
      </c>
      <c r="T493" s="189"/>
      <c r="U493" s="189"/>
      <c r="V493" s="189"/>
      <c r="W493" s="336"/>
      <c r="X493" s="341"/>
      <c r="Y493" s="284"/>
      <c r="Z493" s="418"/>
      <c r="AA493" s="418"/>
      <c r="AB493" s="418"/>
      <c r="AC493" s="418"/>
      <c r="AP493" s="418"/>
      <c r="AS493" s="418"/>
      <c r="AW493" s="418"/>
      <c r="BA493" s="418"/>
      <c r="BF493" s="384"/>
      <c r="BG493" s="384"/>
      <c r="BH493" s="384"/>
      <c r="BM493" s="384"/>
      <c r="BN493" s="384"/>
      <c r="BO493" s="384"/>
      <c r="BP493" s="384"/>
      <c r="BQ493" s="384"/>
      <c r="BR493" s="384"/>
      <c r="BU493" s="384"/>
      <c r="BV493" s="384"/>
      <c r="BW493" s="384"/>
      <c r="BX493" s="384"/>
    </row>
    <row r="494" spans="1:76" ht="16.2" thickBot="1" x14ac:dyDescent="0.35">
      <c r="A494" s="305">
        <v>1491</v>
      </c>
      <c r="B494" s="306">
        <v>0</v>
      </c>
      <c r="C494" s="307">
        <v>0</v>
      </c>
      <c r="D494" s="308">
        <v>0</v>
      </c>
      <c r="E494" s="309">
        <v>0</v>
      </c>
      <c r="F494" s="310">
        <v>0</v>
      </c>
      <c r="G494" s="310">
        <v>0</v>
      </c>
      <c r="H494" s="324"/>
      <c r="I494" s="324"/>
      <c r="J494" s="175"/>
      <c r="K494" s="383"/>
      <c r="L494" s="316"/>
      <c r="M494" s="316"/>
      <c r="N494" s="316"/>
      <c r="O494" s="317"/>
      <c r="P494" s="318"/>
      <c r="Q494" s="319">
        <v>3491</v>
      </c>
      <c r="R494" s="320">
        <v>0</v>
      </c>
      <c r="S494" s="321" t="e">
        <f t="shared" si="7"/>
        <v>#DIV/0!</v>
      </c>
      <c r="T494" s="189"/>
      <c r="U494" s="189"/>
      <c r="V494" s="189"/>
      <c r="W494" s="336"/>
      <c r="X494" s="341"/>
      <c r="Y494" s="284"/>
      <c r="Z494" s="418"/>
      <c r="AA494" s="418"/>
      <c r="AB494" s="418"/>
      <c r="AC494" s="418"/>
      <c r="AP494" s="418"/>
      <c r="AS494" s="418"/>
      <c r="AW494" s="418"/>
      <c r="BA494" s="418"/>
      <c r="BF494" s="384"/>
      <c r="BG494" s="384"/>
      <c r="BH494" s="384"/>
      <c r="BM494" s="384"/>
      <c r="BN494" s="384"/>
      <c r="BO494" s="384"/>
      <c r="BP494" s="384"/>
      <c r="BQ494" s="384"/>
      <c r="BR494" s="384"/>
      <c r="BU494" s="384"/>
      <c r="BV494" s="384"/>
      <c r="BW494" s="384"/>
      <c r="BX494" s="384"/>
    </row>
    <row r="495" spans="1:76" ht="16.2" thickBot="1" x14ac:dyDescent="0.35">
      <c r="A495" s="305">
        <v>1492</v>
      </c>
      <c r="B495" s="306">
        <v>0</v>
      </c>
      <c r="C495" s="307">
        <v>0</v>
      </c>
      <c r="D495" s="308">
        <v>0</v>
      </c>
      <c r="E495" s="309">
        <v>0</v>
      </c>
      <c r="F495" s="310">
        <v>0</v>
      </c>
      <c r="G495" s="310">
        <v>0</v>
      </c>
      <c r="H495" s="324"/>
      <c r="I495" s="324"/>
      <c r="J495" s="175"/>
      <c r="K495" s="383"/>
      <c r="L495" s="316"/>
      <c r="M495" s="316"/>
      <c r="N495" s="316"/>
      <c r="O495" s="317"/>
      <c r="P495" s="318"/>
      <c r="Q495" s="319">
        <v>3492</v>
      </c>
      <c r="R495" s="320">
        <v>0</v>
      </c>
      <c r="S495" s="321" t="e">
        <f t="shared" si="7"/>
        <v>#DIV/0!</v>
      </c>
      <c r="T495" s="189"/>
      <c r="U495" s="189"/>
      <c r="V495" s="189"/>
      <c r="W495" s="336"/>
      <c r="X495" s="341"/>
      <c r="Y495" s="284"/>
      <c r="Z495" s="418"/>
      <c r="AA495" s="418"/>
      <c r="AB495" s="418"/>
      <c r="AC495" s="418"/>
      <c r="AP495" s="418"/>
      <c r="AS495" s="418"/>
      <c r="AW495" s="418"/>
      <c r="BA495" s="418"/>
      <c r="BF495" s="384"/>
      <c r="BG495" s="384"/>
      <c r="BH495" s="384"/>
      <c r="BM495" s="384"/>
      <c r="BN495" s="384"/>
      <c r="BO495" s="384"/>
      <c r="BP495" s="384"/>
      <c r="BQ495" s="384"/>
      <c r="BR495" s="384"/>
      <c r="BU495" s="384"/>
      <c r="BV495" s="384"/>
      <c r="BW495" s="384"/>
      <c r="BX495" s="384"/>
    </row>
    <row r="496" spans="1:76" ht="16.2" thickBot="1" x14ac:dyDescent="0.35">
      <c r="A496" s="305">
        <v>1493</v>
      </c>
      <c r="B496" s="306">
        <v>0</v>
      </c>
      <c r="C496" s="307">
        <v>0</v>
      </c>
      <c r="D496" s="308">
        <v>0</v>
      </c>
      <c r="E496" s="309">
        <v>0</v>
      </c>
      <c r="F496" s="310">
        <v>0</v>
      </c>
      <c r="G496" s="310">
        <v>0</v>
      </c>
      <c r="H496" s="324"/>
      <c r="I496" s="324"/>
      <c r="J496" s="175"/>
      <c r="K496" s="383"/>
      <c r="L496" s="316"/>
      <c r="M496" s="316"/>
      <c r="N496" s="316"/>
      <c r="O496" s="317"/>
      <c r="P496" s="318"/>
      <c r="Q496" s="319">
        <v>3493</v>
      </c>
      <c r="R496" s="320">
        <v>0</v>
      </c>
      <c r="S496" s="321" t="e">
        <f t="shared" si="7"/>
        <v>#DIV/0!</v>
      </c>
      <c r="T496" s="189"/>
      <c r="U496" s="189"/>
      <c r="V496" s="189"/>
      <c r="W496" s="336"/>
      <c r="X496" s="341"/>
      <c r="Y496" s="284"/>
      <c r="Z496" s="418"/>
      <c r="AA496" s="418"/>
      <c r="AB496" s="418"/>
      <c r="AC496" s="418"/>
      <c r="AP496" s="418"/>
      <c r="AS496" s="418"/>
      <c r="AW496" s="418"/>
      <c r="BA496" s="418"/>
      <c r="BF496" s="384"/>
      <c r="BG496" s="384"/>
      <c r="BH496" s="384"/>
      <c r="BM496" s="384"/>
      <c r="BN496" s="384"/>
      <c r="BO496" s="384"/>
      <c r="BP496" s="384"/>
      <c r="BQ496" s="384"/>
      <c r="BR496" s="384"/>
      <c r="BU496" s="384"/>
      <c r="BV496" s="384"/>
      <c r="BW496" s="384"/>
      <c r="BX496" s="384"/>
    </row>
    <row r="497" spans="1:76" ht="16.2" thickBot="1" x14ac:dyDescent="0.35">
      <c r="A497" s="305">
        <v>1494</v>
      </c>
      <c r="B497" s="306">
        <v>0</v>
      </c>
      <c r="C497" s="307">
        <v>0</v>
      </c>
      <c r="D497" s="308">
        <v>0</v>
      </c>
      <c r="E497" s="309">
        <v>0</v>
      </c>
      <c r="F497" s="310">
        <v>0</v>
      </c>
      <c r="G497" s="310">
        <v>0</v>
      </c>
      <c r="H497" s="324"/>
      <c r="I497" s="324"/>
      <c r="J497" s="175"/>
      <c r="K497" s="383"/>
      <c r="L497" s="316"/>
      <c r="M497" s="316"/>
      <c r="N497" s="316"/>
      <c r="O497" s="317"/>
      <c r="P497" s="318"/>
      <c r="Q497" s="319">
        <v>3494</v>
      </c>
      <c r="R497" s="320">
        <v>0</v>
      </c>
      <c r="S497" s="321" t="e">
        <f t="shared" si="7"/>
        <v>#DIV/0!</v>
      </c>
      <c r="T497" s="189"/>
      <c r="U497" s="189"/>
      <c r="V497" s="189"/>
      <c r="W497" s="336"/>
      <c r="X497" s="341"/>
      <c r="Y497" s="284"/>
      <c r="Z497" s="418"/>
      <c r="AA497" s="418"/>
      <c r="AB497" s="418"/>
      <c r="AC497" s="418"/>
      <c r="AP497" s="418"/>
      <c r="AS497" s="418"/>
      <c r="AW497" s="418"/>
      <c r="BA497" s="418"/>
      <c r="BF497" s="384"/>
      <c r="BG497" s="384"/>
      <c r="BH497" s="384"/>
      <c r="BM497" s="384"/>
      <c r="BN497" s="384"/>
      <c r="BO497" s="384"/>
      <c r="BP497" s="384"/>
      <c r="BQ497" s="384"/>
      <c r="BR497" s="384"/>
      <c r="BU497" s="384"/>
      <c r="BV497" s="384"/>
      <c r="BW497" s="384"/>
      <c r="BX497" s="384"/>
    </row>
    <row r="498" spans="1:76" ht="16.2" thickBot="1" x14ac:dyDescent="0.35">
      <c r="A498" s="305">
        <v>1495</v>
      </c>
      <c r="B498" s="306">
        <v>0</v>
      </c>
      <c r="C498" s="307">
        <v>0</v>
      </c>
      <c r="D498" s="308">
        <v>0</v>
      </c>
      <c r="E498" s="309">
        <v>0</v>
      </c>
      <c r="F498" s="310">
        <v>0</v>
      </c>
      <c r="G498" s="310">
        <v>0</v>
      </c>
      <c r="H498" s="324"/>
      <c r="I498" s="324"/>
      <c r="J498" s="175"/>
      <c r="K498" s="383"/>
      <c r="L498" s="316"/>
      <c r="M498" s="316"/>
      <c r="N498" s="316"/>
      <c r="O498" s="317"/>
      <c r="P498" s="318"/>
      <c r="Q498" s="319">
        <v>3495</v>
      </c>
      <c r="R498" s="320">
        <v>0</v>
      </c>
      <c r="S498" s="321" t="e">
        <f t="shared" si="7"/>
        <v>#DIV/0!</v>
      </c>
      <c r="T498" s="189"/>
      <c r="U498" s="189"/>
      <c r="V498" s="189"/>
      <c r="W498" s="336"/>
      <c r="X498" s="341"/>
      <c r="Y498" s="284"/>
      <c r="Z498" s="418"/>
      <c r="AA498" s="418"/>
      <c r="AB498" s="418"/>
      <c r="AC498" s="418"/>
      <c r="AP498" s="418"/>
      <c r="AS498" s="418"/>
      <c r="AW498" s="418"/>
      <c r="BA498" s="418"/>
      <c r="BF498" s="384"/>
      <c r="BG498" s="384"/>
      <c r="BH498" s="384"/>
      <c r="BM498" s="384"/>
      <c r="BN498" s="384"/>
      <c r="BO498" s="384"/>
      <c r="BP498" s="384"/>
      <c r="BQ498" s="384"/>
      <c r="BR498" s="384"/>
      <c r="BU498" s="384"/>
      <c r="BV498" s="384"/>
      <c r="BW498" s="384"/>
      <c r="BX498" s="384"/>
    </row>
    <row r="499" spans="1:76" ht="16.2" thickBot="1" x14ac:dyDescent="0.35">
      <c r="A499" s="305">
        <v>1496</v>
      </c>
      <c r="B499" s="306">
        <v>0</v>
      </c>
      <c r="C499" s="307">
        <v>0</v>
      </c>
      <c r="D499" s="308">
        <v>0</v>
      </c>
      <c r="E499" s="309">
        <v>0</v>
      </c>
      <c r="F499" s="310">
        <v>0</v>
      </c>
      <c r="G499" s="310">
        <v>0</v>
      </c>
      <c r="H499" s="324"/>
      <c r="I499" s="324"/>
      <c r="J499" s="175"/>
      <c r="K499" s="383"/>
      <c r="L499" s="316"/>
      <c r="M499" s="316"/>
      <c r="N499" s="316"/>
      <c r="O499" s="317"/>
      <c r="P499" s="318"/>
      <c r="Q499" s="319">
        <v>3496</v>
      </c>
      <c r="R499" s="320">
        <v>0</v>
      </c>
      <c r="S499" s="321" t="e">
        <f t="shared" si="7"/>
        <v>#DIV/0!</v>
      </c>
      <c r="T499" s="189"/>
      <c r="U499" s="189"/>
      <c r="V499" s="189"/>
      <c r="W499" s="336"/>
      <c r="X499" s="341"/>
      <c r="Y499" s="284"/>
      <c r="Z499" s="418"/>
      <c r="AA499" s="418"/>
      <c r="AB499" s="418"/>
      <c r="AC499" s="418"/>
      <c r="AP499" s="418"/>
      <c r="AS499" s="418"/>
      <c r="AW499" s="418"/>
      <c r="BA499" s="418"/>
      <c r="BF499" s="384"/>
      <c r="BG499" s="384"/>
      <c r="BH499" s="384"/>
      <c r="BM499" s="384"/>
      <c r="BN499" s="384"/>
      <c r="BO499" s="384"/>
      <c r="BP499" s="384"/>
      <c r="BQ499" s="384"/>
      <c r="BR499" s="384"/>
      <c r="BU499" s="384"/>
      <c r="BV499" s="384"/>
      <c r="BW499" s="384"/>
      <c r="BX499" s="384"/>
    </row>
    <row r="500" spans="1:76" ht="16.2" thickBot="1" x14ac:dyDescent="0.35">
      <c r="A500" s="305">
        <v>1497</v>
      </c>
      <c r="B500" s="306">
        <v>0</v>
      </c>
      <c r="C500" s="307">
        <v>0</v>
      </c>
      <c r="D500" s="308">
        <v>0</v>
      </c>
      <c r="E500" s="309">
        <v>0</v>
      </c>
      <c r="F500" s="310">
        <v>0</v>
      </c>
      <c r="G500" s="310">
        <v>0</v>
      </c>
      <c r="H500" s="324"/>
      <c r="I500" s="324"/>
      <c r="J500" s="175"/>
      <c r="K500" s="383"/>
      <c r="L500" s="316"/>
      <c r="M500" s="316"/>
      <c r="N500" s="316"/>
      <c r="O500" s="317"/>
      <c r="P500" s="318"/>
      <c r="Q500" s="319">
        <v>3497</v>
      </c>
      <c r="R500" s="320">
        <v>0</v>
      </c>
      <c r="S500" s="321" t="e">
        <f t="shared" si="7"/>
        <v>#DIV/0!</v>
      </c>
      <c r="T500" s="189"/>
      <c r="U500" s="189"/>
      <c r="V500" s="189"/>
      <c r="W500" s="336"/>
      <c r="X500" s="341"/>
      <c r="Y500" s="284"/>
      <c r="Z500" s="418"/>
      <c r="AA500" s="418"/>
      <c r="AB500" s="418"/>
      <c r="AC500" s="418"/>
      <c r="AP500" s="418"/>
      <c r="AS500" s="418"/>
      <c r="AW500" s="418"/>
      <c r="BA500" s="418"/>
      <c r="BF500" s="384"/>
      <c r="BG500" s="384"/>
      <c r="BH500" s="384"/>
      <c r="BM500" s="384"/>
      <c r="BN500" s="384"/>
      <c r="BO500" s="384"/>
      <c r="BP500" s="384"/>
      <c r="BQ500" s="384"/>
      <c r="BR500" s="384"/>
      <c r="BU500" s="384"/>
      <c r="BV500" s="384"/>
      <c r="BW500" s="384"/>
      <c r="BX500" s="384"/>
    </row>
    <row r="501" spans="1:76" ht="16.2" thickBot="1" x14ac:dyDescent="0.35">
      <c r="A501" s="305">
        <v>1498</v>
      </c>
      <c r="B501" s="306">
        <v>0</v>
      </c>
      <c r="C501" s="307">
        <v>0</v>
      </c>
      <c r="D501" s="308">
        <v>0</v>
      </c>
      <c r="E501" s="309">
        <v>0</v>
      </c>
      <c r="F501" s="310">
        <v>0</v>
      </c>
      <c r="G501" s="310">
        <v>0</v>
      </c>
      <c r="H501" s="324"/>
      <c r="I501" s="324"/>
      <c r="J501" s="175"/>
      <c r="K501" s="383"/>
      <c r="L501" s="316"/>
      <c r="M501" s="316"/>
      <c r="N501" s="316"/>
      <c r="O501" s="317"/>
      <c r="P501" s="318"/>
      <c r="Q501" s="319">
        <v>3498</v>
      </c>
      <c r="R501" s="320">
        <v>0</v>
      </c>
      <c r="S501" s="321" t="e">
        <f t="shared" si="7"/>
        <v>#DIV/0!</v>
      </c>
      <c r="T501" s="189"/>
      <c r="U501" s="189">
        <v>0</v>
      </c>
      <c r="V501" s="189">
        <v>0</v>
      </c>
      <c r="W501" s="336">
        <v>0</v>
      </c>
      <c r="X501" s="341"/>
      <c r="Y501" s="284"/>
      <c r="Z501" s="418"/>
      <c r="AA501" s="418"/>
      <c r="AB501" s="418"/>
      <c r="AC501" s="418"/>
      <c r="AP501" s="418"/>
      <c r="AS501" s="418"/>
      <c r="AW501" s="418"/>
      <c r="BA501" s="418"/>
      <c r="BF501" s="384"/>
      <c r="BG501" s="384"/>
      <c r="BH501" s="384"/>
      <c r="BM501" s="384"/>
      <c r="BN501" s="384"/>
      <c r="BO501" s="384"/>
      <c r="BP501" s="384"/>
      <c r="BQ501" s="384"/>
      <c r="BR501" s="384"/>
      <c r="BU501" s="384"/>
      <c r="BV501" s="384"/>
      <c r="BW501" s="384"/>
      <c r="BX501" s="384"/>
    </row>
    <row r="502" spans="1:76" ht="16.2" thickBot="1" x14ac:dyDescent="0.35">
      <c r="A502" s="305">
        <v>1499</v>
      </c>
      <c r="B502" s="306">
        <v>0</v>
      </c>
      <c r="C502" s="307">
        <v>0</v>
      </c>
      <c r="D502" s="308">
        <v>0</v>
      </c>
      <c r="E502" s="309">
        <v>0</v>
      </c>
      <c r="F502" s="310">
        <v>0</v>
      </c>
      <c r="G502" s="310">
        <v>0</v>
      </c>
      <c r="H502" s="324"/>
      <c r="I502" s="324"/>
      <c r="J502" s="175"/>
      <c r="K502" s="383"/>
      <c r="L502" s="316"/>
      <c r="M502" s="316"/>
      <c r="N502" s="316"/>
      <c r="O502" s="317"/>
      <c r="P502" s="318"/>
      <c r="Q502" s="319">
        <v>3499</v>
      </c>
      <c r="R502" s="320">
        <v>0</v>
      </c>
      <c r="S502" s="321" t="e">
        <f t="shared" si="7"/>
        <v>#DIV/0!</v>
      </c>
      <c r="T502" s="189"/>
      <c r="U502" s="189"/>
      <c r="V502" s="189"/>
      <c r="W502" s="336"/>
      <c r="X502" s="341"/>
      <c r="Y502" s="284"/>
      <c r="Z502" s="418"/>
      <c r="AA502" s="418"/>
      <c r="AB502" s="418"/>
      <c r="AC502" s="418"/>
      <c r="AP502" s="418"/>
      <c r="AS502" s="418"/>
      <c r="AW502" s="418"/>
      <c r="BA502" s="418"/>
      <c r="BF502" s="384"/>
      <c r="BG502" s="384"/>
      <c r="BH502" s="384"/>
      <c r="BM502" s="384"/>
      <c r="BN502" s="384"/>
      <c r="BO502" s="384"/>
      <c r="BP502" s="384"/>
      <c r="BQ502" s="384"/>
      <c r="BR502" s="384"/>
      <c r="BU502" s="384"/>
      <c r="BV502" s="384"/>
      <c r="BW502" s="384"/>
      <c r="BX502" s="384"/>
    </row>
    <row r="503" spans="1:76" ht="16.2" thickBot="1" x14ac:dyDescent="0.35">
      <c r="A503" s="305">
        <v>1500</v>
      </c>
      <c r="B503" s="306">
        <v>0</v>
      </c>
      <c r="C503" s="307">
        <v>0</v>
      </c>
      <c r="D503" s="308">
        <v>0</v>
      </c>
      <c r="E503" s="309">
        <v>0</v>
      </c>
      <c r="F503" s="310">
        <v>0</v>
      </c>
      <c r="G503" s="310">
        <v>0</v>
      </c>
      <c r="H503" s="324"/>
      <c r="I503" s="324"/>
      <c r="J503" s="175"/>
      <c r="K503" s="383"/>
      <c r="L503" s="316"/>
      <c r="M503" s="316"/>
      <c r="N503" s="316"/>
      <c r="O503" s="317"/>
      <c r="P503" s="318"/>
      <c r="Q503" s="319">
        <v>3500</v>
      </c>
      <c r="R503" s="320">
        <v>0</v>
      </c>
      <c r="S503" s="321" t="e">
        <f t="shared" si="7"/>
        <v>#DIV/0!</v>
      </c>
      <c r="T503" s="189"/>
      <c r="U503" s="189"/>
      <c r="V503" s="189"/>
      <c r="W503" s="386"/>
      <c r="X503" s="387"/>
      <c r="Y503" s="284"/>
      <c r="Z503" s="418"/>
      <c r="AA503" s="418"/>
      <c r="AB503" s="418"/>
      <c r="AC503" s="418"/>
      <c r="AP503" s="418"/>
      <c r="AS503" s="418"/>
      <c r="AW503" s="418"/>
      <c r="BA503" s="418"/>
      <c r="BF503" s="384"/>
      <c r="BG503" s="384"/>
      <c r="BH503" s="384"/>
      <c r="BM503" s="384"/>
      <c r="BN503" s="384"/>
      <c r="BO503" s="384"/>
      <c r="BP503" s="384"/>
      <c r="BQ503" s="384"/>
      <c r="BR503" s="384"/>
      <c r="BU503" s="384"/>
      <c r="BV503" s="384"/>
      <c r="BW503" s="384"/>
      <c r="BX503" s="384"/>
    </row>
    <row r="504" spans="1:76" ht="16.2" thickBot="1" x14ac:dyDescent="0.35">
      <c r="A504" s="305">
        <v>1501</v>
      </c>
      <c r="B504" s="306">
        <v>0</v>
      </c>
      <c r="C504" s="307">
        <v>0</v>
      </c>
      <c r="D504" s="308">
        <v>0</v>
      </c>
      <c r="E504" s="309">
        <v>0</v>
      </c>
      <c r="F504" s="310">
        <v>0</v>
      </c>
      <c r="G504" s="310">
        <v>0</v>
      </c>
      <c r="H504" s="324"/>
      <c r="I504" s="324"/>
      <c r="J504" s="175"/>
      <c r="K504" s="388"/>
      <c r="L504" s="318"/>
      <c r="M504" s="318"/>
      <c r="N504" s="318"/>
      <c r="O504" s="389"/>
      <c r="P504" s="318"/>
      <c r="W504" s="391">
        <f>SUM(W3:W503)</f>
        <v>0</v>
      </c>
      <c r="Y504" s="284"/>
      <c r="Z504" s="418"/>
      <c r="AA504" s="418"/>
      <c r="AB504" s="418"/>
      <c r="AC504" s="418"/>
      <c r="AP504" s="418"/>
      <c r="AS504" s="418"/>
      <c r="AW504" s="418"/>
      <c r="BA504" s="418"/>
      <c r="BF504" s="384"/>
      <c r="BG504" s="384"/>
      <c r="BH504" s="384"/>
      <c r="BM504" s="384"/>
      <c r="BN504" s="384"/>
      <c r="BO504" s="384"/>
      <c r="BP504" s="384"/>
      <c r="BQ504" s="384"/>
      <c r="BR504" s="384"/>
      <c r="BU504" s="384"/>
      <c r="BV504" s="384"/>
      <c r="BW504" s="384"/>
      <c r="BX504" s="384"/>
    </row>
    <row r="505" spans="1:76" ht="16.2" thickBot="1" x14ac:dyDescent="0.35">
      <c r="A505" s="305">
        <v>1502</v>
      </c>
      <c r="B505" s="306">
        <v>0</v>
      </c>
      <c r="C505" s="307">
        <v>0</v>
      </c>
      <c r="D505" s="308">
        <v>0</v>
      </c>
      <c r="E505" s="309">
        <v>0</v>
      </c>
      <c r="F505" s="310">
        <v>0</v>
      </c>
      <c r="G505" s="310">
        <v>0</v>
      </c>
      <c r="H505" s="324"/>
      <c r="I505" s="324"/>
      <c r="J505" s="175"/>
      <c r="K505" s="383"/>
      <c r="L505" s="318"/>
      <c r="M505" s="318"/>
      <c r="N505" s="318"/>
      <c r="O505" s="389"/>
      <c r="P505" s="318"/>
      <c r="Q505" s="328"/>
      <c r="R505" s="328"/>
      <c r="S505" s="328"/>
      <c r="Z505" s="418"/>
      <c r="AA505" s="418"/>
      <c r="AB505" s="418"/>
      <c r="AC505" s="418"/>
      <c r="AP505" s="418"/>
      <c r="AS505" s="418"/>
      <c r="AW505" s="418"/>
      <c r="BA505" s="418"/>
      <c r="BF505" s="384"/>
      <c r="BG505" s="384"/>
      <c r="BH505" s="384"/>
      <c r="BM505" s="384"/>
      <c r="BN505" s="384"/>
      <c r="BO505" s="384"/>
      <c r="BP505" s="384"/>
      <c r="BQ505" s="384"/>
      <c r="BR505" s="384"/>
      <c r="BU505" s="384"/>
      <c r="BV505" s="384"/>
      <c r="BW505" s="384"/>
      <c r="BX505" s="384"/>
    </row>
    <row r="506" spans="1:76" ht="16.2" thickBot="1" x14ac:dyDescent="0.35">
      <c r="A506" s="305">
        <v>1503</v>
      </c>
      <c r="B506" s="306">
        <v>0</v>
      </c>
      <c r="C506" s="307">
        <v>0</v>
      </c>
      <c r="D506" s="308">
        <v>0</v>
      </c>
      <c r="E506" s="309">
        <v>0</v>
      </c>
      <c r="F506" s="310">
        <v>0</v>
      </c>
      <c r="G506" s="310">
        <v>0</v>
      </c>
      <c r="H506" s="324"/>
      <c r="I506" s="324"/>
      <c r="J506" s="175"/>
      <c r="K506" s="393"/>
      <c r="L506" s="326"/>
      <c r="M506" s="326"/>
      <c r="N506" s="326"/>
      <c r="O506" s="394"/>
      <c r="P506" s="318"/>
      <c r="Q506" s="328"/>
      <c r="R506" s="395"/>
      <c r="S506" s="328"/>
      <c r="Z506" s="418"/>
      <c r="AA506" s="418"/>
      <c r="AB506" s="418"/>
      <c r="AC506" s="418"/>
      <c r="AP506" s="418"/>
      <c r="AS506" s="418"/>
      <c r="AW506" s="418"/>
      <c r="BA506" s="418"/>
      <c r="BF506" s="384"/>
      <c r="BG506" s="384"/>
      <c r="BH506" s="384"/>
      <c r="BM506" s="384"/>
      <c r="BN506" s="384"/>
      <c r="BO506" s="384"/>
      <c r="BP506" s="384"/>
      <c r="BQ506" s="384"/>
      <c r="BR506" s="384"/>
      <c r="BU506" s="384"/>
      <c r="BV506" s="384"/>
      <c r="BW506" s="384"/>
      <c r="BX506" s="384"/>
    </row>
    <row r="507" spans="1:76" ht="16.2" thickBot="1" x14ac:dyDescent="0.35">
      <c r="A507" s="305">
        <v>1504</v>
      </c>
      <c r="B507" s="306">
        <v>0</v>
      </c>
      <c r="C507" s="307">
        <v>0</v>
      </c>
      <c r="D507" s="308">
        <v>0</v>
      </c>
      <c r="E507" s="309">
        <v>0</v>
      </c>
      <c r="F507" s="310">
        <v>0</v>
      </c>
      <c r="G507" s="310">
        <v>0</v>
      </c>
      <c r="H507" s="324"/>
      <c r="I507" s="324"/>
      <c r="J507" s="175"/>
      <c r="K507" s="383"/>
      <c r="L507" s="318"/>
      <c r="M507" s="318"/>
      <c r="N507" s="318"/>
      <c r="O507" s="389"/>
      <c r="P507" s="318"/>
      <c r="Q507" s="328"/>
      <c r="R507" s="395"/>
      <c r="S507" s="328"/>
      <c r="Z507" s="418"/>
      <c r="AA507" s="418"/>
      <c r="AB507" s="418"/>
      <c r="AC507" s="418"/>
      <c r="AP507" s="418"/>
      <c r="AS507" s="418"/>
      <c r="AW507" s="418"/>
      <c r="BA507" s="418"/>
      <c r="BF507" s="384"/>
      <c r="BG507" s="384"/>
      <c r="BH507" s="384"/>
      <c r="BM507" s="384"/>
      <c r="BN507" s="384"/>
      <c r="BO507" s="384"/>
      <c r="BP507" s="384"/>
      <c r="BQ507" s="384"/>
      <c r="BR507" s="384"/>
      <c r="BU507" s="384"/>
      <c r="BV507" s="384"/>
      <c r="BW507" s="384"/>
      <c r="BX507" s="384"/>
    </row>
    <row r="508" spans="1:76" ht="16.2" thickBot="1" x14ac:dyDescent="0.35">
      <c r="A508" s="305">
        <v>1505</v>
      </c>
      <c r="B508" s="306">
        <v>0</v>
      </c>
      <c r="C508" s="307">
        <v>0</v>
      </c>
      <c r="D508" s="308">
        <v>0</v>
      </c>
      <c r="E508" s="309">
        <v>0</v>
      </c>
      <c r="F508" s="310">
        <v>0</v>
      </c>
      <c r="G508" s="310">
        <v>0</v>
      </c>
      <c r="H508" s="324"/>
      <c r="I508" s="324"/>
      <c r="J508" s="175"/>
      <c r="K508" s="383"/>
      <c r="L508" s="318"/>
      <c r="M508" s="318"/>
      <c r="N508" s="318"/>
      <c r="O508" s="389"/>
      <c r="P508" s="318"/>
      <c r="Q508" s="328"/>
      <c r="R508" s="395"/>
      <c r="S508" s="328"/>
      <c r="Z508" s="418"/>
      <c r="AA508" s="418"/>
      <c r="AB508" s="418"/>
      <c r="AC508" s="418"/>
      <c r="AP508" s="418"/>
      <c r="AS508" s="418"/>
      <c r="AW508" s="418"/>
      <c r="BA508" s="418"/>
      <c r="BF508" s="384"/>
      <c r="BG508" s="384"/>
      <c r="BH508" s="384"/>
      <c r="BM508" s="384"/>
      <c r="BN508" s="384"/>
      <c r="BO508" s="384"/>
      <c r="BP508" s="384"/>
      <c r="BQ508" s="384"/>
      <c r="BR508" s="384"/>
      <c r="BU508" s="384"/>
      <c r="BV508" s="384"/>
      <c r="BW508" s="384"/>
      <c r="BX508" s="384"/>
    </row>
    <row r="509" spans="1:76" ht="16.2" thickBot="1" x14ac:dyDescent="0.35">
      <c r="A509" s="305">
        <v>1506</v>
      </c>
      <c r="B509" s="306">
        <v>0</v>
      </c>
      <c r="C509" s="307">
        <v>0</v>
      </c>
      <c r="D509" s="308">
        <v>0</v>
      </c>
      <c r="E509" s="309">
        <v>0</v>
      </c>
      <c r="F509" s="310">
        <v>0</v>
      </c>
      <c r="G509" s="310">
        <v>0</v>
      </c>
      <c r="H509" s="324"/>
      <c r="I509" s="324"/>
      <c r="J509" s="175"/>
      <c r="K509" s="383"/>
      <c r="L509" s="318"/>
      <c r="M509" s="318"/>
      <c r="N509" s="318"/>
      <c r="O509" s="389"/>
      <c r="P509" s="318"/>
      <c r="Q509" s="328"/>
      <c r="R509" s="395"/>
      <c r="S509" s="328"/>
      <c r="Z509" s="418"/>
      <c r="AA509" s="418"/>
      <c r="AB509" s="418"/>
      <c r="AC509" s="418"/>
      <c r="AP509" s="418"/>
      <c r="AS509" s="418"/>
      <c r="AW509" s="418"/>
      <c r="BA509" s="418"/>
      <c r="BF509" s="384"/>
      <c r="BG509" s="384"/>
      <c r="BH509" s="384"/>
      <c r="BM509" s="384"/>
      <c r="BN509" s="384"/>
      <c r="BO509" s="384"/>
      <c r="BP509" s="384"/>
      <c r="BQ509" s="384"/>
      <c r="BR509" s="384"/>
      <c r="BU509" s="384"/>
      <c r="BV509" s="384"/>
      <c r="BW509" s="384"/>
      <c r="BX509" s="384"/>
    </row>
    <row r="510" spans="1:76" ht="16.2" thickBot="1" x14ac:dyDescent="0.35">
      <c r="A510" s="305">
        <v>1507</v>
      </c>
      <c r="B510" s="306">
        <v>0</v>
      </c>
      <c r="C510" s="307">
        <v>0</v>
      </c>
      <c r="D510" s="308">
        <v>0</v>
      </c>
      <c r="E510" s="309">
        <v>0</v>
      </c>
      <c r="F510" s="310">
        <v>0</v>
      </c>
      <c r="G510" s="310">
        <v>0</v>
      </c>
      <c r="H510" s="324"/>
      <c r="I510" s="324"/>
      <c r="J510" s="175"/>
      <c r="K510" s="383"/>
      <c r="L510" s="318"/>
      <c r="M510" s="318"/>
      <c r="N510" s="318"/>
      <c r="O510" s="389"/>
      <c r="P510" s="318"/>
      <c r="Q510" s="328"/>
      <c r="R510" s="395"/>
      <c r="S510" s="328"/>
      <c r="Z510" s="418"/>
      <c r="AA510" s="418"/>
      <c r="AB510" s="418"/>
      <c r="AC510" s="418"/>
      <c r="AP510" s="418"/>
      <c r="AS510" s="418"/>
      <c r="AW510" s="418"/>
      <c r="BA510" s="418"/>
      <c r="BF510" s="384"/>
      <c r="BG510" s="384"/>
      <c r="BH510" s="384"/>
      <c r="BM510" s="384"/>
      <c r="BN510" s="384"/>
      <c r="BO510" s="384"/>
      <c r="BP510" s="384"/>
      <c r="BQ510" s="384"/>
      <c r="BR510" s="384"/>
      <c r="BU510" s="384"/>
      <c r="BV510" s="384"/>
      <c r="BW510" s="384"/>
      <c r="BX510" s="384"/>
    </row>
    <row r="511" spans="1:76" ht="16.2" thickBot="1" x14ac:dyDescent="0.35">
      <c r="A511" s="305">
        <v>1508</v>
      </c>
      <c r="B511" s="306">
        <v>0</v>
      </c>
      <c r="C511" s="307">
        <v>0</v>
      </c>
      <c r="D511" s="308">
        <v>0</v>
      </c>
      <c r="E511" s="309">
        <v>0</v>
      </c>
      <c r="F511" s="310">
        <v>0</v>
      </c>
      <c r="G511" s="310">
        <v>0</v>
      </c>
      <c r="H511" s="324"/>
      <c r="I511" s="324"/>
      <c r="J511" s="175"/>
      <c r="K511" s="383"/>
      <c r="L511" s="318"/>
      <c r="M511" s="318"/>
      <c r="N511" s="318"/>
      <c r="O511" s="389"/>
      <c r="P511" s="318"/>
      <c r="Q511" s="328"/>
      <c r="R511" s="395"/>
      <c r="S511" s="328"/>
      <c r="Z511" s="418"/>
      <c r="AA511" s="418"/>
      <c r="AB511" s="418"/>
      <c r="AC511" s="418"/>
      <c r="AP511" s="418"/>
      <c r="AS511" s="418"/>
      <c r="AW511" s="418"/>
      <c r="BA511" s="418"/>
      <c r="BF511" s="384"/>
      <c r="BG511" s="384"/>
      <c r="BH511" s="384"/>
      <c r="BM511" s="384"/>
      <c r="BN511" s="384"/>
      <c r="BO511" s="384"/>
      <c r="BP511" s="384"/>
      <c r="BQ511" s="384"/>
      <c r="BR511" s="384"/>
      <c r="BU511" s="384"/>
      <c r="BV511" s="384"/>
      <c r="BW511" s="384"/>
      <c r="BX511" s="384"/>
    </row>
    <row r="512" spans="1:76" ht="16.2" thickBot="1" x14ac:dyDescent="0.35">
      <c r="A512" s="305">
        <v>1509</v>
      </c>
      <c r="B512" s="306">
        <v>0</v>
      </c>
      <c r="C512" s="307">
        <v>0</v>
      </c>
      <c r="D512" s="308">
        <v>0</v>
      </c>
      <c r="E512" s="309">
        <v>0</v>
      </c>
      <c r="F512" s="310">
        <v>0</v>
      </c>
      <c r="G512" s="310">
        <v>0</v>
      </c>
      <c r="H512" s="324"/>
      <c r="I512" s="324"/>
      <c r="J512" s="175"/>
      <c r="K512" s="383"/>
      <c r="L512" s="318"/>
      <c r="M512" s="318"/>
      <c r="N512" s="318"/>
      <c r="O512" s="389"/>
      <c r="P512" s="318"/>
      <c r="Q512" s="328"/>
      <c r="R512" s="395"/>
      <c r="S512" s="328"/>
      <c r="Z512" s="418"/>
      <c r="AA512" s="418"/>
      <c r="AB512" s="418"/>
      <c r="AC512" s="418"/>
      <c r="AP512" s="418"/>
      <c r="AS512" s="418"/>
      <c r="AW512" s="418"/>
      <c r="BA512" s="418"/>
      <c r="BF512" s="384"/>
      <c r="BG512" s="384"/>
      <c r="BH512" s="384"/>
      <c r="BM512" s="384"/>
      <c r="BN512" s="384"/>
      <c r="BO512" s="384"/>
      <c r="BP512" s="384"/>
      <c r="BQ512" s="384"/>
      <c r="BR512" s="384"/>
      <c r="BU512" s="384"/>
      <c r="BV512" s="384"/>
      <c r="BW512" s="384"/>
      <c r="BX512" s="384"/>
    </row>
    <row r="513" spans="1:76" ht="16.2" thickBot="1" x14ac:dyDescent="0.35">
      <c r="A513" s="305">
        <v>1510</v>
      </c>
      <c r="B513" s="306">
        <v>0</v>
      </c>
      <c r="C513" s="307">
        <v>0</v>
      </c>
      <c r="D513" s="308">
        <v>0</v>
      </c>
      <c r="E513" s="309">
        <v>0</v>
      </c>
      <c r="F513" s="310">
        <v>0</v>
      </c>
      <c r="G513" s="310">
        <v>0</v>
      </c>
      <c r="H513" s="324"/>
      <c r="I513" s="324"/>
      <c r="J513" s="175"/>
      <c r="K513" s="383"/>
      <c r="L513" s="318"/>
      <c r="M513" s="318"/>
      <c r="N513" s="318"/>
      <c r="O513" s="389"/>
      <c r="P513" s="318"/>
      <c r="Q513" s="328"/>
      <c r="R513" s="395"/>
      <c r="S513" s="328"/>
      <c r="Z513" s="418"/>
      <c r="AA513" s="418"/>
      <c r="AB513" s="418"/>
      <c r="AC513" s="418"/>
      <c r="AP513" s="418"/>
      <c r="AS513" s="418"/>
      <c r="AW513" s="418"/>
      <c r="BA513" s="418"/>
      <c r="BF513" s="384"/>
      <c r="BG513" s="384"/>
      <c r="BH513" s="384"/>
      <c r="BM513" s="384"/>
      <c r="BN513" s="384"/>
      <c r="BO513" s="384"/>
      <c r="BP513" s="384"/>
      <c r="BQ513" s="384"/>
      <c r="BR513" s="384"/>
      <c r="BU513" s="384"/>
      <c r="BV513" s="384"/>
      <c r="BW513" s="384"/>
      <c r="BX513" s="384"/>
    </row>
    <row r="514" spans="1:76" ht="16.2" thickBot="1" x14ac:dyDescent="0.35">
      <c r="A514" s="305">
        <v>1511</v>
      </c>
      <c r="B514" s="306">
        <v>0</v>
      </c>
      <c r="C514" s="307">
        <v>0</v>
      </c>
      <c r="D514" s="308">
        <v>0</v>
      </c>
      <c r="E514" s="309">
        <v>0</v>
      </c>
      <c r="F514" s="310">
        <v>0</v>
      </c>
      <c r="G514" s="310">
        <v>0</v>
      </c>
      <c r="H514" s="324"/>
      <c r="I514" s="324"/>
      <c r="J514" s="175"/>
      <c r="K514" s="383"/>
      <c r="L514" s="318"/>
      <c r="M514" s="318"/>
      <c r="N514" s="318"/>
      <c r="O514" s="389"/>
      <c r="P514" s="318"/>
      <c r="Q514" s="328"/>
      <c r="R514" s="395"/>
      <c r="S514" s="328"/>
      <c r="Z514" s="418"/>
      <c r="AA514" s="418"/>
      <c r="AB514" s="418"/>
      <c r="AC514" s="418"/>
      <c r="AP514" s="418"/>
      <c r="AS514" s="418"/>
      <c r="AW514" s="418"/>
      <c r="BA514" s="418"/>
      <c r="BF514" s="384"/>
      <c r="BG514" s="384"/>
      <c r="BH514" s="384"/>
      <c r="BM514" s="384"/>
      <c r="BN514" s="384"/>
      <c r="BO514" s="384"/>
      <c r="BP514" s="384"/>
      <c r="BQ514" s="384"/>
      <c r="BR514" s="384"/>
      <c r="BU514" s="384"/>
      <c r="BV514" s="384"/>
      <c r="BW514" s="384"/>
      <c r="BX514" s="384"/>
    </row>
    <row r="515" spans="1:76" ht="16.2" thickBot="1" x14ac:dyDescent="0.35">
      <c r="A515" s="305">
        <v>1512</v>
      </c>
      <c r="B515" s="306">
        <v>0</v>
      </c>
      <c r="C515" s="307">
        <v>0</v>
      </c>
      <c r="D515" s="308">
        <v>0</v>
      </c>
      <c r="E515" s="309">
        <v>0</v>
      </c>
      <c r="F515" s="310">
        <v>0</v>
      </c>
      <c r="G515" s="310">
        <v>0</v>
      </c>
      <c r="H515" s="324"/>
      <c r="I515" s="324"/>
      <c r="J515" s="175"/>
      <c r="K515" s="383"/>
      <c r="L515" s="318"/>
      <c r="M515" s="318"/>
      <c r="N515" s="318"/>
      <c r="O515" s="389"/>
      <c r="P515" s="318"/>
      <c r="Q515" s="328"/>
      <c r="R515" s="395"/>
      <c r="S515" s="328"/>
      <c r="Z515" s="418"/>
      <c r="AA515" s="418"/>
      <c r="AB515" s="418"/>
      <c r="AC515" s="418"/>
      <c r="AP515" s="418"/>
      <c r="AS515" s="418"/>
      <c r="AW515" s="418"/>
      <c r="BA515" s="418"/>
      <c r="BF515" s="384"/>
      <c r="BG515" s="384"/>
      <c r="BH515" s="384"/>
      <c r="BM515" s="384"/>
      <c r="BN515" s="384"/>
      <c r="BO515" s="384"/>
      <c r="BP515" s="384"/>
      <c r="BQ515" s="384"/>
      <c r="BR515" s="384"/>
      <c r="BU515" s="384"/>
      <c r="BV515" s="384"/>
      <c r="BW515" s="384"/>
      <c r="BX515" s="384"/>
    </row>
    <row r="516" spans="1:76" ht="16.2" thickBot="1" x14ac:dyDescent="0.35">
      <c r="A516" s="305">
        <v>1513</v>
      </c>
      <c r="B516" s="306">
        <v>0</v>
      </c>
      <c r="C516" s="307">
        <v>0</v>
      </c>
      <c r="D516" s="308">
        <v>0</v>
      </c>
      <c r="E516" s="309">
        <v>0</v>
      </c>
      <c r="F516" s="310">
        <v>0</v>
      </c>
      <c r="G516" s="310">
        <v>0</v>
      </c>
      <c r="H516" s="324"/>
      <c r="I516" s="324"/>
      <c r="J516" s="175"/>
      <c r="K516" s="383"/>
      <c r="L516" s="318"/>
      <c r="M516" s="318"/>
      <c r="N516" s="318"/>
      <c r="O516" s="389"/>
      <c r="P516" s="318"/>
      <c r="Q516" s="328"/>
      <c r="R516" s="395"/>
      <c r="S516" s="328"/>
      <c r="Z516" s="418"/>
      <c r="AA516" s="418"/>
      <c r="AB516" s="418"/>
      <c r="AC516" s="418"/>
      <c r="AP516" s="418"/>
      <c r="AS516" s="418"/>
      <c r="AW516" s="418"/>
      <c r="BA516" s="418"/>
      <c r="BF516" s="384"/>
      <c r="BG516" s="384"/>
      <c r="BH516" s="384"/>
      <c r="BM516" s="384"/>
      <c r="BN516" s="384"/>
      <c r="BO516" s="384"/>
      <c r="BP516" s="384"/>
      <c r="BQ516" s="384"/>
      <c r="BR516" s="384"/>
      <c r="BU516" s="384"/>
      <c r="BV516" s="384"/>
      <c r="BW516" s="384"/>
      <c r="BX516" s="384"/>
    </row>
    <row r="517" spans="1:76" ht="16.2" thickBot="1" x14ac:dyDescent="0.35">
      <c r="A517" s="305">
        <v>1514</v>
      </c>
      <c r="B517" s="306">
        <v>0</v>
      </c>
      <c r="C517" s="307">
        <v>0</v>
      </c>
      <c r="D517" s="308">
        <v>0</v>
      </c>
      <c r="E517" s="309">
        <v>0</v>
      </c>
      <c r="F517" s="310">
        <v>0</v>
      </c>
      <c r="G517" s="310">
        <v>0</v>
      </c>
      <c r="H517" s="324"/>
      <c r="I517" s="324"/>
      <c r="J517" s="175"/>
      <c r="K517" s="383"/>
      <c r="L517" s="318"/>
      <c r="M517" s="318"/>
      <c r="N517" s="318"/>
      <c r="O517" s="389"/>
      <c r="P517" s="318"/>
      <c r="Q517" s="328"/>
      <c r="R517" s="395"/>
      <c r="S517" s="328"/>
      <c r="Z517" s="418"/>
      <c r="AA517" s="418"/>
      <c r="AB517" s="418"/>
      <c r="AC517" s="418"/>
      <c r="AP517" s="418"/>
      <c r="AS517" s="418"/>
      <c r="AW517" s="418"/>
      <c r="BA517" s="418"/>
      <c r="BF517" s="384"/>
      <c r="BG517" s="384"/>
      <c r="BH517" s="384"/>
      <c r="BM517" s="384"/>
      <c r="BN517" s="384"/>
      <c r="BO517" s="384"/>
      <c r="BP517" s="384"/>
      <c r="BQ517" s="384"/>
      <c r="BR517" s="384"/>
      <c r="BU517" s="384"/>
      <c r="BV517" s="384"/>
      <c r="BW517" s="384"/>
      <c r="BX517" s="384"/>
    </row>
    <row r="518" spans="1:76" ht="16.2" thickBot="1" x14ac:dyDescent="0.35">
      <c r="A518" s="305">
        <v>1515</v>
      </c>
      <c r="B518" s="306">
        <v>0</v>
      </c>
      <c r="C518" s="307">
        <v>0</v>
      </c>
      <c r="D518" s="308">
        <v>0</v>
      </c>
      <c r="E518" s="309">
        <v>0</v>
      </c>
      <c r="F518" s="310">
        <v>0</v>
      </c>
      <c r="G518" s="310">
        <v>0</v>
      </c>
      <c r="H518" s="324"/>
      <c r="I518" s="324"/>
      <c r="J518" s="175"/>
      <c r="K518" s="383"/>
      <c r="L518" s="318"/>
      <c r="M518" s="318"/>
      <c r="N518" s="318"/>
      <c r="O518" s="389"/>
      <c r="P518" s="318"/>
      <c r="Q518" s="328"/>
      <c r="R518" s="395"/>
      <c r="S518" s="328"/>
      <c r="Z518" s="418"/>
      <c r="AA518" s="418"/>
      <c r="AB518" s="418"/>
      <c r="AC518" s="418"/>
      <c r="AP518" s="418"/>
      <c r="AS518" s="418"/>
      <c r="AW518" s="418"/>
      <c r="BA518" s="418"/>
      <c r="BF518" s="384"/>
      <c r="BG518" s="384"/>
      <c r="BH518" s="384"/>
      <c r="BM518" s="384"/>
      <c r="BN518" s="384"/>
      <c r="BO518" s="384"/>
      <c r="BP518" s="384"/>
      <c r="BQ518" s="384"/>
      <c r="BR518" s="384"/>
      <c r="BU518" s="384"/>
      <c r="BV518" s="384"/>
      <c r="BW518" s="384"/>
      <c r="BX518" s="384"/>
    </row>
    <row r="519" spans="1:76" ht="16.2" thickBot="1" x14ac:dyDescent="0.35">
      <c r="A519" s="305">
        <v>1516</v>
      </c>
      <c r="B519" s="306">
        <v>0</v>
      </c>
      <c r="C519" s="307">
        <v>0</v>
      </c>
      <c r="D519" s="308">
        <v>0</v>
      </c>
      <c r="E519" s="309">
        <v>0</v>
      </c>
      <c r="F519" s="310">
        <v>0</v>
      </c>
      <c r="G519" s="310">
        <v>0</v>
      </c>
      <c r="H519" s="324"/>
      <c r="I519" s="324"/>
      <c r="J519" s="175"/>
      <c r="K519" s="383"/>
      <c r="L519" s="318"/>
      <c r="M519" s="318"/>
      <c r="N519" s="318"/>
      <c r="O519" s="389"/>
      <c r="P519" s="318"/>
      <c r="Q519" s="328"/>
      <c r="R519" s="395"/>
      <c r="S519" s="328"/>
      <c r="Z519" s="418"/>
      <c r="AA519" s="418"/>
      <c r="AB519" s="418"/>
      <c r="AC519" s="418"/>
      <c r="AP519" s="418"/>
      <c r="AS519" s="418"/>
      <c r="AW519" s="418"/>
      <c r="BA519" s="418"/>
      <c r="BF519" s="384"/>
      <c r="BG519" s="384"/>
      <c r="BH519" s="384"/>
      <c r="BM519" s="384"/>
      <c r="BN519" s="384"/>
      <c r="BO519" s="384"/>
      <c r="BP519" s="384"/>
      <c r="BQ519" s="384"/>
      <c r="BR519" s="384"/>
      <c r="BU519" s="384"/>
      <c r="BV519" s="384"/>
      <c r="BW519" s="384"/>
      <c r="BX519" s="384"/>
    </row>
    <row r="520" spans="1:76" ht="16.2" thickBot="1" x14ac:dyDescent="0.35">
      <c r="A520" s="305">
        <v>1517</v>
      </c>
      <c r="B520" s="306">
        <v>0</v>
      </c>
      <c r="C520" s="307">
        <v>0</v>
      </c>
      <c r="D520" s="308">
        <v>0</v>
      </c>
      <c r="E520" s="309">
        <v>0</v>
      </c>
      <c r="F520" s="310">
        <v>0</v>
      </c>
      <c r="G520" s="310">
        <v>0</v>
      </c>
      <c r="H520" s="324"/>
      <c r="I520" s="324"/>
      <c r="J520" s="175"/>
      <c r="K520" s="383"/>
      <c r="L520" s="318"/>
      <c r="M520" s="318"/>
      <c r="N520" s="318"/>
      <c r="O520" s="389"/>
      <c r="P520" s="318"/>
      <c r="Q520" s="328"/>
      <c r="R520" s="395"/>
      <c r="S520" s="328"/>
      <c r="Z520" s="418"/>
      <c r="AA520" s="418"/>
      <c r="AB520" s="418"/>
      <c r="AC520" s="418"/>
      <c r="AP520" s="418"/>
      <c r="AS520" s="418"/>
      <c r="AW520" s="418"/>
      <c r="BA520" s="418"/>
      <c r="BF520" s="384"/>
      <c r="BG520" s="384"/>
      <c r="BH520" s="384"/>
      <c r="BM520" s="384"/>
      <c r="BN520" s="384"/>
      <c r="BO520" s="384"/>
      <c r="BP520" s="384"/>
      <c r="BQ520" s="384"/>
      <c r="BR520" s="384"/>
      <c r="BU520" s="384"/>
      <c r="BV520" s="384"/>
      <c r="BW520" s="384"/>
      <c r="BX520" s="384"/>
    </row>
    <row r="521" spans="1:76" ht="16.2" thickBot="1" x14ac:dyDescent="0.35">
      <c r="A521" s="305">
        <v>1518</v>
      </c>
      <c r="B521" s="306">
        <v>0</v>
      </c>
      <c r="C521" s="307">
        <v>0</v>
      </c>
      <c r="D521" s="308">
        <v>0</v>
      </c>
      <c r="E521" s="309">
        <v>0</v>
      </c>
      <c r="F521" s="310">
        <v>0</v>
      </c>
      <c r="G521" s="310">
        <v>0</v>
      </c>
      <c r="H521" s="324"/>
      <c r="I521" s="324"/>
      <c r="J521" s="175"/>
      <c r="K521" s="383"/>
      <c r="L521" s="318"/>
      <c r="M521" s="318"/>
      <c r="N521" s="318"/>
      <c r="O521" s="389"/>
      <c r="P521" s="318"/>
      <c r="Q521" s="328"/>
      <c r="R521" s="395"/>
      <c r="S521" s="328"/>
      <c r="Z521" s="418"/>
      <c r="AA521" s="418"/>
      <c r="AB521" s="418"/>
      <c r="AC521" s="418"/>
      <c r="AP521" s="418"/>
      <c r="AS521" s="418"/>
      <c r="AW521" s="418"/>
      <c r="BA521" s="418"/>
      <c r="BF521" s="384"/>
      <c r="BG521" s="384"/>
      <c r="BH521" s="384"/>
      <c r="BM521" s="384"/>
      <c r="BN521" s="384"/>
      <c r="BO521" s="384"/>
      <c r="BP521" s="384"/>
      <c r="BQ521" s="384"/>
      <c r="BR521" s="384"/>
      <c r="BU521" s="384"/>
      <c r="BV521" s="384"/>
      <c r="BW521" s="384"/>
      <c r="BX521" s="384"/>
    </row>
    <row r="522" spans="1:76" ht="16.2" thickBot="1" x14ac:dyDescent="0.35">
      <c r="A522" s="305">
        <v>1519</v>
      </c>
      <c r="B522" s="306">
        <v>0</v>
      </c>
      <c r="C522" s="307">
        <v>0</v>
      </c>
      <c r="D522" s="308">
        <v>0</v>
      </c>
      <c r="E522" s="309">
        <v>0</v>
      </c>
      <c r="F522" s="310">
        <v>0</v>
      </c>
      <c r="G522" s="310">
        <v>0</v>
      </c>
      <c r="H522" s="324"/>
      <c r="I522" s="324"/>
      <c r="J522" s="175"/>
      <c r="K522" s="383"/>
      <c r="L522" s="318"/>
      <c r="M522" s="318"/>
      <c r="N522" s="318"/>
      <c r="O522" s="389"/>
      <c r="P522" s="318"/>
      <c r="Z522" s="418"/>
      <c r="AA522" s="418"/>
      <c r="AB522" s="418"/>
      <c r="AC522" s="418"/>
      <c r="AP522" s="418"/>
      <c r="AS522" s="418"/>
      <c r="AW522" s="418"/>
      <c r="BA522" s="418"/>
      <c r="BF522" s="384"/>
      <c r="BG522" s="384"/>
      <c r="BH522" s="384"/>
      <c r="BM522" s="384"/>
      <c r="BN522" s="384"/>
      <c r="BO522" s="384"/>
      <c r="BP522" s="384"/>
      <c r="BQ522" s="384"/>
      <c r="BR522" s="384"/>
      <c r="BU522" s="384"/>
      <c r="BV522" s="384"/>
      <c r="BW522" s="384"/>
      <c r="BX522" s="384"/>
    </row>
    <row r="523" spans="1:76" ht="16.2" thickBot="1" x14ac:dyDescent="0.35">
      <c r="A523" s="305">
        <v>1520</v>
      </c>
      <c r="B523" s="306">
        <v>0</v>
      </c>
      <c r="C523" s="307">
        <v>0</v>
      </c>
      <c r="D523" s="308">
        <v>0</v>
      </c>
      <c r="E523" s="309">
        <v>0</v>
      </c>
      <c r="F523" s="310">
        <v>0</v>
      </c>
      <c r="G523" s="310">
        <v>0</v>
      </c>
      <c r="H523" s="324"/>
      <c r="I523" s="324"/>
      <c r="J523" s="175"/>
      <c r="K523" s="383"/>
      <c r="L523" s="318"/>
      <c r="M523" s="318"/>
      <c r="N523" s="318"/>
      <c r="O523" s="389"/>
      <c r="P523" s="318"/>
      <c r="Z523" s="418"/>
      <c r="AA523" s="418"/>
      <c r="AB523" s="418"/>
      <c r="AC523" s="418"/>
      <c r="AP523" s="418"/>
      <c r="AS523" s="418"/>
      <c r="AW523" s="418"/>
      <c r="BA523" s="418"/>
      <c r="BF523" s="384"/>
      <c r="BG523" s="384"/>
      <c r="BH523" s="384"/>
      <c r="BM523" s="384"/>
      <c r="BN523" s="384"/>
      <c r="BO523" s="384"/>
      <c r="BP523" s="384"/>
      <c r="BQ523" s="384"/>
      <c r="BR523" s="384"/>
      <c r="BU523" s="384"/>
      <c r="BV523" s="384"/>
      <c r="BW523" s="384"/>
      <c r="BX523" s="384"/>
    </row>
    <row r="524" spans="1:76" ht="16.2" thickBot="1" x14ac:dyDescent="0.35">
      <c r="A524" s="305">
        <v>1521</v>
      </c>
      <c r="B524" s="306">
        <v>0</v>
      </c>
      <c r="C524" s="307">
        <v>0</v>
      </c>
      <c r="D524" s="308">
        <v>0</v>
      </c>
      <c r="E524" s="309">
        <v>0</v>
      </c>
      <c r="F524" s="310">
        <v>0</v>
      </c>
      <c r="G524" s="310">
        <v>0</v>
      </c>
      <c r="H524" s="324"/>
      <c r="I524" s="324"/>
      <c r="J524" s="175"/>
      <c r="K524" s="383"/>
      <c r="L524" s="318"/>
      <c r="M524" s="318"/>
      <c r="N524" s="318"/>
      <c r="O524" s="389"/>
      <c r="P524" s="318"/>
      <c r="Z524" s="418"/>
      <c r="AA524" s="418"/>
      <c r="AB524" s="418"/>
      <c r="AC524" s="418"/>
      <c r="AP524" s="418"/>
      <c r="AS524" s="418"/>
      <c r="AW524" s="418"/>
      <c r="BA524" s="418"/>
      <c r="BF524" s="384"/>
      <c r="BG524" s="384"/>
      <c r="BH524" s="384"/>
      <c r="BM524" s="384"/>
      <c r="BN524" s="384"/>
      <c r="BO524" s="384"/>
      <c r="BP524" s="384"/>
      <c r="BQ524" s="384"/>
      <c r="BR524" s="384"/>
      <c r="BU524" s="384"/>
      <c r="BV524" s="384"/>
      <c r="BW524" s="384"/>
      <c r="BX524" s="384"/>
    </row>
    <row r="525" spans="1:76" ht="16.2" thickBot="1" x14ac:dyDescent="0.35">
      <c r="A525" s="305">
        <v>1522</v>
      </c>
      <c r="B525" s="306">
        <v>0</v>
      </c>
      <c r="C525" s="307">
        <v>0</v>
      </c>
      <c r="D525" s="308">
        <v>0</v>
      </c>
      <c r="E525" s="309">
        <v>0</v>
      </c>
      <c r="F525" s="310">
        <v>0</v>
      </c>
      <c r="G525" s="310">
        <v>0</v>
      </c>
      <c r="H525" s="324"/>
      <c r="I525" s="324"/>
      <c r="J525" s="175"/>
      <c r="K525" s="383"/>
      <c r="L525" s="318"/>
      <c r="M525" s="318"/>
      <c r="N525" s="318"/>
      <c r="O525" s="389"/>
      <c r="P525" s="318"/>
      <c r="Z525" s="418"/>
      <c r="AA525" s="418"/>
      <c r="AB525" s="418"/>
      <c r="AC525" s="418"/>
      <c r="AP525" s="418"/>
      <c r="AS525" s="418"/>
      <c r="AW525" s="418"/>
      <c r="BA525" s="418"/>
      <c r="BF525" s="384"/>
      <c r="BG525" s="384"/>
      <c r="BH525" s="384"/>
      <c r="BM525" s="384"/>
      <c r="BN525" s="384"/>
      <c r="BO525" s="384"/>
      <c r="BP525" s="384"/>
      <c r="BQ525" s="384"/>
      <c r="BR525" s="384"/>
      <c r="BU525" s="384"/>
      <c r="BV525" s="384"/>
      <c r="BW525" s="384"/>
      <c r="BX525" s="384"/>
    </row>
    <row r="526" spans="1:76" ht="16.2" thickBot="1" x14ac:dyDescent="0.35">
      <c r="A526" s="305">
        <v>1523</v>
      </c>
      <c r="B526" s="306">
        <v>0</v>
      </c>
      <c r="C526" s="307">
        <v>0</v>
      </c>
      <c r="D526" s="308">
        <v>0</v>
      </c>
      <c r="E526" s="309">
        <v>0</v>
      </c>
      <c r="F526" s="310">
        <v>0</v>
      </c>
      <c r="G526" s="310">
        <v>0</v>
      </c>
      <c r="H526" s="324"/>
      <c r="I526" s="324"/>
      <c r="J526" s="175"/>
      <c r="K526" s="383"/>
      <c r="L526" s="318"/>
      <c r="M526" s="318"/>
      <c r="N526" s="318"/>
      <c r="O526" s="389"/>
      <c r="P526" s="318"/>
      <c r="Z526" s="418"/>
      <c r="AA526" s="418"/>
      <c r="AB526" s="418"/>
      <c r="AC526" s="418"/>
      <c r="AP526" s="418"/>
      <c r="AS526" s="418"/>
      <c r="AW526" s="418"/>
      <c r="BA526" s="418"/>
      <c r="BF526" s="384"/>
      <c r="BG526" s="384"/>
      <c r="BH526" s="384"/>
      <c r="BM526" s="384"/>
      <c r="BN526" s="384"/>
      <c r="BO526" s="384"/>
      <c r="BP526" s="384"/>
      <c r="BQ526" s="384"/>
      <c r="BR526" s="384"/>
      <c r="BU526" s="384"/>
      <c r="BV526" s="384"/>
      <c r="BW526" s="384"/>
      <c r="BX526" s="384"/>
    </row>
    <row r="527" spans="1:76" ht="16.2" thickBot="1" x14ac:dyDescent="0.35">
      <c r="A527" s="305">
        <v>1524</v>
      </c>
      <c r="B527" s="306">
        <v>0</v>
      </c>
      <c r="C527" s="307">
        <v>0</v>
      </c>
      <c r="D527" s="308">
        <v>0</v>
      </c>
      <c r="E527" s="309">
        <v>0</v>
      </c>
      <c r="F527" s="310">
        <v>0</v>
      </c>
      <c r="G527" s="310">
        <v>0</v>
      </c>
      <c r="H527" s="324"/>
      <c r="I527" s="324"/>
      <c r="J527" s="175"/>
      <c r="K527" s="383"/>
      <c r="L527" s="318"/>
      <c r="M527" s="318"/>
      <c r="N527" s="318"/>
      <c r="O527" s="389"/>
      <c r="P527" s="318"/>
      <c r="Z527" s="418"/>
      <c r="AA527" s="418"/>
      <c r="AB527" s="418"/>
      <c r="AC527" s="418"/>
      <c r="AP527" s="418"/>
      <c r="AS527" s="418"/>
      <c r="AW527" s="418"/>
      <c r="BA527" s="418"/>
      <c r="BF527" s="384"/>
      <c r="BG527" s="384"/>
      <c r="BH527" s="384"/>
      <c r="BM527" s="384"/>
      <c r="BN527" s="384"/>
      <c r="BO527" s="384"/>
      <c r="BP527" s="384"/>
      <c r="BQ527" s="384"/>
      <c r="BR527" s="384"/>
      <c r="BU527" s="384"/>
      <c r="BV527" s="384"/>
      <c r="BW527" s="384"/>
      <c r="BX527" s="384"/>
    </row>
    <row r="528" spans="1:76" ht="16.2" thickBot="1" x14ac:dyDescent="0.35">
      <c r="A528" s="305">
        <v>1525</v>
      </c>
      <c r="B528" s="306">
        <v>0</v>
      </c>
      <c r="C528" s="307">
        <v>0</v>
      </c>
      <c r="D528" s="308">
        <v>0</v>
      </c>
      <c r="E528" s="309">
        <v>0</v>
      </c>
      <c r="F528" s="310">
        <v>0</v>
      </c>
      <c r="G528" s="310">
        <v>0</v>
      </c>
      <c r="H528" s="324"/>
      <c r="I528" s="324"/>
      <c r="J528" s="175"/>
      <c r="K528" s="383"/>
      <c r="L528" s="318"/>
      <c r="M528" s="318"/>
      <c r="N528" s="318"/>
      <c r="O528" s="389"/>
      <c r="P528" s="318"/>
      <c r="Z528" s="418"/>
      <c r="AA528" s="418"/>
      <c r="AB528" s="418"/>
      <c r="AC528" s="418"/>
      <c r="AP528" s="418"/>
      <c r="AS528" s="418"/>
      <c r="AW528" s="418"/>
      <c r="BA528" s="418"/>
      <c r="BF528" s="384"/>
      <c r="BG528" s="384"/>
      <c r="BH528" s="384"/>
      <c r="BM528" s="384"/>
      <c r="BN528" s="384"/>
      <c r="BO528" s="384"/>
      <c r="BP528" s="384"/>
      <c r="BQ528" s="384"/>
      <c r="BR528" s="384"/>
      <c r="BU528" s="384"/>
      <c r="BV528" s="384"/>
      <c r="BW528" s="384"/>
      <c r="BX528" s="384"/>
    </row>
    <row r="529" spans="1:76" ht="16.2" thickBot="1" x14ac:dyDescent="0.35">
      <c r="A529" s="305">
        <v>1526</v>
      </c>
      <c r="B529" s="306">
        <v>0</v>
      </c>
      <c r="C529" s="307">
        <v>0</v>
      </c>
      <c r="D529" s="308">
        <v>0</v>
      </c>
      <c r="E529" s="309">
        <v>0</v>
      </c>
      <c r="F529" s="310">
        <v>0</v>
      </c>
      <c r="G529" s="310">
        <v>0</v>
      </c>
      <c r="H529" s="324"/>
      <c r="I529" s="324"/>
      <c r="J529" s="175"/>
      <c r="K529" s="383"/>
      <c r="L529" s="318"/>
      <c r="M529" s="318"/>
      <c r="N529" s="318"/>
      <c r="O529" s="389"/>
      <c r="P529" s="318"/>
      <c r="Z529" s="418"/>
      <c r="AA529" s="418"/>
      <c r="AB529" s="418"/>
      <c r="AC529" s="418"/>
      <c r="AP529" s="418"/>
      <c r="AS529" s="418"/>
      <c r="AW529" s="418"/>
      <c r="BA529" s="418"/>
      <c r="BF529" s="384"/>
      <c r="BG529" s="384"/>
      <c r="BH529" s="384"/>
      <c r="BM529" s="384"/>
      <c r="BN529" s="384"/>
      <c r="BO529" s="384"/>
      <c r="BP529" s="384"/>
      <c r="BQ529" s="384"/>
      <c r="BR529" s="384"/>
      <c r="BU529" s="384"/>
      <c r="BV529" s="384"/>
      <c r="BW529" s="384"/>
      <c r="BX529" s="384"/>
    </row>
    <row r="530" spans="1:76" ht="16.2" thickBot="1" x14ac:dyDescent="0.35">
      <c r="A530" s="305">
        <v>1527</v>
      </c>
      <c r="B530" s="306">
        <v>0</v>
      </c>
      <c r="C530" s="307">
        <v>0</v>
      </c>
      <c r="D530" s="308">
        <v>0</v>
      </c>
      <c r="E530" s="309">
        <v>0</v>
      </c>
      <c r="F530" s="310">
        <v>0</v>
      </c>
      <c r="G530" s="310">
        <v>0</v>
      </c>
      <c r="H530" s="324"/>
      <c r="I530" s="324"/>
      <c r="J530" s="175"/>
      <c r="K530" s="383"/>
      <c r="L530" s="318"/>
      <c r="M530" s="318"/>
      <c r="N530" s="318"/>
      <c r="O530" s="389"/>
      <c r="P530" s="318"/>
      <c r="Z530" s="418"/>
      <c r="AA530" s="418"/>
      <c r="AB530" s="418"/>
      <c r="AC530" s="418"/>
      <c r="AP530" s="418"/>
      <c r="AS530" s="418"/>
      <c r="AW530" s="418"/>
      <c r="BA530" s="418"/>
      <c r="BF530" s="384"/>
      <c r="BG530" s="384"/>
      <c r="BH530" s="384"/>
      <c r="BM530" s="384"/>
      <c r="BN530" s="384"/>
      <c r="BO530" s="384"/>
      <c r="BP530" s="384"/>
      <c r="BQ530" s="384"/>
      <c r="BR530" s="384"/>
      <c r="BU530" s="384"/>
      <c r="BV530" s="384"/>
      <c r="BW530" s="384"/>
      <c r="BX530" s="384"/>
    </row>
    <row r="531" spans="1:76" ht="16.2" thickBot="1" x14ac:dyDescent="0.35">
      <c r="A531" s="305">
        <v>1528</v>
      </c>
      <c r="B531" s="306">
        <v>0</v>
      </c>
      <c r="C531" s="307">
        <v>0</v>
      </c>
      <c r="D531" s="308">
        <v>0</v>
      </c>
      <c r="E531" s="309">
        <v>0</v>
      </c>
      <c r="F531" s="310">
        <v>0</v>
      </c>
      <c r="G531" s="310">
        <v>0</v>
      </c>
      <c r="H531" s="324"/>
      <c r="I531" s="324"/>
      <c r="J531" s="175"/>
      <c r="K531" s="383"/>
      <c r="L531" s="318"/>
      <c r="M531" s="318"/>
      <c r="N531" s="318"/>
      <c r="O531" s="389"/>
      <c r="P531" s="318"/>
      <c r="Z531" s="418"/>
      <c r="AA531" s="418"/>
      <c r="AB531" s="418"/>
      <c r="AC531" s="418"/>
      <c r="AP531" s="418"/>
      <c r="AS531" s="418"/>
      <c r="AW531" s="418"/>
      <c r="BA531" s="418"/>
      <c r="BF531" s="384"/>
      <c r="BG531" s="384"/>
      <c r="BH531" s="384"/>
      <c r="BM531" s="384"/>
      <c r="BN531" s="384"/>
      <c r="BO531" s="384"/>
      <c r="BP531" s="384"/>
      <c r="BQ531" s="384"/>
      <c r="BR531" s="384"/>
      <c r="BU531" s="384"/>
      <c r="BV531" s="384"/>
      <c r="BW531" s="384"/>
      <c r="BX531" s="384"/>
    </row>
    <row r="532" spans="1:76" ht="16.2" thickBot="1" x14ac:dyDescent="0.35">
      <c r="A532" s="305">
        <v>1529</v>
      </c>
      <c r="B532" s="306">
        <v>0</v>
      </c>
      <c r="C532" s="307">
        <v>0</v>
      </c>
      <c r="D532" s="308">
        <v>0</v>
      </c>
      <c r="E532" s="309">
        <v>0</v>
      </c>
      <c r="F532" s="310">
        <v>0</v>
      </c>
      <c r="G532" s="310">
        <v>0</v>
      </c>
      <c r="H532" s="324"/>
      <c r="I532" s="324"/>
      <c r="J532" s="175"/>
      <c r="K532" s="383"/>
      <c r="L532" s="318"/>
      <c r="M532" s="318"/>
      <c r="N532" s="318"/>
      <c r="O532" s="389"/>
      <c r="P532" s="318"/>
      <c r="Z532" s="418"/>
      <c r="AA532" s="418"/>
      <c r="AB532" s="418"/>
      <c r="AC532" s="418"/>
      <c r="AP532" s="418"/>
      <c r="AS532" s="418"/>
      <c r="AW532" s="418"/>
      <c r="BA532" s="418"/>
      <c r="BF532" s="384"/>
      <c r="BG532" s="384"/>
      <c r="BH532" s="384"/>
      <c r="BM532" s="384"/>
      <c r="BN532" s="384"/>
      <c r="BO532" s="384"/>
      <c r="BP532" s="384"/>
      <c r="BQ532" s="384"/>
      <c r="BR532" s="384"/>
      <c r="BU532" s="384"/>
      <c r="BV532" s="384"/>
      <c r="BW532" s="384"/>
      <c r="BX532" s="384"/>
    </row>
    <row r="533" spans="1:76" ht="16.2" thickBot="1" x14ac:dyDescent="0.35">
      <c r="A533" s="305">
        <v>1530</v>
      </c>
      <c r="B533" s="306">
        <v>0</v>
      </c>
      <c r="C533" s="307">
        <v>0</v>
      </c>
      <c r="D533" s="308">
        <v>0</v>
      </c>
      <c r="E533" s="309">
        <v>0</v>
      </c>
      <c r="F533" s="310">
        <v>0</v>
      </c>
      <c r="G533" s="310">
        <v>0</v>
      </c>
      <c r="H533" s="324"/>
      <c r="I533" s="324"/>
      <c r="J533" s="175"/>
      <c r="K533" s="383"/>
      <c r="L533" s="318"/>
      <c r="M533" s="318"/>
      <c r="N533" s="318"/>
      <c r="O533" s="389"/>
      <c r="P533" s="318"/>
      <c r="Z533" s="418"/>
      <c r="AA533" s="418"/>
      <c r="AB533" s="418"/>
      <c r="AC533" s="418"/>
      <c r="AP533" s="418"/>
      <c r="AS533" s="418"/>
      <c r="AW533" s="418"/>
      <c r="BA533" s="418"/>
      <c r="BF533" s="384"/>
      <c r="BG533" s="384"/>
      <c r="BH533" s="384"/>
      <c r="BM533" s="384"/>
      <c r="BN533" s="384"/>
      <c r="BO533" s="384"/>
      <c r="BP533" s="384"/>
      <c r="BQ533" s="384"/>
      <c r="BR533" s="384"/>
      <c r="BU533" s="384"/>
      <c r="BV533" s="384"/>
      <c r="BW533" s="384"/>
      <c r="BX533" s="384"/>
    </row>
    <row r="534" spans="1:76" ht="16.2" thickBot="1" x14ac:dyDescent="0.35">
      <c r="A534" s="305">
        <v>1531</v>
      </c>
      <c r="B534" s="306">
        <v>0</v>
      </c>
      <c r="C534" s="307">
        <v>0</v>
      </c>
      <c r="D534" s="308">
        <v>0</v>
      </c>
      <c r="E534" s="309">
        <v>0</v>
      </c>
      <c r="F534" s="310">
        <v>0</v>
      </c>
      <c r="G534" s="310">
        <v>0</v>
      </c>
      <c r="H534" s="324"/>
      <c r="I534" s="324"/>
      <c r="J534" s="175"/>
      <c r="K534" s="383"/>
      <c r="L534" s="318"/>
      <c r="M534" s="318"/>
      <c r="N534" s="318"/>
      <c r="O534" s="389"/>
      <c r="P534" s="318"/>
      <c r="Z534" s="418"/>
      <c r="AA534" s="418"/>
      <c r="AB534" s="418"/>
      <c r="AC534" s="418"/>
      <c r="AP534" s="418"/>
      <c r="AS534" s="418"/>
      <c r="AW534" s="418"/>
      <c r="BA534" s="418"/>
      <c r="BF534" s="384"/>
      <c r="BG534" s="384"/>
      <c r="BH534" s="384"/>
      <c r="BM534" s="384"/>
      <c r="BN534" s="384"/>
      <c r="BO534" s="384"/>
      <c r="BP534" s="384"/>
      <c r="BQ534" s="384"/>
      <c r="BR534" s="384"/>
      <c r="BU534" s="384"/>
      <c r="BV534" s="384"/>
      <c r="BW534" s="384"/>
      <c r="BX534" s="384"/>
    </row>
    <row r="535" spans="1:76" ht="16.2" thickBot="1" x14ac:dyDescent="0.35">
      <c r="A535" s="305">
        <v>1532</v>
      </c>
      <c r="B535" s="306">
        <v>0</v>
      </c>
      <c r="C535" s="307">
        <v>0</v>
      </c>
      <c r="D535" s="308">
        <v>0</v>
      </c>
      <c r="E535" s="309">
        <v>0</v>
      </c>
      <c r="F535" s="310">
        <v>0</v>
      </c>
      <c r="G535" s="310">
        <v>0</v>
      </c>
      <c r="H535" s="324"/>
      <c r="I535" s="324"/>
      <c r="J535" s="175"/>
      <c r="K535" s="383"/>
      <c r="L535" s="318"/>
      <c r="M535" s="318"/>
      <c r="N535" s="318"/>
      <c r="O535" s="389"/>
      <c r="P535" s="318"/>
      <c r="Z535" s="418"/>
      <c r="AA535" s="418"/>
      <c r="AB535" s="418"/>
      <c r="AC535" s="418"/>
      <c r="AP535" s="418"/>
      <c r="AS535" s="418"/>
      <c r="AW535" s="418"/>
      <c r="BA535" s="418"/>
      <c r="BF535" s="384"/>
      <c r="BG535" s="384"/>
      <c r="BH535" s="384"/>
      <c r="BM535" s="384"/>
      <c r="BN535" s="384"/>
      <c r="BO535" s="384"/>
      <c r="BP535" s="384"/>
      <c r="BQ535" s="384"/>
      <c r="BR535" s="384"/>
      <c r="BU535" s="384"/>
      <c r="BV535" s="384"/>
      <c r="BW535" s="384"/>
      <c r="BX535" s="384"/>
    </row>
    <row r="536" spans="1:76" ht="16.2" thickBot="1" x14ac:dyDescent="0.35">
      <c r="A536" s="305">
        <v>1533</v>
      </c>
      <c r="B536" s="306">
        <v>0</v>
      </c>
      <c r="C536" s="307">
        <v>0</v>
      </c>
      <c r="D536" s="308">
        <v>0</v>
      </c>
      <c r="E536" s="309">
        <v>0</v>
      </c>
      <c r="F536" s="310">
        <v>0</v>
      </c>
      <c r="G536" s="310">
        <v>0</v>
      </c>
      <c r="H536" s="324"/>
      <c r="I536" s="324"/>
      <c r="J536" s="175"/>
      <c r="K536" s="383"/>
      <c r="L536" s="318"/>
      <c r="M536" s="318"/>
      <c r="N536" s="318"/>
      <c r="O536" s="389"/>
      <c r="P536" s="318"/>
      <c r="Z536" s="418"/>
      <c r="AA536" s="418"/>
      <c r="AB536" s="418"/>
      <c r="AC536" s="418"/>
      <c r="AP536" s="418"/>
      <c r="AS536" s="418"/>
      <c r="AW536" s="418"/>
      <c r="BA536" s="418"/>
      <c r="BF536" s="384"/>
      <c r="BG536" s="384"/>
      <c r="BH536" s="384"/>
      <c r="BM536" s="384"/>
      <c r="BN536" s="384"/>
      <c r="BO536" s="384"/>
      <c r="BP536" s="384"/>
      <c r="BQ536" s="384"/>
      <c r="BR536" s="384"/>
      <c r="BU536" s="384"/>
      <c r="BV536" s="384"/>
      <c r="BW536" s="384"/>
      <c r="BX536" s="384"/>
    </row>
    <row r="537" spans="1:76" ht="16.2" thickBot="1" x14ac:dyDescent="0.35">
      <c r="A537" s="305">
        <v>1534</v>
      </c>
      <c r="B537" s="306">
        <v>0</v>
      </c>
      <c r="C537" s="307">
        <v>0</v>
      </c>
      <c r="D537" s="308">
        <v>0</v>
      </c>
      <c r="E537" s="309">
        <v>0</v>
      </c>
      <c r="F537" s="310">
        <v>0</v>
      </c>
      <c r="G537" s="310">
        <v>0</v>
      </c>
      <c r="H537" s="324"/>
      <c r="I537" s="324"/>
      <c r="J537" s="175"/>
      <c r="K537" s="383"/>
      <c r="L537" s="318"/>
      <c r="M537" s="318"/>
      <c r="N537" s="318"/>
      <c r="O537" s="389"/>
      <c r="P537" s="318"/>
      <c r="Z537" s="418"/>
      <c r="AA537" s="418"/>
      <c r="AB537" s="418"/>
      <c r="AC537" s="418"/>
      <c r="AP537" s="418"/>
      <c r="AS537" s="418"/>
      <c r="AW537" s="418"/>
      <c r="BA537" s="418"/>
      <c r="BF537" s="384"/>
      <c r="BG537" s="384"/>
      <c r="BH537" s="384"/>
      <c r="BM537" s="384"/>
      <c r="BN537" s="384"/>
      <c r="BO537" s="384"/>
      <c r="BP537" s="384"/>
      <c r="BQ537" s="384"/>
      <c r="BR537" s="384"/>
      <c r="BU537" s="384"/>
      <c r="BV537" s="384"/>
      <c r="BW537" s="384"/>
      <c r="BX537" s="384"/>
    </row>
    <row r="538" spans="1:76" ht="16.2" thickBot="1" x14ac:dyDescent="0.35">
      <c r="A538" s="305">
        <v>1535</v>
      </c>
      <c r="B538" s="306">
        <v>0</v>
      </c>
      <c r="C538" s="307">
        <v>0</v>
      </c>
      <c r="D538" s="308">
        <v>0</v>
      </c>
      <c r="E538" s="309">
        <v>0</v>
      </c>
      <c r="F538" s="310">
        <v>0</v>
      </c>
      <c r="G538" s="310">
        <v>0</v>
      </c>
      <c r="H538" s="324"/>
      <c r="I538" s="324"/>
      <c r="J538" s="175"/>
      <c r="K538" s="383"/>
      <c r="L538" s="318"/>
      <c r="M538" s="318"/>
      <c r="N538" s="318"/>
      <c r="O538" s="389"/>
      <c r="P538" s="318"/>
      <c r="Z538" s="418"/>
      <c r="AA538" s="418"/>
      <c r="AB538" s="418"/>
      <c r="AC538" s="418"/>
      <c r="AP538" s="418"/>
      <c r="AS538" s="418"/>
      <c r="AW538" s="418"/>
      <c r="BA538" s="418"/>
      <c r="BF538" s="384"/>
      <c r="BG538" s="384"/>
      <c r="BH538" s="384"/>
      <c r="BM538" s="384"/>
      <c r="BN538" s="384"/>
      <c r="BO538" s="384"/>
      <c r="BP538" s="384"/>
      <c r="BQ538" s="384"/>
      <c r="BR538" s="384"/>
      <c r="BU538" s="384"/>
      <c r="BV538" s="384"/>
      <c r="BW538" s="384"/>
      <c r="BX538" s="384"/>
    </row>
    <row r="539" spans="1:76" ht="16.2" thickBot="1" x14ac:dyDescent="0.35">
      <c r="A539" s="305">
        <v>1536</v>
      </c>
      <c r="B539" s="306">
        <v>0</v>
      </c>
      <c r="C539" s="307">
        <v>0</v>
      </c>
      <c r="D539" s="308">
        <v>0</v>
      </c>
      <c r="E539" s="309">
        <v>0</v>
      </c>
      <c r="F539" s="310">
        <v>0</v>
      </c>
      <c r="G539" s="310">
        <v>0</v>
      </c>
      <c r="H539" s="324"/>
      <c r="I539" s="324"/>
      <c r="J539" s="175"/>
      <c r="K539" s="383"/>
      <c r="L539" s="318"/>
      <c r="M539" s="318"/>
      <c r="N539" s="318"/>
      <c r="O539" s="389"/>
      <c r="P539" s="318"/>
      <c r="Z539" s="418"/>
      <c r="AA539" s="418"/>
      <c r="AB539" s="418"/>
      <c r="AC539" s="418"/>
      <c r="AP539" s="418"/>
      <c r="AS539" s="418"/>
      <c r="AW539" s="418"/>
      <c r="BA539" s="418"/>
      <c r="BF539" s="384"/>
      <c r="BG539" s="384"/>
      <c r="BH539" s="384"/>
      <c r="BM539" s="384"/>
      <c r="BN539" s="384"/>
      <c r="BO539" s="384"/>
      <c r="BP539" s="384"/>
      <c r="BQ539" s="384"/>
      <c r="BR539" s="384"/>
      <c r="BU539" s="384"/>
      <c r="BV539" s="384"/>
      <c r="BW539" s="384"/>
      <c r="BX539" s="384"/>
    </row>
    <row r="540" spans="1:76" ht="16.2" thickBot="1" x14ac:dyDescent="0.35">
      <c r="A540" s="305">
        <v>1537</v>
      </c>
      <c r="B540" s="306">
        <v>0</v>
      </c>
      <c r="C540" s="307">
        <v>0</v>
      </c>
      <c r="D540" s="308">
        <v>0</v>
      </c>
      <c r="E540" s="309">
        <v>0</v>
      </c>
      <c r="F540" s="310">
        <v>0</v>
      </c>
      <c r="G540" s="310">
        <v>0</v>
      </c>
      <c r="H540" s="324"/>
      <c r="I540" s="324"/>
      <c r="J540" s="175"/>
      <c r="K540" s="383"/>
      <c r="L540" s="318"/>
      <c r="M540" s="318"/>
      <c r="N540" s="318"/>
      <c r="O540" s="389"/>
      <c r="P540" s="318"/>
      <c r="Z540" s="418"/>
      <c r="AA540" s="418"/>
      <c r="AB540" s="418"/>
      <c r="AC540" s="418"/>
      <c r="AP540" s="418"/>
      <c r="AS540" s="418"/>
      <c r="AW540" s="418"/>
      <c r="BA540" s="418"/>
      <c r="BF540" s="384"/>
      <c r="BG540" s="384"/>
      <c r="BH540" s="384"/>
      <c r="BM540" s="384"/>
      <c r="BN540" s="384"/>
      <c r="BO540" s="384"/>
      <c r="BP540" s="384"/>
      <c r="BQ540" s="384"/>
      <c r="BR540" s="384"/>
      <c r="BU540" s="384"/>
      <c r="BV540" s="384"/>
      <c r="BW540" s="384"/>
      <c r="BX540" s="384"/>
    </row>
    <row r="541" spans="1:76" ht="16.2" thickBot="1" x14ac:dyDescent="0.35">
      <c r="A541" s="305">
        <v>1538</v>
      </c>
      <c r="B541" s="306">
        <v>0</v>
      </c>
      <c r="C541" s="307">
        <v>0</v>
      </c>
      <c r="D541" s="308">
        <v>0</v>
      </c>
      <c r="E541" s="309">
        <v>0</v>
      </c>
      <c r="F541" s="310">
        <v>0</v>
      </c>
      <c r="G541" s="310">
        <v>0</v>
      </c>
      <c r="H541" s="324"/>
      <c r="I541" s="324"/>
      <c r="J541" s="175"/>
      <c r="K541" s="383"/>
      <c r="L541" s="318"/>
      <c r="M541" s="318"/>
      <c r="N541" s="318"/>
      <c r="O541" s="389"/>
      <c r="P541" s="318"/>
      <c r="Z541" s="418"/>
      <c r="AA541" s="418"/>
      <c r="AB541" s="418"/>
      <c r="AC541" s="418"/>
      <c r="AP541" s="418"/>
      <c r="AS541" s="418"/>
      <c r="AW541" s="418"/>
      <c r="BA541" s="418"/>
      <c r="BF541" s="384"/>
      <c r="BG541" s="384"/>
      <c r="BH541" s="384"/>
      <c r="BM541" s="384"/>
      <c r="BN541" s="384"/>
      <c r="BO541" s="384"/>
      <c r="BP541" s="384"/>
      <c r="BQ541" s="384"/>
      <c r="BR541" s="384"/>
      <c r="BU541" s="384"/>
      <c r="BV541" s="384"/>
      <c r="BW541" s="384"/>
      <c r="BX541" s="384"/>
    </row>
    <row r="542" spans="1:76" ht="16.2" thickBot="1" x14ac:dyDescent="0.35">
      <c r="A542" s="305">
        <v>1539</v>
      </c>
      <c r="B542" s="306">
        <v>0</v>
      </c>
      <c r="C542" s="307">
        <v>0</v>
      </c>
      <c r="D542" s="308">
        <v>0</v>
      </c>
      <c r="E542" s="309">
        <v>0</v>
      </c>
      <c r="F542" s="310">
        <v>0</v>
      </c>
      <c r="G542" s="310">
        <v>0</v>
      </c>
      <c r="H542" s="324"/>
      <c r="I542" s="324"/>
      <c r="J542" s="175"/>
      <c r="K542" s="383"/>
      <c r="L542" s="318"/>
      <c r="M542" s="318"/>
      <c r="N542" s="318"/>
      <c r="O542" s="389"/>
      <c r="P542" s="318"/>
      <c r="Z542" s="418"/>
      <c r="AA542" s="418"/>
      <c r="AB542" s="418"/>
      <c r="AC542" s="418"/>
      <c r="AP542" s="418"/>
      <c r="AS542" s="418"/>
      <c r="AW542" s="418"/>
      <c r="BA542" s="418"/>
      <c r="BF542" s="384"/>
      <c r="BG542" s="384"/>
      <c r="BH542" s="384"/>
      <c r="BM542" s="384"/>
      <c r="BN542" s="384"/>
      <c r="BO542" s="384"/>
      <c r="BP542" s="384"/>
      <c r="BQ542" s="384"/>
      <c r="BR542" s="384"/>
      <c r="BU542" s="384"/>
      <c r="BV542" s="384"/>
      <c r="BW542" s="384"/>
      <c r="BX542" s="384"/>
    </row>
    <row r="543" spans="1:76" ht="16.2" thickBot="1" x14ac:dyDescent="0.35">
      <c r="A543" s="305">
        <v>1540</v>
      </c>
      <c r="B543" s="306">
        <v>0</v>
      </c>
      <c r="C543" s="307">
        <v>0</v>
      </c>
      <c r="D543" s="308">
        <v>0</v>
      </c>
      <c r="E543" s="309">
        <v>0</v>
      </c>
      <c r="F543" s="310">
        <v>0</v>
      </c>
      <c r="G543" s="310">
        <v>0</v>
      </c>
      <c r="H543" s="324"/>
      <c r="I543" s="324"/>
      <c r="J543" s="175"/>
      <c r="K543" s="383"/>
      <c r="L543" s="318"/>
      <c r="M543" s="318"/>
      <c r="N543" s="318"/>
      <c r="O543" s="389"/>
      <c r="P543" s="318"/>
      <c r="Z543" s="418"/>
      <c r="AA543" s="418"/>
      <c r="AB543" s="418"/>
      <c r="AC543" s="418"/>
      <c r="AP543" s="418"/>
      <c r="AS543" s="418"/>
      <c r="AW543" s="418"/>
      <c r="BA543" s="418"/>
      <c r="BF543" s="384"/>
      <c r="BG543" s="384"/>
      <c r="BH543" s="384"/>
      <c r="BM543" s="384"/>
      <c r="BN543" s="384"/>
      <c r="BO543" s="384"/>
      <c r="BP543" s="384"/>
      <c r="BQ543" s="384"/>
      <c r="BR543" s="384"/>
      <c r="BU543" s="384"/>
      <c r="BV543" s="384"/>
      <c r="BW543" s="384"/>
      <c r="BX543" s="384"/>
    </row>
    <row r="544" spans="1:76" ht="16.2" thickBot="1" x14ac:dyDescent="0.35">
      <c r="A544" s="305">
        <v>1541</v>
      </c>
      <c r="B544" s="306">
        <v>0</v>
      </c>
      <c r="C544" s="307">
        <v>0</v>
      </c>
      <c r="D544" s="308">
        <v>0</v>
      </c>
      <c r="E544" s="309">
        <v>0</v>
      </c>
      <c r="F544" s="310">
        <v>0</v>
      </c>
      <c r="G544" s="310">
        <v>0</v>
      </c>
      <c r="H544" s="324"/>
      <c r="I544" s="324"/>
      <c r="J544" s="175"/>
      <c r="K544" s="383"/>
      <c r="L544" s="318"/>
      <c r="M544" s="318"/>
      <c r="N544" s="318"/>
      <c r="O544" s="389"/>
      <c r="P544" s="318"/>
      <c r="Z544" s="418"/>
      <c r="AA544" s="418"/>
      <c r="AB544" s="418"/>
      <c r="AC544" s="418"/>
      <c r="AP544" s="418"/>
      <c r="AS544" s="418"/>
      <c r="AW544" s="418"/>
      <c r="BA544" s="418"/>
      <c r="BF544" s="384"/>
      <c r="BG544" s="384"/>
      <c r="BH544" s="384"/>
      <c r="BM544" s="384"/>
      <c r="BN544" s="384"/>
      <c r="BO544" s="384"/>
      <c r="BP544" s="384"/>
      <c r="BQ544" s="384"/>
      <c r="BR544" s="384"/>
      <c r="BU544" s="384"/>
      <c r="BV544" s="384"/>
      <c r="BW544" s="384"/>
      <c r="BX544" s="384"/>
    </row>
    <row r="545" spans="1:76" ht="16.2" thickBot="1" x14ac:dyDescent="0.35">
      <c r="A545" s="305">
        <v>1542</v>
      </c>
      <c r="B545" s="306">
        <v>0</v>
      </c>
      <c r="C545" s="307">
        <v>0</v>
      </c>
      <c r="D545" s="308">
        <v>0</v>
      </c>
      <c r="E545" s="309">
        <v>0</v>
      </c>
      <c r="F545" s="310">
        <v>0</v>
      </c>
      <c r="G545" s="310">
        <v>0</v>
      </c>
      <c r="H545" s="324"/>
      <c r="I545" s="324"/>
      <c r="J545" s="175"/>
      <c r="K545" s="383"/>
      <c r="L545" s="318"/>
      <c r="M545" s="318"/>
      <c r="N545" s="318"/>
      <c r="O545" s="389"/>
      <c r="P545" s="318"/>
      <c r="Z545" s="418"/>
      <c r="AA545" s="418"/>
      <c r="AB545" s="418"/>
      <c r="AC545" s="418"/>
      <c r="AP545" s="418"/>
      <c r="AS545" s="418"/>
      <c r="AW545" s="418"/>
      <c r="BA545" s="418"/>
      <c r="BF545" s="384"/>
      <c r="BG545" s="384"/>
      <c r="BH545" s="384"/>
      <c r="BM545" s="384"/>
      <c r="BN545" s="384"/>
      <c r="BO545" s="384"/>
      <c r="BP545" s="384"/>
      <c r="BQ545" s="384"/>
      <c r="BR545" s="384"/>
      <c r="BU545" s="384"/>
      <c r="BV545" s="384"/>
      <c r="BW545" s="384"/>
      <c r="BX545" s="384"/>
    </row>
    <row r="546" spans="1:76" ht="16.2" thickBot="1" x14ac:dyDescent="0.35">
      <c r="A546" s="305">
        <v>1543</v>
      </c>
      <c r="B546" s="306">
        <v>0</v>
      </c>
      <c r="C546" s="307">
        <v>0</v>
      </c>
      <c r="D546" s="308">
        <v>0</v>
      </c>
      <c r="E546" s="309">
        <v>0</v>
      </c>
      <c r="F546" s="310">
        <v>0</v>
      </c>
      <c r="G546" s="310">
        <v>0</v>
      </c>
      <c r="H546" s="324"/>
      <c r="I546" s="324"/>
      <c r="J546" s="175"/>
      <c r="K546" s="383"/>
      <c r="L546" s="318"/>
      <c r="M546" s="318"/>
      <c r="N546" s="318"/>
      <c r="O546" s="389"/>
      <c r="P546" s="318"/>
      <c r="Z546" s="418"/>
      <c r="AA546" s="418"/>
      <c r="AB546" s="418"/>
      <c r="AC546" s="418"/>
      <c r="AP546" s="418"/>
      <c r="AS546" s="418"/>
      <c r="AW546" s="418"/>
      <c r="BA546" s="418"/>
      <c r="BF546" s="384"/>
      <c r="BG546" s="384"/>
      <c r="BH546" s="384"/>
      <c r="BM546" s="384"/>
      <c r="BN546" s="384"/>
      <c r="BO546" s="384"/>
      <c r="BP546" s="384"/>
      <c r="BQ546" s="384"/>
      <c r="BR546" s="384"/>
      <c r="BU546" s="384"/>
      <c r="BV546" s="384"/>
      <c r="BW546" s="384"/>
      <c r="BX546" s="384"/>
    </row>
    <row r="547" spans="1:76" ht="16.2" thickBot="1" x14ac:dyDescent="0.35">
      <c r="A547" s="305">
        <v>1544</v>
      </c>
      <c r="B547" s="306">
        <v>0</v>
      </c>
      <c r="C547" s="307">
        <v>0</v>
      </c>
      <c r="D547" s="308">
        <v>0</v>
      </c>
      <c r="E547" s="309">
        <v>0</v>
      </c>
      <c r="F547" s="310">
        <v>0</v>
      </c>
      <c r="G547" s="310">
        <v>0</v>
      </c>
      <c r="H547" s="324"/>
      <c r="I547" s="324"/>
      <c r="J547" s="175"/>
      <c r="K547" s="383"/>
      <c r="L547" s="318"/>
      <c r="M547" s="318"/>
      <c r="N547" s="318"/>
      <c r="O547" s="389"/>
      <c r="P547" s="318"/>
      <c r="Z547" s="418"/>
      <c r="AA547" s="418"/>
      <c r="AB547" s="418"/>
      <c r="AC547" s="418"/>
      <c r="AP547" s="418"/>
      <c r="AS547" s="418"/>
      <c r="AW547" s="418"/>
      <c r="BA547" s="418"/>
      <c r="BF547" s="384"/>
      <c r="BG547" s="384"/>
      <c r="BH547" s="384"/>
      <c r="BM547" s="384"/>
      <c r="BN547" s="384"/>
      <c r="BO547" s="384"/>
      <c r="BP547" s="384"/>
      <c r="BQ547" s="384"/>
      <c r="BR547" s="384"/>
      <c r="BU547" s="384"/>
      <c r="BV547" s="384"/>
      <c r="BW547" s="384"/>
      <c r="BX547" s="384"/>
    </row>
    <row r="548" spans="1:76" ht="16.2" thickBot="1" x14ac:dyDescent="0.35">
      <c r="A548" s="305">
        <v>1545</v>
      </c>
      <c r="B548" s="306">
        <v>0</v>
      </c>
      <c r="C548" s="307">
        <v>0</v>
      </c>
      <c r="D548" s="308">
        <v>0</v>
      </c>
      <c r="E548" s="309">
        <v>0</v>
      </c>
      <c r="F548" s="310">
        <v>0</v>
      </c>
      <c r="G548" s="310">
        <v>0</v>
      </c>
      <c r="H548" s="324"/>
      <c r="I548" s="324"/>
      <c r="J548" s="175"/>
      <c r="K548" s="383"/>
      <c r="L548" s="318"/>
      <c r="M548" s="318"/>
      <c r="N548" s="318"/>
      <c r="O548" s="389"/>
      <c r="P548" s="318"/>
      <c r="Z548" s="418"/>
      <c r="AA548" s="418"/>
      <c r="AB548" s="418"/>
      <c r="AC548" s="418"/>
      <c r="AP548" s="418"/>
      <c r="AS548" s="418"/>
      <c r="AW548" s="418"/>
      <c r="BA548" s="418"/>
      <c r="BF548" s="384"/>
      <c r="BG548" s="384"/>
      <c r="BH548" s="384"/>
      <c r="BM548" s="384"/>
      <c r="BN548" s="384"/>
      <c r="BO548" s="384"/>
      <c r="BP548" s="384"/>
      <c r="BQ548" s="384"/>
      <c r="BR548" s="384"/>
      <c r="BU548" s="384"/>
      <c r="BV548" s="384"/>
      <c r="BW548" s="384"/>
      <c r="BX548" s="384"/>
    </row>
    <row r="549" spans="1:76" ht="16.2" thickBot="1" x14ac:dyDescent="0.35">
      <c r="A549" s="305">
        <v>1546</v>
      </c>
      <c r="B549" s="306">
        <v>0</v>
      </c>
      <c r="C549" s="307">
        <v>0</v>
      </c>
      <c r="D549" s="308">
        <v>0</v>
      </c>
      <c r="E549" s="309">
        <v>0</v>
      </c>
      <c r="F549" s="310">
        <v>0</v>
      </c>
      <c r="G549" s="310">
        <v>0</v>
      </c>
      <c r="H549" s="324"/>
      <c r="I549" s="324"/>
      <c r="J549" s="175"/>
      <c r="K549" s="383"/>
      <c r="L549" s="318"/>
      <c r="M549" s="318"/>
      <c r="N549" s="318"/>
      <c r="O549" s="389"/>
      <c r="P549" s="318"/>
      <c r="Z549" s="418"/>
      <c r="AA549" s="418"/>
      <c r="AB549" s="418"/>
      <c r="AC549" s="418"/>
      <c r="AP549" s="418"/>
      <c r="AS549" s="418"/>
      <c r="AW549" s="418"/>
      <c r="BA549" s="418"/>
      <c r="BF549" s="384"/>
      <c r="BG549" s="384"/>
      <c r="BH549" s="384"/>
      <c r="BM549" s="384"/>
      <c r="BN549" s="384"/>
      <c r="BO549" s="384"/>
      <c r="BP549" s="384"/>
      <c r="BQ549" s="384"/>
      <c r="BR549" s="384"/>
      <c r="BU549" s="384"/>
      <c r="BV549" s="384"/>
      <c r="BW549" s="384"/>
      <c r="BX549" s="384"/>
    </row>
    <row r="550" spans="1:76" ht="16.2" thickBot="1" x14ac:dyDescent="0.35">
      <c r="A550" s="305">
        <v>1547</v>
      </c>
      <c r="B550" s="306">
        <v>0</v>
      </c>
      <c r="C550" s="307">
        <v>0</v>
      </c>
      <c r="D550" s="308">
        <v>0</v>
      </c>
      <c r="E550" s="309">
        <v>0</v>
      </c>
      <c r="F550" s="310">
        <v>0</v>
      </c>
      <c r="G550" s="310">
        <v>0</v>
      </c>
      <c r="H550" s="324"/>
      <c r="I550" s="324"/>
      <c r="J550" s="175"/>
      <c r="K550" s="383"/>
      <c r="L550" s="318"/>
      <c r="M550" s="318"/>
      <c r="N550" s="318"/>
      <c r="O550" s="389"/>
      <c r="P550" s="318"/>
      <c r="Z550" s="418"/>
      <c r="AA550" s="418"/>
      <c r="AB550" s="418"/>
      <c r="AC550" s="418"/>
      <c r="AP550" s="418"/>
      <c r="AS550" s="418"/>
      <c r="AW550" s="418"/>
      <c r="BA550" s="418"/>
      <c r="BF550" s="384"/>
      <c r="BG550" s="384"/>
      <c r="BH550" s="384"/>
      <c r="BM550" s="384"/>
      <c r="BN550" s="384"/>
      <c r="BO550" s="384"/>
      <c r="BP550" s="384"/>
      <c r="BQ550" s="384"/>
      <c r="BR550" s="384"/>
      <c r="BU550" s="384"/>
      <c r="BV550" s="384"/>
      <c r="BW550" s="384"/>
      <c r="BX550" s="384"/>
    </row>
    <row r="551" spans="1:76" ht="16.2" thickBot="1" x14ac:dyDescent="0.35">
      <c r="A551" s="305">
        <v>1548</v>
      </c>
      <c r="B551" s="306">
        <v>0</v>
      </c>
      <c r="C551" s="307">
        <v>0</v>
      </c>
      <c r="D551" s="308">
        <v>0</v>
      </c>
      <c r="E551" s="309">
        <v>0</v>
      </c>
      <c r="F551" s="310">
        <v>0</v>
      </c>
      <c r="G551" s="310">
        <v>0</v>
      </c>
      <c r="H551" s="324"/>
      <c r="I551" s="324"/>
      <c r="J551" s="175"/>
      <c r="K551" s="383"/>
      <c r="L551" s="318"/>
      <c r="M551" s="318"/>
      <c r="N551" s="318"/>
      <c r="O551" s="389"/>
      <c r="P551" s="318"/>
      <c r="Z551" s="418"/>
      <c r="AA551" s="418"/>
      <c r="AB551" s="418"/>
      <c r="AC551" s="418"/>
      <c r="AP551" s="418"/>
      <c r="AS551" s="418"/>
      <c r="AW551" s="418"/>
      <c r="BA551" s="418"/>
      <c r="BF551" s="384"/>
      <c r="BG551" s="384"/>
      <c r="BH551" s="384"/>
      <c r="BM551" s="384"/>
      <c r="BN551" s="384"/>
      <c r="BO551" s="384"/>
      <c r="BP551" s="384"/>
      <c r="BQ551" s="384"/>
      <c r="BR551" s="384"/>
      <c r="BU551" s="384"/>
      <c r="BV551" s="384"/>
      <c r="BW551" s="384"/>
      <c r="BX551" s="384"/>
    </row>
    <row r="552" spans="1:76" ht="16.2" thickBot="1" x14ac:dyDescent="0.35">
      <c r="A552" s="305">
        <v>1549</v>
      </c>
      <c r="B552" s="306">
        <v>0</v>
      </c>
      <c r="C552" s="307">
        <v>0</v>
      </c>
      <c r="D552" s="308">
        <v>0</v>
      </c>
      <c r="E552" s="309">
        <v>0</v>
      </c>
      <c r="F552" s="310">
        <v>0</v>
      </c>
      <c r="G552" s="310">
        <v>0</v>
      </c>
      <c r="H552" s="324"/>
      <c r="I552" s="324"/>
      <c r="J552" s="175"/>
      <c r="K552" s="383"/>
      <c r="L552" s="318"/>
      <c r="M552" s="318"/>
      <c r="N552" s="318"/>
      <c r="O552" s="389"/>
      <c r="P552" s="318"/>
      <c r="Z552" s="418"/>
      <c r="AA552" s="418"/>
      <c r="AB552" s="418"/>
      <c r="AC552" s="418"/>
      <c r="AP552" s="418"/>
      <c r="AS552" s="418"/>
      <c r="AW552" s="418"/>
      <c r="BA552" s="418"/>
      <c r="BF552" s="384"/>
      <c r="BG552" s="384"/>
      <c r="BH552" s="384"/>
      <c r="BM552" s="384"/>
      <c r="BN552" s="384"/>
      <c r="BO552" s="384"/>
      <c r="BP552" s="384"/>
      <c r="BQ552" s="384"/>
      <c r="BR552" s="384"/>
      <c r="BU552" s="384"/>
      <c r="BV552" s="384"/>
      <c r="BW552" s="384"/>
      <c r="BX552" s="384"/>
    </row>
    <row r="553" spans="1:76" ht="16.2" thickBot="1" x14ac:dyDescent="0.35">
      <c r="A553" s="305">
        <v>1550</v>
      </c>
      <c r="B553" s="306">
        <v>0</v>
      </c>
      <c r="C553" s="307">
        <v>0</v>
      </c>
      <c r="D553" s="308">
        <v>0</v>
      </c>
      <c r="E553" s="309">
        <v>0</v>
      </c>
      <c r="F553" s="310">
        <v>0</v>
      </c>
      <c r="G553" s="310">
        <v>0</v>
      </c>
      <c r="H553" s="324"/>
      <c r="I553" s="324"/>
      <c r="J553" s="175"/>
      <c r="K553" s="383"/>
      <c r="L553" s="318"/>
      <c r="M553" s="318"/>
      <c r="N553" s="318"/>
      <c r="O553" s="389"/>
      <c r="P553" s="318"/>
      <c r="Z553" s="418"/>
      <c r="AA553" s="418"/>
      <c r="AB553" s="418"/>
      <c r="AC553" s="418"/>
      <c r="AP553" s="418"/>
      <c r="AS553" s="418"/>
      <c r="AW553" s="418"/>
      <c r="BA553" s="418"/>
      <c r="BF553" s="384"/>
      <c r="BG553" s="384"/>
      <c r="BH553" s="384"/>
      <c r="BM553" s="384"/>
      <c r="BN553" s="384"/>
      <c r="BO553" s="384"/>
      <c r="BP553" s="384"/>
      <c r="BQ553" s="384"/>
      <c r="BR553" s="384"/>
      <c r="BU553" s="384"/>
      <c r="BV553" s="384"/>
      <c r="BW553" s="384"/>
      <c r="BX553" s="384"/>
    </row>
    <row r="554" spans="1:76" ht="16.2" thickBot="1" x14ac:dyDescent="0.35">
      <c r="A554" s="305">
        <v>1551</v>
      </c>
      <c r="B554" s="306">
        <v>0</v>
      </c>
      <c r="C554" s="307">
        <v>0</v>
      </c>
      <c r="D554" s="308">
        <v>0</v>
      </c>
      <c r="E554" s="309">
        <v>0</v>
      </c>
      <c r="F554" s="310">
        <v>0</v>
      </c>
      <c r="G554" s="310">
        <v>0</v>
      </c>
      <c r="H554" s="324"/>
      <c r="I554" s="324"/>
      <c r="J554" s="175"/>
      <c r="K554" s="383"/>
      <c r="L554" s="318"/>
      <c r="M554" s="318"/>
      <c r="N554" s="318"/>
      <c r="O554" s="389"/>
      <c r="P554" s="318"/>
      <c r="Z554" s="418"/>
      <c r="AA554" s="418"/>
      <c r="AB554" s="418"/>
      <c r="AC554" s="418"/>
      <c r="AP554" s="418"/>
      <c r="AS554" s="418"/>
      <c r="AW554" s="418"/>
      <c r="BA554" s="418"/>
      <c r="BF554" s="384"/>
      <c r="BG554" s="384"/>
      <c r="BH554" s="384"/>
      <c r="BM554" s="384"/>
      <c r="BN554" s="384"/>
      <c r="BO554" s="384"/>
      <c r="BP554" s="384"/>
      <c r="BQ554" s="384"/>
      <c r="BR554" s="384"/>
      <c r="BU554" s="384"/>
      <c r="BV554" s="384"/>
      <c r="BW554" s="384"/>
      <c r="BX554" s="384"/>
    </row>
    <row r="555" spans="1:76" ht="16.2" thickBot="1" x14ac:dyDescent="0.35">
      <c r="A555" s="305">
        <v>1552</v>
      </c>
      <c r="B555" s="306">
        <v>0</v>
      </c>
      <c r="C555" s="307">
        <v>0</v>
      </c>
      <c r="D555" s="308">
        <v>0</v>
      </c>
      <c r="E555" s="309">
        <v>0</v>
      </c>
      <c r="F555" s="310">
        <v>0</v>
      </c>
      <c r="G555" s="310">
        <v>0</v>
      </c>
      <c r="H555" s="324"/>
      <c r="I555" s="324"/>
      <c r="J555" s="175"/>
      <c r="K555" s="383"/>
      <c r="L555" s="318"/>
      <c r="M555" s="318"/>
      <c r="N555" s="318"/>
      <c r="O555" s="389"/>
      <c r="P555" s="318"/>
      <c r="Z555" s="418"/>
      <c r="AA555" s="418"/>
      <c r="AB555" s="418"/>
      <c r="AC555" s="418"/>
      <c r="AP555" s="418"/>
      <c r="AS555" s="418"/>
      <c r="AW555" s="418"/>
      <c r="BA555" s="418"/>
      <c r="BF555" s="384"/>
      <c r="BG555" s="384"/>
      <c r="BH555" s="384"/>
      <c r="BM555" s="384"/>
      <c r="BN555" s="384"/>
      <c r="BO555" s="384"/>
      <c r="BP555" s="384"/>
      <c r="BQ555" s="384"/>
      <c r="BR555" s="384"/>
      <c r="BU555" s="384"/>
      <c r="BV555" s="384"/>
      <c r="BW555" s="384"/>
      <c r="BX555" s="384"/>
    </row>
    <row r="556" spans="1:76" ht="16.2" thickBot="1" x14ac:dyDescent="0.35">
      <c r="A556" s="305">
        <v>1553</v>
      </c>
      <c r="B556" s="306">
        <v>0</v>
      </c>
      <c r="C556" s="307">
        <v>0</v>
      </c>
      <c r="D556" s="308">
        <v>0</v>
      </c>
      <c r="E556" s="309">
        <v>0</v>
      </c>
      <c r="F556" s="310">
        <v>0</v>
      </c>
      <c r="G556" s="310">
        <v>0</v>
      </c>
      <c r="H556" s="324"/>
      <c r="I556" s="324"/>
      <c r="J556" s="175"/>
      <c r="K556" s="383"/>
      <c r="L556" s="318"/>
      <c r="M556" s="318"/>
      <c r="N556" s="318"/>
      <c r="O556" s="389"/>
      <c r="P556" s="318"/>
      <c r="Z556" s="418"/>
      <c r="AA556" s="418"/>
      <c r="AB556" s="418"/>
      <c r="AC556" s="418"/>
      <c r="AP556" s="418"/>
      <c r="AS556" s="418"/>
      <c r="AW556" s="418"/>
      <c r="BA556" s="418"/>
      <c r="BF556" s="384"/>
      <c r="BG556" s="384"/>
      <c r="BH556" s="384"/>
      <c r="BM556" s="384"/>
      <c r="BN556" s="384"/>
      <c r="BO556" s="384"/>
      <c r="BP556" s="384"/>
      <c r="BQ556" s="384"/>
      <c r="BR556" s="384"/>
      <c r="BU556" s="384"/>
      <c r="BV556" s="384"/>
      <c r="BW556" s="384"/>
      <c r="BX556" s="384"/>
    </row>
    <row r="557" spans="1:76" ht="16.2" thickBot="1" x14ac:dyDescent="0.35">
      <c r="A557" s="305">
        <v>1554</v>
      </c>
      <c r="B557" s="306">
        <v>0</v>
      </c>
      <c r="C557" s="307">
        <v>0</v>
      </c>
      <c r="D557" s="308">
        <v>0</v>
      </c>
      <c r="E557" s="309">
        <v>0</v>
      </c>
      <c r="F557" s="310">
        <v>0</v>
      </c>
      <c r="G557" s="310">
        <v>0</v>
      </c>
      <c r="H557" s="324"/>
      <c r="I557" s="324"/>
      <c r="J557" s="175"/>
      <c r="K557" s="383"/>
      <c r="L557" s="318"/>
      <c r="M557" s="318"/>
      <c r="N557" s="318"/>
      <c r="O557" s="389"/>
      <c r="P557" s="318"/>
      <c r="Z557" s="418"/>
      <c r="AA557" s="418"/>
      <c r="AB557" s="418"/>
      <c r="AC557" s="418"/>
      <c r="AP557" s="418"/>
      <c r="AS557" s="418"/>
      <c r="AW557" s="418"/>
      <c r="BA557" s="418"/>
      <c r="BF557" s="384"/>
      <c r="BG557" s="384"/>
      <c r="BH557" s="384"/>
      <c r="BM557" s="384"/>
      <c r="BN557" s="384"/>
      <c r="BO557" s="384"/>
      <c r="BP557" s="384"/>
      <c r="BQ557" s="384"/>
      <c r="BR557" s="384"/>
      <c r="BU557" s="384"/>
      <c r="BV557" s="384"/>
      <c r="BW557" s="384"/>
      <c r="BX557" s="384"/>
    </row>
    <row r="558" spans="1:76" ht="16.2" thickBot="1" x14ac:dyDescent="0.35">
      <c r="A558" s="305">
        <v>1555</v>
      </c>
      <c r="B558" s="306">
        <v>0</v>
      </c>
      <c r="C558" s="307">
        <v>0</v>
      </c>
      <c r="D558" s="308">
        <v>0</v>
      </c>
      <c r="E558" s="309">
        <v>0</v>
      </c>
      <c r="F558" s="310">
        <v>0</v>
      </c>
      <c r="G558" s="310">
        <v>0</v>
      </c>
      <c r="H558" s="324"/>
      <c r="I558" s="324"/>
      <c r="J558" s="175"/>
      <c r="K558" s="383"/>
      <c r="L558" s="318"/>
      <c r="M558" s="318"/>
      <c r="N558" s="318"/>
      <c r="O558" s="389"/>
      <c r="P558" s="318"/>
      <c r="Z558" s="418"/>
      <c r="AA558" s="418"/>
      <c r="AB558" s="418"/>
      <c r="AC558" s="418"/>
      <c r="AP558" s="418"/>
      <c r="AS558" s="418"/>
      <c r="AW558" s="418"/>
      <c r="BA558" s="418"/>
      <c r="BF558" s="384"/>
      <c r="BG558" s="384"/>
      <c r="BH558" s="384"/>
      <c r="BM558" s="384"/>
      <c r="BN558" s="384"/>
      <c r="BO558" s="384"/>
      <c r="BP558" s="384"/>
      <c r="BQ558" s="384"/>
      <c r="BR558" s="384"/>
      <c r="BU558" s="384"/>
      <c r="BV558" s="384"/>
      <c r="BW558" s="384"/>
      <c r="BX558" s="384"/>
    </row>
    <row r="559" spans="1:76" ht="16.2" thickBot="1" x14ac:dyDescent="0.35">
      <c r="A559" s="305">
        <v>1556</v>
      </c>
      <c r="B559" s="306">
        <v>0</v>
      </c>
      <c r="C559" s="307">
        <v>0</v>
      </c>
      <c r="D559" s="308">
        <v>0</v>
      </c>
      <c r="E559" s="309">
        <v>0</v>
      </c>
      <c r="F559" s="310">
        <v>0</v>
      </c>
      <c r="G559" s="310">
        <v>0</v>
      </c>
      <c r="H559" s="324"/>
      <c r="I559" s="324"/>
      <c r="J559" s="175"/>
      <c r="K559" s="383"/>
      <c r="L559" s="318"/>
      <c r="M559" s="318"/>
      <c r="N559" s="318"/>
      <c r="O559" s="389"/>
      <c r="P559" s="318"/>
      <c r="Z559" s="418"/>
      <c r="AA559" s="418"/>
      <c r="AB559" s="418"/>
      <c r="AC559" s="418"/>
      <c r="AP559" s="418"/>
      <c r="AS559" s="418"/>
      <c r="AW559" s="418"/>
      <c r="BA559" s="418"/>
      <c r="BF559" s="384"/>
      <c r="BG559" s="384"/>
      <c r="BH559" s="384"/>
      <c r="BM559" s="384"/>
      <c r="BN559" s="384"/>
      <c r="BO559" s="384"/>
      <c r="BP559" s="384"/>
      <c r="BQ559" s="384"/>
      <c r="BR559" s="384"/>
      <c r="BU559" s="384"/>
      <c r="BV559" s="384"/>
      <c r="BW559" s="384"/>
      <c r="BX559" s="384"/>
    </row>
    <row r="560" spans="1:76" ht="16.2" thickBot="1" x14ac:dyDescent="0.35">
      <c r="A560" s="305">
        <v>1557</v>
      </c>
      <c r="B560" s="306">
        <v>0</v>
      </c>
      <c r="C560" s="307">
        <v>0</v>
      </c>
      <c r="D560" s="308">
        <v>0</v>
      </c>
      <c r="E560" s="309">
        <v>0</v>
      </c>
      <c r="F560" s="310">
        <v>0</v>
      </c>
      <c r="G560" s="310">
        <v>0</v>
      </c>
      <c r="H560" s="324"/>
      <c r="I560" s="324"/>
      <c r="J560" s="175"/>
      <c r="K560" s="383"/>
      <c r="L560" s="318"/>
      <c r="M560" s="318"/>
      <c r="N560" s="318"/>
      <c r="O560" s="389"/>
      <c r="P560" s="318"/>
      <c r="Z560" s="418"/>
      <c r="AA560" s="418"/>
      <c r="AB560" s="418"/>
      <c r="AC560" s="418"/>
      <c r="AP560" s="418"/>
      <c r="AS560" s="418"/>
      <c r="AW560" s="418"/>
      <c r="BA560" s="418"/>
      <c r="BF560" s="384"/>
      <c r="BG560" s="384"/>
      <c r="BH560" s="384"/>
      <c r="BM560" s="384"/>
      <c r="BN560" s="384"/>
      <c r="BO560" s="384"/>
      <c r="BP560" s="384"/>
      <c r="BQ560" s="384"/>
      <c r="BR560" s="384"/>
      <c r="BU560" s="384"/>
      <c r="BV560" s="384"/>
      <c r="BW560" s="384"/>
      <c r="BX560" s="384"/>
    </row>
    <row r="561" spans="1:76" ht="16.2" thickBot="1" x14ac:dyDescent="0.35">
      <c r="A561" s="305">
        <v>1558</v>
      </c>
      <c r="B561" s="306">
        <v>0</v>
      </c>
      <c r="C561" s="307">
        <v>0</v>
      </c>
      <c r="D561" s="308">
        <v>0</v>
      </c>
      <c r="E561" s="309">
        <v>0</v>
      </c>
      <c r="F561" s="310">
        <v>0</v>
      </c>
      <c r="G561" s="310">
        <v>0</v>
      </c>
      <c r="H561" s="324"/>
      <c r="I561" s="324"/>
      <c r="J561" s="175"/>
      <c r="K561" s="383"/>
      <c r="L561" s="318"/>
      <c r="M561" s="318"/>
      <c r="N561" s="318"/>
      <c r="O561" s="389"/>
      <c r="P561" s="318"/>
      <c r="Z561" s="418"/>
      <c r="AA561" s="418"/>
      <c r="AB561" s="418"/>
      <c r="AC561" s="418"/>
      <c r="AP561" s="418"/>
      <c r="AS561" s="418"/>
      <c r="AW561" s="418"/>
      <c r="BA561" s="418"/>
      <c r="BF561" s="384"/>
      <c r="BG561" s="384"/>
      <c r="BH561" s="384"/>
      <c r="BM561" s="384"/>
      <c r="BN561" s="384"/>
      <c r="BO561" s="384"/>
      <c r="BP561" s="384"/>
      <c r="BQ561" s="384"/>
      <c r="BR561" s="384"/>
      <c r="BU561" s="384"/>
      <c r="BV561" s="384"/>
      <c r="BW561" s="384"/>
      <c r="BX561" s="384"/>
    </row>
    <row r="562" spans="1:76" ht="16.2" thickBot="1" x14ac:dyDescent="0.35">
      <c r="A562" s="305">
        <v>1559</v>
      </c>
      <c r="B562" s="306">
        <v>0</v>
      </c>
      <c r="C562" s="307">
        <v>0</v>
      </c>
      <c r="D562" s="308">
        <v>0</v>
      </c>
      <c r="E562" s="309">
        <v>0</v>
      </c>
      <c r="F562" s="310">
        <v>0</v>
      </c>
      <c r="G562" s="310">
        <v>0</v>
      </c>
      <c r="H562" s="324"/>
      <c r="I562" s="324"/>
      <c r="J562" s="175"/>
      <c r="K562" s="383"/>
      <c r="L562" s="318"/>
      <c r="M562" s="318"/>
      <c r="N562" s="318"/>
      <c r="O562" s="389"/>
      <c r="P562" s="318"/>
      <c r="Z562" s="418"/>
      <c r="AA562" s="418"/>
      <c r="AB562" s="418"/>
      <c r="AC562" s="418"/>
      <c r="AP562" s="418"/>
      <c r="AS562" s="418"/>
      <c r="AW562" s="418"/>
      <c r="BA562" s="418"/>
      <c r="BF562" s="384"/>
      <c r="BG562" s="384"/>
      <c r="BH562" s="384"/>
      <c r="BM562" s="384"/>
      <c r="BN562" s="384"/>
      <c r="BO562" s="384"/>
      <c r="BP562" s="384"/>
      <c r="BQ562" s="384"/>
      <c r="BR562" s="384"/>
      <c r="BU562" s="384"/>
      <c r="BV562" s="384"/>
      <c r="BW562" s="384"/>
      <c r="BX562" s="384"/>
    </row>
    <row r="563" spans="1:76" ht="16.2" thickBot="1" x14ac:dyDescent="0.35">
      <c r="A563" s="305">
        <v>1560</v>
      </c>
      <c r="B563" s="306">
        <v>0</v>
      </c>
      <c r="C563" s="307">
        <v>0</v>
      </c>
      <c r="D563" s="308">
        <v>0</v>
      </c>
      <c r="E563" s="309">
        <v>0</v>
      </c>
      <c r="F563" s="310">
        <v>0</v>
      </c>
      <c r="G563" s="310">
        <v>0</v>
      </c>
      <c r="H563" s="324"/>
      <c r="I563" s="324"/>
      <c r="J563" s="175"/>
      <c r="K563" s="383"/>
      <c r="L563" s="318"/>
      <c r="M563" s="318"/>
      <c r="N563" s="318"/>
      <c r="O563" s="389"/>
      <c r="P563" s="318"/>
      <c r="Z563" s="418"/>
      <c r="AA563" s="418"/>
      <c r="AB563" s="418"/>
      <c r="AC563" s="418"/>
      <c r="AP563" s="418"/>
      <c r="AS563" s="418"/>
      <c r="AW563" s="418"/>
      <c r="BA563" s="418"/>
      <c r="BF563" s="384"/>
      <c r="BG563" s="384"/>
      <c r="BH563" s="384"/>
      <c r="BM563" s="384"/>
      <c r="BN563" s="384"/>
      <c r="BO563" s="384"/>
      <c r="BP563" s="384"/>
      <c r="BQ563" s="384"/>
      <c r="BR563" s="384"/>
      <c r="BU563" s="384"/>
      <c r="BV563" s="384"/>
      <c r="BW563" s="384"/>
      <c r="BX563" s="384"/>
    </row>
    <row r="564" spans="1:76" ht="16.2" thickBot="1" x14ac:dyDescent="0.35">
      <c r="A564" s="305">
        <v>1561</v>
      </c>
      <c r="B564" s="306">
        <v>0</v>
      </c>
      <c r="C564" s="307">
        <v>0</v>
      </c>
      <c r="D564" s="308">
        <v>0</v>
      </c>
      <c r="E564" s="309">
        <v>0</v>
      </c>
      <c r="F564" s="310">
        <v>0</v>
      </c>
      <c r="G564" s="310">
        <v>0</v>
      </c>
      <c r="H564" s="324"/>
      <c r="I564" s="324"/>
      <c r="J564" s="175"/>
      <c r="K564" s="383"/>
      <c r="L564" s="318"/>
      <c r="M564" s="318"/>
      <c r="N564" s="318"/>
      <c r="O564" s="389"/>
      <c r="P564" s="318"/>
      <c r="Z564" s="418"/>
      <c r="AA564" s="418"/>
      <c r="AB564" s="418"/>
      <c r="AC564" s="418"/>
      <c r="AP564" s="418"/>
      <c r="AS564" s="418"/>
      <c r="AW564" s="418"/>
      <c r="BA564" s="418"/>
      <c r="BF564" s="384"/>
      <c r="BG564" s="384"/>
      <c r="BH564" s="384"/>
      <c r="BM564" s="384"/>
      <c r="BN564" s="384"/>
      <c r="BO564" s="384"/>
      <c r="BP564" s="384"/>
      <c r="BQ564" s="384"/>
      <c r="BR564" s="384"/>
      <c r="BU564" s="384"/>
      <c r="BV564" s="384"/>
      <c r="BW564" s="384"/>
      <c r="BX564" s="384"/>
    </row>
    <row r="565" spans="1:76" ht="16.2" thickBot="1" x14ac:dyDescent="0.35">
      <c r="A565" s="305">
        <v>1562</v>
      </c>
      <c r="B565" s="306">
        <v>0</v>
      </c>
      <c r="C565" s="307">
        <v>0</v>
      </c>
      <c r="D565" s="308">
        <v>0</v>
      </c>
      <c r="E565" s="309">
        <v>0</v>
      </c>
      <c r="F565" s="310">
        <v>0</v>
      </c>
      <c r="G565" s="310">
        <v>0</v>
      </c>
      <c r="H565" s="324"/>
      <c r="I565" s="324"/>
      <c r="J565" s="175"/>
      <c r="K565" s="383"/>
      <c r="L565" s="318"/>
      <c r="M565" s="318"/>
      <c r="N565" s="318"/>
      <c r="O565" s="389"/>
      <c r="P565" s="318"/>
      <c r="Z565" s="418"/>
      <c r="AA565" s="418"/>
      <c r="AB565" s="418"/>
      <c r="AC565" s="418"/>
      <c r="AP565" s="418"/>
      <c r="AS565" s="418"/>
      <c r="AW565" s="418"/>
      <c r="BA565" s="418"/>
      <c r="BF565" s="384"/>
      <c r="BG565" s="384"/>
      <c r="BH565" s="384"/>
      <c r="BM565" s="384"/>
      <c r="BN565" s="384"/>
      <c r="BO565" s="384"/>
      <c r="BP565" s="384"/>
      <c r="BQ565" s="384"/>
      <c r="BR565" s="384"/>
      <c r="BU565" s="384"/>
      <c r="BV565" s="384"/>
      <c r="BW565" s="384"/>
      <c r="BX565" s="384"/>
    </row>
    <row r="566" spans="1:76" ht="16.2" thickBot="1" x14ac:dyDescent="0.35">
      <c r="A566" s="305">
        <v>1563</v>
      </c>
      <c r="B566" s="306">
        <v>0</v>
      </c>
      <c r="C566" s="307">
        <v>0</v>
      </c>
      <c r="D566" s="308">
        <v>0</v>
      </c>
      <c r="E566" s="309">
        <v>0</v>
      </c>
      <c r="F566" s="310">
        <v>0</v>
      </c>
      <c r="G566" s="310">
        <v>0</v>
      </c>
      <c r="H566" s="324"/>
      <c r="I566" s="324"/>
      <c r="J566" s="175"/>
      <c r="K566" s="383"/>
      <c r="L566" s="318"/>
      <c r="M566" s="318"/>
      <c r="N566" s="318"/>
      <c r="O566" s="389"/>
      <c r="P566" s="318"/>
      <c r="Z566" s="418"/>
      <c r="AA566" s="418"/>
      <c r="AB566" s="418"/>
      <c r="AC566" s="418"/>
      <c r="AP566" s="418"/>
      <c r="AS566" s="418"/>
      <c r="AW566" s="418"/>
      <c r="BA566" s="418"/>
      <c r="BF566" s="384"/>
      <c r="BG566" s="384"/>
      <c r="BH566" s="384"/>
      <c r="BM566" s="384"/>
      <c r="BN566" s="384"/>
      <c r="BO566" s="384"/>
      <c r="BP566" s="384"/>
      <c r="BQ566" s="384"/>
      <c r="BR566" s="384"/>
      <c r="BU566" s="384"/>
      <c r="BV566" s="384"/>
      <c r="BW566" s="384"/>
      <c r="BX566" s="384"/>
    </row>
    <row r="567" spans="1:76" ht="16.2" thickBot="1" x14ac:dyDescent="0.35">
      <c r="A567" s="305">
        <v>1564</v>
      </c>
      <c r="B567" s="306">
        <v>0</v>
      </c>
      <c r="C567" s="307">
        <v>0</v>
      </c>
      <c r="D567" s="308">
        <v>0</v>
      </c>
      <c r="E567" s="309">
        <v>0</v>
      </c>
      <c r="F567" s="310">
        <v>0</v>
      </c>
      <c r="G567" s="310">
        <v>0</v>
      </c>
      <c r="H567" s="324"/>
      <c r="I567" s="324"/>
      <c r="J567" s="175"/>
      <c r="K567" s="383"/>
      <c r="L567" s="318"/>
      <c r="M567" s="318"/>
      <c r="N567" s="318"/>
      <c r="O567" s="389"/>
      <c r="P567" s="318"/>
      <c r="Z567" s="418"/>
      <c r="AA567" s="418"/>
      <c r="AB567" s="418"/>
      <c r="AC567" s="418"/>
      <c r="AP567" s="418"/>
      <c r="AS567" s="418"/>
      <c r="AW567" s="418"/>
      <c r="BA567" s="418"/>
      <c r="BF567" s="384"/>
      <c r="BG567" s="384"/>
      <c r="BH567" s="384"/>
      <c r="BM567" s="384"/>
      <c r="BN567" s="384"/>
      <c r="BO567" s="384"/>
      <c r="BP567" s="384"/>
      <c r="BQ567" s="384"/>
      <c r="BR567" s="384"/>
      <c r="BU567" s="384"/>
      <c r="BV567" s="384"/>
      <c r="BW567" s="384"/>
      <c r="BX567" s="384"/>
    </row>
    <row r="568" spans="1:76" ht="16.2" thickBot="1" x14ac:dyDescent="0.35">
      <c r="A568" s="305">
        <v>1565</v>
      </c>
      <c r="B568" s="306">
        <v>0</v>
      </c>
      <c r="C568" s="307">
        <v>0</v>
      </c>
      <c r="D568" s="308">
        <v>0</v>
      </c>
      <c r="E568" s="309">
        <v>0</v>
      </c>
      <c r="F568" s="310">
        <v>0</v>
      </c>
      <c r="G568" s="310">
        <v>0</v>
      </c>
      <c r="H568" s="324"/>
      <c r="I568" s="324"/>
      <c r="J568" s="175"/>
      <c r="K568" s="383"/>
      <c r="L568" s="318"/>
      <c r="M568" s="318"/>
      <c r="N568" s="318"/>
      <c r="O568" s="389"/>
      <c r="P568" s="318"/>
      <c r="Z568" s="418"/>
      <c r="AA568" s="418"/>
      <c r="AB568" s="418"/>
      <c r="AC568" s="418"/>
      <c r="AP568" s="418"/>
      <c r="AS568" s="418"/>
      <c r="AW568" s="418"/>
      <c r="BA568" s="418"/>
      <c r="BF568" s="384"/>
      <c r="BG568" s="384"/>
      <c r="BH568" s="384"/>
      <c r="BM568" s="384"/>
      <c r="BN568" s="384"/>
      <c r="BO568" s="384"/>
      <c r="BP568" s="384"/>
      <c r="BQ568" s="384"/>
      <c r="BR568" s="384"/>
      <c r="BU568" s="384"/>
      <c r="BV568" s="384"/>
      <c r="BW568" s="384"/>
      <c r="BX568" s="384"/>
    </row>
    <row r="569" spans="1:76" ht="16.2" thickBot="1" x14ac:dyDescent="0.35">
      <c r="A569" s="305">
        <v>1566</v>
      </c>
      <c r="B569" s="306">
        <v>0</v>
      </c>
      <c r="C569" s="307">
        <v>0</v>
      </c>
      <c r="D569" s="308">
        <v>0</v>
      </c>
      <c r="E569" s="309">
        <v>0</v>
      </c>
      <c r="F569" s="310">
        <v>0</v>
      </c>
      <c r="G569" s="310">
        <v>0</v>
      </c>
      <c r="H569" s="324"/>
      <c r="I569" s="324"/>
      <c r="J569" s="175"/>
      <c r="K569" s="383"/>
      <c r="L569" s="318"/>
      <c r="M569" s="318"/>
      <c r="N569" s="318"/>
      <c r="O569" s="389"/>
      <c r="P569" s="318"/>
      <c r="Z569" s="418"/>
      <c r="AA569" s="418"/>
      <c r="AB569" s="418"/>
      <c r="AC569" s="418"/>
      <c r="AP569" s="418"/>
      <c r="AS569" s="418"/>
      <c r="AW569" s="418"/>
      <c r="BA569" s="418"/>
      <c r="BF569" s="384"/>
      <c r="BG569" s="384"/>
      <c r="BH569" s="384"/>
      <c r="BM569" s="384"/>
      <c r="BN569" s="384"/>
      <c r="BO569" s="384"/>
      <c r="BP569" s="384"/>
      <c r="BQ569" s="384"/>
      <c r="BR569" s="384"/>
      <c r="BU569" s="384"/>
      <c r="BV569" s="384"/>
      <c r="BW569" s="384"/>
      <c r="BX569" s="384"/>
    </row>
    <row r="570" spans="1:76" ht="16.2" thickBot="1" x14ac:dyDescent="0.35">
      <c r="A570" s="305">
        <v>1567</v>
      </c>
      <c r="B570" s="306">
        <v>0</v>
      </c>
      <c r="C570" s="307">
        <v>0</v>
      </c>
      <c r="D570" s="308">
        <v>0</v>
      </c>
      <c r="E570" s="309">
        <v>0</v>
      </c>
      <c r="F570" s="310">
        <v>0</v>
      </c>
      <c r="G570" s="310">
        <v>0</v>
      </c>
      <c r="H570" s="324"/>
      <c r="I570" s="324"/>
      <c r="J570" s="175"/>
      <c r="K570" s="383"/>
      <c r="L570" s="318"/>
      <c r="M570" s="318"/>
      <c r="N570" s="318"/>
      <c r="O570" s="389"/>
      <c r="P570" s="318"/>
      <c r="Z570" s="418"/>
      <c r="AA570" s="418"/>
      <c r="AB570" s="418"/>
      <c r="AC570" s="418"/>
      <c r="AP570" s="418"/>
      <c r="AS570" s="418"/>
      <c r="AW570" s="418"/>
      <c r="BA570" s="418"/>
      <c r="BF570" s="384"/>
      <c r="BG570" s="384"/>
      <c r="BH570" s="384"/>
      <c r="BM570" s="384"/>
      <c r="BN570" s="384"/>
      <c r="BO570" s="384"/>
      <c r="BP570" s="384"/>
      <c r="BQ570" s="384"/>
      <c r="BR570" s="384"/>
      <c r="BU570" s="384"/>
      <c r="BV570" s="384"/>
      <c r="BW570" s="384"/>
      <c r="BX570" s="384"/>
    </row>
    <row r="571" spans="1:76" ht="16.2" thickBot="1" x14ac:dyDescent="0.35">
      <c r="A571" s="305">
        <v>1568</v>
      </c>
      <c r="B571" s="306">
        <v>0</v>
      </c>
      <c r="C571" s="307">
        <v>0</v>
      </c>
      <c r="D571" s="308">
        <v>0</v>
      </c>
      <c r="E571" s="309">
        <v>0</v>
      </c>
      <c r="F571" s="310">
        <v>0</v>
      </c>
      <c r="G571" s="310">
        <v>0</v>
      </c>
      <c r="H571" s="324"/>
      <c r="I571" s="324"/>
      <c r="J571" s="175"/>
      <c r="K571" s="383"/>
      <c r="L571" s="318"/>
      <c r="M571" s="318"/>
      <c r="N571" s="318"/>
      <c r="O571" s="389"/>
      <c r="P571" s="318"/>
      <c r="Z571" s="418"/>
      <c r="AA571" s="418"/>
      <c r="AB571" s="418"/>
      <c r="AC571" s="418"/>
      <c r="AP571" s="418"/>
      <c r="AS571" s="418"/>
      <c r="AW571" s="418"/>
      <c r="BA571" s="418"/>
      <c r="BF571" s="384"/>
      <c r="BG571" s="384"/>
      <c r="BH571" s="384"/>
      <c r="BM571" s="384"/>
      <c r="BN571" s="384"/>
      <c r="BO571" s="384"/>
      <c r="BP571" s="384"/>
      <c r="BQ571" s="384"/>
      <c r="BR571" s="384"/>
      <c r="BU571" s="384"/>
      <c r="BV571" s="384"/>
      <c r="BW571" s="384"/>
      <c r="BX571" s="384"/>
    </row>
    <row r="572" spans="1:76" ht="16.2" thickBot="1" x14ac:dyDescent="0.35">
      <c r="A572" s="305">
        <v>1569</v>
      </c>
      <c r="B572" s="306">
        <v>0</v>
      </c>
      <c r="C572" s="307">
        <v>0</v>
      </c>
      <c r="D572" s="308">
        <v>0</v>
      </c>
      <c r="E572" s="309">
        <v>0</v>
      </c>
      <c r="F572" s="310">
        <v>0</v>
      </c>
      <c r="G572" s="310">
        <v>0</v>
      </c>
      <c r="H572" s="324"/>
      <c r="I572" s="324"/>
      <c r="J572" s="175"/>
      <c r="K572" s="383"/>
      <c r="L572" s="318"/>
      <c r="M572" s="318"/>
      <c r="N572" s="318"/>
      <c r="O572" s="389"/>
      <c r="P572" s="318"/>
      <c r="Z572" s="418"/>
      <c r="AA572" s="418"/>
      <c r="AB572" s="418"/>
      <c r="AC572" s="418"/>
      <c r="AP572" s="418"/>
      <c r="AS572" s="418"/>
      <c r="AW572" s="418"/>
      <c r="BA572" s="418"/>
      <c r="BF572" s="384"/>
      <c r="BG572" s="384"/>
      <c r="BH572" s="384"/>
      <c r="BM572" s="384"/>
      <c r="BN572" s="384"/>
      <c r="BO572" s="384"/>
      <c r="BP572" s="384"/>
      <c r="BQ572" s="384"/>
      <c r="BR572" s="384"/>
      <c r="BU572" s="384"/>
      <c r="BV572" s="384"/>
      <c r="BW572" s="384"/>
      <c r="BX572" s="384"/>
    </row>
    <row r="573" spans="1:76" ht="16.2" thickBot="1" x14ac:dyDescent="0.35">
      <c r="A573" s="305">
        <v>1570</v>
      </c>
      <c r="B573" s="306">
        <v>0</v>
      </c>
      <c r="C573" s="307">
        <v>0</v>
      </c>
      <c r="D573" s="308">
        <v>0</v>
      </c>
      <c r="E573" s="309">
        <v>0</v>
      </c>
      <c r="F573" s="310">
        <v>0</v>
      </c>
      <c r="G573" s="310">
        <v>0</v>
      </c>
      <c r="H573" s="324"/>
      <c r="I573" s="324"/>
      <c r="J573" s="175"/>
      <c r="K573" s="383"/>
      <c r="L573" s="318"/>
      <c r="M573" s="318"/>
      <c r="N573" s="318"/>
      <c r="O573" s="389"/>
      <c r="P573" s="318"/>
      <c r="Z573" s="418"/>
      <c r="AA573" s="418"/>
      <c r="AB573" s="418"/>
      <c r="AC573" s="418"/>
      <c r="AP573" s="418"/>
      <c r="AS573" s="418"/>
      <c r="AW573" s="418"/>
      <c r="BA573" s="418"/>
      <c r="BF573" s="384"/>
      <c r="BG573" s="384"/>
      <c r="BH573" s="384"/>
      <c r="BM573" s="384"/>
      <c r="BN573" s="384"/>
      <c r="BO573" s="384"/>
      <c r="BP573" s="384"/>
      <c r="BQ573" s="384"/>
      <c r="BR573" s="384"/>
      <c r="BU573" s="384"/>
      <c r="BV573" s="384"/>
      <c r="BW573" s="384"/>
      <c r="BX573" s="384"/>
    </row>
    <row r="574" spans="1:76" ht="16.2" thickBot="1" x14ac:dyDescent="0.35">
      <c r="A574" s="305">
        <v>1571</v>
      </c>
      <c r="B574" s="306">
        <v>0</v>
      </c>
      <c r="C574" s="307">
        <v>0</v>
      </c>
      <c r="D574" s="308">
        <v>0</v>
      </c>
      <c r="E574" s="309">
        <v>0</v>
      </c>
      <c r="F574" s="310">
        <v>0</v>
      </c>
      <c r="G574" s="310">
        <v>0</v>
      </c>
      <c r="H574" s="324"/>
      <c r="I574" s="324"/>
      <c r="J574" s="175"/>
      <c r="K574" s="383"/>
      <c r="L574" s="318"/>
      <c r="M574" s="318"/>
      <c r="N574" s="318"/>
      <c r="O574" s="389"/>
      <c r="P574" s="318"/>
      <c r="Z574" s="418"/>
      <c r="AA574" s="418"/>
      <c r="AB574" s="418"/>
      <c r="AC574" s="418"/>
      <c r="AP574" s="418"/>
      <c r="AS574" s="418"/>
      <c r="AW574" s="418"/>
      <c r="BA574" s="418"/>
      <c r="BF574" s="384"/>
      <c r="BG574" s="384"/>
      <c r="BH574" s="384"/>
      <c r="BM574" s="384"/>
      <c r="BN574" s="384"/>
      <c r="BO574" s="384"/>
      <c r="BP574" s="384"/>
      <c r="BQ574" s="384"/>
      <c r="BR574" s="384"/>
      <c r="BU574" s="384"/>
      <c r="BV574" s="384"/>
      <c r="BW574" s="384"/>
      <c r="BX574" s="384"/>
    </row>
    <row r="575" spans="1:76" ht="16.2" thickBot="1" x14ac:dyDescent="0.35">
      <c r="A575" s="305">
        <v>1572</v>
      </c>
      <c r="B575" s="306">
        <v>0</v>
      </c>
      <c r="C575" s="307">
        <v>0</v>
      </c>
      <c r="D575" s="308">
        <v>0</v>
      </c>
      <c r="E575" s="309">
        <v>0</v>
      </c>
      <c r="F575" s="310">
        <v>0</v>
      </c>
      <c r="G575" s="310">
        <v>0</v>
      </c>
      <c r="H575" s="324"/>
      <c r="I575" s="324"/>
      <c r="J575" s="175"/>
      <c r="K575" s="383"/>
      <c r="L575" s="318"/>
      <c r="M575" s="318"/>
      <c r="N575" s="318"/>
      <c r="O575" s="389"/>
      <c r="P575" s="318"/>
      <c r="Z575" s="418"/>
      <c r="AA575" s="418"/>
      <c r="AB575" s="418"/>
      <c r="AC575" s="418"/>
      <c r="AP575" s="418"/>
      <c r="AS575" s="418"/>
      <c r="AW575" s="418"/>
      <c r="BA575" s="418"/>
      <c r="BF575" s="384"/>
      <c r="BG575" s="384"/>
      <c r="BH575" s="384"/>
      <c r="BM575" s="384"/>
      <c r="BN575" s="384"/>
      <c r="BO575" s="384"/>
      <c r="BP575" s="384"/>
      <c r="BQ575" s="384"/>
      <c r="BR575" s="384"/>
      <c r="BU575" s="384"/>
      <c r="BV575" s="384"/>
      <c r="BW575" s="384"/>
      <c r="BX575" s="384"/>
    </row>
    <row r="576" spans="1:76" ht="16.2" thickBot="1" x14ac:dyDescent="0.35">
      <c r="A576" s="305">
        <v>1573</v>
      </c>
      <c r="B576" s="306">
        <v>0</v>
      </c>
      <c r="C576" s="307">
        <v>0</v>
      </c>
      <c r="D576" s="308">
        <v>0</v>
      </c>
      <c r="E576" s="309">
        <v>0</v>
      </c>
      <c r="F576" s="310">
        <v>0</v>
      </c>
      <c r="G576" s="310">
        <v>0</v>
      </c>
      <c r="H576" s="324"/>
      <c r="I576" s="324"/>
      <c r="J576" s="175"/>
      <c r="K576" s="383"/>
      <c r="L576" s="318"/>
      <c r="M576" s="318"/>
      <c r="N576" s="318"/>
      <c r="O576" s="389"/>
      <c r="P576" s="318"/>
      <c r="Z576" s="418"/>
      <c r="AA576" s="418"/>
      <c r="AB576" s="418"/>
      <c r="AC576" s="418"/>
      <c r="AP576" s="418"/>
      <c r="AS576" s="418"/>
      <c r="AW576" s="418"/>
      <c r="BA576" s="418"/>
      <c r="BF576" s="384"/>
      <c r="BG576" s="384"/>
      <c r="BH576" s="384"/>
      <c r="BM576" s="384"/>
      <c r="BN576" s="384"/>
      <c r="BO576" s="384"/>
      <c r="BP576" s="384"/>
      <c r="BQ576" s="384"/>
      <c r="BR576" s="384"/>
      <c r="BU576" s="384"/>
      <c r="BV576" s="384"/>
      <c r="BW576" s="384"/>
      <c r="BX576" s="384"/>
    </row>
    <row r="577" spans="1:76" ht="16.2" thickBot="1" x14ac:dyDescent="0.35">
      <c r="A577" s="305">
        <v>1574</v>
      </c>
      <c r="B577" s="306">
        <v>0</v>
      </c>
      <c r="C577" s="307">
        <v>0</v>
      </c>
      <c r="D577" s="308">
        <v>0</v>
      </c>
      <c r="E577" s="309">
        <v>0</v>
      </c>
      <c r="F577" s="310">
        <v>0</v>
      </c>
      <c r="G577" s="310">
        <v>0</v>
      </c>
      <c r="H577" s="324"/>
      <c r="I577" s="324"/>
      <c r="J577" s="175"/>
      <c r="K577" s="383"/>
      <c r="L577" s="318"/>
      <c r="M577" s="318"/>
      <c r="N577" s="318"/>
      <c r="O577" s="389"/>
      <c r="P577" s="318"/>
      <c r="Z577" s="418"/>
      <c r="AA577" s="418"/>
      <c r="AB577" s="418"/>
      <c r="AC577" s="418"/>
      <c r="AP577" s="418"/>
      <c r="AS577" s="418"/>
      <c r="AW577" s="418"/>
      <c r="BA577" s="418"/>
      <c r="BF577" s="384"/>
      <c r="BG577" s="384"/>
      <c r="BH577" s="384"/>
      <c r="BM577" s="384"/>
      <c r="BN577" s="384"/>
      <c r="BO577" s="384"/>
      <c r="BP577" s="384"/>
      <c r="BQ577" s="384"/>
      <c r="BR577" s="384"/>
      <c r="BU577" s="384"/>
      <c r="BV577" s="384"/>
      <c r="BW577" s="384"/>
      <c r="BX577" s="384"/>
    </row>
    <row r="578" spans="1:76" ht="16.2" thickBot="1" x14ac:dyDescent="0.35">
      <c r="A578" s="305">
        <v>1575</v>
      </c>
      <c r="B578" s="306">
        <v>0</v>
      </c>
      <c r="C578" s="307">
        <v>0</v>
      </c>
      <c r="D578" s="308">
        <v>0</v>
      </c>
      <c r="E578" s="309">
        <v>0</v>
      </c>
      <c r="F578" s="310">
        <v>0</v>
      </c>
      <c r="G578" s="310">
        <v>0</v>
      </c>
      <c r="H578" s="324"/>
      <c r="I578" s="324"/>
      <c r="J578" s="175"/>
      <c r="K578" s="383"/>
      <c r="L578" s="318"/>
      <c r="M578" s="318"/>
      <c r="N578" s="318"/>
      <c r="O578" s="389"/>
      <c r="P578" s="318"/>
      <c r="Z578" s="418"/>
      <c r="AA578" s="418"/>
      <c r="AB578" s="418"/>
      <c r="AC578" s="418"/>
      <c r="AP578" s="418"/>
      <c r="AS578" s="418"/>
      <c r="AW578" s="418"/>
      <c r="BA578" s="418"/>
      <c r="BF578" s="384"/>
      <c r="BG578" s="384"/>
      <c r="BH578" s="384"/>
      <c r="BM578" s="384"/>
      <c r="BN578" s="384"/>
      <c r="BO578" s="384"/>
      <c r="BP578" s="384"/>
      <c r="BQ578" s="384"/>
      <c r="BR578" s="384"/>
      <c r="BU578" s="384"/>
      <c r="BV578" s="384"/>
      <c r="BW578" s="384"/>
      <c r="BX578" s="384"/>
    </row>
    <row r="579" spans="1:76" ht="16.2" thickBot="1" x14ac:dyDescent="0.35">
      <c r="A579" s="305">
        <v>1576</v>
      </c>
      <c r="B579" s="306">
        <v>0</v>
      </c>
      <c r="C579" s="307">
        <v>0</v>
      </c>
      <c r="D579" s="308">
        <v>0</v>
      </c>
      <c r="E579" s="309">
        <v>0</v>
      </c>
      <c r="F579" s="310">
        <v>0</v>
      </c>
      <c r="G579" s="310">
        <v>0</v>
      </c>
      <c r="H579" s="324"/>
      <c r="I579" s="324"/>
      <c r="J579" s="175"/>
      <c r="K579" s="383"/>
      <c r="L579" s="318"/>
      <c r="M579" s="318"/>
      <c r="N579" s="318"/>
      <c r="O579" s="389"/>
      <c r="P579" s="318"/>
      <c r="Z579" s="418"/>
      <c r="AA579" s="418"/>
      <c r="AB579" s="418"/>
      <c r="AC579" s="418"/>
      <c r="AP579" s="418"/>
      <c r="AS579" s="418"/>
      <c r="AW579" s="418"/>
      <c r="BA579" s="418"/>
      <c r="BF579" s="384"/>
      <c r="BG579" s="384"/>
      <c r="BH579" s="384"/>
      <c r="BM579" s="384"/>
      <c r="BN579" s="384"/>
      <c r="BO579" s="384"/>
      <c r="BP579" s="384"/>
      <c r="BQ579" s="384"/>
      <c r="BR579" s="384"/>
      <c r="BU579" s="384"/>
      <c r="BV579" s="384"/>
      <c r="BW579" s="384"/>
      <c r="BX579" s="384"/>
    </row>
    <row r="580" spans="1:76" ht="16.2" thickBot="1" x14ac:dyDescent="0.35">
      <c r="A580" s="305">
        <v>1577</v>
      </c>
      <c r="B580" s="306">
        <v>0</v>
      </c>
      <c r="C580" s="307">
        <v>0</v>
      </c>
      <c r="D580" s="308">
        <v>0</v>
      </c>
      <c r="E580" s="309">
        <v>0</v>
      </c>
      <c r="F580" s="310">
        <v>0</v>
      </c>
      <c r="G580" s="310">
        <v>0</v>
      </c>
      <c r="H580" s="324"/>
      <c r="I580" s="324"/>
      <c r="J580" s="175"/>
      <c r="K580" s="383"/>
      <c r="L580" s="318"/>
      <c r="M580" s="318"/>
      <c r="N580" s="318"/>
      <c r="O580" s="389"/>
      <c r="P580" s="318"/>
      <c r="Z580" s="418"/>
      <c r="AA580" s="418"/>
      <c r="AB580" s="418"/>
      <c r="AC580" s="418"/>
      <c r="AP580" s="418"/>
      <c r="AS580" s="418"/>
      <c r="AW580" s="418"/>
      <c r="BA580" s="418"/>
      <c r="BF580" s="384"/>
      <c r="BG580" s="384"/>
      <c r="BH580" s="384"/>
      <c r="BM580" s="384"/>
      <c r="BN580" s="384"/>
      <c r="BO580" s="384"/>
      <c r="BP580" s="384"/>
      <c r="BQ580" s="384"/>
      <c r="BR580" s="384"/>
      <c r="BU580" s="384"/>
      <c r="BV580" s="384"/>
      <c r="BW580" s="384"/>
      <c r="BX580" s="384"/>
    </row>
    <row r="581" spans="1:76" ht="16.2" thickBot="1" x14ac:dyDescent="0.35">
      <c r="A581" s="305">
        <v>1578</v>
      </c>
      <c r="B581" s="306">
        <v>0</v>
      </c>
      <c r="C581" s="307">
        <v>0</v>
      </c>
      <c r="D581" s="308">
        <v>0</v>
      </c>
      <c r="E581" s="309">
        <v>0</v>
      </c>
      <c r="F581" s="310">
        <v>0</v>
      </c>
      <c r="G581" s="310">
        <v>0</v>
      </c>
      <c r="H581" s="324"/>
      <c r="I581" s="324"/>
      <c r="J581" s="175"/>
      <c r="K581" s="383"/>
      <c r="L581" s="318"/>
      <c r="M581" s="318"/>
      <c r="N581" s="318"/>
      <c r="O581" s="389"/>
      <c r="P581" s="318"/>
      <c r="Z581" s="418"/>
      <c r="AA581" s="418"/>
      <c r="AB581" s="418"/>
      <c r="AC581" s="418"/>
      <c r="AP581" s="418"/>
      <c r="AS581" s="418"/>
      <c r="AW581" s="418"/>
      <c r="BA581" s="418"/>
      <c r="BF581" s="384"/>
      <c r="BG581" s="384"/>
      <c r="BH581" s="384"/>
      <c r="BM581" s="384"/>
      <c r="BN581" s="384"/>
      <c r="BO581" s="384"/>
      <c r="BP581" s="384"/>
      <c r="BQ581" s="384"/>
      <c r="BR581" s="384"/>
      <c r="BU581" s="384"/>
      <c r="BV581" s="384"/>
      <c r="BW581" s="384"/>
      <c r="BX581" s="384"/>
    </row>
    <row r="582" spans="1:76" ht="16.2" thickBot="1" x14ac:dyDescent="0.35">
      <c r="A582" s="305">
        <v>1579</v>
      </c>
      <c r="B582" s="306">
        <v>0</v>
      </c>
      <c r="C582" s="307">
        <v>0</v>
      </c>
      <c r="D582" s="308">
        <v>0</v>
      </c>
      <c r="E582" s="309">
        <v>0</v>
      </c>
      <c r="F582" s="310">
        <v>0</v>
      </c>
      <c r="G582" s="310">
        <v>0</v>
      </c>
      <c r="H582" s="324"/>
      <c r="I582" s="324"/>
      <c r="J582" s="175"/>
      <c r="K582" s="383"/>
      <c r="L582" s="318"/>
      <c r="M582" s="318"/>
      <c r="N582" s="318"/>
      <c r="O582" s="389"/>
      <c r="P582" s="318"/>
      <c r="Z582" s="418"/>
      <c r="AA582" s="418"/>
      <c r="AB582" s="418"/>
      <c r="AC582" s="418"/>
      <c r="AP582" s="418"/>
      <c r="AS582" s="418"/>
      <c r="AW582" s="418"/>
      <c r="BA582" s="418"/>
      <c r="BF582" s="384"/>
      <c r="BG582" s="384"/>
      <c r="BH582" s="384"/>
      <c r="BM582" s="384"/>
      <c r="BN582" s="384"/>
      <c r="BO582" s="384"/>
      <c r="BP582" s="384"/>
      <c r="BQ582" s="384"/>
      <c r="BR582" s="384"/>
      <c r="BU582" s="384"/>
      <c r="BV582" s="384"/>
      <c r="BW582" s="384"/>
      <c r="BX582" s="384"/>
    </row>
    <row r="583" spans="1:76" ht="16.2" thickBot="1" x14ac:dyDescent="0.35">
      <c r="A583" s="305">
        <v>1580</v>
      </c>
      <c r="B583" s="306">
        <v>0</v>
      </c>
      <c r="C583" s="307">
        <v>0</v>
      </c>
      <c r="D583" s="308">
        <v>0</v>
      </c>
      <c r="E583" s="309">
        <v>0</v>
      </c>
      <c r="F583" s="310">
        <v>0</v>
      </c>
      <c r="G583" s="310">
        <v>0</v>
      </c>
      <c r="H583" s="324"/>
      <c r="I583" s="324"/>
      <c r="J583" s="175"/>
      <c r="K583" s="383"/>
      <c r="L583" s="318"/>
      <c r="M583" s="318"/>
      <c r="N583" s="318"/>
      <c r="O583" s="389"/>
      <c r="P583" s="318"/>
      <c r="Z583" s="418"/>
      <c r="AA583" s="418"/>
      <c r="AB583" s="418"/>
      <c r="AC583" s="418"/>
      <c r="AP583" s="418"/>
      <c r="AS583" s="418"/>
      <c r="AW583" s="418"/>
      <c r="BA583" s="418"/>
      <c r="BF583" s="384"/>
      <c r="BG583" s="384"/>
      <c r="BH583" s="384"/>
      <c r="BM583" s="384"/>
      <c r="BN583" s="384"/>
      <c r="BO583" s="384"/>
      <c r="BP583" s="384"/>
      <c r="BQ583" s="384"/>
      <c r="BR583" s="384"/>
      <c r="BU583" s="384"/>
      <c r="BV583" s="384"/>
      <c r="BW583" s="384"/>
      <c r="BX583" s="384"/>
    </row>
    <row r="584" spans="1:76" ht="16.2" thickBot="1" x14ac:dyDescent="0.35">
      <c r="A584" s="305">
        <v>1581</v>
      </c>
      <c r="B584" s="306">
        <v>0</v>
      </c>
      <c r="C584" s="307">
        <v>0</v>
      </c>
      <c r="D584" s="308">
        <v>0</v>
      </c>
      <c r="E584" s="309">
        <v>0</v>
      </c>
      <c r="F584" s="310">
        <v>0</v>
      </c>
      <c r="G584" s="310">
        <v>0</v>
      </c>
      <c r="H584" s="324"/>
      <c r="I584" s="324"/>
      <c r="J584" s="175"/>
      <c r="K584" s="383"/>
      <c r="L584" s="318"/>
      <c r="M584" s="318"/>
      <c r="N584" s="318"/>
      <c r="O584" s="389"/>
      <c r="P584" s="318"/>
      <c r="Z584" s="418"/>
      <c r="AA584" s="418"/>
      <c r="AB584" s="418"/>
      <c r="AC584" s="418"/>
      <c r="AP584" s="418"/>
      <c r="AS584" s="418"/>
      <c r="AW584" s="418"/>
      <c r="BA584" s="418"/>
      <c r="BF584" s="384"/>
      <c r="BG584" s="384"/>
      <c r="BH584" s="384"/>
      <c r="BM584" s="384"/>
      <c r="BN584" s="384"/>
      <c r="BO584" s="384"/>
      <c r="BP584" s="384"/>
      <c r="BQ584" s="384"/>
      <c r="BR584" s="384"/>
      <c r="BU584" s="384"/>
      <c r="BV584" s="384"/>
      <c r="BW584" s="384"/>
      <c r="BX584" s="384"/>
    </row>
    <row r="585" spans="1:76" ht="16.2" thickBot="1" x14ac:dyDescent="0.35">
      <c r="A585" s="305">
        <v>1582</v>
      </c>
      <c r="B585" s="306">
        <v>0</v>
      </c>
      <c r="C585" s="307">
        <v>0</v>
      </c>
      <c r="D585" s="308">
        <v>0</v>
      </c>
      <c r="E585" s="309">
        <v>0</v>
      </c>
      <c r="F585" s="310">
        <v>0</v>
      </c>
      <c r="G585" s="310">
        <v>0</v>
      </c>
      <c r="H585" s="324"/>
      <c r="I585" s="324"/>
      <c r="J585" s="175"/>
      <c r="K585" s="383"/>
      <c r="L585" s="318"/>
      <c r="M585" s="318"/>
      <c r="N585" s="318"/>
      <c r="O585" s="389"/>
      <c r="P585" s="318"/>
      <c r="Z585" s="418"/>
      <c r="AA585" s="418"/>
      <c r="AB585" s="418"/>
      <c r="AC585" s="418"/>
      <c r="AP585" s="418"/>
      <c r="AS585" s="418"/>
      <c r="AW585" s="418"/>
      <c r="BA585" s="418"/>
      <c r="BF585" s="384"/>
      <c r="BG585" s="384"/>
      <c r="BH585" s="384"/>
      <c r="BM585" s="384"/>
      <c r="BN585" s="384"/>
      <c r="BO585" s="384"/>
      <c r="BP585" s="384"/>
      <c r="BQ585" s="384"/>
      <c r="BR585" s="384"/>
      <c r="BU585" s="384"/>
      <c r="BV585" s="384"/>
      <c r="BW585" s="384"/>
      <c r="BX585" s="384"/>
    </row>
    <row r="586" spans="1:76" ht="16.2" thickBot="1" x14ac:dyDescent="0.35">
      <c r="A586" s="305">
        <v>1583</v>
      </c>
      <c r="B586" s="306">
        <v>0</v>
      </c>
      <c r="C586" s="307">
        <v>0</v>
      </c>
      <c r="D586" s="308">
        <v>0</v>
      </c>
      <c r="E586" s="309">
        <v>0</v>
      </c>
      <c r="F586" s="310">
        <v>0</v>
      </c>
      <c r="G586" s="310">
        <v>0</v>
      </c>
      <c r="H586" s="324"/>
      <c r="I586" s="324"/>
      <c r="J586" s="175"/>
      <c r="K586" s="383"/>
      <c r="L586" s="318"/>
      <c r="M586" s="318"/>
      <c r="N586" s="318"/>
      <c r="O586" s="389"/>
      <c r="P586" s="318"/>
      <c r="Z586" s="418"/>
      <c r="AA586" s="418"/>
      <c r="AB586" s="418"/>
      <c r="AC586" s="418"/>
      <c r="AP586" s="418"/>
      <c r="AS586" s="418"/>
      <c r="AW586" s="418"/>
      <c r="BA586" s="418"/>
      <c r="BF586" s="384"/>
      <c r="BG586" s="384"/>
      <c r="BH586" s="384"/>
      <c r="BM586" s="384"/>
      <c r="BN586" s="384"/>
      <c r="BO586" s="384"/>
      <c r="BP586" s="384"/>
      <c r="BQ586" s="384"/>
      <c r="BR586" s="384"/>
      <c r="BU586" s="384"/>
      <c r="BV586" s="384"/>
      <c r="BW586" s="384"/>
      <c r="BX586" s="384"/>
    </row>
    <row r="587" spans="1:76" ht="16.2" thickBot="1" x14ac:dyDescent="0.35">
      <c r="A587" s="305">
        <v>1584</v>
      </c>
      <c r="B587" s="306">
        <v>0</v>
      </c>
      <c r="C587" s="307">
        <v>0</v>
      </c>
      <c r="D587" s="308">
        <v>0</v>
      </c>
      <c r="E587" s="309">
        <v>0</v>
      </c>
      <c r="F587" s="310">
        <v>0</v>
      </c>
      <c r="G587" s="310">
        <v>0</v>
      </c>
      <c r="H587" s="324"/>
      <c r="I587" s="324"/>
      <c r="J587" s="175"/>
      <c r="K587" s="383"/>
      <c r="L587" s="318"/>
      <c r="M587" s="318"/>
      <c r="N587" s="318"/>
      <c r="O587" s="389"/>
      <c r="P587" s="318"/>
      <c r="Z587" s="418"/>
      <c r="AA587" s="418"/>
      <c r="AB587" s="418"/>
      <c r="AC587" s="418"/>
      <c r="AP587" s="418"/>
      <c r="AS587" s="418"/>
      <c r="AW587" s="418"/>
      <c r="BA587" s="418"/>
      <c r="BF587" s="384"/>
      <c r="BG587" s="384"/>
      <c r="BH587" s="384"/>
      <c r="BM587" s="384"/>
      <c r="BN587" s="384"/>
      <c r="BO587" s="384"/>
      <c r="BP587" s="384"/>
      <c r="BQ587" s="384"/>
      <c r="BR587" s="384"/>
      <c r="BU587" s="384"/>
      <c r="BV587" s="384"/>
      <c r="BW587" s="384"/>
      <c r="BX587" s="384"/>
    </row>
    <row r="588" spans="1:76" ht="16.2" thickBot="1" x14ac:dyDescent="0.35">
      <c r="A588" s="305">
        <v>1585</v>
      </c>
      <c r="B588" s="306">
        <v>0</v>
      </c>
      <c r="C588" s="307">
        <v>0</v>
      </c>
      <c r="D588" s="308">
        <v>0</v>
      </c>
      <c r="E588" s="309">
        <v>0</v>
      </c>
      <c r="F588" s="310">
        <v>0</v>
      </c>
      <c r="G588" s="310">
        <v>0</v>
      </c>
      <c r="H588" s="324"/>
      <c r="I588" s="324"/>
      <c r="J588" s="175"/>
      <c r="K588" s="383"/>
      <c r="L588" s="318"/>
      <c r="M588" s="318"/>
      <c r="N588" s="318"/>
      <c r="O588" s="389"/>
      <c r="P588" s="318"/>
      <c r="Z588" s="418"/>
      <c r="AA588" s="418"/>
      <c r="AB588" s="418"/>
      <c r="AC588" s="418"/>
      <c r="AP588" s="418"/>
      <c r="AS588" s="418"/>
      <c r="AW588" s="418"/>
      <c r="BA588" s="418"/>
      <c r="BF588" s="384"/>
      <c r="BG588" s="384"/>
      <c r="BH588" s="384"/>
      <c r="BM588" s="384"/>
      <c r="BN588" s="384"/>
      <c r="BO588" s="384"/>
      <c r="BP588" s="384"/>
      <c r="BQ588" s="384"/>
      <c r="BR588" s="384"/>
      <c r="BU588" s="384"/>
      <c r="BV588" s="384"/>
      <c r="BW588" s="384"/>
      <c r="BX588" s="384"/>
    </row>
    <row r="589" spans="1:76" ht="16.2" thickBot="1" x14ac:dyDescent="0.35">
      <c r="A589" s="305">
        <v>1586</v>
      </c>
      <c r="B589" s="306">
        <v>0</v>
      </c>
      <c r="C589" s="307">
        <v>0</v>
      </c>
      <c r="D589" s="308">
        <v>0</v>
      </c>
      <c r="E589" s="309">
        <v>0</v>
      </c>
      <c r="F589" s="310">
        <v>0</v>
      </c>
      <c r="G589" s="310">
        <v>0</v>
      </c>
      <c r="H589" s="324"/>
      <c r="I589" s="324"/>
      <c r="J589" s="175"/>
      <c r="K589" s="383"/>
      <c r="L589" s="318"/>
      <c r="M589" s="318"/>
      <c r="N589" s="318"/>
      <c r="O589" s="389"/>
      <c r="P589" s="318"/>
      <c r="Z589" s="418"/>
      <c r="AA589" s="418"/>
      <c r="AB589" s="418"/>
      <c r="AC589" s="418"/>
      <c r="AP589" s="418"/>
      <c r="AS589" s="418"/>
      <c r="AW589" s="418"/>
      <c r="BA589" s="418"/>
      <c r="BF589" s="384"/>
      <c r="BG589" s="384"/>
      <c r="BH589" s="384"/>
      <c r="BM589" s="384"/>
      <c r="BN589" s="384"/>
      <c r="BO589" s="384"/>
      <c r="BP589" s="384"/>
      <c r="BQ589" s="384"/>
      <c r="BR589" s="384"/>
      <c r="BU589" s="384"/>
      <c r="BV589" s="384"/>
      <c r="BW589" s="384"/>
      <c r="BX589" s="384"/>
    </row>
    <row r="590" spans="1:76" ht="16.2" thickBot="1" x14ac:dyDescent="0.35">
      <c r="A590" s="305">
        <v>1587</v>
      </c>
      <c r="B590" s="306">
        <v>0</v>
      </c>
      <c r="C590" s="307">
        <v>0</v>
      </c>
      <c r="D590" s="308">
        <v>0</v>
      </c>
      <c r="E590" s="309">
        <v>0</v>
      </c>
      <c r="F590" s="310">
        <v>0</v>
      </c>
      <c r="G590" s="310">
        <v>0</v>
      </c>
      <c r="H590" s="324"/>
      <c r="I590" s="324"/>
      <c r="J590" s="175"/>
      <c r="K590" s="383"/>
      <c r="L590" s="318"/>
      <c r="M590" s="318"/>
      <c r="N590" s="318"/>
      <c r="O590" s="389"/>
      <c r="P590" s="318"/>
      <c r="Z590" s="418"/>
      <c r="AA590" s="418"/>
      <c r="AB590" s="418"/>
      <c r="AC590" s="418"/>
      <c r="AP590" s="418"/>
      <c r="AS590" s="418"/>
      <c r="AW590" s="418"/>
      <c r="BA590" s="418"/>
      <c r="BF590" s="384"/>
      <c r="BG590" s="384"/>
      <c r="BH590" s="384"/>
      <c r="BM590" s="384"/>
      <c r="BN590" s="384"/>
      <c r="BO590" s="384"/>
      <c r="BP590" s="384"/>
      <c r="BQ590" s="384"/>
      <c r="BR590" s="384"/>
      <c r="BU590" s="384"/>
      <c r="BV590" s="384"/>
      <c r="BW590" s="384"/>
      <c r="BX590" s="384"/>
    </row>
    <row r="591" spans="1:76" ht="16.2" thickBot="1" x14ac:dyDescent="0.35">
      <c r="A591" s="305">
        <v>1588</v>
      </c>
      <c r="B591" s="306">
        <v>0</v>
      </c>
      <c r="C591" s="307">
        <v>0</v>
      </c>
      <c r="D591" s="308">
        <v>0</v>
      </c>
      <c r="E591" s="309">
        <v>0</v>
      </c>
      <c r="F591" s="310">
        <v>0</v>
      </c>
      <c r="G591" s="310">
        <v>0</v>
      </c>
      <c r="H591" s="324"/>
      <c r="I591" s="324"/>
      <c r="J591" s="175"/>
      <c r="K591" s="383"/>
      <c r="L591" s="318"/>
      <c r="M591" s="318"/>
      <c r="N591" s="318"/>
      <c r="O591" s="389"/>
      <c r="P591" s="318"/>
      <c r="Z591" s="418"/>
      <c r="AA591" s="418"/>
      <c r="AB591" s="418"/>
      <c r="AC591" s="418"/>
      <c r="AP591" s="418"/>
      <c r="AS591" s="418"/>
      <c r="AW591" s="418"/>
      <c r="BA591" s="418"/>
      <c r="BF591" s="384"/>
      <c r="BG591" s="384"/>
      <c r="BH591" s="384"/>
      <c r="BM591" s="384"/>
      <c r="BN591" s="384"/>
      <c r="BO591" s="384"/>
      <c r="BP591" s="384"/>
      <c r="BQ591" s="384"/>
      <c r="BR591" s="384"/>
      <c r="BU591" s="384"/>
      <c r="BV591" s="384"/>
      <c r="BW591" s="384"/>
      <c r="BX591" s="384"/>
    </row>
    <row r="592" spans="1:76" ht="16.2" thickBot="1" x14ac:dyDescent="0.35">
      <c r="A592" s="305">
        <v>1589</v>
      </c>
      <c r="B592" s="306">
        <v>0</v>
      </c>
      <c r="C592" s="307">
        <v>0</v>
      </c>
      <c r="D592" s="308">
        <v>0</v>
      </c>
      <c r="E592" s="309">
        <v>0</v>
      </c>
      <c r="F592" s="310">
        <v>0</v>
      </c>
      <c r="G592" s="310">
        <v>0</v>
      </c>
      <c r="H592" s="324"/>
      <c r="I592" s="324"/>
      <c r="J592" s="175"/>
      <c r="K592" s="383"/>
      <c r="L592" s="318"/>
      <c r="M592" s="318"/>
      <c r="N592" s="318"/>
      <c r="O592" s="389"/>
      <c r="P592" s="318"/>
      <c r="Z592" s="418"/>
      <c r="AA592" s="418"/>
      <c r="AB592" s="418"/>
      <c r="AC592" s="418"/>
      <c r="AP592" s="418"/>
      <c r="AS592" s="418"/>
      <c r="AW592" s="418"/>
      <c r="BA592" s="418"/>
      <c r="BF592" s="384"/>
      <c r="BG592" s="384"/>
      <c r="BH592" s="384"/>
      <c r="BM592" s="384"/>
      <c r="BN592" s="384"/>
      <c r="BO592" s="384"/>
      <c r="BP592" s="384"/>
      <c r="BQ592" s="384"/>
      <c r="BR592" s="384"/>
      <c r="BU592" s="384"/>
      <c r="BV592" s="384"/>
      <c r="BW592" s="384"/>
      <c r="BX592" s="384"/>
    </row>
    <row r="593" spans="1:76" ht="16.2" thickBot="1" x14ac:dyDescent="0.35">
      <c r="A593" s="305">
        <v>1590</v>
      </c>
      <c r="B593" s="306">
        <v>0</v>
      </c>
      <c r="C593" s="307">
        <v>0</v>
      </c>
      <c r="D593" s="308">
        <v>0</v>
      </c>
      <c r="E593" s="309">
        <v>0</v>
      </c>
      <c r="F593" s="310">
        <v>0</v>
      </c>
      <c r="G593" s="310">
        <v>0</v>
      </c>
      <c r="H593" s="324"/>
      <c r="I593" s="324"/>
      <c r="J593" s="175"/>
      <c r="K593" s="383"/>
      <c r="L593" s="318"/>
      <c r="M593" s="318"/>
      <c r="N593" s="318"/>
      <c r="O593" s="389"/>
      <c r="P593" s="318"/>
      <c r="Z593" s="418"/>
      <c r="AA593" s="418"/>
      <c r="AB593" s="418"/>
      <c r="AC593" s="418"/>
      <c r="AP593" s="418"/>
      <c r="AS593" s="418"/>
      <c r="AW593" s="418"/>
      <c r="BA593" s="418"/>
      <c r="BF593" s="384"/>
      <c r="BG593" s="384"/>
      <c r="BH593" s="384"/>
      <c r="BM593" s="384"/>
      <c r="BN593" s="384"/>
      <c r="BO593" s="384"/>
      <c r="BP593" s="384"/>
      <c r="BQ593" s="384"/>
      <c r="BR593" s="384"/>
      <c r="BU593" s="384"/>
      <c r="BV593" s="384"/>
      <c r="BW593" s="384"/>
      <c r="BX593" s="384"/>
    </row>
    <row r="594" spans="1:76" ht="16.2" thickBot="1" x14ac:dyDescent="0.35">
      <c r="A594" s="305">
        <v>1591</v>
      </c>
      <c r="B594" s="306">
        <v>0</v>
      </c>
      <c r="C594" s="307">
        <v>0</v>
      </c>
      <c r="D594" s="308">
        <v>0</v>
      </c>
      <c r="E594" s="309">
        <v>0</v>
      </c>
      <c r="F594" s="310">
        <v>0</v>
      </c>
      <c r="G594" s="310">
        <v>0</v>
      </c>
      <c r="H594" s="324"/>
      <c r="I594" s="324"/>
      <c r="J594" s="175"/>
      <c r="K594" s="383"/>
      <c r="L594" s="318"/>
      <c r="M594" s="318"/>
      <c r="N594" s="318"/>
      <c r="O594" s="389"/>
      <c r="P594" s="318"/>
      <c r="Z594" s="418"/>
      <c r="AA594" s="418"/>
      <c r="AB594" s="418"/>
      <c r="AC594" s="418"/>
      <c r="AP594" s="418"/>
      <c r="AS594" s="418"/>
      <c r="AW594" s="418"/>
      <c r="BA594" s="418"/>
      <c r="BF594" s="384"/>
      <c r="BG594" s="384"/>
      <c r="BH594" s="384"/>
      <c r="BM594" s="384"/>
      <c r="BN594" s="384"/>
      <c r="BO594" s="384"/>
      <c r="BP594" s="384"/>
      <c r="BQ594" s="384"/>
      <c r="BR594" s="384"/>
      <c r="BU594" s="384"/>
      <c r="BV594" s="384"/>
      <c r="BW594" s="384"/>
      <c r="BX594" s="384"/>
    </row>
    <row r="595" spans="1:76" ht="16.2" thickBot="1" x14ac:dyDescent="0.35">
      <c r="A595" s="305">
        <v>1592</v>
      </c>
      <c r="B595" s="306">
        <v>0</v>
      </c>
      <c r="C595" s="307">
        <v>0</v>
      </c>
      <c r="D595" s="308">
        <v>0</v>
      </c>
      <c r="E595" s="309">
        <v>0</v>
      </c>
      <c r="F595" s="310">
        <v>0</v>
      </c>
      <c r="G595" s="310">
        <v>0</v>
      </c>
      <c r="H595" s="324"/>
      <c r="I595" s="324"/>
      <c r="J595" s="175"/>
      <c r="K595" s="383"/>
      <c r="L595" s="318"/>
      <c r="M595" s="318"/>
      <c r="N595" s="318"/>
      <c r="O595" s="389"/>
      <c r="P595" s="318"/>
      <c r="Z595" s="418"/>
      <c r="AA595" s="418"/>
      <c r="AB595" s="418"/>
      <c r="AC595" s="418"/>
      <c r="AP595" s="418"/>
      <c r="AS595" s="418"/>
      <c r="AW595" s="418"/>
      <c r="BA595" s="418"/>
      <c r="BF595" s="384"/>
      <c r="BG595" s="384"/>
      <c r="BH595" s="384"/>
      <c r="BM595" s="384"/>
      <c r="BN595" s="384"/>
      <c r="BO595" s="384"/>
      <c r="BP595" s="384"/>
      <c r="BQ595" s="384"/>
      <c r="BR595" s="384"/>
      <c r="BU595" s="384"/>
      <c r="BV595" s="384"/>
      <c r="BW595" s="384"/>
      <c r="BX595" s="384"/>
    </row>
    <row r="596" spans="1:76" ht="16.2" thickBot="1" x14ac:dyDescent="0.35">
      <c r="A596" s="305">
        <v>1593</v>
      </c>
      <c r="B596" s="306">
        <v>0</v>
      </c>
      <c r="C596" s="307">
        <v>0</v>
      </c>
      <c r="D596" s="308">
        <v>0</v>
      </c>
      <c r="E596" s="309">
        <v>0</v>
      </c>
      <c r="F596" s="310">
        <v>0</v>
      </c>
      <c r="G596" s="310">
        <v>0</v>
      </c>
      <c r="H596" s="324"/>
      <c r="I596" s="324"/>
      <c r="J596" s="175"/>
      <c r="K596" s="383"/>
      <c r="L596" s="318"/>
      <c r="M596" s="318"/>
      <c r="N596" s="318"/>
      <c r="O596" s="389"/>
      <c r="P596" s="318"/>
      <c r="Z596" s="418"/>
      <c r="AA596" s="418"/>
      <c r="AB596" s="418"/>
      <c r="AC596" s="418"/>
      <c r="AP596" s="418"/>
      <c r="AS596" s="418"/>
      <c r="AW596" s="418"/>
      <c r="BA596" s="418"/>
      <c r="BF596" s="384"/>
      <c r="BG596" s="384"/>
      <c r="BH596" s="384"/>
      <c r="BM596" s="384"/>
      <c r="BN596" s="384"/>
      <c r="BO596" s="384"/>
      <c r="BP596" s="384"/>
      <c r="BQ596" s="384"/>
      <c r="BR596" s="384"/>
      <c r="BU596" s="384"/>
      <c r="BV596" s="384"/>
      <c r="BW596" s="384"/>
      <c r="BX596" s="384"/>
    </row>
    <row r="597" spans="1:76" ht="16.2" thickBot="1" x14ac:dyDescent="0.35">
      <c r="A597" s="305">
        <v>1594</v>
      </c>
      <c r="B597" s="306">
        <v>0</v>
      </c>
      <c r="C597" s="307">
        <v>0</v>
      </c>
      <c r="D597" s="308">
        <v>0</v>
      </c>
      <c r="E597" s="309">
        <v>0</v>
      </c>
      <c r="F597" s="310">
        <v>0</v>
      </c>
      <c r="G597" s="310">
        <v>0</v>
      </c>
      <c r="H597" s="324"/>
      <c r="I597" s="324"/>
      <c r="J597" s="175"/>
      <c r="K597" s="383"/>
      <c r="L597" s="318"/>
      <c r="M597" s="318"/>
      <c r="N597" s="318"/>
      <c r="O597" s="389"/>
      <c r="P597" s="318"/>
      <c r="Z597" s="418"/>
      <c r="AA597" s="418"/>
      <c r="AB597" s="418"/>
      <c r="AC597" s="418"/>
      <c r="AP597" s="418"/>
      <c r="AS597" s="418"/>
      <c r="AW597" s="418"/>
      <c r="BA597" s="418"/>
      <c r="BF597" s="384"/>
      <c r="BG597" s="384"/>
      <c r="BH597" s="384"/>
      <c r="BM597" s="384"/>
      <c r="BN597" s="384"/>
      <c r="BO597" s="384"/>
      <c r="BP597" s="384"/>
      <c r="BQ597" s="384"/>
      <c r="BR597" s="384"/>
      <c r="BU597" s="384"/>
      <c r="BV597" s="384"/>
      <c r="BW597" s="384"/>
      <c r="BX597" s="384"/>
    </row>
    <row r="598" spans="1:76" ht="16.2" thickBot="1" x14ac:dyDescent="0.35">
      <c r="A598" s="305">
        <v>1595</v>
      </c>
      <c r="B598" s="306">
        <v>0</v>
      </c>
      <c r="C598" s="307">
        <v>0</v>
      </c>
      <c r="D598" s="308">
        <v>0</v>
      </c>
      <c r="E598" s="309">
        <v>0</v>
      </c>
      <c r="F598" s="310">
        <v>0</v>
      </c>
      <c r="G598" s="310">
        <v>0</v>
      </c>
      <c r="H598" s="324"/>
      <c r="I598" s="324"/>
      <c r="J598" s="175"/>
      <c r="K598" s="383"/>
      <c r="L598" s="318"/>
      <c r="M598" s="318"/>
      <c r="N598" s="318"/>
      <c r="O598" s="389"/>
      <c r="P598" s="318"/>
      <c r="Z598" s="418"/>
      <c r="AA598" s="418"/>
      <c r="AB598" s="418"/>
      <c r="AC598" s="418"/>
      <c r="AP598" s="418"/>
      <c r="AS598" s="418"/>
      <c r="AW598" s="418"/>
      <c r="BA598" s="418"/>
      <c r="BF598" s="384"/>
      <c r="BG598" s="384"/>
      <c r="BH598" s="384"/>
      <c r="BM598" s="384"/>
      <c r="BN598" s="384"/>
      <c r="BO598" s="384"/>
      <c r="BP598" s="384"/>
      <c r="BQ598" s="384"/>
      <c r="BR598" s="384"/>
      <c r="BU598" s="384"/>
      <c r="BV598" s="384"/>
      <c r="BW598" s="384"/>
      <c r="BX598" s="384"/>
    </row>
    <row r="599" spans="1:76" ht="16.2" thickBot="1" x14ac:dyDescent="0.35">
      <c r="A599" s="305">
        <v>1596</v>
      </c>
      <c r="B599" s="306">
        <v>0</v>
      </c>
      <c r="C599" s="307">
        <v>0</v>
      </c>
      <c r="D599" s="308">
        <v>0</v>
      </c>
      <c r="E599" s="309">
        <v>0</v>
      </c>
      <c r="F599" s="310">
        <v>0</v>
      </c>
      <c r="G599" s="310">
        <v>0</v>
      </c>
      <c r="H599" s="324"/>
      <c r="I599" s="324"/>
      <c r="J599" s="175"/>
      <c r="K599" s="383"/>
      <c r="L599" s="318"/>
      <c r="M599" s="318"/>
      <c r="N599" s="318"/>
      <c r="O599" s="389"/>
      <c r="P599" s="318"/>
      <c r="Z599" s="418"/>
      <c r="AA599" s="418"/>
      <c r="AB599" s="418"/>
      <c r="AC599" s="418"/>
      <c r="AP599" s="418"/>
      <c r="AS599" s="418"/>
      <c r="AW599" s="418"/>
      <c r="BA599" s="418"/>
      <c r="BF599" s="384"/>
      <c r="BG599" s="384"/>
      <c r="BH599" s="384"/>
      <c r="BM599" s="384"/>
      <c r="BN599" s="384"/>
      <c r="BO599" s="384"/>
      <c r="BP599" s="384"/>
      <c r="BQ599" s="384"/>
      <c r="BR599" s="384"/>
      <c r="BU599" s="384"/>
      <c r="BV599" s="384"/>
      <c r="BW599" s="384"/>
      <c r="BX599" s="384"/>
    </row>
    <row r="600" spans="1:76" ht="16.2" thickBot="1" x14ac:dyDescent="0.35">
      <c r="A600" s="305">
        <v>1597</v>
      </c>
      <c r="B600" s="306">
        <v>0</v>
      </c>
      <c r="C600" s="307">
        <v>0</v>
      </c>
      <c r="D600" s="308">
        <v>0</v>
      </c>
      <c r="E600" s="309">
        <v>0</v>
      </c>
      <c r="F600" s="310">
        <v>0</v>
      </c>
      <c r="G600" s="310">
        <v>0</v>
      </c>
      <c r="H600" s="324"/>
      <c r="I600" s="324"/>
      <c r="J600" s="175"/>
      <c r="K600" s="383"/>
      <c r="L600" s="318"/>
      <c r="M600" s="318"/>
      <c r="N600" s="318"/>
      <c r="O600" s="389"/>
      <c r="P600" s="318"/>
      <c r="Z600" s="418"/>
      <c r="AA600" s="418"/>
      <c r="AB600" s="418"/>
      <c r="AC600" s="418"/>
      <c r="AP600" s="418"/>
      <c r="AS600" s="418"/>
      <c r="AW600" s="418"/>
      <c r="BA600" s="418"/>
      <c r="BF600" s="384"/>
      <c r="BG600" s="384"/>
      <c r="BH600" s="384"/>
      <c r="BM600" s="384"/>
      <c r="BN600" s="384"/>
      <c r="BO600" s="384"/>
      <c r="BP600" s="384"/>
      <c r="BQ600" s="384"/>
      <c r="BR600" s="384"/>
      <c r="BU600" s="384"/>
      <c r="BV600" s="384"/>
      <c r="BW600" s="384"/>
      <c r="BX600" s="384"/>
    </row>
    <row r="601" spans="1:76" ht="16.2" thickBot="1" x14ac:dyDescent="0.35">
      <c r="A601" s="305">
        <v>1598</v>
      </c>
      <c r="B601" s="306">
        <v>0</v>
      </c>
      <c r="C601" s="307">
        <v>0</v>
      </c>
      <c r="D601" s="308">
        <v>0</v>
      </c>
      <c r="E601" s="309">
        <v>0</v>
      </c>
      <c r="F601" s="310">
        <v>0</v>
      </c>
      <c r="G601" s="310">
        <v>0</v>
      </c>
      <c r="H601" s="324"/>
      <c r="I601" s="324"/>
      <c r="J601" s="175"/>
      <c r="K601" s="383"/>
      <c r="L601" s="318"/>
      <c r="M601" s="318"/>
      <c r="N601" s="318"/>
      <c r="O601" s="389"/>
      <c r="P601" s="318"/>
      <c r="Z601" s="418"/>
      <c r="AA601" s="418"/>
      <c r="AB601" s="418"/>
      <c r="AC601" s="418"/>
      <c r="AP601" s="418"/>
      <c r="AS601" s="418"/>
      <c r="AW601" s="418"/>
      <c r="BA601" s="418"/>
      <c r="BF601" s="384"/>
      <c r="BG601" s="384"/>
      <c r="BH601" s="384"/>
      <c r="BM601" s="384"/>
      <c r="BN601" s="384"/>
      <c r="BO601" s="384"/>
      <c r="BP601" s="384"/>
      <c r="BQ601" s="384"/>
      <c r="BR601" s="384"/>
      <c r="BU601" s="384"/>
      <c r="BV601" s="384"/>
      <c r="BW601" s="384"/>
      <c r="BX601" s="384"/>
    </row>
    <row r="602" spans="1:76" ht="16.2" thickBot="1" x14ac:dyDescent="0.35">
      <c r="A602" s="305">
        <v>1599</v>
      </c>
      <c r="B602" s="306">
        <v>0</v>
      </c>
      <c r="C602" s="307">
        <v>0</v>
      </c>
      <c r="D602" s="308">
        <v>0</v>
      </c>
      <c r="E602" s="309">
        <v>0</v>
      </c>
      <c r="F602" s="310">
        <v>0</v>
      </c>
      <c r="G602" s="310">
        <v>0</v>
      </c>
      <c r="H602" s="324"/>
      <c r="I602" s="324"/>
      <c r="J602" s="175"/>
      <c r="K602" s="383"/>
      <c r="L602" s="318"/>
      <c r="M602" s="318"/>
      <c r="N602" s="318"/>
      <c r="O602" s="389"/>
      <c r="P602" s="318"/>
      <c r="Z602" s="418"/>
      <c r="AA602" s="418"/>
      <c r="AB602" s="418"/>
      <c r="AC602" s="418"/>
      <c r="AP602" s="418"/>
      <c r="AS602" s="418"/>
      <c r="AW602" s="418"/>
      <c r="BA602" s="418"/>
      <c r="BF602" s="384"/>
      <c r="BG602" s="384"/>
      <c r="BH602" s="384"/>
      <c r="BM602" s="384"/>
      <c r="BN602" s="384"/>
      <c r="BO602" s="384"/>
      <c r="BP602" s="384"/>
      <c r="BQ602" s="384"/>
      <c r="BR602" s="384"/>
      <c r="BU602" s="384"/>
      <c r="BV602" s="384"/>
      <c r="BW602" s="384"/>
      <c r="BX602" s="384"/>
    </row>
    <row r="603" spans="1:76" ht="16.2" thickBot="1" x14ac:dyDescent="0.35">
      <c r="A603" s="305">
        <v>1600</v>
      </c>
      <c r="B603" s="306">
        <v>0</v>
      </c>
      <c r="C603" s="307">
        <v>0</v>
      </c>
      <c r="D603" s="308">
        <v>0</v>
      </c>
      <c r="E603" s="309">
        <v>0</v>
      </c>
      <c r="F603" s="310">
        <v>0</v>
      </c>
      <c r="G603" s="310">
        <v>0</v>
      </c>
      <c r="H603" s="324"/>
      <c r="I603" s="324"/>
      <c r="J603" s="175"/>
      <c r="K603" s="383"/>
      <c r="L603" s="318"/>
      <c r="M603" s="318"/>
      <c r="N603" s="318"/>
      <c r="O603" s="389"/>
      <c r="P603" s="318"/>
      <c r="Z603" s="418"/>
      <c r="AA603" s="418"/>
      <c r="AB603" s="418"/>
      <c r="AC603" s="418"/>
      <c r="AP603" s="418"/>
      <c r="AS603" s="418"/>
      <c r="AW603" s="418"/>
      <c r="BA603" s="418"/>
      <c r="BF603" s="384"/>
      <c r="BG603" s="384"/>
      <c r="BH603" s="384"/>
      <c r="BM603" s="384"/>
      <c r="BN603" s="384"/>
      <c r="BO603" s="384"/>
      <c r="BP603" s="384"/>
      <c r="BQ603" s="384"/>
      <c r="BR603" s="384"/>
      <c r="BU603" s="384"/>
      <c r="BV603" s="384"/>
      <c r="BW603" s="384"/>
      <c r="BX603" s="384"/>
    </row>
    <row r="604" spans="1:76" ht="16.2" thickBot="1" x14ac:dyDescent="0.35">
      <c r="A604" s="305">
        <v>1601</v>
      </c>
      <c r="B604" s="306">
        <v>0</v>
      </c>
      <c r="C604" s="307">
        <v>0</v>
      </c>
      <c r="D604" s="308">
        <v>0</v>
      </c>
      <c r="E604" s="309">
        <v>0</v>
      </c>
      <c r="F604" s="310">
        <v>0</v>
      </c>
      <c r="G604" s="310">
        <v>0</v>
      </c>
      <c r="H604" s="324"/>
      <c r="I604" s="324"/>
      <c r="J604" s="175"/>
      <c r="K604" s="383"/>
      <c r="L604" s="318"/>
      <c r="M604" s="318"/>
      <c r="N604" s="318"/>
      <c r="O604" s="389"/>
      <c r="P604" s="318"/>
      <c r="Z604" s="418"/>
      <c r="AA604" s="418"/>
      <c r="AB604" s="418"/>
      <c r="AC604" s="418"/>
      <c r="AP604" s="418"/>
      <c r="AS604" s="418"/>
      <c r="AW604" s="418"/>
      <c r="BA604" s="418"/>
      <c r="BF604" s="384"/>
      <c r="BG604" s="384"/>
      <c r="BH604" s="384"/>
      <c r="BM604" s="384"/>
      <c r="BN604" s="384"/>
      <c r="BO604" s="384"/>
      <c r="BP604" s="384"/>
      <c r="BQ604" s="384"/>
      <c r="BR604" s="384"/>
      <c r="BU604" s="384"/>
      <c r="BV604" s="384"/>
      <c r="BW604" s="384"/>
      <c r="BX604" s="384"/>
    </row>
    <row r="605" spans="1:76" ht="16.2" thickBot="1" x14ac:dyDescent="0.35">
      <c r="A605" s="305">
        <v>1602</v>
      </c>
      <c r="B605" s="306">
        <v>0</v>
      </c>
      <c r="C605" s="307">
        <v>0</v>
      </c>
      <c r="D605" s="308">
        <v>0</v>
      </c>
      <c r="E605" s="309">
        <v>0</v>
      </c>
      <c r="F605" s="310">
        <v>0</v>
      </c>
      <c r="G605" s="310">
        <v>0</v>
      </c>
      <c r="H605" s="324"/>
      <c r="I605" s="324"/>
      <c r="J605" s="175"/>
      <c r="K605" s="383"/>
      <c r="L605" s="318"/>
      <c r="M605" s="318"/>
      <c r="N605" s="318"/>
      <c r="O605" s="389"/>
      <c r="P605" s="318"/>
      <c r="Z605" s="418"/>
      <c r="AA605" s="418"/>
      <c r="AB605" s="418"/>
      <c r="AC605" s="418"/>
      <c r="AP605" s="418"/>
      <c r="AS605" s="418"/>
      <c r="AW605" s="418"/>
      <c r="BA605" s="418"/>
      <c r="BF605" s="384"/>
      <c r="BG605" s="384"/>
      <c r="BH605" s="384"/>
      <c r="BM605" s="384"/>
      <c r="BN605" s="384"/>
      <c r="BO605" s="384"/>
      <c r="BP605" s="384"/>
      <c r="BQ605" s="384"/>
      <c r="BR605" s="384"/>
      <c r="BU605" s="384"/>
      <c r="BV605" s="384"/>
      <c r="BW605" s="384"/>
      <c r="BX605" s="384"/>
    </row>
    <row r="606" spans="1:76" ht="16.2" thickBot="1" x14ac:dyDescent="0.35">
      <c r="A606" s="305">
        <v>1603</v>
      </c>
      <c r="B606" s="306">
        <v>0</v>
      </c>
      <c r="C606" s="307">
        <v>0</v>
      </c>
      <c r="D606" s="308">
        <v>0</v>
      </c>
      <c r="E606" s="309">
        <v>0</v>
      </c>
      <c r="F606" s="310">
        <v>0</v>
      </c>
      <c r="G606" s="310">
        <v>0</v>
      </c>
      <c r="H606" s="324"/>
      <c r="I606" s="324"/>
      <c r="J606" s="175"/>
      <c r="K606" s="383"/>
      <c r="L606" s="318"/>
      <c r="M606" s="318"/>
      <c r="N606" s="318"/>
      <c r="O606" s="389"/>
      <c r="P606" s="318"/>
      <c r="Z606" s="418"/>
      <c r="AA606" s="418"/>
      <c r="AB606" s="418"/>
      <c r="AC606" s="418"/>
      <c r="AP606" s="418"/>
      <c r="AS606" s="418"/>
      <c r="AW606" s="418"/>
      <c r="BA606" s="418"/>
      <c r="BF606" s="384"/>
      <c r="BG606" s="384"/>
      <c r="BH606" s="384"/>
      <c r="BM606" s="384"/>
      <c r="BN606" s="384"/>
      <c r="BO606" s="384"/>
      <c r="BP606" s="384"/>
      <c r="BQ606" s="384"/>
      <c r="BR606" s="384"/>
      <c r="BU606" s="384"/>
      <c r="BV606" s="384"/>
      <c r="BW606" s="384"/>
      <c r="BX606" s="384"/>
    </row>
    <row r="607" spans="1:76" ht="16.2" thickBot="1" x14ac:dyDescent="0.35">
      <c r="A607" s="305">
        <v>1604</v>
      </c>
      <c r="B607" s="306">
        <v>0</v>
      </c>
      <c r="C607" s="307">
        <v>0</v>
      </c>
      <c r="D607" s="308">
        <v>0</v>
      </c>
      <c r="E607" s="309">
        <v>0</v>
      </c>
      <c r="F607" s="310">
        <v>0</v>
      </c>
      <c r="G607" s="310">
        <v>0</v>
      </c>
      <c r="H607" s="324"/>
      <c r="I607" s="324"/>
      <c r="J607" s="175"/>
      <c r="K607" s="383"/>
      <c r="L607" s="318"/>
      <c r="M607" s="318"/>
      <c r="N607" s="318"/>
      <c r="O607" s="389"/>
      <c r="P607" s="318"/>
      <c r="Z607" s="418"/>
      <c r="AA607" s="418"/>
      <c r="AB607" s="418"/>
      <c r="AC607" s="418"/>
      <c r="AP607" s="418"/>
      <c r="AS607" s="418"/>
      <c r="AW607" s="418"/>
      <c r="BA607" s="418"/>
    </row>
    <row r="608" spans="1:76" ht="16.2" thickBot="1" x14ac:dyDescent="0.35">
      <c r="A608" s="305">
        <v>1605</v>
      </c>
      <c r="B608" s="306">
        <v>0</v>
      </c>
      <c r="C608" s="307">
        <v>0</v>
      </c>
      <c r="D608" s="308">
        <v>0</v>
      </c>
      <c r="E608" s="309">
        <v>0</v>
      </c>
      <c r="F608" s="310">
        <v>0</v>
      </c>
      <c r="G608" s="310">
        <v>0</v>
      </c>
      <c r="H608" s="324"/>
      <c r="I608" s="324"/>
      <c r="J608" s="175"/>
      <c r="K608" s="383"/>
      <c r="L608" s="318"/>
      <c r="M608" s="318"/>
      <c r="N608" s="318"/>
      <c r="O608" s="389"/>
      <c r="P608" s="318"/>
      <c r="Z608" s="418"/>
      <c r="AA608" s="418"/>
      <c r="AB608" s="418"/>
      <c r="AC608" s="418"/>
      <c r="AP608" s="418"/>
      <c r="AS608" s="418"/>
      <c r="AW608" s="418"/>
      <c r="BA608" s="418"/>
    </row>
    <row r="609" spans="1:53" ht="16.2" thickBot="1" x14ac:dyDescent="0.35">
      <c r="A609" s="305">
        <v>1606</v>
      </c>
      <c r="B609" s="306">
        <v>0</v>
      </c>
      <c r="C609" s="307">
        <v>0</v>
      </c>
      <c r="D609" s="308">
        <v>0</v>
      </c>
      <c r="E609" s="309">
        <v>0</v>
      </c>
      <c r="F609" s="310">
        <v>0</v>
      </c>
      <c r="G609" s="310">
        <v>0</v>
      </c>
      <c r="H609" s="324"/>
      <c r="I609" s="324"/>
      <c r="J609" s="175"/>
      <c r="K609" s="383"/>
      <c r="L609" s="318"/>
      <c r="M609" s="318"/>
      <c r="N609" s="318"/>
      <c r="O609" s="389"/>
      <c r="P609" s="318"/>
      <c r="Z609" s="418"/>
      <c r="AA609" s="418"/>
      <c r="AB609" s="418"/>
      <c r="AC609" s="418"/>
      <c r="AP609" s="418"/>
      <c r="AS609" s="418"/>
      <c r="AW609" s="418"/>
      <c r="BA609" s="418"/>
    </row>
    <row r="610" spans="1:53" ht="16.2" thickBot="1" x14ac:dyDescent="0.35">
      <c r="A610" s="305">
        <v>1607</v>
      </c>
      <c r="B610" s="306">
        <v>0</v>
      </c>
      <c r="C610" s="307">
        <v>0</v>
      </c>
      <c r="D610" s="308">
        <v>0</v>
      </c>
      <c r="E610" s="309">
        <v>0</v>
      </c>
      <c r="F610" s="310">
        <v>0</v>
      </c>
      <c r="G610" s="310">
        <v>0</v>
      </c>
      <c r="H610" s="324"/>
      <c r="I610" s="324"/>
      <c r="J610" s="175"/>
      <c r="K610" s="383"/>
      <c r="L610" s="318"/>
      <c r="M610" s="318"/>
      <c r="N610" s="318"/>
      <c r="O610" s="389"/>
      <c r="P610" s="318"/>
      <c r="Z610" s="418"/>
      <c r="AA610" s="418"/>
      <c r="AB610" s="418"/>
      <c r="AC610" s="418"/>
      <c r="AP610" s="418"/>
      <c r="AS610" s="418"/>
      <c r="AW610" s="418"/>
      <c r="BA610" s="418"/>
    </row>
    <row r="611" spans="1:53" ht="16.2" thickBot="1" x14ac:dyDescent="0.35">
      <c r="A611" s="305">
        <v>1608</v>
      </c>
      <c r="B611" s="306">
        <v>0</v>
      </c>
      <c r="C611" s="307">
        <v>0</v>
      </c>
      <c r="D611" s="308">
        <v>0</v>
      </c>
      <c r="E611" s="309">
        <v>0</v>
      </c>
      <c r="F611" s="310">
        <v>0</v>
      </c>
      <c r="G611" s="310">
        <v>0</v>
      </c>
      <c r="H611" s="324"/>
      <c r="I611" s="324"/>
      <c r="J611" s="175"/>
      <c r="K611" s="383"/>
      <c r="L611" s="318"/>
      <c r="M611" s="318"/>
      <c r="N611" s="318"/>
      <c r="O611" s="389"/>
      <c r="P611" s="318"/>
      <c r="Z611" s="418"/>
      <c r="AA611" s="418"/>
      <c r="AB611" s="418"/>
      <c r="AC611" s="418"/>
      <c r="AP611" s="418"/>
      <c r="AS611" s="418"/>
      <c r="AW611" s="418"/>
      <c r="BA611" s="418"/>
    </row>
    <row r="612" spans="1:53" ht="16.2" thickBot="1" x14ac:dyDescent="0.35">
      <c r="A612" s="305">
        <v>1609</v>
      </c>
      <c r="B612" s="306">
        <v>0</v>
      </c>
      <c r="C612" s="307">
        <v>0</v>
      </c>
      <c r="D612" s="308">
        <v>0</v>
      </c>
      <c r="E612" s="309">
        <v>0</v>
      </c>
      <c r="F612" s="310">
        <v>0</v>
      </c>
      <c r="G612" s="310">
        <v>0</v>
      </c>
      <c r="H612" s="324"/>
      <c r="I612" s="324"/>
      <c r="J612" s="175"/>
      <c r="K612" s="383"/>
      <c r="L612" s="318"/>
      <c r="M612" s="318"/>
      <c r="N612" s="318"/>
      <c r="O612" s="389"/>
      <c r="P612" s="318"/>
      <c r="Z612" s="418"/>
      <c r="AA612" s="418"/>
      <c r="AB612" s="418"/>
      <c r="AC612" s="418"/>
      <c r="AP612" s="418"/>
      <c r="AS612" s="418"/>
      <c r="AW612" s="418"/>
      <c r="BA612" s="418"/>
    </row>
    <row r="613" spans="1:53" ht="16.2" thickBot="1" x14ac:dyDescent="0.35">
      <c r="A613" s="305">
        <v>1610</v>
      </c>
      <c r="B613" s="306">
        <v>0</v>
      </c>
      <c r="C613" s="307">
        <v>0</v>
      </c>
      <c r="D613" s="308">
        <v>0</v>
      </c>
      <c r="E613" s="309">
        <v>0</v>
      </c>
      <c r="F613" s="310">
        <v>0</v>
      </c>
      <c r="G613" s="310">
        <v>0</v>
      </c>
      <c r="H613" s="324"/>
      <c r="I613" s="324"/>
      <c r="J613" s="175"/>
      <c r="K613" s="383"/>
      <c r="L613" s="318"/>
      <c r="M613" s="318"/>
      <c r="N613" s="318"/>
      <c r="O613" s="389"/>
      <c r="P613" s="318"/>
      <c r="Z613" s="418"/>
      <c r="AA613" s="418"/>
      <c r="AB613" s="418"/>
      <c r="AC613" s="418"/>
      <c r="AP613" s="418"/>
      <c r="AS613" s="418"/>
      <c r="AW613" s="418"/>
      <c r="BA613" s="418"/>
    </row>
    <row r="614" spans="1:53" ht="16.2" thickBot="1" x14ac:dyDescent="0.35">
      <c r="A614" s="305">
        <v>1611</v>
      </c>
      <c r="B614" s="306">
        <v>0</v>
      </c>
      <c r="C614" s="307">
        <v>0</v>
      </c>
      <c r="D614" s="308">
        <v>0</v>
      </c>
      <c r="E614" s="309">
        <v>0</v>
      </c>
      <c r="F614" s="310">
        <v>0</v>
      </c>
      <c r="G614" s="310">
        <v>0</v>
      </c>
      <c r="H614" s="324"/>
      <c r="I614" s="324"/>
      <c r="J614" s="175"/>
      <c r="K614" s="383"/>
      <c r="L614" s="318"/>
      <c r="M614" s="318"/>
      <c r="N614" s="318"/>
      <c r="O614" s="389"/>
      <c r="P614" s="318"/>
      <c r="Z614" s="418"/>
      <c r="AA614" s="418"/>
      <c r="AB614" s="418"/>
      <c r="AC614" s="418"/>
      <c r="AP614" s="418"/>
      <c r="AS614" s="418"/>
      <c r="AW614" s="418"/>
      <c r="BA614" s="418"/>
    </row>
    <row r="615" spans="1:53" ht="16.2" thickBot="1" x14ac:dyDescent="0.35">
      <c r="A615" s="305">
        <v>1612</v>
      </c>
      <c r="B615" s="306">
        <v>0</v>
      </c>
      <c r="C615" s="307">
        <v>0</v>
      </c>
      <c r="D615" s="308">
        <v>0</v>
      </c>
      <c r="E615" s="309">
        <v>0</v>
      </c>
      <c r="F615" s="310">
        <v>0</v>
      </c>
      <c r="G615" s="310">
        <v>0</v>
      </c>
      <c r="H615" s="324"/>
      <c r="I615" s="324"/>
      <c r="J615" s="175"/>
      <c r="K615" s="383"/>
      <c r="L615" s="318"/>
      <c r="M615" s="318"/>
      <c r="N615" s="318"/>
      <c r="O615" s="389"/>
      <c r="P615" s="318"/>
      <c r="Z615" s="418"/>
      <c r="AA615" s="418"/>
      <c r="AB615" s="418"/>
      <c r="AC615" s="418"/>
      <c r="AP615" s="418"/>
      <c r="AS615" s="418"/>
      <c r="AW615" s="418"/>
      <c r="BA615" s="418"/>
    </row>
    <row r="616" spans="1:53" ht="16.2" thickBot="1" x14ac:dyDescent="0.35">
      <c r="A616" s="305">
        <v>1613</v>
      </c>
      <c r="B616" s="306">
        <v>0</v>
      </c>
      <c r="C616" s="307">
        <v>0</v>
      </c>
      <c r="D616" s="308">
        <v>0</v>
      </c>
      <c r="E616" s="309">
        <v>0</v>
      </c>
      <c r="F616" s="310">
        <v>0</v>
      </c>
      <c r="G616" s="310">
        <v>0</v>
      </c>
      <c r="H616" s="324"/>
      <c r="I616" s="324"/>
      <c r="J616" s="175"/>
      <c r="K616" s="383"/>
      <c r="L616" s="318"/>
      <c r="M616" s="318"/>
      <c r="N616" s="318"/>
      <c r="O616" s="389"/>
      <c r="P616" s="318"/>
      <c r="Z616" s="418"/>
      <c r="AA616" s="418"/>
      <c r="AB616" s="418"/>
      <c r="AC616" s="418"/>
      <c r="AP616" s="418"/>
      <c r="AS616" s="418"/>
      <c r="AW616" s="418"/>
      <c r="BA616" s="418"/>
    </row>
    <row r="617" spans="1:53" ht="16.2" thickBot="1" x14ac:dyDescent="0.35">
      <c r="A617" s="305">
        <v>1614</v>
      </c>
      <c r="B617" s="306">
        <v>0</v>
      </c>
      <c r="C617" s="307">
        <v>0</v>
      </c>
      <c r="D617" s="308">
        <v>0</v>
      </c>
      <c r="E617" s="309">
        <v>0</v>
      </c>
      <c r="F617" s="310">
        <v>0</v>
      </c>
      <c r="G617" s="310">
        <v>0</v>
      </c>
      <c r="H617" s="324"/>
      <c r="I617" s="324"/>
      <c r="J617" s="175"/>
      <c r="K617" s="383"/>
      <c r="L617" s="318"/>
      <c r="M617" s="318"/>
      <c r="N617" s="318"/>
      <c r="O617" s="389"/>
      <c r="P617" s="318"/>
      <c r="Z617" s="418"/>
      <c r="AA617" s="418"/>
      <c r="AB617" s="418"/>
      <c r="AC617" s="418"/>
      <c r="AP617" s="418"/>
      <c r="AS617" s="418"/>
      <c r="AW617" s="418"/>
      <c r="BA617" s="418"/>
    </row>
    <row r="618" spans="1:53" ht="16.2" thickBot="1" x14ac:dyDescent="0.35">
      <c r="A618" s="305">
        <v>1615</v>
      </c>
      <c r="B618" s="306">
        <v>0</v>
      </c>
      <c r="C618" s="307">
        <v>0</v>
      </c>
      <c r="D618" s="308">
        <v>0</v>
      </c>
      <c r="E618" s="309">
        <v>0</v>
      </c>
      <c r="F618" s="310">
        <v>0</v>
      </c>
      <c r="G618" s="310">
        <v>0</v>
      </c>
      <c r="H618" s="324"/>
      <c r="I618" s="324"/>
      <c r="J618" s="175"/>
      <c r="K618" s="383"/>
      <c r="L618" s="318"/>
      <c r="M618" s="318"/>
      <c r="N618" s="318"/>
      <c r="O618" s="389"/>
      <c r="P618" s="318"/>
      <c r="Z618" s="418"/>
      <c r="AA618" s="418"/>
      <c r="AB618" s="418"/>
      <c r="AC618" s="418"/>
      <c r="AP618" s="418"/>
      <c r="AS618" s="418"/>
      <c r="AW618" s="418"/>
      <c r="BA618" s="418"/>
    </row>
    <row r="619" spans="1:53" ht="16.2" thickBot="1" x14ac:dyDescent="0.35">
      <c r="A619" s="305">
        <v>1616</v>
      </c>
      <c r="B619" s="306">
        <v>0</v>
      </c>
      <c r="C619" s="307">
        <v>0</v>
      </c>
      <c r="D619" s="308">
        <v>0</v>
      </c>
      <c r="E619" s="309">
        <v>0</v>
      </c>
      <c r="F619" s="310">
        <v>0</v>
      </c>
      <c r="G619" s="310">
        <v>0</v>
      </c>
      <c r="H619" s="324"/>
      <c r="I619" s="324"/>
      <c r="J619" s="175"/>
      <c r="K619" s="383"/>
      <c r="L619" s="318"/>
      <c r="M619" s="318"/>
      <c r="N619" s="318"/>
      <c r="O619" s="389"/>
      <c r="P619" s="318"/>
      <c r="Z619" s="418"/>
      <c r="AA619" s="418"/>
      <c r="AB619" s="418"/>
      <c r="AC619" s="418"/>
      <c r="AP619" s="418"/>
      <c r="AS619" s="418"/>
      <c r="AW619" s="418"/>
      <c r="BA619" s="418"/>
    </row>
    <row r="620" spans="1:53" ht="16.2" thickBot="1" x14ac:dyDescent="0.35">
      <c r="A620" s="305">
        <v>1617</v>
      </c>
      <c r="B620" s="306">
        <v>0</v>
      </c>
      <c r="C620" s="307">
        <v>0</v>
      </c>
      <c r="D620" s="308">
        <v>0</v>
      </c>
      <c r="E620" s="309">
        <v>0</v>
      </c>
      <c r="F620" s="310">
        <v>0</v>
      </c>
      <c r="G620" s="310">
        <v>0</v>
      </c>
      <c r="H620" s="324"/>
      <c r="I620" s="324"/>
      <c r="J620" s="175"/>
      <c r="K620" s="383"/>
      <c r="L620" s="318"/>
      <c r="M620" s="318"/>
      <c r="N620" s="318"/>
      <c r="O620" s="389"/>
      <c r="P620" s="318"/>
      <c r="Z620" s="418"/>
      <c r="AA620" s="418"/>
      <c r="AB620" s="418"/>
      <c r="AC620" s="418"/>
      <c r="AP620" s="418"/>
      <c r="AS620" s="418"/>
      <c r="AW620" s="418"/>
      <c r="BA620" s="418"/>
    </row>
    <row r="621" spans="1:53" ht="16.2" thickBot="1" x14ac:dyDescent="0.35">
      <c r="A621" s="305">
        <v>1618</v>
      </c>
      <c r="B621" s="306">
        <v>0</v>
      </c>
      <c r="C621" s="307">
        <v>0</v>
      </c>
      <c r="D621" s="308">
        <v>0</v>
      </c>
      <c r="E621" s="309">
        <v>0</v>
      </c>
      <c r="F621" s="310">
        <v>0</v>
      </c>
      <c r="G621" s="310">
        <v>0</v>
      </c>
      <c r="H621" s="324"/>
      <c r="I621" s="324"/>
      <c r="J621" s="175"/>
      <c r="K621" s="383"/>
      <c r="L621" s="318"/>
      <c r="M621" s="318"/>
      <c r="N621" s="318"/>
      <c r="O621" s="389"/>
      <c r="P621" s="318"/>
      <c r="Z621" s="418"/>
      <c r="AA621" s="418"/>
      <c r="AB621" s="418"/>
      <c r="AC621" s="418"/>
      <c r="AP621" s="418"/>
      <c r="AS621" s="418"/>
      <c r="AW621" s="418"/>
      <c r="BA621" s="418"/>
    </row>
    <row r="622" spans="1:53" ht="16.2" thickBot="1" x14ac:dyDescent="0.35">
      <c r="A622" s="305">
        <v>1619</v>
      </c>
      <c r="B622" s="306">
        <v>0</v>
      </c>
      <c r="C622" s="307">
        <v>0</v>
      </c>
      <c r="D622" s="308">
        <v>0</v>
      </c>
      <c r="E622" s="309">
        <v>0</v>
      </c>
      <c r="F622" s="310">
        <v>0</v>
      </c>
      <c r="G622" s="310">
        <v>0</v>
      </c>
      <c r="H622" s="324"/>
      <c r="I622" s="324"/>
      <c r="J622" s="175"/>
      <c r="K622" s="383"/>
      <c r="L622" s="318"/>
      <c r="M622" s="318"/>
      <c r="N622" s="318"/>
      <c r="O622" s="389"/>
      <c r="P622" s="318"/>
      <c r="Z622" s="418"/>
      <c r="AA622" s="418"/>
      <c r="AB622" s="418"/>
      <c r="AC622" s="418"/>
      <c r="AP622" s="418"/>
      <c r="AS622" s="418"/>
      <c r="AW622" s="418"/>
      <c r="BA622" s="418"/>
    </row>
    <row r="623" spans="1:53" ht="16.2" thickBot="1" x14ac:dyDescent="0.35">
      <c r="A623" s="305">
        <v>1620</v>
      </c>
      <c r="B623" s="306">
        <v>0</v>
      </c>
      <c r="C623" s="307">
        <v>0</v>
      </c>
      <c r="D623" s="308">
        <v>0</v>
      </c>
      <c r="E623" s="309">
        <v>0</v>
      </c>
      <c r="F623" s="310">
        <v>0</v>
      </c>
      <c r="G623" s="310">
        <v>0</v>
      </c>
      <c r="H623" s="324"/>
      <c r="I623" s="324"/>
      <c r="J623" s="175"/>
      <c r="K623" s="383"/>
      <c r="L623" s="318"/>
      <c r="M623" s="318"/>
      <c r="N623" s="318"/>
      <c r="O623" s="389"/>
      <c r="P623" s="318"/>
      <c r="Z623" s="418"/>
      <c r="AA623" s="418"/>
      <c r="AB623" s="418"/>
      <c r="AC623" s="418"/>
      <c r="AP623" s="418"/>
      <c r="AS623" s="418"/>
      <c r="AW623" s="418"/>
      <c r="BA623" s="418"/>
    </row>
    <row r="624" spans="1:53" ht="16.2" thickBot="1" x14ac:dyDescent="0.35">
      <c r="A624" s="305">
        <v>1621</v>
      </c>
      <c r="B624" s="306">
        <v>0</v>
      </c>
      <c r="C624" s="307">
        <v>0</v>
      </c>
      <c r="D624" s="308">
        <v>0</v>
      </c>
      <c r="E624" s="309">
        <v>0</v>
      </c>
      <c r="F624" s="310">
        <v>0</v>
      </c>
      <c r="G624" s="310">
        <v>0</v>
      </c>
      <c r="H624" s="324"/>
      <c r="I624" s="324"/>
      <c r="J624" s="175"/>
      <c r="K624" s="383"/>
      <c r="L624" s="318"/>
      <c r="M624" s="318"/>
      <c r="N624" s="318"/>
      <c r="O624" s="389"/>
      <c r="P624" s="318"/>
      <c r="Z624" s="418"/>
      <c r="AA624" s="418"/>
      <c r="AB624" s="418"/>
      <c r="AC624" s="418"/>
      <c r="AP624" s="418"/>
      <c r="AS624" s="418"/>
      <c r="AW624" s="418"/>
      <c r="BA624" s="418"/>
    </row>
    <row r="625" spans="1:53" ht="16.2" thickBot="1" x14ac:dyDescent="0.35">
      <c r="A625" s="305">
        <v>1622</v>
      </c>
      <c r="B625" s="306">
        <v>0</v>
      </c>
      <c r="C625" s="307">
        <v>0</v>
      </c>
      <c r="D625" s="308">
        <v>0</v>
      </c>
      <c r="E625" s="309">
        <v>0</v>
      </c>
      <c r="F625" s="310">
        <v>0</v>
      </c>
      <c r="G625" s="310">
        <v>0</v>
      </c>
      <c r="H625" s="324"/>
      <c r="I625" s="324"/>
      <c r="J625" s="175"/>
      <c r="K625" s="383"/>
      <c r="L625" s="318"/>
      <c r="M625" s="318"/>
      <c r="N625" s="318"/>
      <c r="O625" s="389"/>
      <c r="P625" s="318"/>
      <c r="Z625" s="418"/>
      <c r="AA625" s="418"/>
      <c r="AB625" s="418"/>
      <c r="AC625" s="418"/>
      <c r="AP625" s="418"/>
      <c r="AS625" s="418"/>
      <c r="AW625" s="418"/>
      <c r="BA625" s="418"/>
    </row>
    <row r="626" spans="1:53" ht="16.2" thickBot="1" x14ac:dyDescent="0.35">
      <c r="A626" s="305">
        <v>1623</v>
      </c>
      <c r="B626" s="306">
        <v>0</v>
      </c>
      <c r="C626" s="307">
        <v>0</v>
      </c>
      <c r="D626" s="308">
        <v>0</v>
      </c>
      <c r="E626" s="309">
        <v>0</v>
      </c>
      <c r="F626" s="310">
        <v>0</v>
      </c>
      <c r="G626" s="310">
        <v>0</v>
      </c>
      <c r="H626" s="324"/>
      <c r="I626" s="324"/>
      <c r="J626" s="175"/>
      <c r="K626" s="383"/>
      <c r="L626" s="318"/>
      <c r="M626" s="318"/>
      <c r="N626" s="318"/>
      <c r="O626" s="389"/>
      <c r="P626" s="318"/>
      <c r="Z626" s="418"/>
      <c r="AA626" s="418"/>
      <c r="AB626" s="418"/>
      <c r="AC626" s="418"/>
      <c r="AP626" s="418"/>
      <c r="AS626" s="418"/>
      <c r="AW626" s="418"/>
      <c r="BA626" s="418"/>
    </row>
    <row r="627" spans="1:53" ht="16.2" thickBot="1" x14ac:dyDescent="0.35">
      <c r="A627" s="305">
        <v>1624</v>
      </c>
      <c r="B627" s="306">
        <v>0</v>
      </c>
      <c r="C627" s="307">
        <v>0</v>
      </c>
      <c r="D627" s="308">
        <v>0</v>
      </c>
      <c r="E627" s="309">
        <v>0</v>
      </c>
      <c r="F627" s="310">
        <v>0</v>
      </c>
      <c r="G627" s="310">
        <v>0</v>
      </c>
      <c r="H627" s="324"/>
      <c r="I627" s="324"/>
      <c r="J627" s="175"/>
      <c r="K627" s="383"/>
      <c r="L627" s="318"/>
      <c r="M627" s="318"/>
      <c r="N627" s="318"/>
      <c r="O627" s="389"/>
      <c r="P627" s="318"/>
      <c r="Z627" s="418"/>
      <c r="AA627" s="418"/>
      <c r="AB627" s="418"/>
      <c r="AC627" s="418"/>
      <c r="AP627" s="418"/>
      <c r="AS627" s="418"/>
      <c r="AW627" s="418"/>
      <c r="BA627" s="418"/>
    </row>
    <row r="628" spans="1:53" ht="16.2" thickBot="1" x14ac:dyDescent="0.35">
      <c r="A628" s="305">
        <v>1625</v>
      </c>
      <c r="B628" s="306">
        <v>0</v>
      </c>
      <c r="C628" s="307">
        <v>0</v>
      </c>
      <c r="D628" s="308">
        <v>0</v>
      </c>
      <c r="E628" s="309">
        <v>0</v>
      </c>
      <c r="F628" s="310">
        <v>0</v>
      </c>
      <c r="G628" s="310">
        <v>0</v>
      </c>
      <c r="H628" s="324"/>
      <c r="I628" s="324"/>
      <c r="J628" s="175"/>
      <c r="K628" s="383"/>
      <c r="L628" s="318"/>
      <c r="M628" s="318"/>
      <c r="N628" s="318"/>
      <c r="O628" s="389"/>
      <c r="P628" s="318"/>
      <c r="Z628" s="418"/>
      <c r="AA628" s="418"/>
      <c r="AB628" s="418"/>
      <c r="AC628" s="418"/>
      <c r="AP628" s="418"/>
      <c r="AS628" s="418"/>
      <c r="AW628" s="418"/>
      <c r="BA628" s="418"/>
    </row>
    <row r="629" spans="1:53" ht="16.2" thickBot="1" x14ac:dyDescent="0.35">
      <c r="A629" s="305">
        <v>1626</v>
      </c>
      <c r="B629" s="306">
        <v>0</v>
      </c>
      <c r="C629" s="307">
        <v>0</v>
      </c>
      <c r="D629" s="308">
        <v>0</v>
      </c>
      <c r="E629" s="309">
        <v>0</v>
      </c>
      <c r="F629" s="310">
        <v>0</v>
      </c>
      <c r="G629" s="310">
        <v>0</v>
      </c>
      <c r="H629" s="324"/>
      <c r="I629" s="324"/>
      <c r="J629" s="175"/>
      <c r="K629" s="383"/>
      <c r="L629" s="318"/>
      <c r="M629" s="318"/>
      <c r="N629" s="318"/>
      <c r="O629" s="389"/>
      <c r="P629" s="318"/>
      <c r="Z629" s="418"/>
      <c r="AA629" s="418"/>
      <c r="AB629" s="418"/>
      <c r="AC629" s="418"/>
      <c r="AP629" s="418"/>
      <c r="AS629" s="418"/>
      <c r="AW629" s="418"/>
      <c r="BA629" s="418"/>
    </row>
    <row r="630" spans="1:53" ht="16.2" thickBot="1" x14ac:dyDescent="0.35">
      <c r="A630" s="305">
        <v>1627</v>
      </c>
      <c r="B630" s="306">
        <v>0</v>
      </c>
      <c r="C630" s="307">
        <v>0</v>
      </c>
      <c r="D630" s="308">
        <v>0</v>
      </c>
      <c r="E630" s="309">
        <v>0</v>
      </c>
      <c r="F630" s="310">
        <v>0</v>
      </c>
      <c r="G630" s="310">
        <v>0</v>
      </c>
      <c r="H630" s="324"/>
      <c r="I630" s="324"/>
      <c r="J630" s="175"/>
      <c r="K630" s="383"/>
      <c r="L630" s="318"/>
      <c r="M630" s="318"/>
      <c r="N630" s="318"/>
      <c r="O630" s="389"/>
      <c r="P630" s="318"/>
      <c r="Z630" s="418"/>
      <c r="AA630" s="418"/>
      <c r="AB630" s="418"/>
      <c r="AC630" s="418"/>
      <c r="AP630" s="418"/>
      <c r="AS630" s="418"/>
      <c r="AW630" s="418"/>
      <c r="BA630" s="418"/>
    </row>
    <row r="631" spans="1:53" ht="16.2" thickBot="1" x14ac:dyDescent="0.35">
      <c r="A631" s="305">
        <v>1628</v>
      </c>
      <c r="B631" s="306">
        <v>0</v>
      </c>
      <c r="C631" s="307">
        <v>0</v>
      </c>
      <c r="D631" s="308">
        <v>0</v>
      </c>
      <c r="E631" s="309">
        <v>0</v>
      </c>
      <c r="F631" s="310">
        <v>0</v>
      </c>
      <c r="G631" s="310">
        <v>0</v>
      </c>
      <c r="H631" s="324"/>
      <c r="I631" s="324"/>
      <c r="J631" s="175"/>
      <c r="K631" s="383"/>
      <c r="L631" s="318"/>
      <c r="M631" s="318"/>
      <c r="N631" s="318"/>
      <c r="O631" s="389"/>
      <c r="P631" s="318"/>
      <c r="Z631" s="418"/>
      <c r="AA631" s="418"/>
      <c r="AB631" s="418"/>
      <c r="AC631" s="418"/>
      <c r="AP631" s="418"/>
      <c r="AS631" s="418"/>
      <c r="AW631" s="418"/>
      <c r="BA631" s="418"/>
    </row>
    <row r="632" spans="1:53" ht="16.2" thickBot="1" x14ac:dyDescent="0.35">
      <c r="A632" s="305">
        <v>1629</v>
      </c>
      <c r="B632" s="306">
        <v>0</v>
      </c>
      <c r="C632" s="307">
        <v>0</v>
      </c>
      <c r="D632" s="308">
        <v>0</v>
      </c>
      <c r="E632" s="309">
        <v>0</v>
      </c>
      <c r="F632" s="310">
        <v>0</v>
      </c>
      <c r="G632" s="310">
        <v>0</v>
      </c>
      <c r="H632" s="324"/>
      <c r="I632" s="324"/>
      <c r="J632" s="175"/>
      <c r="K632" s="383"/>
      <c r="L632" s="318"/>
      <c r="M632" s="318"/>
      <c r="N632" s="318"/>
      <c r="O632" s="389"/>
      <c r="P632" s="318"/>
      <c r="Z632" s="418"/>
      <c r="AA632" s="418"/>
      <c r="AB632" s="418"/>
      <c r="AC632" s="418"/>
      <c r="AP632" s="418"/>
      <c r="AS632" s="418"/>
      <c r="AW632" s="418"/>
      <c r="BA632" s="418"/>
    </row>
    <row r="633" spans="1:53" ht="16.2" thickBot="1" x14ac:dyDescent="0.35">
      <c r="A633" s="305">
        <v>1630</v>
      </c>
      <c r="B633" s="306">
        <v>0</v>
      </c>
      <c r="C633" s="307">
        <v>0</v>
      </c>
      <c r="D633" s="308">
        <v>0</v>
      </c>
      <c r="E633" s="309">
        <v>0</v>
      </c>
      <c r="F633" s="310">
        <v>0</v>
      </c>
      <c r="G633" s="310">
        <v>0</v>
      </c>
      <c r="H633" s="324"/>
      <c r="I633" s="324"/>
      <c r="J633" s="175"/>
      <c r="K633" s="383"/>
      <c r="L633" s="318"/>
      <c r="M633" s="318"/>
      <c r="N633" s="318"/>
      <c r="O633" s="389"/>
      <c r="P633" s="318"/>
      <c r="Z633" s="418"/>
      <c r="AA633" s="418"/>
      <c r="AB633" s="418"/>
      <c r="AC633" s="418"/>
      <c r="AP633" s="418"/>
      <c r="AS633" s="418"/>
      <c r="AW633" s="418"/>
      <c r="BA633" s="418"/>
    </row>
    <row r="634" spans="1:53" ht="16.2" thickBot="1" x14ac:dyDescent="0.35">
      <c r="A634" s="305">
        <v>1631</v>
      </c>
      <c r="B634" s="306">
        <v>0</v>
      </c>
      <c r="C634" s="307">
        <v>0</v>
      </c>
      <c r="D634" s="308">
        <v>0</v>
      </c>
      <c r="E634" s="309">
        <v>0</v>
      </c>
      <c r="F634" s="310">
        <v>0</v>
      </c>
      <c r="G634" s="310">
        <v>0</v>
      </c>
      <c r="H634" s="324"/>
      <c r="I634" s="324"/>
      <c r="J634" s="175"/>
      <c r="K634" s="383"/>
      <c r="L634" s="318"/>
      <c r="M634" s="318"/>
      <c r="N634" s="318"/>
      <c r="O634" s="389"/>
      <c r="P634" s="318"/>
      <c r="Z634" s="418"/>
      <c r="AA634" s="418"/>
      <c r="AB634" s="418"/>
      <c r="AC634" s="418"/>
      <c r="AP634" s="418"/>
      <c r="AS634" s="418"/>
      <c r="AW634" s="418"/>
      <c r="BA634" s="418"/>
    </row>
    <row r="635" spans="1:53" ht="16.2" thickBot="1" x14ac:dyDescent="0.35">
      <c r="A635" s="305">
        <v>1632</v>
      </c>
      <c r="B635" s="306">
        <v>0</v>
      </c>
      <c r="C635" s="307">
        <v>0</v>
      </c>
      <c r="D635" s="308">
        <v>0</v>
      </c>
      <c r="E635" s="309">
        <v>0</v>
      </c>
      <c r="F635" s="310">
        <v>0</v>
      </c>
      <c r="G635" s="310">
        <v>0</v>
      </c>
      <c r="H635" s="324"/>
      <c r="I635" s="324"/>
      <c r="J635" s="175"/>
      <c r="K635" s="383"/>
      <c r="L635" s="318"/>
      <c r="M635" s="318"/>
      <c r="N635" s="318"/>
      <c r="O635" s="389"/>
      <c r="P635" s="318"/>
      <c r="Z635" s="418"/>
      <c r="AA635" s="418"/>
      <c r="AB635" s="418"/>
      <c r="AC635" s="418"/>
      <c r="AP635" s="418"/>
      <c r="AS635" s="418"/>
      <c r="AW635" s="418"/>
      <c r="BA635" s="418"/>
    </row>
    <row r="636" spans="1:53" ht="16.2" thickBot="1" x14ac:dyDescent="0.35">
      <c r="A636" s="305">
        <v>1633</v>
      </c>
      <c r="B636" s="306">
        <v>0</v>
      </c>
      <c r="C636" s="307">
        <v>0</v>
      </c>
      <c r="D636" s="308">
        <v>0</v>
      </c>
      <c r="E636" s="309">
        <v>0</v>
      </c>
      <c r="F636" s="310">
        <v>0</v>
      </c>
      <c r="G636" s="310">
        <v>0</v>
      </c>
      <c r="H636" s="324"/>
      <c r="I636" s="324"/>
      <c r="J636" s="175"/>
      <c r="K636" s="383"/>
      <c r="L636" s="318"/>
      <c r="M636" s="318"/>
      <c r="N636" s="318"/>
      <c r="O636" s="389"/>
      <c r="P636" s="318"/>
      <c r="Z636" s="418"/>
      <c r="AA636" s="418"/>
      <c r="AB636" s="418"/>
      <c r="AC636" s="418"/>
      <c r="AP636" s="418"/>
      <c r="AS636" s="418"/>
      <c r="AW636" s="418"/>
      <c r="BA636" s="418"/>
    </row>
    <row r="637" spans="1:53" ht="16.2" thickBot="1" x14ac:dyDescent="0.35">
      <c r="A637" s="305">
        <v>1634</v>
      </c>
      <c r="B637" s="306">
        <v>0</v>
      </c>
      <c r="C637" s="307">
        <v>0</v>
      </c>
      <c r="D637" s="308">
        <v>0</v>
      </c>
      <c r="E637" s="309">
        <v>0</v>
      </c>
      <c r="F637" s="310">
        <v>0</v>
      </c>
      <c r="G637" s="310">
        <v>0</v>
      </c>
      <c r="H637" s="324"/>
      <c r="I637" s="324"/>
      <c r="J637" s="175"/>
      <c r="K637" s="383"/>
      <c r="L637" s="318"/>
      <c r="M637" s="318"/>
      <c r="N637" s="318"/>
      <c r="O637" s="389"/>
      <c r="P637" s="318"/>
      <c r="Z637" s="418"/>
      <c r="AA637" s="418"/>
      <c r="AB637" s="418"/>
      <c r="AC637" s="418"/>
      <c r="AP637" s="418"/>
      <c r="AS637" s="418"/>
      <c r="AW637" s="418"/>
      <c r="BA637" s="418"/>
    </row>
    <row r="638" spans="1:53" ht="16.2" thickBot="1" x14ac:dyDescent="0.35">
      <c r="A638" s="305">
        <v>1635</v>
      </c>
      <c r="B638" s="306">
        <v>0</v>
      </c>
      <c r="C638" s="307">
        <v>0</v>
      </c>
      <c r="D638" s="308">
        <v>0</v>
      </c>
      <c r="E638" s="309">
        <v>0</v>
      </c>
      <c r="F638" s="310">
        <v>0</v>
      </c>
      <c r="G638" s="310">
        <v>0</v>
      </c>
      <c r="H638" s="324"/>
      <c r="I638" s="324"/>
      <c r="J638" s="175"/>
      <c r="K638" s="383"/>
      <c r="L638" s="318"/>
      <c r="M638" s="318"/>
      <c r="N638" s="318"/>
      <c r="O638" s="389"/>
      <c r="P638" s="318"/>
      <c r="Z638" s="418"/>
      <c r="AA638" s="418"/>
      <c r="AB638" s="418"/>
      <c r="AC638" s="418"/>
      <c r="AP638" s="418"/>
      <c r="AS638" s="418"/>
      <c r="AW638" s="418"/>
      <c r="BA638" s="418"/>
    </row>
    <row r="639" spans="1:53" ht="16.2" thickBot="1" x14ac:dyDescent="0.35">
      <c r="A639" s="305">
        <v>1636</v>
      </c>
      <c r="B639" s="306">
        <v>0</v>
      </c>
      <c r="C639" s="307">
        <v>0</v>
      </c>
      <c r="D639" s="308">
        <v>0</v>
      </c>
      <c r="E639" s="309">
        <v>0</v>
      </c>
      <c r="F639" s="310">
        <v>0</v>
      </c>
      <c r="G639" s="310">
        <v>0</v>
      </c>
      <c r="H639" s="324"/>
      <c r="I639" s="324"/>
      <c r="J639" s="175"/>
      <c r="K639" s="383"/>
      <c r="L639" s="318"/>
      <c r="M639" s="318"/>
      <c r="N639" s="318"/>
      <c r="O639" s="389"/>
      <c r="P639" s="318"/>
      <c r="Z639" s="418"/>
      <c r="AA639" s="418"/>
      <c r="AB639" s="418"/>
      <c r="AC639" s="418"/>
      <c r="AP639" s="418"/>
      <c r="AS639" s="418"/>
      <c r="AW639" s="418"/>
      <c r="BA639" s="418"/>
    </row>
    <row r="640" spans="1:53" ht="16.2" thickBot="1" x14ac:dyDescent="0.35">
      <c r="A640" s="305">
        <v>1637</v>
      </c>
      <c r="B640" s="306">
        <v>0</v>
      </c>
      <c r="C640" s="307">
        <v>0</v>
      </c>
      <c r="D640" s="308">
        <v>0</v>
      </c>
      <c r="E640" s="309">
        <v>0</v>
      </c>
      <c r="F640" s="310">
        <v>0</v>
      </c>
      <c r="G640" s="310">
        <v>0</v>
      </c>
      <c r="H640" s="324"/>
      <c r="I640" s="324"/>
      <c r="J640" s="175"/>
      <c r="K640" s="383"/>
      <c r="L640" s="318"/>
      <c r="M640" s="318"/>
      <c r="N640" s="318"/>
      <c r="O640" s="389"/>
      <c r="P640" s="318"/>
      <c r="Z640" s="418"/>
      <c r="AA640" s="418"/>
      <c r="AB640" s="418"/>
      <c r="AC640" s="418"/>
      <c r="AP640" s="418"/>
      <c r="AS640" s="418"/>
      <c r="AW640" s="418"/>
      <c r="BA640" s="418"/>
    </row>
    <row r="641" spans="1:53" ht="16.2" thickBot="1" x14ac:dyDescent="0.35">
      <c r="A641" s="305">
        <v>1638</v>
      </c>
      <c r="B641" s="306">
        <v>0</v>
      </c>
      <c r="C641" s="307">
        <v>0</v>
      </c>
      <c r="D641" s="308">
        <v>0</v>
      </c>
      <c r="E641" s="309">
        <v>0</v>
      </c>
      <c r="F641" s="310">
        <v>0</v>
      </c>
      <c r="G641" s="310">
        <v>0</v>
      </c>
      <c r="H641" s="324"/>
      <c r="I641" s="324"/>
      <c r="J641" s="175"/>
      <c r="K641" s="383"/>
      <c r="L641" s="318"/>
      <c r="M641" s="318"/>
      <c r="N641" s="318"/>
      <c r="O641" s="389"/>
      <c r="P641" s="318"/>
      <c r="Z641" s="418"/>
      <c r="AA641" s="418"/>
      <c r="AB641" s="418"/>
      <c r="AC641" s="418"/>
      <c r="AP641" s="418"/>
      <c r="AS641" s="418"/>
      <c r="AW641" s="418"/>
      <c r="BA641" s="418"/>
    </row>
    <row r="642" spans="1:53" ht="16.2" thickBot="1" x14ac:dyDescent="0.35">
      <c r="A642" s="305">
        <v>1639</v>
      </c>
      <c r="B642" s="306">
        <v>0</v>
      </c>
      <c r="C642" s="307">
        <v>0</v>
      </c>
      <c r="D642" s="308">
        <v>0</v>
      </c>
      <c r="E642" s="309">
        <v>0</v>
      </c>
      <c r="F642" s="310">
        <v>0</v>
      </c>
      <c r="G642" s="310">
        <v>0</v>
      </c>
      <c r="H642" s="324"/>
      <c r="I642" s="324"/>
      <c r="J642" s="175"/>
      <c r="K642" s="383"/>
      <c r="L642" s="318"/>
      <c r="M642" s="318"/>
      <c r="N642" s="318"/>
      <c r="O642" s="389"/>
      <c r="P642" s="318"/>
      <c r="Z642" s="418"/>
      <c r="AA642" s="418"/>
      <c r="AB642" s="418"/>
      <c r="AC642" s="418"/>
      <c r="AP642" s="418"/>
      <c r="AS642" s="418"/>
      <c r="AW642" s="418"/>
      <c r="BA642" s="418"/>
    </row>
    <row r="643" spans="1:53" ht="16.2" thickBot="1" x14ac:dyDescent="0.35">
      <c r="A643" s="305">
        <v>1640</v>
      </c>
      <c r="B643" s="306">
        <v>0</v>
      </c>
      <c r="C643" s="307">
        <v>0</v>
      </c>
      <c r="D643" s="308">
        <v>0</v>
      </c>
      <c r="E643" s="309">
        <v>0</v>
      </c>
      <c r="F643" s="310">
        <v>0</v>
      </c>
      <c r="G643" s="310">
        <v>0</v>
      </c>
      <c r="H643" s="324"/>
      <c r="I643" s="324"/>
      <c r="J643" s="175"/>
      <c r="K643" s="383"/>
      <c r="L643" s="318"/>
      <c r="M643" s="318"/>
      <c r="N643" s="318"/>
      <c r="O643" s="389"/>
      <c r="P643" s="318"/>
      <c r="Z643" s="418"/>
      <c r="AA643" s="418"/>
      <c r="AB643" s="418"/>
      <c r="AC643" s="418"/>
      <c r="AP643" s="418"/>
      <c r="AS643" s="418"/>
      <c r="AW643" s="418"/>
      <c r="BA643" s="418"/>
    </row>
    <row r="644" spans="1:53" ht="16.2" thickBot="1" x14ac:dyDescent="0.35">
      <c r="A644" s="305">
        <v>1641</v>
      </c>
      <c r="B644" s="306">
        <v>0</v>
      </c>
      <c r="C644" s="307">
        <v>0</v>
      </c>
      <c r="D644" s="308">
        <v>0</v>
      </c>
      <c r="E644" s="309">
        <v>0</v>
      </c>
      <c r="F644" s="310">
        <v>0</v>
      </c>
      <c r="G644" s="310">
        <v>0</v>
      </c>
      <c r="H644" s="324"/>
      <c r="I644" s="324"/>
      <c r="J644" s="175"/>
      <c r="K644" s="383"/>
      <c r="L644" s="318"/>
      <c r="M644" s="318"/>
      <c r="N644" s="318"/>
      <c r="O644" s="389"/>
      <c r="P644" s="318"/>
      <c r="Z644" s="418"/>
      <c r="AA644" s="418"/>
      <c r="AB644" s="418"/>
      <c r="AC644" s="418"/>
      <c r="AP644" s="418"/>
      <c r="AS644" s="418"/>
      <c r="AW644" s="418"/>
      <c r="BA644" s="418"/>
    </row>
    <row r="645" spans="1:53" ht="16.2" thickBot="1" x14ac:dyDescent="0.35">
      <c r="A645" s="305">
        <v>1642</v>
      </c>
      <c r="B645" s="306">
        <v>0</v>
      </c>
      <c r="C645" s="307">
        <v>0</v>
      </c>
      <c r="D645" s="308">
        <v>0</v>
      </c>
      <c r="E645" s="309">
        <v>0</v>
      </c>
      <c r="F645" s="310">
        <v>0</v>
      </c>
      <c r="G645" s="310">
        <v>0</v>
      </c>
      <c r="H645" s="324"/>
      <c r="I645" s="324"/>
      <c r="J645" s="175"/>
      <c r="K645" s="383"/>
      <c r="L645" s="318"/>
      <c r="M645" s="318"/>
      <c r="N645" s="318"/>
      <c r="O645" s="389"/>
      <c r="P645" s="318"/>
      <c r="Z645" s="418"/>
      <c r="AA645" s="418"/>
      <c r="AB645" s="418"/>
      <c r="AC645" s="418"/>
      <c r="AP645" s="418"/>
      <c r="AS645" s="418"/>
      <c r="AW645" s="418"/>
      <c r="BA645" s="418"/>
    </row>
    <row r="646" spans="1:53" ht="16.2" thickBot="1" x14ac:dyDescent="0.35">
      <c r="A646" s="305">
        <v>1643</v>
      </c>
      <c r="B646" s="306">
        <v>0</v>
      </c>
      <c r="C646" s="307">
        <v>0</v>
      </c>
      <c r="D646" s="308">
        <v>0</v>
      </c>
      <c r="E646" s="309">
        <v>0</v>
      </c>
      <c r="F646" s="310">
        <v>0</v>
      </c>
      <c r="G646" s="310">
        <v>0</v>
      </c>
      <c r="H646" s="324"/>
      <c r="I646" s="324"/>
      <c r="J646" s="175"/>
      <c r="K646" s="383"/>
      <c r="L646" s="318"/>
      <c r="M646" s="318"/>
      <c r="N646" s="318"/>
      <c r="O646" s="389"/>
      <c r="P646" s="318"/>
      <c r="Z646" s="418"/>
      <c r="AA646" s="418"/>
      <c r="AB646" s="418"/>
      <c r="AC646" s="418"/>
      <c r="AP646" s="418"/>
      <c r="AS646" s="418"/>
      <c r="AW646" s="418"/>
      <c r="BA646" s="418"/>
    </row>
    <row r="647" spans="1:53" ht="16.2" thickBot="1" x14ac:dyDescent="0.35">
      <c r="A647" s="305">
        <v>1644</v>
      </c>
      <c r="B647" s="306">
        <v>0</v>
      </c>
      <c r="C647" s="307">
        <v>0</v>
      </c>
      <c r="D647" s="308">
        <v>0</v>
      </c>
      <c r="E647" s="309">
        <v>0</v>
      </c>
      <c r="F647" s="310">
        <v>0</v>
      </c>
      <c r="G647" s="310">
        <v>0</v>
      </c>
      <c r="H647" s="324"/>
      <c r="I647" s="324"/>
      <c r="J647" s="175"/>
      <c r="K647" s="383"/>
      <c r="L647" s="318"/>
      <c r="M647" s="318"/>
      <c r="N647" s="318"/>
      <c r="O647" s="389"/>
      <c r="P647" s="318"/>
      <c r="Z647" s="418"/>
      <c r="AA647" s="418"/>
      <c r="AB647" s="418"/>
      <c r="AC647" s="418"/>
      <c r="AP647" s="418"/>
      <c r="AS647" s="418"/>
      <c r="AW647" s="418"/>
      <c r="BA647" s="418"/>
    </row>
    <row r="648" spans="1:53" ht="16.2" thickBot="1" x14ac:dyDescent="0.35">
      <c r="A648" s="305">
        <v>1645</v>
      </c>
      <c r="B648" s="306">
        <v>0</v>
      </c>
      <c r="C648" s="307">
        <v>0</v>
      </c>
      <c r="D648" s="308">
        <v>0</v>
      </c>
      <c r="E648" s="309">
        <v>0</v>
      </c>
      <c r="F648" s="310">
        <v>0</v>
      </c>
      <c r="G648" s="310">
        <v>0</v>
      </c>
      <c r="H648" s="324"/>
      <c r="I648" s="324"/>
      <c r="J648" s="175"/>
      <c r="K648" s="383"/>
      <c r="L648" s="318"/>
      <c r="M648" s="318"/>
      <c r="N648" s="318"/>
      <c r="O648" s="389"/>
      <c r="P648" s="318"/>
      <c r="Z648" s="418"/>
      <c r="AA648" s="418"/>
      <c r="AB648" s="418"/>
      <c r="AC648" s="418"/>
      <c r="AP648" s="418"/>
      <c r="AS648" s="418"/>
      <c r="AW648" s="418"/>
      <c r="BA648" s="418"/>
    </row>
    <row r="649" spans="1:53" ht="16.2" thickBot="1" x14ac:dyDescent="0.35">
      <c r="A649" s="305">
        <v>1646</v>
      </c>
      <c r="B649" s="306">
        <v>0</v>
      </c>
      <c r="C649" s="307">
        <v>0</v>
      </c>
      <c r="D649" s="308">
        <v>0</v>
      </c>
      <c r="E649" s="309">
        <v>0</v>
      </c>
      <c r="F649" s="310">
        <v>0</v>
      </c>
      <c r="G649" s="310">
        <v>0</v>
      </c>
      <c r="H649" s="324"/>
      <c r="I649" s="324"/>
      <c r="J649" s="175"/>
      <c r="K649" s="383"/>
      <c r="L649" s="318"/>
      <c r="M649" s="318"/>
      <c r="N649" s="318"/>
      <c r="O649" s="389"/>
      <c r="P649" s="318"/>
      <c r="Z649" s="418"/>
      <c r="AA649" s="418"/>
      <c r="AB649" s="418"/>
      <c r="AC649" s="418"/>
      <c r="AP649" s="418"/>
      <c r="AS649" s="418"/>
      <c r="AW649" s="418"/>
      <c r="BA649" s="418"/>
    </row>
    <row r="650" spans="1:53" ht="16.2" thickBot="1" x14ac:dyDescent="0.35">
      <c r="A650" s="305">
        <v>1647</v>
      </c>
      <c r="B650" s="306">
        <v>0</v>
      </c>
      <c r="C650" s="307">
        <v>0</v>
      </c>
      <c r="D650" s="308">
        <v>0</v>
      </c>
      <c r="E650" s="309">
        <v>0</v>
      </c>
      <c r="F650" s="310">
        <v>0</v>
      </c>
      <c r="G650" s="310">
        <v>0</v>
      </c>
      <c r="H650" s="324"/>
      <c r="I650" s="324"/>
      <c r="J650" s="175"/>
      <c r="K650" s="383"/>
      <c r="L650" s="318"/>
      <c r="M650" s="318"/>
      <c r="N650" s="318"/>
      <c r="O650" s="389"/>
      <c r="P650" s="318"/>
      <c r="Z650" s="418"/>
      <c r="AA650" s="418"/>
      <c r="AB650" s="418"/>
      <c r="AC650" s="418"/>
      <c r="AP650" s="418"/>
      <c r="AS650" s="418"/>
      <c r="AW650" s="418"/>
      <c r="BA650" s="418"/>
    </row>
    <row r="651" spans="1:53" ht="16.2" thickBot="1" x14ac:dyDescent="0.35">
      <c r="A651" s="305">
        <v>1648</v>
      </c>
      <c r="B651" s="306">
        <v>0</v>
      </c>
      <c r="C651" s="307">
        <v>0</v>
      </c>
      <c r="D651" s="308">
        <v>0</v>
      </c>
      <c r="E651" s="309">
        <v>0</v>
      </c>
      <c r="F651" s="310">
        <v>0</v>
      </c>
      <c r="G651" s="310">
        <v>0</v>
      </c>
      <c r="H651" s="324"/>
      <c r="I651" s="324"/>
      <c r="J651" s="175"/>
      <c r="K651" s="383"/>
      <c r="L651" s="318"/>
      <c r="M651" s="318"/>
      <c r="N651" s="318"/>
      <c r="O651" s="389"/>
      <c r="P651" s="318"/>
      <c r="Z651" s="418"/>
      <c r="AA651" s="418"/>
      <c r="AB651" s="418"/>
      <c r="AC651" s="418"/>
      <c r="AP651" s="418"/>
      <c r="AS651" s="418"/>
      <c r="AW651" s="418"/>
      <c r="BA651" s="418"/>
    </row>
    <row r="652" spans="1:53" ht="16.2" thickBot="1" x14ac:dyDescent="0.35">
      <c r="A652" s="305">
        <v>1649</v>
      </c>
      <c r="B652" s="306">
        <v>0</v>
      </c>
      <c r="C652" s="307">
        <v>0</v>
      </c>
      <c r="D652" s="308">
        <v>0</v>
      </c>
      <c r="E652" s="309">
        <v>0</v>
      </c>
      <c r="F652" s="310">
        <v>0</v>
      </c>
      <c r="G652" s="310">
        <v>0</v>
      </c>
      <c r="H652" s="324"/>
      <c r="I652" s="324"/>
      <c r="J652" s="175"/>
      <c r="K652" s="383"/>
      <c r="L652" s="318"/>
      <c r="M652" s="318"/>
      <c r="N652" s="318"/>
      <c r="O652" s="389"/>
      <c r="P652" s="318"/>
      <c r="Z652" s="418"/>
      <c r="AA652" s="418"/>
      <c r="AB652" s="418"/>
      <c r="AC652" s="418"/>
      <c r="AP652" s="418"/>
      <c r="AS652" s="418"/>
      <c r="AW652" s="418"/>
      <c r="BA652" s="418"/>
    </row>
    <row r="653" spans="1:53" ht="16.2" thickBot="1" x14ac:dyDescent="0.35">
      <c r="A653" s="305">
        <v>1650</v>
      </c>
      <c r="B653" s="306">
        <v>0</v>
      </c>
      <c r="C653" s="307">
        <v>0</v>
      </c>
      <c r="D653" s="308">
        <v>0</v>
      </c>
      <c r="E653" s="309">
        <v>0</v>
      </c>
      <c r="F653" s="310">
        <v>0</v>
      </c>
      <c r="G653" s="310">
        <v>0</v>
      </c>
      <c r="H653" s="324"/>
      <c r="I653" s="324"/>
      <c r="J653" s="175"/>
      <c r="K653" s="383"/>
      <c r="L653" s="318"/>
      <c r="M653" s="318"/>
      <c r="N653" s="318"/>
      <c r="O653" s="389"/>
      <c r="P653" s="318"/>
      <c r="Z653" s="418"/>
      <c r="AA653" s="418"/>
      <c r="AB653" s="418"/>
      <c r="AC653" s="418"/>
      <c r="AP653" s="418"/>
      <c r="AS653" s="418"/>
      <c r="AW653" s="418"/>
      <c r="BA653" s="418"/>
    </row>
    <row r="654" spans="1:53" ht="16.2" thickBot="1" x14ac:dyDescent="0.35">
      <c r="A654" s="305">
        <v>1651</v>
      </c>
      <c r="B654" s="306">
        <v>0</v>
      </c>
      <c r="C654" s="307">
        <v>0</v>
      </c>
      <c r="D654" s="308">
        <v>0</v>
      </c>
      <c r="E654" s="309">
        <v>0</v>
      </c>
      <c r="F654" s="310">
        <v>0</v>
      </c>
      <c r="G654" s="310">
        <v>0</v>
      </c>
      <c r="H654" s="324"/>
      <c r="I654" s="324"/>
      <c r="J654" s="175"/>
      <c r="K654" s="383"/>
      <c r="L654" s="318"/>
      <c r="M654" s="318"/>
      <c r="N654" s="318"/>
      <c r="O654" s="389"/>
      <c r="P654" s="318"/>
      <c r="Z654" s="418"/>
      <c r="AA654" s="418"/>
      <c r="AB654" s="418"/>
      <c r="AC654" s="418"/>
      <c r="AP654" s="418"/>
      <c r="AS654" s="418"/>
      <c r="AW654" s="418"/>
      <c r="BA654" s="418"/>
    </row>
    <row r="655" spans="1:53" ht="16.2" thickBot="1" x14ac:dyDescent="0.35">
      <c r="A655" s="305">
        <v>1652</v>
      </c>
      <c r="B655" s="306">
        <v>0</v>
      </c>
      <c r="C655" s="307">
        <v>0</v>
      </c>
      <c r="D655" s="308">
        <v>0</v>
      </c>
      <c r="E655" s="309">
        <v>0</v>
      </c>
      <c r="F655" s="310">
        <v>0</v>
      </c>
      <c r="G655" s="310">
        <v>0</v>
      </c>
      <c r="H655" s="324"/>
      <c r="I655" s="324"/>
      <c r="J655" s="175"/>
      <c r="K655" s="383"/>
      <c r="L655" s="318"/>
      <c r="M655" s="318"/>
      <c r="N655" s="318"/>
      <c r="O655" s="389"/>
      <c r="P655" s="318"/>
      <c r="Z655" s="418"/>
      <c r="AA655" s="418"/>
      <c r="AB655" s="418"/>
      <c r="AC655" s="418"/>
      <c r="AP655" s="418"/>
      <c r="AS655" s="418"/>
      <c r="AW655" s="418"/>
      <c r="BA655" s="418"/>
    </row>
    <row r="656" spans="1:53" ht="16.2" thickBot="1" x14ac:dyDescent="0.35">
      <c r="A656" s="305">
        <v>1653</v>
      </c>
      <c r="B656" s="306">
        <v>0</v>
      </c>
      <c r="C656" s="307">
        <v>0</v>
      </c>
      <c r="D656" s="308">
        <v>0</v>
      </c>
      <c r="E656" s="309">
        <v>0</v>
      </c>
      <c r="F656" s="310">
        <v>0</v>
      </c>
      <c r="G656" s="310">
        <v>0</v>
      </c>
      <c r="H656" s="324"/>
      <c r="I656" s="324"/>
      <c r="J656" s="175"/>
      <c r="K656" s="383"/>
      <c r="L656" s="318"/>
      <c r="M656" s="318"/>
      <c r="N656" s="318"/>
      <c r="O656" s="389"/>
      <c r="P656" s="318"/>
      <c r="Z656" s="418"/>
      <c r="AA656" s="418"/>
      <c r="AB656" s="418"/>
      <c r="AC656" s="418"/>
      <c r="AP656" s="418"/>
      <c r="AS656" s="418"/>
      <c r="AW656" s="418"/>
      <c r="BA656" s="418"/>
    </row>
    <row r="657" spans="1:53" ht="16.2" thickBot="1" x14ac:dyDescent="0.35">
      <c r="A657" s="305">
        <v>1654</v>
      </c>
      <c r="B657" s="306">
        <v>0</v>
      </c>
      <c r="C657" s="307">
        <v>0</v>
      </c>
      <c r="D657" s="308">
        <v>0</v>
      </c>
      <c r="E657" s="309">
        <v>0</v>
      </c>
      <c r="F657" s="310">
        <v>0</v>
      </c>
      <c r="G657" s="310">
        <v>0</v>
      </c>
      <c r="H657" s="324"/>
      <c r="I657" s="324"/>
      <c r="J657" s="175"/>
      <c r="K657" s="383"/>
      <c r="L657" s="318"/>
      <c r="M657" s="318"/>
      <c r="N657" s="318"/>
      <c r="O657" s="389"/>
      <c r="P657" s="318"/>
      <c r="Z657" s="418"/>
      <c r="AA657" s="418"/>
      <c r="AB657" s="418"/>
      <c r="AC657" s="418"/>
      <c r="AP657" s="418"/>
      <c r="AS657" s="418"/>
      <c r="AW657" s="418"/>
      <c r="BA657" s="418"/>
    </row>
    <row r="658" spans="1:53" ht="16.2" thickBot="1" x14ac:dyDescent="0.35">
      <c r="A658" s="305">
        <v>1655</v>
      </c>
      <c r="B658" s="306">
        <v>0</v>
      </c>
      <c r="C658" s="307">
        <v>0</v>
      </c>
      <c r="D658" s="308">
        <v>0</v>
      </c>
      <c r="E658" s="309">
        <v>0</v>
      </c>
      <c r="F658" s="310">
        <v>0</v>
      </c>
      <c r="G658" s="310">
        <v>0</v>
      </c>
      <c r="H658" s="324"/>
      <c r="I658" s="324"/>
      <c r="J658" s="175"/>
      <c r="K658" s="383"/>
      <c r="L658" s="318"/>
      <c r="M658" s="318"/>
      <c r="N658" s="318"/>
      <c r="O658" s="389"/>
      <c r="P658" s="318"/>
      <c r="Z658" s="418"/>
      <c r="AA658" s="418"/>
      <c r="AB658" s="418"/>
      <c r="AC658" s="418"/>
      <c r="AP658" s="418"/>
      <c r="AS658" s="418"/>
      <c r="AW658" s="418"/>
      <c r="BA658" s="418"/>
    </row>
    <row r="659" spans="1:53" ht="16.2" thickBot="1" x14ac:dyDescent="0.35">
      <c r="A659" s="305">
        <v>1656</v>
      </c>
      <c r="B659" s="306">
        <v>0</v>
      </c>
      <c r="C659" s="307">
        <v>0</v>
      </c>
      <c r="D659" s="308">
        <v>0</v>
      </c>
      <c r="E659" s="309">
        <v>0</v>
      </c>
      <c r="F659" s="310">
        <v>0</v>
      </c>
      <c r="G659" s="310">
        <v>0</v>
      </c>
      <c r="H659" s="324"/>
      <c r="I659" s="324"/>
      <c r="J659" s="175"/>
      <c r="K659" s="383"/>
      <c r="L659" s="318"/>
      <c r="M659" s="318"/>
      <c r="N659" s="318"/>
      <c r="O659" s="389"/>
      <c r="P659" s="318"/>
      <c r="Z659" s="418"/>
      <c r="AA659" s="418"/>
      <c r="AB659" s="418"/>
      <c r="AC659" s="418"/>
      <c r="AP659" s="418"/>
      <c r="AS659" s="418"/>
      <c r="AW659" s="418"/>
      <c r="BA659" s="418"/>
    </row>
    <row r="660" spans="1:53" ht="16.2" thickBot="1" x14ac:dyDescent="0.35">
      <c r="A660" s="305">
        <v>1657</v>
      </c>
      <c r="B660" s="306">
        <v>0</v>
      </c>
      <c r="C660" s="307">
        <v>0</v>
      </c>
      <c r="D660" s="308">
        <v>0</v>
      </c>
      <c r="E660" s="309">
        <v>0</v>
      </c>
      <c r="F660" s="310">
        <v>0</v>
      </c>
      <c r="G660" s="310">
        <v>0</v>
      </c>
      <c r="H660" s="324"/>
      <c r="I660" s="324"/>
      <c r="J660" s="175"/>
      <c r="K660" s="383"/>
      <c r="L660" s="318"/>
      <c r="M660" s="318"/>
      <c r="N660" s="318"/>
      <c r="O660" s="389"/>
      <c r="P660" s="318"/>
      <c r="Z660" s="418"/>
      <c r="AA660" s="418"/>
      <c r="AB660" s="418"/>
      <c r="AC660" s="418"/>
      <c r="AP660" s="418"/>
      <c r="AS660" s="418"/>
      <c r="AW660" s="418"/>
      <c r="BA660" s="418"/>
    </row>
    <row r="661" spans="1:53" ht="16.2" thickBot="1" x14ac:dyDescent="0.35">
      <c r="A661" s="305">
        <v>1658</v>
      </c>
      <c r="B661" s="306">
        <v>0</v>
      </c>
      <c r="C661" s="307">
        <v>0</v>
      </c>
      <c r="D661" s="308">
        <v>0</v>
      </c>
      <c r="E661" s="309">
        <v>0</v>
      </c>
      <c r="F661" s="310">
        <v>0</v>
      </c>
      <c r="G661" s="310">
        <v>0</v>
      </c>
      <c r="H661" s="324"/>
      <c r="I661" s="324"/>
      <c r="J661" s="175"/>
      <c r="K661" s="383"/>
      <c r="L661" s="318"/>
      <c r="M661" s="318"/>
      <c r="N661" s="318"/>
      <c r="O661" s="389"/>
      <c r="P661" s="318"/>
      <c r="Z661" s="418"/>
      <c r="AA661" s="418"/>
      <c r="AB661" s="418"/>
      <c r="AC661" s="418"/>
      <c r="AP661" s="418"/>
      <c r="AS661" s="418"/>
      <c r="AW661" s="418"/>
      <c r="BA661" s="418"/>
    </row>
    <row r="662" spans="1:53" ht="16.2" thickBot="1" x14ac:dyDescent="0.35">
      <c r="A662" s="305">
        <v>1659</v>
      </c>
      <c r="B662" s="306">
        <v>0</v>
      </c>
      <c r="C662" s="307">
        <v>0</v>
      </c>
      <c r="D662" s="308">
        <v>0</v>
      </c>
      <c r="E662" s="309">
        <v>0</v>
      </c>
      <c r="F662" s="310">
        <v>0</v>
      </c>
      <c r="G662" s="310">
        <v>0</v>
      </c>
      <c r="H662" s="324"/>
      <c r="I662" s="324"/>
      <c r="J662" s="175"/>
      <c r="K662" s="383"/>
      <c r="L662" s="318"/>
      <c r="M662" s="318"/>
      <c r="N662" s="318"/>
      <c r="O662" s="389"/>
      <c r="P662" s="318"/>
      <c r="Z662" s="418"/>
      <c r="AA662" s="418"/>
      <c r="AB662" s="418"/>
      <c r="AC662" s="418"/>
      <c r="AP662" s="418"/>
      <c r="AS662" s="418"/>
      <c r="AW662" s="418"/>
      <c r="BA662" s="418"/>
    </row>
    <row r="663" spans="1:53" ht="16.2" thickBot="1" x14ac:dyDescent="0.35">
      <c r="A663" s="305">
        <v>1660</v>
      </c>
      <c r="B663" s="306">
        <v>0</v>
      </c>
      <c r="C663" s="307">
        <v>0</v>
      </c>
      <c r="D663" s="308">
        <v>0</v>
      </c>
      <c r="E663" s="309">
        <v>0</v>
      </c>
      <c r="F663" s="310">
        <v>0</v>
      </c>
      <c r="G663" s="310">
        <v>0</v>
      </c>
      <c r="H663" s="324"/>
      <c r="I663" s="324"/>
      <c r="J663" s="175"/>
      <c r="K663" s="383"/>
      <c r="L663" s="318"/>
      <c r="M663" s="318"/>
      <c r="N663" s="318"/>
      <c r="O663" s="389"/>
      <c r="P663" s="318"/>
      <c r="Z663" s="418"/>
      <c r="AA663" s="418"/>
      <c r="AB663" s="418"/>
      <c r="AC663" s="418"/>
      <c r="AP663" s="418"/>
      <c r="AS663" s="418"/>
      <c r="AW663" s="418"/>
      <c r="BA663" s="418"/>
    </row>
    <row r="664" spans="1:53" ht="16.2" thickBot="1" x14ac:dyDescent="0.35">
      <c r="A664" s="305">
        <v>1661</v>
      </c>
      <c r="B664" s="306">
        <v>0</v>
      </c>
      <c r="C664" s="307">
        <v>0</v>
      </c>
      <c r="D664" s="308">
        <v>0</v>
      </c>
      <c r="E664" s="309">
        <v>0</v>
      </c>
      <c r="F664" s="310">
        <v>0</v>
      </c>
      <c r="G664" s="310">
        <v>0</v>
      </c>
      <c r="H664" s="324"/>
      <c r="I664" s="324"/>
      <c r="J664" s="175"/>
      <c r="K664" s="383"/>
      <c r="L664" s="318"/>
      <c r="M664" s="318"/>
      <c r="N664" s="318"/>
      <c r="O664" s="389"/>
      <c r="P664" s="318"/>
      <c r="Z664" s="418"/>
      <c r="AA664" s="418"/>
      <c r="AB664" s="418"/>
      <c r="AC664" s="418"/>
      <c r="AP664" s="418"/>
      <c r="AS664" s="418"/>
      <c r="AW664" s="418"/>
      <c r="BA664" s="418"/>
    </row>
    <row r="665" spans="1:53" ht="16.2" thickBot="1" x14ac:dyDescent="0.35">
      <c r="A665" s="305">
        <v>1662</v>
      </c>
      <c r="B665" s="306">
        <v>0</v>
      </c>
      <c r="C665" s="307">
        <v>0</v>
      </c>
      <c r="D665" s="308">
        <v>0</v>
      </c>
      <c r="E665" s="309">
        <v>0</v>
      </c>
      <c r="F665" s="310">
        <v>0</v>
      </c>
      <c r="G665" s="310">
        <v>0</v>
      </c>
      <c r="H665" s="324"/>
      <c r="I665" s="324"/>
      <c r="J665" s="175"/>
      <c r="K665" s="383"/>
      <c r="L665" s="318"/>
      <c r="M665" s="318"/>
      <c r="N665" s="318"/>
      <c r="O665" s="389"/>
      <c r="P665" s="318"/>
      <c r="Z665" s="418"/>
      <c r="AA665" s="418"/>
      <c r="AB665" s="418"/>
      <c r="AC665" s="418"/>
      <c r="AP665" s="418"/>
      <c r="AS665" s="418"/>
      <c r="AW665" s="418"/>
      <c r="BA665" s="418"/>
    </row>
    <row r="666" spans="1:53" ht="16.2" thickBot="1" x14ac:dyDescent="0.35">
      <c r="A666" s="305">
        <v>1663</v>
      </c>
      <c r="B666" s="306">
        <v>0</v>
      </c>
      <c r="C666" s="307">
        <v>0</v>
      </c>
      <c r="D666" s="308">
        <v>0</v>
      </c>
      <c r="E666" s="309">
        <v>0</v>
      </c>
      <c r="F666" s="310">
        <v>0</v>
      </c>
      <c r="G666" s="310">
        <v>0</v>
      </c>
      <c r="H666" s="324"/>
      <c r="I666" s="324"/>
      <c r="J666" s="175"/>
      <c r="K666" s="383"/>
      <c r="L666" s="318"/>
      <c r="M666" s="318"/>
      <c r="N666" s="318"/>
      <c r="O666" s="389"/>
      <c r="P666" s="318"/>
      <c r="Z666" s="418"/>
      <c r="AA666" s="418"/>
      <c r="AB666" s="418"/>
      <c r="AC666" s="418"/>
      <c r="AP666" s="418"/>
      <c r="AS666" s="418"/>
      <c r="AW666" s="418"/>
      <c r="BA666" s="418"/>
    </row>
    <row r="667" spans="1:53" ht="16.2" thickBot="1" x14ac:dyDescent="0.35">
      <c r="A667" s="305">
        <v>1664</v>
      </c>
      <c r="B667" s="306">
        <v>0</v>
      </c>
      <c r="C667" s="307">
        <v>0</v>
      </c>
      <c r="D667" s="308">
        <v>0</v>
      </c>
      <c r="E667" s="309">
        <v>0</v>
      </c>
      <c r="F667" s="310">
        <v>0</v>
      </c>
      <c r="G667" s="310">
        <v>0</v>
      </c>
      <c r="H667" s="324"/>
      <c r="I667" s="324"/>
      <c r="J667" s="175"/>
      <c r="K667" s="383"/>
      <c r="L667" s="318"/>
      <c r="M667" s="318"/>
      <c r="N667" s="318"/>
      <c r="O667" s="389"/>
      <c r="P667" s="318"/>
      <c r="Z667" s="418"/>
      <c r="AA667" s="418"/>
      <c r="AB667" s="418"/>
      <c r="AC667" s="418"/>
      <c r="AP667" s="418"/>
      <c r="AS667" s="418"/>
      <c r="AW667" s="418"/>
      <c r="BA667" s="418"/>
    </row>
    <row r="668" spans="1:53" ht="16.2" thickBot="1" x14ac:dyDescent="0.35">
      <c r="A668" s="305">
        <v>1665</v>
      </c>
      <c r="B668" s="306">
        <v>0</v>
      </c>
      <c r="C668" s="307">
        <v>0</v>
      </c>
      <c r="D668" s="308">
        <v>0</v>
      </c>
      <c r="E668" s="309">
        <v>0</v>
      </c>
      <c r="F668" s="310">
        <v>0</v>
      </c>
      <c r="G668" s="310">
        <v>0</v>
      </c>
      <c r="H668" s="324"/>
      <c r="I668" s="324"/>
      <c r="J668" s="175"/>
      <c r="K668" s="383"/>
      <c r="L668" s="318"/>
      <c r="M668" s="318"/>
      <c r="N668" s="318"/>
      <c r="O668" s="389"/>
      <c r="P668" s="318"/>
      <c r="Z668" s="418"/>
      <c r="AA668" s="418"/>
      <c r="AB668" s="418"/>
      <c r="AC668" s="418"/>
      <c r="AP668" s="418"/>
      <c r="AS668" s="418"/>
      <c r="AW668" s="418"/>
      <c r="BA668" s="418"/>
    </row>
    <row r="669" spans="1:53" ht="16.2" thickBot="1" x14ac:dyDescent="0.35">
      <c r="A669" s="305">
        <v>1666</v>
      </c>
      <c r="B669" s="306">
        <v>0</v>
      </c>
      <c r="C669" s="307">
        <v>0</v>
      </c>
      <c r="D669" s="308">
        <v>0</v>
      </c>
      <c r="E669" s="309">
        <v>0</v>
      </c>
      <c r="F669" s="310">
        <v>0</v>
      </c>
      <c r="G669" s="310">
        <v>0</v>
      </c>
      <c r="H669" s="324"/>
      <c r="I669" s="324"/>
      <c r="J669" s="175"/>
      <c r="K669" s="383"/>
      <c r="L669" s="318"/>
      <c r="M669" s="318"/>
      <c r="N669" s="318"/>
      <c r="O669" s="389"/>
      <c r="P669" s="318"/>
      <c r="Z669" s="418"/>
      <c r="AA669" s="418"/>
      <c r="AB669" s="418"/>
      <c r="AC669" s="418"/>
      <c r="AP669" s="418"/>
      <c r="AS669" s="418"/>
      <c r="AW669" s="418"/>
      <c r="BA669" s="418"/>
    </row>
    <row r="670" spans="1:53" ht="16.2" thickBot="1" x14ac:dyDescent="0.35">
      <c r="A670" s="305">
        <v>1667</v>
      </c>
      <c r="B670" s="306">
        <v>0</v>
      </c>
      <c r="C670" s="307">
        <v>0</v>
      </c>
      <c r="D670" s="308">
        <v>0</v>
      </c>
      <c r="E670" s="309">
        <v>0</v>
      </c>
      <c r="F670" s="310">
        <v>0</v>
      </c>
      <c r="G670" s="310">
        <v>0</v>
      </c>
      <c r="H670" s="324"/>
      <c r="I670" s="324"/>
      <c r="J670" s="175"/>
      <c r="K670" s="383"/>
      <c r="L670" s="318"/>
      <c r="M670" s="318"/>
      <c r="N670" s="318"/>
      <c r="O670" s="389"/>
      <c r="P670" s="318"/>
      <c r="Z670" s="418"/>
      <c r="AA670" s="418"/>
      <c r="AB670" s="418"/>
      <c r="AC670" s="418"/>
      <c r="AP670" s="418"/>
      <c r="AS670" s="418"/>
      <c r="AW670" s="418"/>
      <c r="BA670" s="418"/>
    </row>
    <row r="671" spans="1:53" ht="16.2" thickBot="1" x14ac:dyDescent="0.35">
      <c r="A671" s="305">
        <v>1668</v>
      </c>
      <c r="B671" s="306">
        <v>0</v>
      </c>
      <c r="C671" s="307">
        <v>0</v>
      </c>
      <c r="D671" s="308">
        <v>0</v>
      </c>
      <c r="E671" s="309">
        <v>0</v>
      </c>
      <c r="F671" s="310">
        <v>0</v>
      </c>
      <c r="G671" s="310">
        <v>0</v>
      </c>
      <c r="H671" s="324"/>
      <c r="I671" s="324"/>
      <c r="J671" s="175"/>
      <c r="K671" s="383"/>
      <c r="L671" s="318"/>
      <c r="M671" s="318"/>
      <c r="N671" s="318"/>
      <c r="O671" s="389"/>
      <c r="P671" s="318"/>
      <c r="Z671" s="418"/>
      <c r="AA671" s="418"/>
      <c r="AB671" s="418"/>
      <c r="AC671" s="418"/>
      <c r="AP671" s="418"/>
      <c r="AS671" s="418"/>
      <c r="AW671" s="418"/>
      <c r="BA671" s="418"/>
    </row>
    <row r="672" spans="1:53" ht="16.2" thickBot="1" x14ac:dyDescent="0.35">
      <c r="A672" s="305">
        <v>1669</v>
      </c>
      <c r="B672" s="306">
        <v>0</v>
      </c>
      <c r="C672" s="307">
        <v>0</v>
      </c>
      <c r="D672" s="308">
        <v>0</v>
      </c>
      <c r="E672" s="309">
        <v>0</v>
      </c>
      <c r="F672" s="310">
        <v>0</v>
      </c>
      <c r="G672" s="310">
        <v>0</v>
      </c>
      <c r="H672" s="324"/>
      <c r="I672" s="324"/>
      <c r="J672" s="175"/>
      <c r="K672" s="383"/>
      <c r="L672" s="318"/>
      <c r="M672" s="318"/>
      <c r="N672" s="318"/>
      <c r="O672" s="389"/>
      <c r="P672" s="318"/>
      <c r="Z672" s="418"/>
      <c r="AA672" s="418"/>
      <c r="AB672" s="418"/>
      <c r="AC672" s="418"/>
      <c r="AP672" s="418"/>
      <c r="AS672" s="418"/>
      <c r="AW672" s="418"/>
      <c r="BA672" s="418"/>
    </row>
    <row r="673" spans="1:53" ht="16.2" thickBot="1" x14ac:dyDescent="0.35">
      <c r="A673" s="305">
        <v>1670</v>
      </c>
      <c r="B673" s="306">
        <v>0</v>
      </c>
      <c r="C673" s="307">
        <v>0</v>
      </c>
      <c r="D673" s="308">
        <v>0</v>
      </c>
      <c r="E673" s="309">
        <v>0</v>
      </c>
      <c r="F673" s="310">
        <v>0</v>
      </c>
      <c r="G673" s="310">
        <v>0</v>
      </c>
      <c r="H673" s="324"/>
      <c r="I673" s="324"/>
      <c r="J673" s="175"/>
      <c r="K673" s="383"/>
      <c r="L673" s="318"/>
      <c r="M673" s="318"/>
      <c r="N673" s="318"/>
      <c r="O673" s="389"/>
      <c r="P673" s="318"/>
      <c r="Z673" s="418"/>
      <c r="AA673" s="418"/>
      <c r="AB673" s="418"/>
      <c r="AC673" s="418"/>
      <c r="AP673" s="418"/>
      <c r="AS673" s="418"/>
      <c r="AW673" s="418"/>
      <c r="BA673" s="418"/>
    </row>
    <row r="674" spans="1:53" ht="16.2" thickBot="1" x14ac:dyDescent="0.35">
      <c r="A674" s="305">
        <v>1671</v>
      </c>
      <c r="B674" s="306">
        <v>0</v>
      </c>
      <c r="C674" s="307">
        <v>0</v>
      </c>
      <c r="D674" s="308">
        <v>0</v>
      </c>
      <c r="E674" s="309">
        <v>0</v>
      </c>
      <c r="F674" s="310">
        <v>0</v>
      </c>
      <c r="G674" s="310">
        <v>0</v>
      </c>
      <c r="H674" s="324"/>
      <c r="I674" s="324"/>
      <c r="J674" s="175"/>
      <c r="K674" s="383"/>
      <c r="L674" s="318"/>
      <c r="M674" s="318"/>
      <c r="N674" s="318"/>
      <c r="O674" s="389"/>
      <c r="P674" s="318"/>
      <c r="Z674" s="418"/>
      <c r="AA674" s="418"/>
      <c r="AB674" s="418"/>
      <c r="AC674" s="418"/>
      <c r="AP674" s="418"/>
      <c r="AS674" s="418"/>
      <c r="AW674" s="418"/>
      <c r="BA674" s="418"/>
    </row>
    <row r="675" spans="1:53" ht="16.2" thickBot="1" x14ac:dyDescent="0.35">
      <c r="A675" s="305">
        <v>1672</v>
      </c>
      <c r="B675" s="306">
        <v>0</v>
      </c>
      <c r="C675" s="307">
        <v>0</v>
      </c>
      <c r="D675" s="308">
        <v>0</v>
      </c>
      <c r="E675" s="309">
        <v>0</v>
      </c>
      <c r="F675" s="310">
        <v>0</v>
      </c>
      <c r="G675" s="310">
        <v>0</v>
      </c>
      <c r="H675" s="324"/>
      <c r="I675" s="324"/>
      <c r="J675" s="175"/>
      <c r="K675" s="383"/>
      <c r="L675" s="318"/>
      <c r="M675" s="318"/>
      <c r="N675" s="318"/>
      <c r="O675" s="389"/>
      <c r="P675" s="318"/>
      <c r="Z675" s="418"/>
      <c r="AA675" s="418"/>
      <c r="AB675" s="418"/>
      <c r="AC675" s="418"/>
      <c r="AP675" s="418"/>
      <c r="AS675" s="418"/>
      <c r="AW675" s="418"/>
      <c r="BA675" s="418"/>
    </row>
    <row r="676" spans="1:53" ht="16.2" thickBot="1" x14ac:dyDescent="0.35">
      <c r="A676" s="305">
        <v>1673</v>
      </c>
      <c r="B676" s="306">
        <v>0</v>
      </c>
      <c r="C676" s="307">
        <v>0</v>
      </c>
      <c r="D676" s="308">
        <v>0</v>
      </c>
      <c r="E676" s="309">
        <v>0</v>
      </c>
      <c r="F676" s="310">
        <v>0</v>
      </c>
      <c r="G676" s="310">
        <v>0</v>
      </c>
      <c r="H676" s="324"/>
      <c r="I676" s="324"/>
      <c r="J676" s="175"/>
      <c r="K676" s="383"/>
      <c r="L676" s="318"/>
      <c r="M676" s="318"/>
      <c r="N676" s="318"/>
      <c r="O676" s="389"/>
      <c r="P676" s="318"/>
      <c r="Z676" s="418"/>
      <c r="AA676" s="418"/>
      <c r="AB676" s="418"/>
      <c r="AC676" s="418"/>
      <c r="AP676" s="418"/>
      <c r="AS676" s="418"/>
      <c r="AW676" s="418"/>
      <c r="BA676" s="418"/>
    </row>
    <row r="677" spans="1:53" ht="16.2" thickBot="1" x14ac:dyDescent="0.35">
      <c r="A677" s="305">
        <v>1674</v>
      </c>
      <c r="B677" s="306">
        <v>0</v>
      </c>
      <c r="C677" s="307">
        <v>0</v>
      </c>
      <c r="D677" s="308">
        <v>0</v>
      </c>
      <c r="E677" s="309">
        <v>0</v>
      </c>
      <c r="F677" s="310">
        <v>0</v>
      </c>
      <c r="G677" s="310">
        <v>0</v>
      </c>
      <c r="H677" s="324"/>
      <c r="I677" s="324"/>
      <c r="J677" s="175"/>
      <c r="K677" s="383"/>
      <c r="L677" s="318"/>
      <c r="M677" s="318"/>
      <c r="N677" s="318"/>
      <c r="O677" s="389"/>
      <c r="P677" s="318"/>
      <c r="Z677" s="418"/>
      <c r="AA677" s="418"/>
      <c r="AB677" s="418"/>
      <c r="AC677" s="418"/>
      <c r="AP677" s="418"/>
      <c r="AS677" s="418"/>
      <c r="AW677" s="418"/>
      <c r="BA677" s="418"/>
    </row>
    <row r="678" spans="1:53" ht="16.2" thickBot="1" x14ac:dyDescent="0.35">
      <c r="A678" s="305">
        <v>1675</v>
      </c>
      <c r="B678" s="306">
        <v>0</v>
      </c>
      <c r="C678" s="307">
        <v>0</v>
      </c>
      <c r="D678" s="308">
        <v>0</v>
      </c>
      <c r="E678" s="309">
        <v>0</v>
      </c>
      <c r="F678" s="310">
        <v>0</v>
      </c>
      <c r="G678" s="310">
        <v>0</v>
      </c>
      <c r="H678" s="324"/>
      <c r="I678" s="324"/>
      <c r="J678" s="175"/>
      <c r="K678" s="383"/>
      <c r="L678" s="318"/>
      <c r="M678" s="318"/>
      <c r="N678" s="318"/>
      <c r="O678" s="389"/>
      <c r="P678" s="318"/>
      <c r="Z678" s="418"/>
      <c r="AA678" s="418"/>
      <c r="AB678" s="418"/>
      <c r="AC678" s="418"/>
      <c r="AP678" s="418"/>
      <c r="AS678" s="418"/>
      <c r="AW678" s="418"/>
      <c r="BA678" s="418"/>
    </row>
    <row r="679" spans="1:53" ht="16.2" thickBot="1" x14ac:dyDescent="0.35">
      <c r="A679" s="305">
        <v>1676</v>
      </c>
      <c r="B679" s="306">
        <v>0</v>
      </c>
      <c r="C679" s="307">
        <v>0</v>
      </c>
      <c r="D679" s="308">
        <v>0</v>
      </c>
      <c r="E679" s="309">
        <v>0</v>
      </c>
      <c r="F679" s="310">
        <v>0</v>
      </c>
      <c r="G679" s="310">
        <v>0</v>
      </c>
      <c r="H679" s="324"/>
      <c r="I679" s="324"/>
      <c r="J679" s="175"/>
      <c r="K679" s="383"/>
      <c r="L679" s="318"/>
      <c r="M679" s="318"/>
      <c r="N679" s="318"/>
      <c r="O679" s="389"/>
      <c r="P679" s="318"/>
      <c r="Z679" s="418"/>
      <c r="AA679" s="418"/>
      <c r="AB679" s="418"/>
      <c r="AC679" s="418"/>
      <c r="AP679" s="418"/>
      <c r="AS679" s="418"/>
      <c r="AW679" s="418"/>
      <c r="BA679" s="418"/>
    </row>
    <row r="680" spans="1:53" ht="16.2" thickBot="1" x14ac:dyDescent="0.35">
      <c r="A680" s="305">
        <v>1677</v>
      </c>
      <c r="B680" s="306">
        <v>0</v>
      </c>
      <c r="C680" s="307">
        <v>0</v>
      </c>
      <c r="D680" s="308">
        <v>0</v>
      </c>
      <c r="E680" s="309">
        <v>0</v>
      </c>
      <c r="F680" s="310">
        <v>0</v>
      </c>
      <c r="G680" s="310">
        <v>0</v>
      </c>
      <c r="H680" s="324"/>
      <c r="I680" s="324"/>
      <c r="J680" s="175"/>
      <c r="K680" s="383"/>
      <c r="L680" s="318"/>
      <c r="M680" s="318"/>
      <c r="N680" s="318"/>
      <c r="O680" s="389"/>
      <c r="P680" s="318"/>
      <c r="Z680" s="418"/>
      <c r="AA680" s="418"/>
      <c r="AB680" s="418"/>
      <c r="AC680" s="418"/>
      <c r="AP680" s="418"/>
      <c r="AS680" s="418"/>
      <c r="AW680" s="418"/>
      <c r="BA680" s="418"/>
    </row>
    <row r="681" spans="1:53" ht="16.2" thickBot="1" x14ac:dyDescent="0.35">
      <c r="A681" s="305">
        <v>1678</v>
      </c>
      <c r="B681" s="306">
        <v>0</v>
      </c>
      <c r="C681" s="307">
        <v>0</v>
      </c>
      <c r="D681" s="308">
        <v>0</v>
      </c>
      <c r="E681" s="309">
        <v>0</v>
      </c>
      <c r="F681" s="310">
        <v>0</v>
      </c>
      <c r="G681" s="310">
        <v>0</v>
      </c>
      <c r="H681" s="324"/>
      <c r="I681" s="324"/>
      <c r="J681" s="175"/>
      <c r="K681" s="383"/>
      <c r="L681" s="318"/>
      <c r="M681" s="318"/>
      <c r="N681" s="318"/>
      <c r="O681" s="389"/>
      <c r="P681" s="318"/>
      <c r="Z681" s="418"/>
      <c r="AA681" s="418"/>
      <c r="AB681" s="418"/>
      <c r="AC681" s="418"/>
      <c r="AP681" s="418"/>
      <c r="AS681" s="418"/>
      <c r="AW681" s="418"/>
      <c r="BA681" s="418"/>
    </row>
    <row r="682" spans="1:53" ht="16.2" thickBot="1" x14ac:dyDescent="0.35">
      <c r="A682" s="305">
        <v>1679</v>
      </c>
      <c r="B682" s="306">
        <v>0</v>
      </c>
      <c r="C682" s="307">
        <v>0</v>
      </c>
      <c r="D682" s="308">
        <v>0</v>
      </c>
      <c r="E682" s="309">
        <v>0</v>
      </c>
      <c r="F682" s="310">
        <v>0</v>
      </c>
      <c r="G682" s="310">
        <v>0</v>
      </c>
      <c r="H682" s="324"/>
      <c r="I682" s="324"/>
      <c r="J682" s="175"/>
      <c r="K682" s="383"/>
      <c r="L682" s="318"/>
      <c r="M682" s="318"/>
      <c r="N682" s="318"/>
      <c r="O682" s="389"/>
      <c r="P682" s="318"/>
      <c r="Z682" s="418"/>
      <c r="AA682" s="418"/>
      <c r="AB682" s="418"/>
      <c r="AC682" s="418"/>
      <c r="AP682" s="418"/>
      <c r="AS682" s="418"/>
      <c r="AW682" s="418"/>
      <c r="BA682" s="418"/>
    </row>
    <row r="683" spans="1:53" ht="16.2" thickBot="1" x14ac:dyDescent="0.35">
      <c r="A683" s="305">
        <v>1680</v>
      </c>
      <c r="B683" s="306">
        <v>0</v>
      </c>
      <c r="C683" s="307">
        <v>0</v>
      </c>
      <c r="D683" s="308">
        <v>0</v>
      </c>
      <c r="E683" s="309">
        <v>0</v>
      </c>
      <c r="F683" s="310">
        <v>0</v>
      </c>
      <c r="G683" s="310">
        <v>0</v>
      </c>
      <c r="H683" s="324"/>
      <c r="I683" s="324"/>
      <c r="J683" s="175"/>
      <c r="K683" s="383"/>
      <c r="L683" s="318"/>
      <c r="M683" s="318"/>
      <c r="N683" s="318"/>
      <c r="O683" s="389"/>
      <c r="P683" s="318"/>
      <c r="Z683" s="418"/>
      <c r="AA683" s="418"/>
      <c r="AB683" s="418"/>
      <c r="AC683" s="418"/>
      <c r="AP683" s="418"/>
      <c r="AS683" s="418"/>
      <c r="AW683" s="418"/>
      <c r="BA683" s="418"/>
    </row>
    <row r="684" spans="1:53" ht="16.2" thickBot="1" x14ac:dyDescent="0.35">
      <c r="A684" s="305">
        <v>1681</v>
      </c>
      <c r="B684" s="306">
        <v>0</v>
      </c>
      <c r="C684" s="307">
        <v>0</v>
      </c>
      <c r="D684" s="308">
        <v>0</v>
      </c>
      <c r="E684" s="309">
        <v>0</v>
      </c>
      <c r="F684" s="310">
        <v>0</v>
      </c>
      <c r="G684" s="310">
        <v>0</v>
      </c>
      <c r="H684" s="324"/>
      <c r="I684" s="324"/>
      <c r="J684" s="175"/>
      <c r="K684" s="383"/>
      <c r="L684" s="318"/>
      <c r="M684" s="318"/>
      <c r="N684" s="318"/>
      <c r="O684" s="389"/>
      <c r="P684" s="318"/>
      <c r="Z684" s="418"/>
      <c r="AA684" s="418"/>
      <c r="AB684" s="418"/>
      <c r="AC684" s="418"/>
      <c r="AP684" s="418"/>
      <c r="AS684" s="418"/>
      <c r="AW684" s="418"/>
      <c r="BA684" s="418"/>
    </row>
    <row r="685" spans="1:53" ht="16.2" thickBot="1" x14ac:dyDescent="0.35">
      <c r="A685" s="305">
        <v>1682</v>
      </c>
      <c r="B685" s="306">
        <v>0</v>
      </c>
      <c r="C685" s="307">
        <v>0</v>
      </c>
      <c r="D685" s="308">
        <v>0</v>
      </c>
      <c r="E685" s="309">
        <v>0</v>
      </c>
      <c r="F685" s="310">
        <v>0</v>
      </c>
      <c r="G685" s="310">
        <v>0</v>
      </c>
      <c r="H685" s="324"/>
      <c r="I685" s="324"/>
      <c r="J685" s="175"/>
      <c r="K685" s="383"/>
      <c r="L685" s="318"/>
      <c r="M685" s="318"/>
      <c r="N685" s="318"/>
      <c r="O685" s="389"/>
      <c r="P685" s="318"/>
      <c r="Z685" s="418"/>
      <c r="AA685" s="418"/>
      <c r="AB685" s="418"/>
      <c r="AC685" s="418"/>
      <c r="AP685" s="418"/>
      <c r="AS685" s="418"/>
      <c r="AW685" s="418"/>
      <c r="BA685" s="418"/>
    </row>
    <row r="686" spans="1:53" ht="16.2" thickBot="1" x14ac:dyDescent="0.35">
      <c r="A686" s="305">
        <v>1683</v>
      </c>
      <c r="B686" s="306">
        <v>0</v>
      </c>
      <c r="C686" s="307">
        <v>0</v>
      </c>
      <c r="D686" s="308">
        <v>0</v>
      </c>
      <c r="E686" s="309">
        <v>0</v>
      </c>
      <c r="F686" s="310">
        <v>0</v>
      </c>
      <c r="G686" s="310">
        <v>0</v>
      </c>
      <c r="H686" s="324"/>
      <c r="I686" s="324"/>
      <c r="J686" s="175"/>
      <c r="K686" s="383"/>
      <c r="L686" s="318"/>
      <c r="M686" s="318"/>
      <c r="N686" s="318"/>
      <c r="O686" s="389"/>
      <c r="P686" s="318"/>
      <c r="Z686" s="418"/>
      <c r="AA686" s="418"/>
      <c r="AB686" s="418"/>
      <c r="AC686" s="418"/>
      <c r="AP686" s="418"/>
      <c r="AS686" s="418"/>
      <c r="AW686" s="418"/>
      <c r="BA686" s="418"/>
    </row>
    <row r="687" spans="1:53" ht="16.2" thickBot="1" x14ac:dyDescent="0.35">
      <c r="A687" s="305">
        <v>1684</v>
      </c>
      <c r="B687" s="306">
        <v>0</v>
      </c>
      <c r="C687" s="307">
        <v>0</v>
      </c>
      <c r="D687" s="308">
        <v>0</v>
      </c>
      <c r="E687" s="309">
        <v>0</v>
      </c>
      <c r="F687" s="310">
        <v>0</v>
      </c>
      <c r="G687" s="310">
        <v>0</v>
      </c>
      <c r="H687" s="324"/>
      <c r="I687" s="324"/>
      <c r="J687" s="175"/>
      <c r="K687" s="383"/>
      <c r="L687" s="318"/>
      <c r="M687" s="318"/>
      <c r="N687" s="318"/>
      <c r="O687" s="389"/>
      <c r="P687" s="318"/>
      <c r="Z687" s="418"/>
      <c r="AA687" s="418"/>
      <c r="AB687" s="418"/>
      <c r="AC687" s="418"/>
      <c r="AP687" s="418"/>
      <c r="AS687" s="418"/>
      <c r="AW687" s="418"/>
      <c r="BA687" s="418"/>
    </row>
    <row r="688" spans="1:53" ht="16.2" thickBot="1" x14ac:dyDescent="0.35">
      <c r="A688" s="305">
        <v>1685</v>
      </c>
      <c r="B688" s="306">
        <v>0</v>
      </c>
      <c r="C688" s="307">
        <v>0</v>
      </c>
      <c r="D688" s="308">
        <v>0</v>
      </c>
      <c r="E688" s="309">
        <v>0</v>
      </c>
      <c r="F688" s="310">
        <v>0</v>
      </c>
      <c r="G688" s="310">
        <v>0</v>
      </c>
      <c r="H688" s="324"/>
      <c r="I688" s="324"/>
      <c r="J688" s="175"/>
      <c r="K688" s="383"/>
      <c r="L688" s="318"/>
      <c r="M688" s="318"/>
      <c r="N688" s="318"/>
      <c r="O688" s="389"/>
      <c r="P688" s="318"/>
      <c r="Z688" s="418"/>
      <c r="AA688" s="418"/>
      <c r="AB688" s="418"/>
      <c r="AC688" s="418"/>
      <c r="AP688" s="418"/>
      <c r="AS688" s="418"/>
      <c r="AW688" s="418"/>
      <c r="BA688" s="418"/>
    </row>
    <row r="689" spans="1:53" ht="16.2" thickBot="1" x14ac:dyDescent="0.35">
      <c r="A689" s="305">
        <v>1686</v>
      </c>
      <c r="B689" s="306">
        <v>0</v>
      </c>
      <c r="C689" s="307">
        <v>0</v>
      </c>
      <c r="D689" s="308">
        <v>0</v>
      </c>
      <c r="E689" s="309">
        <v>0</v>
      </c>
      <c r="F689" s="310">
        <v>0</v>
      </c>
      <c r="G689" s="310">
        <v>0</v>
      </c>
      <c r="H689" s="324"/>
      <c r="I689" s="324"/>
      <c r="J689" s="175"/>
      <c r="K689" s="383"/>
      <c r="L689" s="318"/>
      <c r="M689" s="318"/>
      <c r="N689" s="318"/>
      <c r="O689" s="389"/>
      <c r="P689" s="318"/>
      <c r="Z689" s="418"/>
      <c r="AA689" s="418"/>
      <c r="AB689" s="418"/>
      <c r="AC689" s="418"/>
      <c r="AP689" s="418"/>
      <c r="AS689" s="418"/>
      <c r="AW689" s="418"/>
      <c r="BA689" s="418"/>
    </row>
    <row r="690" spans="1:53" ht="16.2" thickBot="1" x14ac:dyDescent="0.35">
      <c r="A690" s="305">
        <v>1687</v>
      </c>
      <c r="B690" s="306">
        <v>0</v>
      </c>
      <c r="C690" s="307">
        <v>0</v>
      </c>
      <c r="D690" s="308">
        <v>0</v>
      </c>
      <c r="E690" s="309">
        <v>0</v>
      </c>
      <c r="F690" s="310">
        <v>0</v>
      </c>
      <c r="G690" s="310">
        <v>0</v>
      </c>
      <c r="H690" s="324"/>
      <c r="I690" s="324"/>
      <c r="J690" s="175"/>
      <c r="K690" s="383"/>
      <c r="L690" s="318"/>
      <c r="M690" s="318"/>
      <c r="N690" s="318"/>
      <c r="O690" s="389"/>
      <c r="P690" s="318"/>
      <c r="Z690" s="418"/>
      <c r="AA690" s="418"/>
      <c r="AB690" s="418"/>
      <c r="AC690" s="418"/>
      <c r="AP690" s="418"/>
      <c r="AS690" s="418"/>
      <c r="AW690" s="418"/>
      <c r="BA690" s="418"/>
    </row>
    <row r="691" spans="1:53" ht="16.2" thickBot="1" x14ac:dyDescent="0.35">
      <c r="A691" s="305">
        <v>1688</v>
      </c>
      <c r="B691" s="306">
        <v>0</v>
      </c>
      <c r="C691" s="307">
        <v>0</v>
      </c>
      <c r="D691" s="308">
        <v>0</v>
      </c>
      <c r="E691" s="309">
        <v>0</v>
      </c>
      <c r="F691" s="310">
        <v>0</v>
      </c>
      <c r="G691" s="310">
        <v>0</v>
      </c>
      <c r="H691" s="324"/>
      <c r="I691" s="324"/>
      <c r="J691" s="175"/>
      <c r="K691" s="383"/>
      <c r="L691" s="318"/>
      <c r="M691" s="318"/>
      <c r="N691" s="318"/>
      <c r="O691" s="389"/>
      <c r="P691" s="318"/>
      <c r="Z691" s="418"/>
      <c r="AA691" s="418"/>
      <c r="AB691" s="418"/>
      <c r="AC691" s="418"/>
      <c r="AP691" s="418"/>
      <c r="AS691" s="418"/>
      <c r="AW691" s="418"/>
      <c r="BA691" s="418"/>
    </row>
    <row r="692" spans="1:53" ht="16.2" thickBot="1" x14ac:dyDescent="0.35">
      <c r="A692" s="305">
        <v>1689</v>
      </c>
      <c r="B692" s="306">
        <v>0</v>
      </c>
      <c r="C692" s="307">
        <v>0</v>
      </c>
      <c r="D692" s="308">
        <v>0</v>
      </c>
      <c r="E692" s="309">
        <v>0</v>
      </c>
      <c r="F692" s="310">
        <v>0</v>
      </c>
      <c r="G692" s="310">
        <v>0</v>
      </c>
      <c r="H692" s="324"/>
      <c r="I692" s="324"/>
      <c r="J692" s="175"/>
      <c r="K692" s="383"/>
      <c r="L692" s="318"/>
      <c r="M692" s="318"/>
      <c r="N692" s="318"/>
      <c r="O692" s="389"/>
      <c r="P692" s="318"/>
      <c r="Z692" s="418"/>
      <c r="AA692" s="418"/>
      <c r="AB692" s="418"/>
      <c r="AC692" s="418"/>
      <c r="AP692" s="418"/>
      <c r="AS692" s="418"/>
      <c r="AW692" s="418"/>
      <c r="BA692" s="418"/>
    </row>
    <row r="693" spans="1:53" ht="16.2" thickBot="1" x14ac:dyDescent="0.35">
      <c r="A693" s="305">
        <v>1690</v>
      </c>
      <c r="B693" s="306">
        <v>0</v>
      </c>
      <c r="C693" s="307">
        <v>0</v>
      </c>
      <c r="D693" s="308">
        <v>0</v>
      </c>
      <c r="E693" s="309">
        <v>0</v>
      </c>
      <c r="F693" s="310">
        <v>0</v>
      </c>
      <c r="G693" s="310">
        <v>0</v>
      </c>
      <c r="H693" s="324"/>
      <c r="I693" s="324"/>
      <c r="J693" s="175"/>
      <c r="K693" s="383"/>
      <c r="L693" s="318"/>
      <c r="M693" s="318"/>
      <c r="N693" s="318"/>
      <c r="O693" s="389"/>
      <c r="P693" s="318"/>
      <c r="Z693" s="418"/>
      <c r="AA693" s="418"/>
      <c r="AB693" s="418"/>
      <c r="AC693" s="418"/>
      <c r="AP693" s="418"/>
      <c r="AS693" s="418"/>
      <c r="AW693" s="418"/>
      <c r="BA693" s="418"/>
    </row>
    <row r="694" spans="1:53" ht="16.2" thickBot="1" x14ac:dyDescent="0.35">
      <c r="A694" s="305">
        <v>1691</v>
      </c>
      <c r="B694" s="306">
        <v>0</v>
      </c>
      <c r="C694" s="307">
        <v>0</v>
      </c>
      <c r="D694" s="308">
        <v>0</v>
      </c>
      <c r="E694" s="309">
        <v>0</v>
      </c>
      <c r="F694" s="310">
        <v>0</v>
      </c>
      <c r="G694" s="310">
        <v>0</v>
      </c>
      <c r="H694" s="324"/>
      <c r="I694" s="324"/>
      <c r="J694" s="175"/>
      <c r="K694" s="383"/>
      <c r="L694" s="318"/>
      <c r="M694" s="318"/>
      <c r="N694" s="318"/>
      <c r="O694" s="389"/>
      <c r="P694" s="318"/>
      <c r="Z694" s="418"/>
      <c r="AA694" s="418"/>
      <c r="AB694" s="418"/>
      <c r="AC694" s="418"/>
      <c r="AP694" s="418"/>
      <c r="AS694" s="418"/>
      <c r="AW694" s="418"/>
      <c r="BA694" s="418"/>
    </row>
    <row r="695" spans="1:53" ht="16.2" thickBot="1" x14ac:dyDescent="0.35">
      <c r="A695" s="305">
        <v>1692</v>
      </c>
      <c r="B695" s="306">
        <v>0</v>
      </c>
      <c r="C695" s="307">
        <v>0</v>
      </c>
      <c r="D695" s="308">
        <v>0</v>
      </c>
      <c r="E695" s="309">
        <v>0</v>
      </c>
      <c r="F695" s="310">
        <v>0</v>
      </c>
      <c r="G695" s="310">
        <v>0</v>
      </c>
      <c r="H695" s="324"/>
      <c r="I695" s="324"/>
      <c r="J695" s="175"/>
      <c r="K695" s="383"/>
      <c r="L695" s="318"/>
      <c r="M695" s="318"/>
      <c r="N695" s="318"/>
      <c r="O695" s="389"/>
      <c r="P695" s="318"/>
      <c r="Z695" s="418"/>
      <c r="AA695" s="418"/>
      <c r="AB695" s="418"/>
      <c r="AC695" s="418"/>
      <c r="AP695" s="418"/>
      <c r="AS695" s="418"/>
      <c r="AW695" s="418"/>
      <c r="BA695" s="418"/>
    </row>
    <row r="696" spans="1:53" ht="16.2" thickBot="1" x14ac:dyDescent="0.35">
      <c r="A696" s="305">
        <v>1693</v>
      </c>
      <c r="B696" s="306">
        <v>0</v>
      </c>
      <c r="C696" s="307">
        <v>0</v>
      </c>
      <c r="D696" s="308">
        <v>0</v>
      </c>
      <c r="E696" s="309">
        <v>0</v>
      </c>
      <c r="F696" s="310">
        <v>0</v>
      </c>
      <c r="G696" s="310">
        <v>0</v>
      </c>
      <c r="H696" s="324"/>
      <c r="I696" s="324"/>
      <c r="J696" s="175"/>
      <c r="K696" s="383"/>
      <c r="L696" s="318"/>
      <c r="M696" s="318"/>
      <c r="N696" s="318"/>
      <c r="O696" s="389"/>
      <c r="P696" s="318"/>
      <c r="Z696" s="418"/>
      <c r="AA696" s="418"/>
      <c r="AB696" s="418"/>
      <c r="AC696" s="418"/>
      <c r="AP696" s="418"/>
      <c r="AS696" s="418"/>
      <c r="AW696" s="418"/>
      <c r="BA696" s="418"/>
    </row>
    <row r="697" spans="1:53" ht="16.2" thickBot="1" x14ac:dyDescent="0.35">
      <c r="A697" s="305">
        <v>1694</v>
      </c>
      <c r="B697" s="306">
        <v>0</v>
      </c>
      <c r="C697" s="307">
        <v>0</v>
      </c>
      <c r="D697" s="308">
        <v>0</v>
      </c>
      <c r="E697" s="309">
        <v>0</v>
      </c>
      <c r="F697" s="310">
        <v>0</v>
      </c>
      <c r="G697" s="310">
        <v>0</v>
      </c>
      <c r="H697" s="324"/>
      <c r="I697" s="324"/>
      <c r="J697" s="175"/>
      <c r="K697" s="383"/>
      <c r="L697" s="318"/>
      <c r="M697" s="318"/>
      <c r="N697" s="318"/>
      <c r="O697" s="389"/>
      <c r="P697" s="318"/>
      <c r="Z697" s="418"/>
      <c r="AA697" s="418"/>
      <c r="AB697" s="418"/>
      <c r="AC697" s="418"/>
      <c r="AP697" s="418"/>
      <c r="AS697" s="418"/>
      <c r="AW697" s="418"/>
      <c r="BA697" s="418"/>
    </row>
    <row r="698" spans="1:53" ht="16.2" thickBot="1" x14ac:dyDescent="0.35">
      <c r="A698" s="305">
        <v>1695</v>
      </c>
      <c r="B698" s="306">
        <v>0</v>
      </c>
      <c r="C698" s="307">
        <v>0</v>
      </c>
      <c r="D698" s="308">
        <v>0</v>
      </c>
      <c r="E698" s="309">
        <v>0</v>
      </c>
      <c r="F698" s="310">
        <v>0</v>
      </c>
      <c r="G698" s="310">
        <v>0</v>
      </c>
      <c r="H698" s="324"/>
      <c r="I698" s="324"/>
      <c r="J698" s="175"/>
      <c r="K698" s="383"/>
      <c r="L698" s="318"/>
      <c r="M698" s="318"/>
      <c r="N698" s="318"/>
      <c r="O698" s="389"/>
      <c r="P698" s="318"/>
      <c r="Z698" s="418"/>
      <c r="AA698" s="418"/>
      <c r="AB698" s="418"/>
      <c r="AC698" s="418"/>
      <c r="AP698" s="418"/>
      <c r="AS698" s="418"/>
      <c r="AW698" s="418"/>
      <c r="BA698" s="418"/>
    </row>
    <row r="699" spans="1:53" ht="16.2" thickBot="1" x14ac:dyDescent="0.35">
      <c r="A699" s="305">
        <v>1696</v>
      </c>
      <c r="B699" s="306">
        <v>0</v>
      </c>
      <c r="C699" s="307">
        <v>0</v>
      </c>
      <c r="D699" s="308">
        <v>0</v>
      </c>
      <c r="E699" s="309">
        <v>0</v>
      </c>
      <c r="F699" s="310">
        <v>0</v>
      </c>
      <c r="G699" s="310">
        <v>0</v>
      </c>
      <c r="H699" s="324"/>
      <c r="I699" s="324"/>
      <c r="J699" s="175"/>
      <c r="K699" s="383"/>
      <c r="L699" s="318"/>
      <c r="M699" s="318"/>
      <c r="N699" s="318"/>
      <c r="O699" s="389"/>
      <c r="P699" s="318"/>
      <c r="Z699" s="418"/>
      <c r="AA699" s="418"/>
      <c r="AB699" s="418"/>
      <c r="AC699" s="418"/>
      <c r="AP699" s="418"/>
      <c r="AS699" s="418"/>
      <c r="AW699" s="418"/>
      <c r="BA699" s="418"/>
    </row>
    <row r="700" spans="1:53" ht="16.2" thickBot="1" x14ac:dyDescent="0.35">
      <c r="A700" s="305">
        <v>1697</v>
      </c>
      <c r="B700" s="306">
        <v>0</v>
      </c>
      <c r="C700" s="307">
        <v>0</v>
      </c>
      <c r="D700" s="308">
        <v>0</v>
      </c>
      <c r="E700" s="309">
        <v>0</v>
      </c>
      <c r="F700" s="310">
        <v>0</v>
      </c>
      <c r="G700" s="310">
        <v>0</v>
      </c>
      <c r="H700" s="324"/>
      <c r="I700" s="324"/>
      <c r="J700" s="175"/>
      <c r="K700" s="383"/>
      <c r="L700" s="318"/>
      <c r="M700" s="318"/>
      <c r="N700" s="318"/>
      <c r="O700" s="389"/>
      <c r="P700" s="318"/>
      <c r="Z700" s="418"/>
      <c r="AA700" s="418"/>
      <c r="AB700" s="418"/>
      <c r="AC700" s="418"/>
      <c r="AP700" s="418"/>
      <c r="AS700" s="418"/>
      <c r="AW700" s="418"/>
      <c r="BA700" s="418"/>
    </row>
    <row r="701" spans="1:53" ht="16.2" thickBot="1" x14ac:dyDescent="0.35">
      <c r="A701" s="305">
        <v>1698</v>
      </c>
      <c r="B701" s="306">
        <v>0</v>
      </c>
      <c r="C701" s="307">
        <v>0</v>
      </c>
      <c r="D701" s="308">
        <v>0</v>
      </c>
      <c r="E701" s="309">
        <v>0</v>
      </c>
      <c r="F701" s="310">
        <v>0</v>
      </c>
      <c r="G701" s="310">
        <v>0</v>
      </c>
      <c r="H701" s="324"/>
      <c r="I701" s="324"/>
      <c r="J701" s="175"/>
      <c r="K701" s="383"/>
      <c r="L701" s="318"/>
      <c r="M701" s="318"/>
      <c r="N701" s="318"/>
      <c r="O701" s="389"/>
      <c r="P701" s="318"/>
      <c r="Z701" s="418"/>
      <c r="AA701" s="418"/>
      <c r="AB701" s="418"/>
      <c r="AC701" s="418"/>
      <c r="AP701" s="418"/>
      <c r="AS701" s="418"/>
      <c r="AW701" s="418"/>
      <c r="BA701" s="418"/>
    </row>
    <row r="702" spans="1:53" ht="16.2" thickBot="1" x14ac:dyDescent="0.35">
      <c r="A702" s="305">
        <v>1699</v>
      </c>
      <c r="B702" s="306">
        <v>0</v>
      </c>
      <c r="C702" s="307">
        <v>0</v>
      </c>
      <c r="D702" s="308">
        <v>0</v>
      </c>
      <c r="E702" s="309">
        <v>0</v>
      </c>
      <c r="F702" s="310">
        <v>0</v>
      </c>
      <c r="G702" s="310">
        <v>0</v>
      </c>
      <c r="H702" s="324"/>
      <c r="I702" s="324"/>
      <c r="J702" s="175"/>
      <c r="K702" s="383"/>
      <c r="L702" s="318"/>
      <c r="M702" s="318"/>
      <c r="N702" s="318"/>
      <c r="O702" s="389"/>
      <c r="P702" s="318"/>
      <c r="Z702" s="418"/>
      <c r="AA702" s="418"/>
      <c r="AB702" s="418"/>
      <c r="AC702" s="418"/>
      <c r="AP702" s="418"/>
      <c r="AS702" s="418"/>
      <c r="AW702" s="418"/>
      <c r="BA702" s="418"/>
    </row>
    <row r="703" spans="1:53" ht="16.2" thickBot="1" x14ac:dyDescent="0.35">
      <c r="A703" s="305">
        <v>1700</v>
      </c>
      <c r="B703" s="306">
        <v>0</v>
      </c>
      <c r="C703" s="307">
        <v>0</v>
      </c>
      <c r="D703" s="308">
        <v>0</v>
      </c>
      <c r="E703" s="309">
        <v>0</v>
      </c>
      <c r="F703" s="310">
        <v>0</v>
      </c>
      <c r="G703" s="310">
        <v>0</v>
      </c>
      <c r="H703" s="324"/>
      <c r="I703" s="324"/>
      <c r="J703" s="175"/>
      <c r="K703" s="383"/>
      <c r="L703" s="318"/>
      <c r="M703" s="318"/>
      <c r="N703" s="318"/>
      <c r="O703" s="389"/>
      <c r="P703" s="318"/>
      <c r="Z703" s="418"/>
      <c r="AA703" s="418"/>
      <c r="AB703" s="418"/>
      <c r="AC703" s="418"/>
      <c r="AP703" s="418"/>
      <c r="AS703" s="418"/>
      <c r="AW703" s="418"/>
      <c r="BA703" s="418"/>
    </row>
    <row r="704" spans="1:53" ht="16.2" thickBot="1" x14ac:dyDescent="0.35">
      <c r="A704" s="305">
        <v>1701</v>
      </c>
      <c r="B704" s="306">
        <v>0</v>
      </c>
      <c r="C704" s="307">
        <v>0</v>
      </c>
      <c r="D704" s="308">
        <v>0</v>
      </c>
      <c r="E704" s="309">
        <v>0</v>
      </c>
      <c r="F704" s="310">
        <v>0</v>
      </c>
      <c r="G704" s="310">
        <v>0</v>
      </c>
      <c r="H704" s="324"/>
      <c r="I704" s="324"/>
      <c r="J704" s="175"/>
      <c r="K704" s="383"/>
      <c r="L704" s="318"/>
      <c r="M704" s="318"/>
      <c r="N704" s="318"/>
      <c r="O704" s="389"/>
      <c r="P704" s="318"/>
      <c r="Z704" s="418"/>
      <c r="AA704" s="418"/>
      <c r="AB704" s="418"/>
      <c r="AC704" s="418"/>
      <c r="AP704" s="418"/>
      <c r="AS704" s="418"/>
      <c r="AW704" s="418"/>
      <c r="BA704" s="418"/>
    </row>
    <row r="705" spans="1:53" ht="16.2" thickBot="1" x14ac:dyDescent="0.35">
      <c r="A705" s="305">
        <v>1702</v>
      </c>
      <c r="B705" s="306">
        <v>0</v>
      </c>
      <c r="C705" s="307">
        <v>0</v>
      </c>
      <c r="D705" s="308">
        <v>0</v>
      </c>
      <c r="E705" s="309">
        <v>0</v>
      </c>
      <c r="F705" s="310">
        <v>0</v>
      </c>
      <c r="G705" s="310">
        <v>0</v>
      </c>
      <c r="H705" s="324"/>
      <c r="I705" s="324"/>
      <c r="J705" s="175"/>
      <c r="K705" s="383"/>
      <c r="L705" s="318"/>
      <c r="M705" s="318"/>
      <c r="N705" s="318"/>
      <c r="O705" s="389"/>
      <c r="P705" s="318"/>
      <c r="Z705" s="418"/>
      <c r="AA705" s="418"/>
      <c r="AB705" s="418"/>
      <c r="AC705" s="418"/>
      <c r="AP705" s="418"/>
      <c r="AS705" s="418"/>
      <c r="AW705" s="418"/>
      <c r="BA705" s="418"/>
    </row>
    <row r="706" spans="1:53" ht="16.2" thickBot="1" x14ac:dyDescent="0.35">
      <c r="A706" s="305">
        <v>1703</v>
      </c>
      <c r="B706" s="306">
        <v>0</v>
      </c>
      <c r="C706" s="307">
        <v>0</v>
      </c>
      <c r="D706" s="308">
        <v>0</v>
      </c>
      <c r="E706" s="309">
        <v>0</v>
      </c>
      <c r="F706" s="310">
        <v>0</v>
      </c>
      <c r="G706" s="310">
        <v>0</v>
      </c>
      <c r="H706" s="324"/>
      <c r="I706" s="324"/>
      <c r="J706" s="175"/>
      <c r="K706" s="383"/>
      <c r="L706" s="318"/>
      <c r="M706" s="318"/>
      <c r="N706" s="318"/>
      <c r="O706" s="389"/>
      <c r="P706" s="318"/>
      <c r="Z706" s="418"/>
      <c r="AA706" s="418"/>
      <c r="AB706" s="418"/>
      <c r="AC706" s="418"/>
      <c r="AP706" s="418"/>
      <c r="AS706" s="418"/>
      <c r="AW706" s="418"/>
      <c r="BA706" s="418"/>
    </row>
    <row r="707" spans="1:53" ht="16.2" thickBot="1" x14ac:dyDescent="0.35">
      <c r="A707" s="305">
        <v>1704</v>
      </c>
      <c r="B707" s="306">
        <v>0</v>
      </c>
      <c r="C707" s="307">
        <v>0</v>
      </c>
      <c r="D707" s="308">
        <v>0</v>
      </c>
      <c r="E707" s="309">
        <v>0</v>
      </c>
      <c r="F707" s="310">
        <v>0</v>
      </c>
      <c r="G707" s="310">
        <v>0</v>
      </c>
      <c r="H707" s="324"/>
      <c r="I707" s="324"/>
      <c r="J707" s="175"/>
      <c r="K707" s="383"/>
      <c r="L707" s="318"/>
      <c r="M707" s="318"/>
      <c r="N707" s="318"/>
      <c r="O707" s="389"/>
      <c r="P707" s="318"/>
      <c r="Z707" s="418"/>
      <c r="AA707" s="418"/>
      <c r="AB707" s="418"/>
      <c r="AC707" s="418"/>
      <c r="AP707" s="418"/>
      <c r="AS707" s="418"/>
      <c r="AW707" s="418"/>
      <c r="BA707" s="418"/>
    </row>
    <row r="708" spans="1:53" ht="16.2" thickBot="1" x14ac:dyDescent="0.35">
      <c r="A708" s="305">
        <v>1705</v>
      </c>
      <c r="B708" s="306">
        <v>0</v>
      </c>
      <c r="C708" s="307">
        <v>0</v>
      </c>
      <c r="D708" s="308">
        <v>0</v>
      </c>
      <c r="E708" s="309">
        <v>0</v>
      </c>
      <c r="F708" s="310">
        <v>0</v>
      </c>
      <c r="G708" s="310">
        <v>0</v>
      </c>
      <c r="H708" s="324"/>
      <c r="I708" s="324"/>
      <c r="J708" s="175"/>
      <c r="K708" s="383"/>
      <c r="L708" s="318"/>
      <c r="M708" s="318"/>
      <c r="N708" s="318"/>
      <c r="O708" s="389"/>
      <c r="P708" s="318"/>
      <c r="Z708" s="418"/>
      <c r="AA708" s="418"/>
      <c r="AB708" s="418"/>
      <c r="AC708" s="418"/>
      <c r="AP708" s="418"/>
      <c r="AS708" s="418"/>
      <c r="AW708" s="418"/>
      <c r="BA708" s="418"/>
    </row>
    <row r="709" spans="1:53" ht="16.2" thickBot="1" x14ac:dyDescent="0.35">
      <c r="A709" s="305">
        <v>1706</v>
      </c>
      <c r="B709" s="306">
        <v>0</v>
      </c>
      <c r="C709" s="307">
        <v>0</v>
      </c>
      <c r="D709" s="308">
        <v>0</v>
      </c>
      <c r="E709" s="309">
        <v>0</v>
      </c>
      <c r="F709" s="310">
        <v>0</v>
      </c>
      <c r="G709" s="310">
        <v>0</v>
      </c>
      <c r="H709" s="324"/>
      <c r="I709" s="324"/>
      <c r="J709" s="175"/>
      <c r="K709" s="383"/>
      <c r="L709" s="318"/>
      <c r="M709" s="318"/>
      <c r="N709" s="318"/>
      <c r="O709" s="389"/>
      <c r="P709" s="318"/>
      <c r="Z709" s="418"/>
      <c r="AA709" s="418"/>
      <c r="AB709" s="418"/>
      <c r="AC709" s="418"/>
      <c r="AP709" s="418"/>
      <c r="AS709" s="418"/>
      <c r="AW709" s="418"/>
      <c r="BA709" s="418"/>
    </row>
    <row r="710" spans="1:53" ht="16.2" thickBot="1" x14ac:dyDescent="0.35">
      <c r="A710" s="305">
        <v>1707</v>
      </c>
      <c r="B710" s="306">
        <v>0</v>
      </c>
      <c r="C710" s="307">
        <v>0</v>
      </c>
      <c r="D710" s="308">
        <v>0</v>
      </c>
      <c r="E710" s="309">
        <v>0</v>
      </c>
      <c r="F710" s="310">
        <v>0</v>
      </c>
      <c r="G710" s="310">
        <v>0</v>
      </c>
      <c r="H710" s="324"/>
      <c r="I710" s="324"/>
      <c r="J710" s="175"/>
      <c r="K710" s="383"/>
      <c r="L710" s="318"/>
      <c r="M710" s="318"/>
      <c r="N710" s="318"/>
      <c r="O710" s="389"/>
      <c r="P710" s="318"/>
      <c r="Z710" s="418"/>
      <c r="AA710" s="418"/>
      <c r="AB710" s="418"/>
      <c r="AC710" s="418"/>
      <c r="AP710" s="418"/>
      <c r="AS710" s="418"/>
      <c r="AW710" s="418"/>
      <c r="BA710" s="418"/>
    </row>
    <row r="711" spans="1:53" ht="16.2" thickBot="1" x14ac:dyDescent="0.35">
      <c r="A711" s="305">
        <v>1708</v>
      </c>
      <c r="B711" s="306">
        <v>0</v>
      </c>
      <c r="C711" s="307">
        <v>0</v>
      </c>
      <c r="D711" s="308">
        <v>0</v>
      </c>
      <c r="E711" s="309">
        <v>0</v>
      </c>
      <c r="F711" s="310">
        <v>0</v>
      </c>
      <c r="G711" s="310">
        <v>0</v>
      </c>
      <c r="H711" s="324"/>
      <c r="I711" s="324"/>
      <c r="J711" s="175"/>
      <c r="K711" s="383"/>
      <c r="L711" s="318"/>
      <c r="M711" s="318"/>
      <c r="N711" s="318"/>
      <c r="O711" s="389"/>
      <c r="P711" s="318"/>
      <c r="Z711" s="418"/>
      <c r="AA711" s="418"/>
      <c r="AB711" s="418"/>
      <c r="AC711" s="418"/>
      <c r="AP711" s="418"/>
      <c r="AS711" s="418"/>
      <c r="AW711" s="418"/>
      <c r="BA711" s="418"/>
    </row>
    <row r="712" spans="1:53" ht="16.2" thickBot="1" x14ac:dyDescent="0.35">
      <c r="A712" s="305">
        <v>1709</v>
      </c>
      <c r="B712" s="306">
        <v>0</v>
      </c>
      <c r="C712" s="307">
        <v>0</v>
      </c>
      <c r="D712" s="308">
        <v>0</v>
      </c>
      <c r="E712" s="309">
        <v>0</v>
      </c>
      <c r="F712" s="310">
        <v>0</v>
      </c>
      <c r="G712" s="310">
        <v>0</v>
      </c>
      <c r="H712" s="324"/>
      <c r="I712" s="324"/>
      <c r="J712" s="175"/>
      <c r="K712" s="383"/>
      <c r="L712" s="318"/>
      <c r="M712" s="318"/>
      <c r="N712" s="318"/>
      <c r="O712" s="389"/>
      <c r="P712" s="318"/>
      <c r="Z712" s="418"/>
      <c r="AA712" s="418"/>
      <c r="AB712" s="418"/>
      <c r="AC712" s="418"/>
      <c r="AP712" s="418"/>
      <c r="AS712" s="418"/>
      <c r="AW712" s="418"/>
      <c r="BA712" s="418"/>
    </row>
    <row r="713" spans="1:53" ht="16.2" thickBot="1" x14ac:dyDescent="0.35">
      <c r="A713" s="305">
        <v>1710</v>
      </c>
      <c r="B713" s="306">
        <v>0</v>
      </c>
      <c r="C713" s="307">
        <v>0</v>
      </c>
      <c r="D713" s="308">
        <v>0</v>
      </c>
      <c r="E713" s="309">
        <v>0</v>
      </c>
      <c r="F713" s="310">
        <v>0</v>
      </c>
      <c r="G713" s="310">
        <v>0</v>
      </c>
      <c r="H713" s="324"/>
      <c r="I713" s="324"/>
      <c r="J713" s="175"/>
      <c r="K713" s="383"/>
      <c r="L713" s="318"/>
      <c r="M713" s="318"/>
      <c r="N713" s="318"/>
      <c r="O713" s="389"/>
      <c r="P713" s="318"/>
      <c r="Z713" s="418"/>
      <c r="AA713" s="418"/>
      <c r="AB713" s="418"/>
      <c r="AC713" s="418"/>
      <c r="AP713" s="418"/>
      <c r="AS713" s="418"/>
      <c r="AW713" s="418"/>
      <c r="BA713" s="418"/>
    </row>
    <row r="714" spans="1:53" ht="16.2" thickBot="1" x14ac:dyDescent="0.35">
      <c r="A714" s="305">
        <v>1711</v>
      </c>
      <c r="B714" s="306">
        <v>0</v>
      </c>
      <c r="C714" s="307">
        <v>0</v>
      </c>
      <c r="D714" s="308">
        <v>0</v>
      </c>
      <c r="E714" s="309">
        <v>0</v>
      </c>
      <c r="F714" s="310">
        <v>0</v>
      </c>
      <c r="G714" s="310">
        <v>0</v>
      </c>
      <c r="H714" s="324"/>
      <c r="I714" s="324"/>
      <c r="J714" s="175"/>
      <c r="K714" s="383"/>
      <c r="L714" s="318"/>
      <c r="M714" s="318"/>
      <c r="N714" s="318"/>
      <c r="O714" s="389"/>
      <c r="P714" s="318"/>
      <c r="Z714" s="418"/>
      <c r="AA714" s="418"/>
      <c r="AB714" s="418"/>
      <c r="AC714" s="418"/>
      <c r="AP714" s="418"/>
      <c r="AS714" s="418"/>
      <c r="AW714" s="418"/>
      <c r="BA714" s="418"/>
    </row>
    <row r="715" spans="1:53" ht="16.2" thickBot="1" x14ac:dyDescent="0.35">
      <c r="A715" s="305">
        <v>1712</v>
      </c>
      <c r="B715" s="306">
        <v>0</v>
      </c>
      <c r="C715" s="307">
        <v>0</v>
      </c>
      <c r="D715" s="308">
        <v>0</v>
      </c>
      <c r="E715" s="309">
        <v>0</v>
      </c>
      <c r="F715" s="310">
        <v>0</v>
      </c>
      <c r="G715" s="310">
        <v>0</v>
      </c>
      <c r="H715" s="324"/>
      <c r="I715" s="324"/>
      <c r="J715" s="175"/>
      <c r="K715" s="383"/>
      <c r="L715" s="318"/>
      <c r="M715" s="318"/>
      <c r="N715" s="318"/>
      <c r="O715" s="389"/>
      <c r="P715" s="318"/>
      <c r="Z715" s="418"/>
      <c r="AA715" s="418"/>
      <c r="AB715" s="418"/>
      <c r="AC715" s="418"/>
      <c r="AP715" s="418"/>
      <c r="AS715" s="418"/>
      <c r="AW715" s="418"/>
      <c r="BA715" s="418"/>
    </row>
    <row r="716" spans="1:53" ht="16.2" thickBot="1" x14ac:dyDescent="0.35">
      <c r="A716" s="305">
        <v>1713</v>
      </c>
      <c r="B716" s="306">
        <v>0</v>
      </c>
      <c r="C716" s="307">
        <v>0</v>
      </c>
      <c r="D716" s="308">
        <v>0</v>
      </c>
      <c r="E716" s="309">
        <v>0</v>
      </c>
      <c r="F716" s="310">
        <v>0</v>
      </c>
      <c r="G716" s="310">
        <v>0</v>
      </c>
      <c r="H716" s="324"/>
      <c r="I716" s="324"/>
      <c r="J716" s="175"/>
      <c r="K716" s="383"/>
      <c r="L716" s="318"/>
      <c r="M716" s="318"/>
      <c r="N716" s="318"/>
      <c r="O716" s="389"/>
      <c r="P716" s="318"/>
      <c r="Z716" s="418"/>
      <c r="AA716" s="418"/>
      <c r="AB716" s="418"/>
      <c r="AC716" s="418"/>
      <c r="AP716" s="418"/>
      <c r="AS716" s="418"/>
      <c r="AW716" s="418"/>
      <c r="BA716" s="418"/>
    </row>
    <row r="717" spans="1:53" ht="16.2" thickBot="1" x14ac:dyDescent="0.35">
      <c r="A717" s="305">
        <v>1714</v>
      </c>
      <c r="B717" s="306">
        <v>0</v>
      </c>
      <c r="C717" s="307">
        <v>0</v>
      </c>
      <c r="D717" s="308">
        <v>0</v>
      </c>
      <c r="E717" s="309">
        <v>0</v>
      </c>
      <c r="F717" s="310">
        <v>0</v>
      </c>
      <c r="G717" s="310">
        <v>0</v>
      </c>
      <c r="H717" s="324"/>
      <c r="I717" s="324"/>
      <c r="J717" s="175"/>
      <c r="K717" s="383"/>
      <c r="L717" s="318"/>
      <c r="M717" s="318"/>
      <c r="N717" s="318"/>
      <c r="O717" s="389"/>
      <c r="P717" s="318"/>
      <c r="Z717" s="418"/>
      <c r="AA717" s="418"/>
      <c r="AB717" s="418"/>
      <c r="AC717" s="418"/>
      <c r="AP717" s="418"/>
      <c r="AS717" s="418"/>
      <c r="AW717" s="418"/>
      <c r="BA717" s="418"/>
    </row>
    <row r="718" spans="1:53" ht="16.2" thickBot="1" x14ac:dyDescent="0.35">
      <c r="A718" s="305">
        <v>1715</v>
      </c>
      <c r="B718" s="306">
        <v>0</v>
      </c>
      <c r="C718" s="307">
        <v>0</v>
      </c>
      <c r="D718" s="308">
        <v>0</v>
      </c>
      <c r="E718" s="309">
        <v>0</v>
      </c>
      <c r="F718" s="310">
        <v>0</v>
      </c>
      <c r="G718" s="310">
        <v>0</v>
      </c>
      <c r="H718" s="324"/>
      <c r="I718" s="324"/>
      <c r="J718" s="175"/>
      <c r="K718" s="383"/>
      <c r="L718" s="318"/>
      <c r="M718" s="318"/>
      <c r="N718" s="318"/>
      <c r="O718" s="389"/>
      <c r="P718" s="318"/>
      <c r="Z718" s="418"/>
      <c r="AA718" s="418"/>
      <c r="AB718" s="418"/>
      <c r="AC718" s="418"/>
      <c r="AP718" s="418"/>
      <c r="AS718" s="418"/>
      <c r="AW718" s="418"/>
      <c r="BA718" s="418"/>
    </row>
    <row r="719" spans="1:53" ht="16.2" thickBot="1" x14ac:dyDescent="0.35">
      <c r="A719" s="305">
        <v>1716</v>
      </c>
      <c r="B719" s="306">
        <v>0</v>
      </c>
      <c r="C719" s="307">
        <v>0</v>
      </c>
      <c r="D719" s="308">
        <v>0</v>
      </c>
      <c r="E719" s="309">
        <v>0</v>
      </c>
      <c r="F719" s="310">
        <v>0</v>
      </c>
      <c r="G719" s="310">
        <v>0</v>
      </c>
      <c r="H719" s="324"/>
      <c r="I719" s="324"/>
      <c r="J719" s="175"/>
      <c r="K719" s="383"/>
      <c r="L719" s="318"/>
      <c r="M719" s="318"/>
      <c r="N719" s="318"/>
      <c r="O719" s="389"/>
      <c r="P719" s="318"/>
      <c r="Z719" s="418"/>
      <c r="AA719" s="418"/>
      <c r="AB719" s="418"/>
      <c r="AC719" s="418"/>
      <c r="AP719" s="418"/>
      <c r="AS719" s="418"/>
      <c r="AW719" s="418"/>
      <c r="BA719" s="418"/>
    </row>
    <row r="720" spans="1:53" ht="16.2" thickBot="1" x14ac:dyDescent="0.35">
      <c r="A720" s="305">
        <v>1717</v>
      </c>
      <c r="B720" s="306">
        <v>0</v>
      </c>
      <c r="C720" s="307">
        <v>0</v>
      </c>
      <c r="D720" s="308">
        <v>0</v>
      </c>
      <c r="E720" s="309">
        <v>0</v>
      </c>
      <c r="F720" s="310">
        <v>0</v>
      </c>
      <c r="G720" s="310">
        <v>0</v>
      </c>
      <c r="H720" s="324"/>
      <c r="I720" s="324"/>
      <c r="J720" s="175"/>
      <c r="K720" s="383"/>
      <c r="L720" s="318"/>
      <c r="M720" s="318"/>
      <c r="N720" s="318"/>
      <c r="O720" s="389"/>
      <c r="P720" s="318"/>
      <c r="Z720" s="418"/>
      <c r="AA720" s="418"/>
      <c r="AB720" s="418"/>
      <c r="AC720" s="418"/>
      <c r="AP720" s="418"/>
      <c r="AS720" s="418"/>
      <c r="AW720" s="418"/>
      <c r="BA720" s="418"/>
    </row>
    <row r="721" spans="1:53" ht="16.2" thickBot="1" x14ac:dyDescent="0.35">
      <c r="A721" s="305">
        <v>1718</v>
      </c>
      <c r="B721" s="306">
        <v>0</v>
      </c>
      <c r="C721" s="307">
        <v>0</v>
      </c>
      <c r="D721" s="308">
        <v>0</v>
      </c>
      <c r="E721" s="309">
        <v>0</v>
      </c>
      <c r="F721" s="310">
        <v>0</v>
      </c>
      <c r="G721" s="310">
        <v>0</v>
      </c>
      <c r="H721" s="324"/>
      <c r="I721" s="324"/>
      <c r="J721" s="175"/>
      <c r="K721" s="383"/>
      <c r="L721" s="318"/>
      <c r="M721" s="318"/>
      <c r="N721" s="318"/>
      <c r="O721" s="389"/>
      <c r="P721" s="318"/>
      <c r="Z721" s="418"/>
      <c r="AA721" s="418"/>
      <c r="AB721" s="418"/>
      <c r="AC721" s="418"/>
      <c r="AP721" s="418"/>
      <c r="AS721" s="418"/>
      <c r="AW721" s="418"/>
      <c r="BA721" s="418"/>
    </row>
    <row r="722" spans="1:53" ht="16.2" thickBot="1" x14ac:dyDescent="0.35">
      <c r="A722" s="305">
        <v>1719</v>
      </c>
      <c r="B722" s="306">
        <v>0</v>
      </c>
      <c r="C722" s="307">
        <v>0</v>
      </c>
      <c r="D722" s="308">
        <v>0</v>
      </c>
      <c r="E722" s="309">
        <v>0</v>
      </c>
      <c r="F722" s="310">
        <v>0</v>
      </c>
      <c r="G722" s="310">
        <v>0</v>
      </c>
      <c r="H722" s="324"/>
      <c r="I722" s="324"/>
      <c r="J722" s="175"/>
      <c r="K722" s="383"/>
      <c r="L722" s="318"/>
      <c r="M722" s="318"/>
      <c r="N722" s="318"/>
      <c r="O722" s="389"/>
      <c r="P722" s="318"/>
      <c r="Z722" s="418"/>
      <c r="AA722" s="418"/>
      <c r="AB722" s="418"/>
      <c r="AC722" s="418"/>
      <c r="AP722" s="418"/>
      <c r="AS722" s="418"/>
      <c r="AW722" s="418"/>
      <c r="BA722" s="418"/>
    </row>
    <row r="723" spans="1:53" ht="16.2" thickBot="1" x14ac:dyDescent="0.35">
      <c r="A723" s="305">
        <v>1720</v>
      </c>
      <c r="B723" s="306">
        <v>0</v>
      </c>
      <c r="C723" s="307">
        <v>0</v>
      </c>
      <c r="D723" s="308">
        <v>0</v>
      </c>
      <c r="E723" s="309">
        <v>0</v>
      </c>
      <c r="F723" s="310">
        <v>0</v>
      </c>
      <c r="G723" s="310">
        <v>0</v>
      </c>
      <c r="H723" s="324"/>
      <c r="I723" s="324"/>
      <c r="J723" s="175"/>
      <c r="K723" s="383"/>
      <c r="L723" s="318"/>
      <c r="M723" s="318"/>
      <c r="N723" s="318"/>
      <c r="O723" s="389"/>
      <c r="P723" s="318"/>
      <c r="Z723" s="418"/>
      <c r="AA723" s="418"/>
      <c r="AB723" s="418"/>
      <c r="AC723" s="418"/>
      <c r="AP723" s="418"/>
      <c r="AS723" s="418"/>
      <c r="AW723" s="418"/>
      <c r="BA723" s="418"/>
    </row>
    <row r="724" spans="1:53" ht="16.2" thickBot="1" x14ac:dyDescent="0.35">
      <c r="A724" s="305">
        <v>1721</v>
      </c>
      <c r="B724" s="306">
        <v>0</v>
      </c>
      <c r="C724" s="307">
        <v>0</v>
      </c>
      <c r="D724" s="308">
        <v>0</v>
      </c>
      <c r="E724" s="309">
        <v>0</v>
      </c>
      <c r="F724" s="310">
        <v>0</v>
      </c>
      <c r="G724" s="310">
        <v>0</v>
      </c>
      <c r="H724" s="324"/>
      <c r="I724" s="324"/>
      <c r="J724" s="175"/>
      <c r="K724" s="383"/>
      <c r="L724" s="318"/>
      <c r="M724" s="318"/>
      <c r="N724" s="318"/>
      <c r="O724" s="389"/>
      <c r="P724" s="318"/>
      <c r="Z724" s="418"/>
      <c r="AA724" s="418"/>
      <c r="AB724" s="418"/>
      <c r="AC724" s="418"/>
      <c r="AP724" s="418"/>
      <c r="AS724" s="418"/>
      <c r="AW724" s="418"/>
      <c r="BA724" s="418"/>
    </row>
    <row r="725" spans="1:53" ht="16.2" thickBot="1" x14ac:dyDescent="0.35">
      <c r="A725" s="305">
        <v>1722</v>
      </c>
      <c r="B725" s="306">
        <v>0</v>
      </c>
      <c r="C725" s="307">
        <v>0</v>
      </c>
      <c r="D725" s="308">
        <v>0</v>
      </c>
      <c r="E725" s="309">
        <v>0</v>
      </c>
      <c r="F725" s="310">
        <v>0</v>
      </c>
      <c r="G725" s="310">
        <v>0</v>
      </c>
      <c r="H725" s="324"/>
      <c r="I725" s="324"/>
      <c r="J725" s="175"/>
      <c r="K725" s="383"/>
      <c r="L725" s="318"/>
      <c r="M725" s="318"/>
      <c r="N725" s="318"/>
      <c r="O725" s="389"/>
      <c r="P725" s="318"/>
      <c r="Z725" s="418"/>
      <c r="AA725" s="418"/>
      <c r="AB725" s="418"/>
      <c r="AC725" s="418"/>
      <c r="AP725" s="418"/>
      <c r="AS725" s="418"/>
      <c r="AW725" s="418"/>
      <c r="BA725" s="418"/>
    </row>
    <row r="726" spans="1:53" ht="16.2" thickBot="1" x14ac:dyDescent="0.35">
      <c r="A726" s="305">
        <v>1723</v>
      </c>
      <c r="B726" s="306">
        <v>0</v>
      </c>
      <c r="C726" s="307">
        <v>0</v>
      </c>
      <c r="D726" s="308">
        <v>0</v>
      </c>
      <c r="E726" s="309">
        <v>0</v>
      </c>
      <c r="F726" s="310">
        <v>0</v>
      </c>
      <c r="G726" s="310">
        <v>0</v>
      </c>
      <c r="H726" s="324"/>
      <c r="I726" s="324"/>
      <c r="J726" s="175"/>
      <c r="K726" s="383"/>
      <c r="L726" s="318"/>
      <c r="M726" s="318"/>
      <c r="N726" s="318"/>
      <c r="O726" s="389"/>
      <c r="P726" s="318"/>
      <c r="Z726" s="418"/>
      <c r="AA726" s="418"/>
      <c r="AB726" s="418"/>
      <c r="AC726" s="418"/>
      <c r="AP726" s="418"/>
      <c r="AS726" s="418"/>
      <c r="AW726" s="418"/>
      <c r="BA726" s="418"/>
    </row>
    <row r="727" spans="1:53" ht="16.2" thickBot="1" x14ac:dyDescent="0.35">
      <c r="A727" s="305">
        <v>1724</v>
      </c>
      <c r="B727" s="306">
        <v>0</v>
      </c>
      <c r="C727" s="307">
        <v>0</v>
      </c>
      <c r="D727" s="308">
        <v>0</v>
      </c>
      <c r="E727" s="309">
        <v>0</v>
      </c>
      <c r="F727" s="310">
        <v>0</v>
      </c>
      <c r="G727" s="310">
        <v>0</v>
      </c>
      <c r="H727" s="324"/>
      <c r="I727" s="324"/>
      <c r="J727" s="175"/>
      <c r="K727" s="383"/>
      <c r="L727" s="318"/>
      <c r="M727" s="318"/>
      <c r="N727" s="318"/>
      <c r="O727" s="389"/>
      <c r="P727" s="318"/>
      <c r="Z727" s="418"/>
      <c r="AA727" s="418"/>
      <c r="AB727" s="418"/>
      <c r="AC727" s="418"/>
      <c r="AP727" s="418"/>
      <c r="AS727" s="418"/>
      <c r="AW727" s="418"/>
      <c r="BA727" s="418"/>
    </row>
    <row r="728" spans="1:53" ht="16.2" thickBot="1" x14ac:dyDescent="0.35">
      <c r="A728" s="305">
        <v>1725</v>
      </c>
      <c r="B728" s="306">
        <v>0</v>
      </c>
      <c r="C728" s="307">
        <v>0</v>
      </c>
      <c r="D728" s="308">
        <v>0</v>
      </c>
      <c r="E728" s="309">
        <v>0</v>
      </c>
      <c r="F728" s="310">
        <v>0</v>
      </c>
      <c r="G728" s="310">
        <v>0</v>
      </c>
      <c r="H728" s="324"/>
      <c r="I728" s="324"/>
      <c r="J728" s="175"/>
      <c r="K728" s="383"/>
      <c r="L728" s="318"/>
      <c r="M728" s="318"/>
      <c r="N728" s="318"/>
      <c r="O728" s="389"/>
      <c r="P728" s="318"/>
      <c r="Z728" s="418"/>
      <c r="AA728" s="418"/>
      <c r="AB728" s="418"/>
      <c r="AC728" s="418"/>
      <c r="AP728" s="418"/>
      <c r="AS728" s="418"/>
      <c r="AW728" s="418"/>
      <c r="BA728" s="418"/>
    </row>
    <row r="729" spans="1:53" ht="16.2" thickBot="1" x14ac:dyDescent="0.35">
      <c r="A729" s="305">
        <v>1726</v>
      </c>
      <c r="B729" s="306">
        <v>0</v>
      </c>
      <c r="C729" s="307">
        <v>0</v>
      </c>
      <c r="D729" s="308">
        <v>0</v>
      </c>
      <c r="E729" s="309">
        <v>0</v>
      </c>
      <c r="F729" s="310">
        <v>0</v>
      </c>
      <c r="G729" s="310">
        <v>0</v>
      </c>
      <c r="H729" s="324"/>
      <c r="I729" s="324"/>
      <c r="J729" s="175"/>
      <c r="K729" s="383"/>
      <c r="L729" s="318"/>
      <c r="M729" s="318"/>
      <c r="N729" s="318"/>
      <c r="O729" s="389"/>
      <c r="P729" s="318"/>
      <c r="Z729" s="418"/>
      <c r="AA729" s="418"/>
      <c r="AB729" s="418"/>
      <c r="AC729" s="418"/>
      <c r="AP729" s="418"/>
      <c r="AS729" s="418"/>
      <c r="AW729" s="418"/>
      <c r="BA729" s="418"/>
    </row>
    <row r="730" spans="1:53" ht="16.2" thickBot="1" x14ac:dyDescent="0.35">
      <c r="A730" s="305">
        <v>1727</v>
      </c>
      <c r="B730" s="306">
        <v>0</v>
      </c>
      <c r="C730" s="307">
        <v>0</v>
      </c>
      <c r="D730" s="308">
        <v>0</v>
      </c>
      <c r="E730" s="309">
        <v>0</v>
      </c>
      <c r="F730" s="310">
        <v>0</v>
      </c>
      <c r="G730" s="310">
        <v>0</v>
      </c>
      <c r="H730" s="324"/>
      <c r="I730" s="324"/>
      <c r="J730" s="175"/>
      <c r="K730" s="383"/>
      <c r="L730" s="318"/>
      <c r="M730" s="318"/>
      <c r="N730" s="318"/>
      <c r="O730" s="389"/>
      <c r="P730" s="318"/>
      <c r="Z730" s="418"/>
      <c r="AA730" s="418"/>
      <c r="AB730" s="418"/>
      <c r="AC730" s="418"/>
      <c r="AP730" s="418"/>
      <c r="AS730" s="418"/>
      <c r="AW730" s="418"/>
      <c r="BA730" s="418"/>
    </row>
    <row r="731" spans="1:53" ht="16.2" thickBot="1" x14ac:dyDescent="0.35">
      <c r="A731" s="305">
        <v>1728</v>
      </c>
      <c r="B731" s="306">
        <v>0</v>
      </c>
      <c r="C731" s="307">
        <v>0</v>
      </c>
      <c r="D731" s="308">
        <v>0</v>
      </c>
      <c r="E731" s="309">
        <v>0</v>
      </c>
      <c r="F731" s="310">
        <v>0</v>
      </c>
      <c r="G731" s="310">
        <v>0</v>
      </c>
      <c r="H731" s="324"/>
      <c r="I731" s="324"/>
      <c r="J731" s="175"/>
      <c r="K731" s="383"/>
      <c r="L731" s="318"/>
      <c r="M731" s="318"/>
      <c r="N731" s="318"/>
      <c r="O731" s="389"/>
      <c r="P731" s="318"/>
      <c r="Z731" s="418"/>
      <c r="AA731" s="418"/>
      <c r="AB731" s="418"/>
      <c r="AC731" s="418"/>
      <c r="AP731" s="418"/>
      <c r="AS731" s="418"/>
      <c r="AW731" s="418"/>
      <c r="BA731" s="418"/>
    </row>
    <row r="732" spans="1:53" ht="16.2" thickBot="1" x14ac:dyDescent="0.35">
      <c r="A732" s="305">
        <v>1729</v>
      </c>
      <c r="B732" s="306">
        <v>0</v>
      </c>
      <c r="C732" s="307">
        <v>0</v>
      </c>
      <c r="D732" s="308">
        <v>0</v>
      </c>
      <c r="E732" s="309">
        <v>0</v>
      </c>
      <c r="F732" s="310">
        <v>0</v>
      </c>
      <c r="G732" s="310">
        <v>0</v>
      </c>
      <c r="H732" s="324"/>
      <c r="I732" s="324"/>
      <c r="J732" s="175"/>
      <c r="K732" s="383"/>
      <c r="L732" s="318"/>
      <c r="M732" s="318"/>
      <c r="N732" s="318"/>
      <c r="O732" s="389"/>
      <c r="P732" s="318"/>
      <c r="Z732" s="418"/>
      <c r="AA732" s="418"/>
      <c r="AB732" s="418"/>
      <c r="AC732" s="418"/>
      <c r="AP732" s="418"/>
      <c r="AS732" s="418"/>
      <c r="AW732" s="418"/>
      <c r="BA732" s="418"/>
    </row>
    <row r="733" spans="1:53" ht="16.2" thickBot="1" x14ac:dyDescent="0.35">
      <c r="A733" s="305">
        <v>1730</v>
      </c>
      <c r="B733" s="306">
        <v>0</v>
      </c>
      <c r="C733" s="307">
        <v>0</v>
      </c>
      <c r="D733" s="308">
        <v>0</v>
      </c>
      <c r="E733" s="309">
        <v>0</v>
      </c>
      <c r="F733" s="310">
        <v>0</v>
      </c>
      <c r="G733" s="310">
        <v>0</v>
      </c>
      <c r="H733" s="324"/>
      <c r="I733" s="324"/>
      <c r="J733" s="175"/>
      <c r="K733" s="383"/>
      <c r="L733" s="318"/>
      <c r="M733" s="318"/>
      <c r="N733" s="318"/>
      <c r="O733" s="389"/>
      <c r="P733" s="318"/>
      <c r="Z733" s="418"/>
      <c r="AA733" s="418"/>
      <c r="AB733" s="418"/>
      <c r="AC733" s="418"/>
      <c r="AP733" s="418"/>
      <c r="AS733" s="418"/>
      <c r="AW733" s="418"/>
      <c r="BA733" s="418"/>
    </row>
    <row r="734" spans="1:53" ht="16.2" thickBot="1" x14ac:dyDescent="0.35">
      <c r="A734" s="305">
        <v>1731</v>
      </c>
      <c r="B734" s="306">
        <v>0</v>
      </c>
      <c r="C734" s="307">
        <v>0</v>
      </c>
      <c r="D734" s="308">
        <v>0</v>
      </c>
      <c r="E734" s="309">
        <v>0</v>
      </c>
      <c r="F734" s="310">
        <v>0</v>
      </c>
      <c r="G734" s="310">
        <v>0</v>
      </c>
      <c r="H734" s="324"/>
      <c r="I734" s="324"/>
      <c r="J734" s="175"/>
      <c r="K734" s="383"/>
      <c r="L734" s="318"/>
      <c r="M734" s="318"/>
      <c r="N734" s="318"/>
      <c r="O734" s="389"/>
      <c r="P734" s="318"/>
      <c r="Z734" s="418"/>
      <c r="AA734" s="418"/>
      <c r="AB734" s="418"/>
      <c r="AC734" s="418"/>
      <c r="AP734" s="418"/>
      <c r="AS734" s="418"/>
      <c r="AW734" s="418"/>
      <c r="BA734" s="418"/>
    </row>
    <row r="735" spans="1:53" ht="16.2" thickBot="1" x14ac:dyDescent="0.35">
      <c r="A735" s="305">
        <v>1732</v>
      </c>
      <c r="B735" s="306">
        <v>0</v>
      </c>
      <c r="C735" s="307">
        <v>0</v>
      </c>
      <c r="D735" s="308">
        <v>0</v>
      </c>
      <c r="E735" s="309">
        <v>0</v>
      </c>
      <c r="F735" s="310">
        <v>0</v>
      </c>
      <c r="G735" s="310">
        <v>0</v>
      </c>
      <c r="H735" s="324"/>
      <c r="I735" s="324"/>
      <c r="J735" s="175"/>
      <c r="K735" s="383"/>
      <c r="L735" s="318"/>
      <c r="M735" s="318"/>
      <c r="N735" s="318"/>
      <c r="O735" s="389"/>
      <c r="P735" s="318"/>
      <c r="Z735" s="418"/>
      <c r="AA735" s="418"/>
      <c r="AB735" s="418"/>
      <c r="AC735" s="418"/>
      <c r="AP735" s="418"/>
      <c r="AS735" s="418"/>
      <c r="AW735" s="418"/>
      <c r="BA735" s="418"/>
    </row>
    <row r="736" spans="1:53" ht="16.2" thickBot="1" x14ac:dyDescent="0.35">
      <c r="A736" s="305">
        <v>1733</v>
      </c>
      <c r="B736" s="306">
        <v>0</v>
      </c>
      <c r="C736" s="307">
        <v>0</v>
      </c>
      <c r="D736" s="308">
        <v>0</v>
      </c>
      <c r="E736" s="309">
        <v>0</v>
      </c>
      <c r="F736" s="310">
        <v>0</v>
      </c>
      <c r="G736" s="310">
        <v>0</v>
      </c>
      <c r="H736" s="324"/>
      <c r="I736" s="324"/>
      <c r="J736" s="175"/>
      <c r="K736" s="383"/>
      <c r="L736" s="318"/>
      <c r="M736" s="318"/>
      <c r="N736" s="318"/>
      <c r="O736" s="389"/>
      <c r="P736" s="318"/>
      <c r="Z736" s="418"/>
      <c r="AA736" s="418"/>
      <c r="AB736" s="418"/>
      <c r="AC736" s="418"/>
      <c r="AP736" s="418"/>
      <c r="AS736" s="418"/>
      <c r="AW736" s="418"/>
      <c r="BA736" s="418"/>
    </row>
    <row r="737" spans="1:53" ht="16.2" thickBot="1" x14ac:dyDescent="0.35">
      <c r="A737" s="305">
        <v>1734</v>
      </c>
      <c r="B737" s="306">
        <v>0</v>
      </c>
      <c r="C737" s="307">
        <v>0</v>
      </c>
      <c r="D737" s="308">
        <v>0</v>
      </c>
      <c r="E737" s="309">
        <v>0</v>
      </c>
      <c r="F737" s="310">
        <v>0</v>
      </c>
      <c r="G737" s="310">
        <v>0</v>
      </c>
      <c r="H737" s="324"/>
      <c r="I737" s="324"/>
      <c r="J737" s="175"/>
      <c r="K737" s="383"/>
      <c r="L737" s="318"/>
      <c r="M737" s="318"/>
      <c r="N737" s="318"/>
      <c r="O737" s="389"/>
      <c r="P737" s="318"/>
      <c r="Z737" s="418"/>
      <c r="AA737" s="418"/>
      <c r="AB737" s="418"/>
      <c r="AC737" s="418"/>
      <c r="AP737" s="418"/>
      <c r="AS737" s="418"/>
      <c r="AW737" s="418"/>
      <c r="BA737" s="418"/>
    </row>
    <row r="738" spans="1:53" ht="16.2" thickBot="1" x14ac:dyDescent="0.35">
      <c r="A738" s="305">
        <v>1735</v>
      </c>
      <c r="B738" s="306">
        <v>0</v>
      </c>
      <c r="C738" s="307">
        <v>0</v>
      </c>
      <c r="D738" s="308">
        <v>0</v>
      </c>
      <c r="E738" s="309">
        <v>0</v>
      </c>
      <c r="F738" s="310">
        <v>0</v>
      </c>
      <c r="G738" s="310">
        <v>0</v>
      </c>
      <c r="H738" s="324"/>
      <c r="I738" s="324"/>
      <c r="J738" s="175"/>
      <c r="K738" s="383"/>
      <c r="L738" s="318"/>
      <c r="M738" s="318"/>
      <c r="N738" s="318"/>
      <c r="O738" s="389"/>
      <c r="P738" s="318"/>
      <c r="Z738" s="418"/>
      <c r="AA738" s="418"/>
      <c r="AB738" s="418"/>
      <c r="AC738" s="418"/>
      <c r="AP738" s="418"/>
      <c r="AS738" s="418"/>
      <c r="AW738" s="418"/>
      <c r="BA738" s="418"/>
    </row>
    <row r="739" spans="1:53" ht="16.2" thickBot="1" x14ac:dyDescent="0.35">
      <c r="A739" s="305">
        <v>1736</v>
      </c>
      <c r="B739" s="306">
        <v>0</v>
      </c>
      <c r="C739" s="307">
        <v>0</v>
      </c>
      <c r="D739" s="308">
        <v>0</v>
      </c>
      <c r="E739" s="309">
        <v>0</v>
      </c>
      <c r="F739" s="310">
        <v>0</v>
      </c>
      <c r="G739" s="310">
        <v>0</v>
      </c>
      <c r="H739" s="324"/>
      <c r="I739" s="324"/>
      <c r="J739" s="175"/>
      <c r="K739" s="383"/>
      <c r="L739" s="318"/>
      <c r="M739" s="318"/>
      <c r="N739" s="318"/>
      <c r="O739" s="389"/>
      <c r="P739" s="318"/>
      <c r="Z739" s="418"/>
      <c r="AA739" s="418"/>
      <c r="AB739" s="418"/>
      <c r="AC739" s="418"/>
      <c r="AP739" s="418"/>
      <c r="AS739" s="418"/>
      <c r="AW739" s="418"/>
      <c r="BA739" s="418"/>
    </row>
    <row r="740" spans="1:53" ht="16.2" thickBot="1" x14ac:dyDescent="0.35">
      <c r="A740" s="305">
        <v>1737</v>
      </c>
      <c r="B740" s="306">
        <v>0</v>
      </c>
      <c r="C740" s="307">
        <v>0</v>
      </c>
      <c r="D740" s="308">
        <v>0</v>
      </c>
      <c r="E740" s="309">
        <v>0</v>
      </c>
      <c r="F740" s="310">
        <v>0</v>
      </c>
      <c r="G740" s="310">
        <v>0</v>
      </c>
      <c r="H740" s="324"/>
      <c r="I740" s="324"/>
      <c r="J740" s="175"/>
      <c r="K740" s="383"/>
      <c r="L740" s="318"/>
      <c r="M740" s="318"/>
      <c r="N740" s="318"/>
      <c r="O740" s="389"/>
      <c r="P740" s="318"/>
      <c r="Z740" s="418"/>
      <c r="AA740" s="418"/>
      <c r="AB740" s="418"/>
      <c r="AC740" s="418"/>
      <c r="AP740" s="418"/>
      <c r="AS740" s="418"/>
      <c r="AW740" s="418"/>
      <c r="BA740" s="418"/>
    </row>
    <row r="741" spans="1:53" ht="16.2" thickBot="1" x14ac:dyDescent="0.35">
      <c r="A741" s="305">
        <v>1738</v>
      </c>
      <c r="B741" s="306">
        <v>0</v>
      </c>
      <c r="C741" s="307">
        <v>0</v>
      </c>
      <c r="D741" s="308">
        <v>0</v>
      </c>
      <c r="E741" s="309">
        <v>0</v>
      </c>
      <c r="F741" s="310">
        <v>0</v>
      </c>
      <c r="G741" s="310">
        <v>0</v>
      </c>
      <c r="H741" s="324"/>
      <c r="I741" s="324"/>
      <c r="J741" s="175"/>
      <c r="K741" s="383"/>
      <c r="L741" s="318"/>
      <c r="M741" s="318"/>
      <c r="N741" s="318"/>
      <c r="O741" s="389"/>
      <c r="P741" s="318"/>
      <c r="Z741" s="418"/>
      <c r="AA741" s="418"/>
      <c r="AB741" s="418"/>
      <c r="AC741" s="418"/>
      <c r="AP741" s="418"/>
      <c r="AS741" s="418"/>
      <c r="AW741" s="418"/>
      <c r="BA741" s="418"/>
    </row>
    <row r="742" spans="1:53" ht="16.2" thickBot="1" x14ac:dyDescent="0.35">
      <c r="A742" s="305">
        <v>1739</v>
      </c>
      <c r="B742" s="306">
        <v>0</v>
      </c>
      <c r="C742" s="307">
        <v>0</v>
      </c>
      <c r="D742" s="308">
        <v>0</v>
      </c>
      <c r="E742" s="309">
        <v>0</v>
      </c>
      <c r="F742" s="310">
        <v>0</v>
      </c>
      <c r="G742" s="310">
        <v>0</v>
      </c>
      <c r="H742" s="324"/>
      <c r="I742" s="324"/>
      <c r="J742" s="175"/>
      <c r="K742" s="383"/>
      <c r="L742" s="318"/>
      <c r="M742" s="318"/>
      <c r="N742" s="318"/>
      <c r="O742" s="389"/>
      <c r="P742" s="318"/>
      <c r="Z742" s="418"/>
      <c r="AA742" s="418"/>
      <c r="AB742" s="418"/>
      <c r="AC742" s="418"/>
      <c r="AP742" s="418"/>
      <c r="AS742" s="418"/>
      <c r="AW742" s="418"/>
      <c r="BA742" s="418"/>
    </row>
    <row r="743" spans="1:53" ht="16.2" thickBot="1" x14ac:dyDescent="0.35">
      <c r="A743" s="305">
        <v>1740</v>
      </c>
      <c r="B743" s="306">
        <v>0</v>
      </c>
      <c r="C743" s="307">
        <v>0</v>
      </c>
      <c r="D743" s="308">
        <v>0</v>
      </c>
      <c r="E743" s="309">
        <v>0</v>
      </c>
      <c r="F743" s="310">
        <v>0</v>
      </c>
      <c r="G743" s="310">
        <v>0</v>
      </c>
      <c r="H743" s="324"/>
      <c r="I743" s="324"/>
      <c r="J743" s="175"/>
      <c r="K743" s="383"/>
      <c r="L743" s="318"/>
      <c r="M743" s="318"/>
      <c r="N743" s="318"/>
      <c r="O743" s="389"/>
      <c r="P743" s="318"/>
      <c r="Z743" s="418"/>
      <c r="AA743" s="418"/>
      <c r="AB743" s="418"/>
      <c r="AC743" s="418"/>
      <c r="AP743" s="418"/>
      <c r="AS743" s="418"/>
      <c r="AW743" s="418"/>
      <c r="BA743" s="418"/>
    </row>
    <row r="744" spans="1:53" ht="16.2" thickBot="1" x14ac:dyDescent="0.35">
      <c r="A744" s="305">
        <v>1741</v>
      </c>
      <c r="B744" s="306">
        <v>0</v>
      </c>
      <c r="C744" s="307">
        <v>0</v>
      </c>
      <c r="D744" s="308">
        <v>0</v>
      </c>
      <c r="E744" s="309">
        <v>0</v>
      </c>
      <c r="F744" s="310">
        <v>0</v>
      </c>
      <c r="G744" s="310">
        <v>0</v>
      </c>
      <c r="H744" s="324"/>
      <c r="I744" s="324"/>
      <c r="J744" s="175"/>
      <c r="K744" s="383"/>
      <c r="L744" s="318"/>
      <c r="M744" s="318"/>
      <c r="N744" s="318"/>
      <c r="O744" s="389"/>
      <c r="P744" s="318"/>
      <c r="Z744" s="418"/>
      <c r="AA744" s="418"/>
      <c r="AB744" s="418"/>
      <c r="AC744" s="418"/>
      <c r="AP744" s="418"/>
      <c r="AS744" s="418"/>
      <c r="AW744" s="418"/>
      <c r="BA744" s="418"/>
    </row>
    <row r="745" spans="1:53" ht="16.2" thickBot="1" x14ac:dyDescent="0.35">
      <c r="A745" s="305">
        <v>1742</v>
      </c>
      <c r="B745" s="306">
        <v>0</v>
      </c>
      <c r="C745" s="307">
        <v>0</v>
      </c>
      <c r="D745" s="308">
        <v>0</v>
      </c>
      <c r="E745" s="309">
        <v>0</v>
      </c>
      <c r="F745" s="310">
        <v>0</v>
      </c>
      <c r="G745" s="310">
        <v>0</v>
      </c>
      <c r="H745" s="324"/>
      <c r="I745" s="324"/>
      <c r="J745" s="175"/>
      <c r="K745" s="383"/>
      <c r="L745" s="318"/>
      <c r="M745" s="318"/>
      <c r="N745" s="318"/>
      <c r="O745" s="389"/>
      <c r="P745" s="318"/>
      <c r="Z745" s="418"/>
      <c r="AA745" s="418"/>
      <c r="AB745" s="418"/>
      <c r="AC745" s="418"/>
      <c r="AP745" s="418"/>
      <c r="AS745" s="418"/>
      <c r="AW745" s="418"/>
      <c r="BA745" s="418"/>
    </row>
    <row r="746" spans="1:53" ht="16.2" thickBot="1" x14ac:dyDescent="0.35">
      <c r="A746" s="305">
        <v>1743</v>
      </c>
      <c r="B746" s="306">
        <v>0</v>
      </c>
      <c r="C746" s="307">
        <v>0</v>
      </c>
      <c r="D746" s="308">
        <v>0</v>
      </c>
      <c r="E746" s="309">
        <v>0</v>
      </c>
      <c r="F746" s="310">
        <v>0</v>
      </c>
      <c r="G746" s="310">
        <v>0</v>
      </c>
      <c r="H746" s="324"/>
      <c r="I746" s="324"/>
      <c r="J746" s="175"/>
      <c r="K746" s="383"/>
      <c r="L746" s="318"/>
      <c r="M746" s="318"/>
      <c r="N746" s="318"/>
      <c r="O746" s="389"/>
      <c r="P746" s="318"/>
      <c r="Z746" s="418"/>
      <c r="AA746" s="418"/>
      <c r="AB746" s="418"/>
      <c r="AC746" s="418"/>
      <c r="AP746" s="418"/>
      <c r="AS746" s="418"/>
      <c r="AW746" s="418"/>
      <c r="BA746" s="418"/>
    </row>
    <row r="747" spans="1:53" ht="16.2" thickBot="1" x14ac:dyDescent="0.35">
      <c r="A747" s="305">
        <v>1744</v>
      </c>
      <c r="B747" s="306">
        <v>0</v>
      </c>
      <c r="C747" s="307">
        <v>0</v>
      </c>
      <c r="D747" s="308">
        <v>0</v>
      </c>
      <c r="E747" s="309">
        <v>0</v>
      </c>
      <c r="F747" s="310">
        <v>0</v>
      </c>
      <c r="G747" s="310">
        <v>0</v>
      </c>
      <c r="H747" s="324"/>
      <c r="I747" s="324"/>
      <c r="J747" s="175"/>
      <c r="K747" s="383"/>
      <c r="L747" s="318"/>
      <c r="M747" s="318"/>
      <c r="N747" s="318"/>
      <c r="O747" s="389"/>
      <c r="P747" s="318"/>
      <c r="Z747" s="418"/>
      <c r="AA747" s="418"/>
      <c r="AB747" s="418"/>
      <c r="AC747" s="418"/>
      <c r="AP747" s="418"/>
      <c r="AS747" s="418"/>
      <c r="AW747" s="418"/>
      <c r="BA747" s="418"/>
    </row>
    <row r="748" spans="1:53" ht="16.2" thickBot="1" x14ac:dyDescent="0.35">
      <c r="A748" s="305">
        <v>1745</v>
      </c>
      <c r="B748" s="306">
        <v>0</v>
      </c>
      <c r="C748" s="307">
        <v>0</v>
      </c>
      <c r="D748" s="308">
        <v>0</v>
      </c>
      <c r="E748" s="309">
        <v>0</v>
      </c>
      <c r="F748" s="310">
        <v>0</v>
      </c>
      <c r="G748" s="310">
        <v>0</v>
      </c>
      <c r="H748" s="324"/>
      <c r="I748" s="324"/>
      <c r="J748" s="175"/>
      <c r="K748" s="383"/>
      <c r="L748" s="318"/>
      <c r="M748" s="318"/>
      <c r="N748" s="318"/>
      <c r="O748" s="389"/>
      <c r="P748" s="318"/>
      <c r="Z748" s="418"/>
      <c r="AA748" s="418"/>
      <c r="AB748" s="418"/>
      <c r="AC748" s="418"/>
      <c r="AP748" s="418"/>
      <c r="AS748" s="418"/>
      <c r="AW748" s="418"/>
      <c r="BA748" s="418"/>
    </row>
    <row r="749" spans="1:53" ht="16.2" thickBot="1" x14ac:dyDescent="0.35">
      <c r="A749" s="305">
        <v>1746</v>
      </c>
      <c r="B749" s="306">
        <v>0</v>
      </c>
      <c r="C749" s="307">
        <v>0</v>
      </c>
      <c r="D749" s="308">
        <v>0</v>
      </c>
      <c r="E749" s="309">
        <v>0</v>
      </c>
      <c r="F749" s="310">
        <v>0</v>
      </c>
      <c r="G749" s="310">
        <v>0</v>
      </c>
      <c r="H749" s="324"/>
      <c r="I749" s="324"/>
      <c r="J749" s="175"/>
      <c r="K749" s="383"/>
      <c r="L749" s="318"/>
      <c r="M749" s="318"/>
      <c r="N749" s="318"/>
      <c r="O749" s="389"/>
      <c r="P749" s="318"/>
      <c r="Z749" s="418"/>
      <c r="AA749" s="418"/>
      <c r="AB749" s="418"/>
      <c r="AC749" s="418"/>
      <c r="AP749" s="418"/>
      <c r="AS749" s="418"/>
      <c r="AW749" s="418"/>
      <c r="BA749" s="418"/>
    </row>
    <row r="750" spans="1:53" ht="16.2" thickBot="1" x14ac:dyDescent="0.35">
      <c r="A750" s="305">
        <v>1747</v>
      </c>
      <c r="B750" s="306">
        <v>0</v>
      </c>
      <c r="C750" s="307">
        <v>0</v>
      </c>
      <c r="D750" s="308">
        <v>0</v>
      </c>
      <c r="E750" s="309">
        <v>0</v>
      </c>
      <c r="F750" s="310">
        <v>0</v>
      </c>
      <c r="G750" s="310">
        <v>0</v>
      </c>
      <c r="H750" s="324"/>
      <c r="I750" s="324"/>
      <c r="J750" s="175"/>
      <c r="K750" s="383"/>
      <c r="L750" s="318"/>
      <c r="M750" s="318"/>
      <c r="N750" s="318"/>
      <c r="O750" s="389"/>
      <c r="P750" s="318"/>
      <c r="Z750" s="418"/>
      <c r="AA750" s="418"/>
      <c r="AB750" s="418"/>
      <c r="AC750" s="418"/>
      <c r="AP750" s="418"/>
      <c r="AS750" s="418"/>
      <c r="AW750" s="418"/>
      <c r="BA750" s="418"/>
    </row>
    <row r="751" spans="1:53" ht="16.2" thickBot="1" x14ac:dyDescent="0.35">
      <c r="A751" s="305">
        <v>1748</v>
      </c>
      <c r="B751" s="306">
        <v>0</v>
      </c>
      <c r="C751" s="307">
        <v>0</v>
      </c>
      <c r="D751" s="308">
        <v>0</v>
      </c>
      <c r="E751" s="309">
        <v>0</v>
      </c>
      <c r="F751" s="310">
        <v>0</v>
      </c>
      <c r="G751" s="310">
        <v>0</v>
      </c>
      <c r="H751" s="324"/>
      <c r="I751" s="324"/>
      <c r="J751" s="175"/>
      <c r="K751" s="383"/>
      <c r="L751" s="318"/>
      <c r="M751" s="318"/>
      <c r="N751" s="318"/>
      <c r="O751" s="389"/>
      <c r="P751" s="318"/>
      <c r="Z751" s="418"/>
      <c r="AA751" s="418"/>
      <c r="AB751" s="418"/>
      <c r="AC751" s="418"/>
      <c r="AP751" s="418"/>
      <c r="AS751" s="418"/>
      <c r="AW751" s="418"/>
      <c r="BA751" s="418"/>
    </row>
    <row r="752" spans="1:53" ht="16.2" thickBot="1" x14ac:dyDescent="0.35">
      <c r="A752" s="305">
        <v>1749</v>
      </c>
      <c r="B752" s="306">
        <v>0</v>
      </c>
      <c r="C752" s="307">
        <v>0</v>
      </c>
      <c r="D752" s="308">
        <v>0</v>
      </c>
      <c r="E752" s="309">
        <v>0</v>
      </c>
      <c r="F752" s="310">
        <v>0</v>
      </c>
      <c r="G752" s="310">
        <v>0</v>
      </c>
      <c r="H752" s="324"/>
      <c r="I752" s="324"/>
      <c r="J752" s="175"/>
      <c r="K752" s="383"/>
      <c r="L752" s="318"/>
      <c r="M752" s="318"/>
      <c r="N752" s="318"/>
      <c r="O752" s="389"/>
      <c r="P752" s="318"/>
      <c r="Z752" s="418"/>
      <c r="AA752" s="418"/>
      <c r="AB752" s="418"/>
      <c r="AC752" s="418"/>
      <c r="AP752" s="418"/>
      <c r="AS752" s="418"/>
      <c r="AW752" s="418"/>
      <c r="BA752" s="418"/>
    </row>
    <row r="753" spans="1:53" ht="16.2" thickBot="1" x14ac:dyDescent="0.35">
      <c r="A753" s="305">
        <v>1750</v>
      </c>
      <c r="B753" s="306">
        <v>0</v>
      </c>
      <c r="C753" s="307">
        <v>0</v>
      </c>
      <c r="D753" s="308">
        <v>0</v>
      </c>
      <c r="E753" s="309">
        <v>0</v>
      </c>
      <c r="F753" s="310">
        <v>0</v>
      </c>
      <c r="G753" s="310">
        <v>0</v>
      </c>
      <c r="H753" s="324"/>
      <c r="I753" s="324"/>
      <c r="J753" s="175"/>
      <c r="K753" s="383"/>
      <c r="L753" s="318"/>
      <c r="M753" s="318"/>
      <c r="N753" s="318"/>
      <c r="O753" s="389"/>
      <c r="P753" s="318"/>
      <c r="Z753" s="418"/>
      <c r="AA753" s="418"/>
      <c r="AB753" s="418"/>
      <c r="AC753" s="418"/>
      <c r="AP753" s="418"/>
      <c r="AS753" s="418"/>
      <c r="AW753" s="418"/>
      <c r="BA753" s="418"/>
    </row>
    <row r="754" spans="1:53" ht="16.2" thickBot="1" x14ac:dyDescent="0.35">
      <c r="A754" s="305">
        <v>1751</v>
      </c>
      <c r="B754" s="306">
        <v>0</v>
      </c>
      <c r="C754" s="307">
        <v>0</v>
      </c>
      <c r="D754" s="308">
        <v>0</v>
      </c>
      <c r="E754" s="309">
        <v>0</v>
      </c>
      <c r="F754" s="310">
        <v>0</v>
      </c>
      <c r="G754" s="310">
        <v>0</v>
      </c>
      <c r="H754" s="324"/>
      <c r="I754" s="324"/>
      <c r="J754" s="175"/>
      <c r="K754" s="383"/>
      <c r="L754" s="318"/>
      <c r="M754" s="318"/>
      <c r="N754" s="318"/>
      <c r="O754" s="389"/>
      <c r="P754" s="318"/>
      <c r="Z754" s="418"/>
      <c r="AA754" s="418"/>
      <c r="AB754" s="418"/>
      <c r="AC754" s="418"/>
      <c r="AP754" s="418"/>
      <c r="AS754" s="418"/>
      <c r="AW754" s="418"/>
      <c r="BA754" s="418"/>
    </row>
    <row r="755" spans="1:53" ht="16.2" thickBot="1" x14ac:dyDescent="0.35">
      <c r="A755" s="305">
        <v>1752</v>
      </c>
      <c r="B755" s="306">
        <v>0</v>
      </c>
      <c r="C755" s="307">
        <v>0</v>
      </c>
      <c r="D755" s="308">
        <v>0</v>
      </c>
      <c r="E755" s="309">
        <v>0</v>
      </c>
      <c r="F755" s="310">
        <v>0</v>
      </c>
      <c r="G755" s="310">
        <v>0</v>
      </c>
      <c r="H755" s="324"/>
      <c r="I755" s="324"/>
      <c r="J755" s="175"/>
      <c r="K755" s="383"/>
      <c r="L755" s="318"/>
      <c r="M755" s="318"/>
      <c r="N755" s="318"/>
      <c r="O755" s="389"/>
      <c r="P755" s="318"/>
      <c r="Z755" s="418"/>
      <c r="AA755" s="418"/>
      <c r="AB755" s="418"/>
      <c r="AC755" s="418"/>
      <c r="AP755" s="418"/>
      <c r="AS755" s="418"/>
      <c r="AW755" s="418"/>
      <c r="BA755" s="418"/>
    </row>
    <row r="756" spans="1:53" ht="16.2" thickBot="1" x14ac:dyDescent="0.35">
      <c r="A756" s="305">
        <v>1753</v>
      </c>
      <c r="B756" s="306">
        <v>0</v>
      </c>
      <c r="C756" s="307">
        <v>0</v>
      </c>
      <c r="D756" s="308">
        <v>0</v>
      </c>
      <c r="E756" s="309">
        <v>0</v>
      </c>
      <c r="F756" s="310">
        <v>0</v>
      </c>
      <c r="G756" s="310">
        <v>0</v>
      </c>
      <c r="H756" s="324"/>
      <c r="I756" s="324"/>
      <c r="J756" s="175"/>
      <c r="K756" s="383"/>
      <c r="L756" s="318"/>
      <c r="M756" s="318"/>
      <c r="N756" s="318"/>
      <c r="O756" s="389"/>
      <c r="P756" s="318"/>
      <c r="Z756" s="418"/>
      <c r="AA756" s="418"/>
      <c r="AB756" s="418"/>
      <c r="AC756" s="418"/>
      <c r="AP756" s="418"/>
      <c r="AS756" s="418"/>
      <c r="AW756" s="418"/>
      <c r="BA756" s="418"/>
    </row>
    <row r="757" spans="1:53" ht="16.2" thickBot="1" x14ac:dyDescent="0.35">
      <c r="A757" s="305">
        <v>1754</v>
      </c>
      <c r="B757" s="306">
        <v>0</v>
      </c>
      <c r="C757" s="307">
        <v>0</v>
      </c>
      <c r="D757" s="308">
        <v>0</v>
      </c>
      <c r="E757" s="309">
        <v>0</v>
      </c>
      <c r="F757" s="310">
        <v>0</v>
      </c>
      <c r="G757" s="310">
        <v>0</v>
      </c>
      <c r="H757" s="324"/>
      <c r="I757" s="324"/>
      <c r="J757" s="175"/>
      <c r="K757" s="383"/>
      <c r="L757" s="318"/>
      <c r="M757" s="318"/>
      <c r="N757" s="318"/>
      <c r="O757" s="389"/>
      <c r="P757" s="318"/>
      <c r="Z757" s="418"/>
      <c r="AA757" s="418"/>
      <c r="AB757" s="418"/>
      <c r="AC757" s="418"/>
      <c r="AP757" s="418"/>
      <c r="AS757" s="418"/>
      <c r="AW757" s="418"/>
      <c r="BA757" s="418"/>
    </row>
    <row r="758" spans="1:53" ht="16.2" thickBot="1" x14ac:dyDescent="0.35">
      <c r="A758" s="305">
        <v>1755</v>
      </c>
      <c r="B758" s="306">
        <v>0</v>
      </c>
      <c r="C758" s="307">
        <v>0</v>
      </c>
      <c r="D758" s="308">
        <v>0</v>
      </c>
      <c r="E758" s="309">
        <v>0</v>
      </c>
      <c r="F758" s="310">
        <v>0</v>
      </c>
      <c r="G758" s="310">
        <v>0</v>
      </c>
      <c r="H758" s="324"/>
      <c r="I758" s="324"/>
      <c r="J758" s="175"/>
      <c r="K758" s="383"/>
      <c r="L758" s="318"/>
      <c r="M758" s="318"/>
      <c r="N758" s="318"/>
      <c r="O758" s="389"/>
      <c r="P758" s="318"/>
      <c r="Z758" s="418"/>
      <c r="AA758" s="418"/>
      <c r="AB758" s="418"/>
      <c r="AC758" s="418"/>
      <c r="AP758" s="418"/>
      <c r="AS758" s="418"/>
      <c r="AW758" s="418"/>
      <c r="BA758" s="418"/>
    </row>
    <row r="759" spans="1:53" ht="16.2" thickBot="1" x14ac:dyDescent="0.35">
      <c r="A759" s="305">
        <v>1756</v>
      </c>
      <c r="B759" s="306">
        <v>0</v>
      </c>
      <c r="C759" s="307">
        <v>0</v>
      </c>
      <c r="D759" s="308">
        <v>0</v>
      </c>
      <c r="E759" s="309">
        <v>0</v>
      </c>
      <c r="F759" s="310">
        <v>0</v>
      </c>
      <c r="G759" s="310">
        <v>0</v>
      </c>
      <c r="H759" s="324"/>
      <c r="I759" s="324"/>
      <c r="J759" s="175"/>
      <c r="K759" s="383"/>
      <c r="L759" s="318"/>
      <c r="M759" s="318"/>
      <c r="N759" s="318"/>
      <c r="O759" s="389"/>
      <c r="P759" s="318"/>
      <c r="Z759" s="418"/>
      <c r="AA759" s="418"/>
      <c r="AB759" s="418"/>
      <c r="AC759" s="418"/>
      <c r="AP759" s="418"/>
      <c r="AS759" s="418"/>
      <c r="AW759" s="418"/>
      <c r="BA759" s="418"/>
    </row>
    <row r="760" spans="1:53" ht="16.2" thickBot="1" x14ac:dyDescent="0.35">
      <c r="A760" s="305">
        <v>1757</v>
      </c>
      <c r="B760" s="306">
        <v>0</v>
      </c>
      <c r="C760" s="307">
        <v>0</v>
      </c>
      <c r="D760" s="308">
        <v>0</v>
      </c>
      <c r="E760" s="309">
        <v>0</v>
      </c>
      <c r="F760" s="310">
        <v>0</v>
      </c>
      <c r="G760" s="310">
        <v>0</v>
      </c>
      <c r="H760" s="324"/>
      <c r="I760" s="324"/>
      <c r="J760" s="175"/>
      <c r="K760" s="383"/>
      <c r="L760" s="318"/>
      <c r="M760" s="318"/>
      <c r="N760" s="318"/>
      <c r="O760" s="389"/>
      <c r="P760" s="318"/>
      <c r="Z760" s="418"/>
      <c r="AA760" s="418"/>
      <c r="AB760" s="418"/>
      <c r="AC760" s="418"/>
      <c r="AP760" s="418"/>
      <c r="AS760" s="418"/>
      <c r="AW760" s="418"/>
      <c r="BA760" s="418"/>
    </row>
    <row r="761" spans="1:53" ht="16.2" thickBot="1" x14ac:dyDescent="0.35">
      <c r="A761" s="305">
        <v>1758</v>
      </c>
      <c r="B761" s="306">
        <v>0</v>
      </c>
      <c r="C761" s="307">
        <v>0</v>
      </c>
      <c r="D761" s="308">
        <v>0</v>
      </c>
      <c r="E761" s="309">
        <v>0</v>
      </c>
      <c r="F761" s="310">
        <v>0</v>
      </c>
      <c r="G761" s="310">
        <v>0</v>
      </c>
      <c r="H761" s="324"/>
      <c r="I761" s="324"/>
      <c r="J761" s="175"/>
      <c r="K761" s="383"/>
      <c r="L761" s="318"/>
      <c r="M761" s="318"/>
      <c r="N761" s="318"/>
      <c r="O761" s="389"/>
      <c r="P761" s="318"/>
      <c r="Z761" s="418"/>
      <c r="AA761" s="418"/>
      <c r="AB761" s="418"/>
      <c r="AC761" s="418"/>
      <c r="AP761" s="418"/>
      <c r="AS761" s="418"/>
      <c r="AW761" s="418"/>
      <c r="BA761" s="418"/>
    </row>
    <row r="762" spans="1:53" ht="16.2" thickBot="1" x14ac:dyDescent="0.35">
      <c r="A762" s="305">
        <v>1759</v>
      </c>
      <c r="B762" s="306">
        <v>0</v>
      </c>
      <c r="C762" s="307">
        <v>0</v>
      </c>
      <c r="D762" s="308">
        <v>0</v>
      </c>
      <c r="E762" s="309">
        <v>0</v>
      </c>
      <c r="F762" s="310">
        <v>0</v>
      </c>
      <c r="G762" s="310">
        <v>0</v>
      </c>
      <c r="H762" s="324"/>
      <c r="I762" s="324"/>
      <c r="J762" s="175"/>
      <c r="K762" s="383"/>
      <c r="L762" s="318"/>
      <c r="M762" s="318"/>
      <c r="N762" s="318"/>
      <c r="O762" s="389"/>
      <c r="P762" s="318"/>
      <c r="Z762" s="418"/>
      <c r="AA762" s="418"/>
      <c r="AB762" s="418"/>
      <c r="AC762" s="418"/>
      <c r="AP762" s="418"/>
      <c r="AS762" s="418"/>
      <c r="AW762" s="418"/>
      <c r="BA762" s="418"/>
    </row>
    <row r="763" spans="1:53" ht="16.2" thickBot="1" x14ac:dyDescent="0.35">
      <c r="A763" s="305">
        <v>1760</v>
      </c>
      <c r="B763" s="306">
        <v>0</v>
      </c>
      <c r="C763" s="307">
        <v>0</v>
      </c>
      <c r="D763" s="308">
        <v>0</v>
      </c>
      <c r="E763" s="309">
        <v>0</v>
      </c>
      <c r="F763" s="310">
        <v>0</v>
      </c>
      <c r="G763" s="310">
        <v>0</v>
      </c>
      <c r="H763" s="324"/>
      <c r="I763" s="324"/>
      <c r="J763" s="175"/>
      <c r="K763" s="383"/>
      <c r="L763" s="318"/>
      <c r="M763" s="318"/>
      <c r="N763" s="318"/>
      <c r="O763" s="389"/>
      <c r="P763" s="318"/>
      <c r="Z763" s="418"/>
      <c r="AA763" s="418"/>
      <c r="AB763" s="418"/>
      <c r="AC763" s="418"/>
      <c r="AP763" s="418"/>
      <c r="AS763" s="418"/>
      <c r="AW763" s="418"/>
      <c r="BA763" s="418"/>
    </row>
    <row r="764" spans="1:53" ht="16.2" thickBot="1" x14ac:dyDescent="0.35">
      <c r="A764" s="305">
        <v>1761</v>
      </c>
      <c r="B764" s="306">
        <v>0</v>
      </c>
      <c r="C764" s="307">
        <v>0</v>
      </c>
      <c r="D764" s="308">
        <v>0</v>
      </c>
      <c r="E764" s="309">
        <v>0</v>
      </c>
      <c r="F764" s="310">
        <v>0</v>
      </c>
      <c r="G764" s="310">
        <v>0</v>
      </c>
      <c r="H764" s="324"/>
      <c r="I764" s="324"/>
      <c r="J764" s="175"/>
      <c r="K764" s="383"/>
      <c r="L764" s="318"/>
      <c r="M764" s="318"/>
      <c r="N764" s="318"/>
      <c r="O764" s="389"/>
      <c r="P764" s="318"/>
      <c r="Z764" s="418"/>
      <c r="AA764" s="418"/>
      <c r="AB764" s="418"/>
      <c r="AC764" s="418"/>
      <c r="AP764" s="418"/>
      <c r="AS764" s="418"/>
      <c r="AW764" s="418"/>
      <c r="BA764" s="418"/>
    </row>
    <row r="765" spans="1:53" ht="16.2" thickBot="1" x14ac:dyDescent="0.35">
      <c r="A765" s="305">
        <v>1762</v>
      </c>
      <c r="B765" s="306">
        <v>0</v>
      </c>
      <c r="C765" s="307">
        <v>0</v>
      </c>
      <c r="D765" s="308">
        <v>0</v>
      </c>
      <c r="E765" s="309">
        <v>0</v>
      </c>
      <c r="F765" s="310">
        <v>0</v>
      </c>
      <c r="G765" s="310">
        <v>0</v>
      </c>
      <c r="H765" s="324"/>
      <c r="I765" s="324"/>
      <c r="J765" s="175"/>
      <c r="K765" s="383"/>
      <c r="L765" s="318"/>
      <c r="M765" s="318"/>
      <c r="N765" s="318"/>
      <c r="O765" s="389"/>
      <c r="P765" s="318"/>
      <c r="Z765" s="418"/>
      <c r="AA765" s="418"/>
      <c r="AB765" s="418"/>
      <c r="AC765" s="418"/>
      <c r="AP765" s="418"/>
      <c r="AS765" s="418"/>
      <c r="AW765" s="418"/>
      <c r="BA765" s="418"/>
    </row>
    <row r="766" spans="1:53" ht="16.2" thickBot="1" x14ac:dyDescent="0.35">
      <c r="A766" s="305">
        <v>1763</v>
      </c>
      <c r="B766" s="306">
        <v>0</v>
      </c>
      <c r="C766" s="307">
        <v>0</v>
      </c>
      <c r="D766" s="308">
        <v>0</v>
      </c>
      <c r="E766" s="309">
        <v>0</v>
      </c>
      <c r="F766" s="310">
        <v>0</v>
      </c>
      <c r="G766" s="310">
        <v>0</v>
      </c>
      <c r="H766" s="324"/>
      <c r="I766" s="324"/>
      <c r="J766" s="175"/>
      <c r="K766" s="383"/>
      <c r="L766" s="318"/>
      <c r="M766" s="318"/>
      <c r="N766" s="318"/>
      <c r="O766" s="389"/>
      <c r="P766" s="318"/>
      <c r="Z766" s="418"/>
      <c r="AA766" s="418"/>
      <c r="AB766" s="418"/>
      <c r="AC766" s="418"/>
      <c r="AP766" s="418"/>
      <c r="AS766" s="418"/>
      <c r="AW766" s="418"/>
      <c r="BA766" s="418"/>
    </row>
    <row r="767" spans="1:53" ht="16.2" thickBot="1" x14ac:dyDescent="0.35">
      <c r="A767" s="305">
        <v>1764</v>
      </c>
      <c r="B767" s="306">
        <v>0</v>
      </c>
      <c r="C767" s="307">
        <v>0</v>
      </c>
      <c r="D767" s="308">
        <v>0</v>
      </c>
      <c r="E767" s="309">
        <v>0</v>
      </c>
      <c r="F767" s="310">
        <v>0</v>
      </c>
      <c r="G767" s="310">
        <v>0</v>
      </c>
      <c r="H767" s="324"/>
      <c r="I767" s="324"/>
      <c r="J767" s="175"/>
      <c r="K767" s="383"/>
      <c r="L767" s="318"/>
      <c r="M767" s="318"/>
      <c r="N767" s="318"/>
      <c r="O767" s="389"/>
      <c r="P767" s="318"/>
      <c r="Z767" s="418"/>
      <c r="AA767" s="418"/>
      <c r="AB767" s="418"/>
      <c r="AC767" s="418"/>
      <c r="AP767" s="418"/>
      <c r="AS767" s="418"/>
      <c r="AW767" s="418"/>
      <c r="BA767" s="418"/>
    </row>
    <row r="768" spans="1:53" ht="16.2" thickBot="1" x14ac:dyDescent="0.35">
      <c r="A768" s="305">
        <v>1765</v>
      </c>
      <c r="B768" s="306">
        <v>0</v>
      </c>
      <c r="C768" s="307">
        <v>0</v>
      </c>
      <c r="D768" s="308">
        <v>0</v>
      </c>
      <c r="E768" s="309">
        <v>0</v>
      </c>
      <c r="F768" s="310">
        <v>0</v>
      </c>
      <c r="G768" s="310">
        <v>0</v>
      </c>
      <c r="H768" s="324"/>
      <c r="I768" s="324"/>
      <c r="J768" s="175"/>
      <c r="K768" s="383"/>
      <c r="L768" s="318"/>
      <c r="M768" s="318"/>
      <c r="N768" s="318"/>
      <c r="O768" s="389"/>
      <c r="P768" s="318"/>
      <c r="Z768" s="418"/>
      <c r="AA768" s="418"/>
      <c r="AB768" s="418"/>
      <c r="AC768" s="418"/>
      <c r="AP768" s="418"/>
      <c r="AS768" s="418"/>
      <c r="AW768" s="418"/>
      <c r="BA768" s="418"/>
    </row>
    <row r="769" spans="1:53" ht="16.2" thickBot="1" x14ac:dyDescent="0.35">
      <c r="A769" s="305">
        <v>1766</v>
      </c>
      <c r="B769" s="306">
        <v>0</v>
      </c>
      <c r="C769" s="307">
        <v>0</v>
      </c>
      <c r="D769" s="308">
        <v>0</v>
      </c>
      <c r="E769" s="309">
        <v>0</v>
      </c>
      <c r="F769" s="310">
        <v>0</v>
      </c>
      <c r="G769" s="310">
        <v>0</v>
      </c>
      <c r="H769" s="324"/>
      <c r="I769" s="324"/>
      <c r="J769" s="175"/>
      <c r="K769" s="383"/>
      <c r="L769" s="318"/>
      <c r="M769" s="318"/>
      <c r="N769" s="318"/>
      <c r="O769" s="389"/>
      <c r="P769" s="318"/>
      <c r="Z769" s="418"/>
      <c r="AA769" s="418"/>
      <c r="AB769" s="418"/>
      <c r="AC769" s="418"/>
      <c r="AP769" s="418"/>
      <c r="AS769" s="418"/>
      <c r="AW769" s="418"/>
      <c r="BA769" s="418"/>
    </row>
    <row r="770" spans="1:53" ht="16.2" thickBot="1" x14ac:dyDescent="0.35">
      <c r="A770" s="305">
        <v>1767</v>
      </c>
      <c r="B770" s="306">
        <v>0</v>
      </c>
      <c r="C770" s="307">
        <v>0</v>
      </c>
      <c r="D770" s="308">
        <v>0</v>
      </c>
      <c r="E770" s="309">
        <v>0</v>
      </c>
      <c r="F770" s="310">
        <v>0</v>
      </c>
      <c r="G770" s="310">
        <v>0</v>
      </c>
      <c r="H770" s="324"/>
      <c r="I770" s="324"/>
      <c r="J770" s="175"/>
      <c r="K770" s="383"/>
      <c r="L770" s="318"/>
      <c r="M770" s="318"/>
      <c r="N770" s="318"/>
      <c r="O770" s="389"/>
      <c r="P770" s="318"/>
      <c r="Z770" s="418"/>
      <c r="AA770" s="418"/>
      <c r="AB770" s="418"/>
      <c r="AC770" s="418"/>
      <c r="AP770" s="418"/>
      <c r="AS770" s="418"/>
      <c r="AW770" s="418"/>
      <c r="BA770" s="418"/>
    </row>
    <row r="771" spans="1:53" ht="16.2" thickBot="1" x14ac:dyDescent="0.35">
      <c r="A771" s="305">
        <v>1768</v>
      </c>
      <c r="B771" s="306">
        <v>0</v>
      </c>
      <c r="C771" s="307">
        <v>0</v>
      </c>
      <c r="D771" s="308">
        <v>0</v>
      </c>
      <c r="E771" s="309">
        <v>0</v>
      </c>
      <c r="F771" s="310">
        <v>0</v>
      </c>
      <c r="G771" s="310">
        <v>0</v>
      </c>
      <c r="H771" s="324"/>
      <c r="I771" s="324"/>
      <c r="J771" s="175"/>
      <c r="K771" s="383"/>
      <c r="L771" s="318"/>
      <c r="M771" s="318"/>
      <c r="N771" s="318"/>
      <c r="O771" s="389"/>
      <c r="P771" s="318"/>
      <c r="Z771" s="418"/>
      <c r="AA771" s="418"/>
      <c r="AB771" s="418"/>
      <c r="AC771" s="418"/>
      <c r="AP771" s="418"/>
      <c r="AS771" s="418"/>
      <c r="AW771" s="418"/>
      <c r="BA771" s="418"/>
    </row>
    <row r="772" spans="1:53" ht="16.2" thickBot="1" x14ac:dyDescent="0.35">
      <c r="A772" s="305">
        <v>1769</v>
      </c>
      <c r="B772" s="306">
        <v>0</v>
      </c>
      <c r="C772" s="307">
        <v>0</v>
      </c>
      <c r="D772" s="308">
        <v>0</v>
      </c>
      <c r="E772" s="309">
        <v>0</v>
      </c>
      <c r="F772" s="310">
        <v>0</v>
      </c>
      <c r="G772" s="310">
        <v>0</v>
      </c>
      <c r="H772" s="324"/>
      <c r="I772" s="324"/>
      <c r="J772" s="175"/>
      <c r="K772" s="383"/>
      <c r="L772" s="318"/>
      <c r="M772" s="318"/>
      <c r="N772" s="318"/>
      <c r="O772" s="389"/>
      <c r="P772" s="318"/>
      <c r="Z772" s="418"/>
      <c r="AA772" s="418"/>
      <c r="AB772" s="418"/>
      <c r="AC772" s="418"/>
      <c r="AP772" s="418"/>
      <c r="AS772" s="418"/>
      <c r="AW772" s="418"/>
      <c r="BA772" s="418"/>
    </row>
    <row r="773" spans="1:53" ht="16.2" thickBot="1" x14ac:dyDescent="0.35">
      <c r="A773" s="305">
        <v>1770</v>
      </c>
      <c r="B773" s="306">
        <v>0</v>
      </c>
      <c r="C773" s="307">
        <v>0</v>
      </c>
      <c r="D773" s="308">
        <v>0</v>
      </c>
      <c r="E773" s="309">
        <v>0</v>
      </c>
      <c r="F773" s="310">
        <v>0</v>
      </c>
      <c r="G773" s="310">
        <v>0</v>
      </c>
      <c r="H773" s="324"/>
      <c r="I773" s="324"/>
      <c r="J773" s="175"/>
      <c r="K773" s="383"/>
      <c r="L773" s="318"/>
      <c r="M773" s="318"/>
      <c r="N773" s="318"/>
      <c r="O773" s="389"/>
      <c r="P773" s="318"/>
      <c r="Z773" s="418"/>
      <c r="AA773" s="418"/>
      <c r="AB773" s="418"/>
      <c r="AC773" s="418"/>
      <c r="AP773" s="418"/>
      <c r="AS773" s="418"/>
      <c r="AW773" s="418"/>
      <c r="BA773" s="418"/>
    </row>
    <row r="774" spans="1:53" ht="16.2" thickBot="1" x14ac:dyDescent="0.35">
      <c r="A774" s="305">
        <v>1771</v>
      </c>
      <c r="B774" s="306">
        <v>0</v>
      </c>
      <c r="C774" s="307">
        <v>0</v>
      </c>
      <c r="D774" s="308">
        <v>0</v>
      </c>
      <c r="E774" s="309">
        <v>0</v>
      </c>
      <c r="F774" s="310">
        <v>0</v>
      </c>
      <c r="G774" s="310">
        <v>0</v>
      </c>
      <c r="H774" s="324"/>
      <c r="I774" s="324"/>
      <c r="J774" s="175"/>
      <c r="K774" s="383"/>
      <c r="L774" s="318"/>
      <c r="M774" s="318"/>
      <c r="N774" s="318"/>
      <c r="O774" s="389"/>
      <c r="P774" s="318"/>
      <c r="Z774" s="418"/>
      <c r="AA774" s="418"/>
      <c r="AB774" s="418"/>
      <c r="AC774" s="418"/>
      <c r="AP774" s="418"/>
      <c r="AS774" s="418"/>
      <c r="AW774" s="418"/>
      <c r="BA774" s="418"/>
    </row>
    <row r="775" spans="1:53" ht="16.2" thickBot="1" x14ac:dyDescent="0.35">
      <c r="A775" s="305">
        <v>1772</v>
      </c>
      <c r="B775" s="306">
        <v>0</v>
      </c>
      <c r="C775" s="307">
        <v>0</v>
      </c>
      <c r="D775" s="308">
        <v>0</v>
      </c>
      <c r="E775" s="309">
        <v>0</v>
      </c>
      <c r="F775" s="310">
        <v>0</v>
      </c>
      <c r="G775" s="310">
        <v>0</v>
      </c>
      <c r="H775" s="324"/>
      <c r="I775" s="324"/>
      <c r="J775" s="175"/>
      <c r="K775" s="383"/>
      <c r="L775" s="318"/>
      <c r="M775" s="318"/>
      <c r="N775" s="318"/>
      <c r="O775" s="389"/>
      <c r="P775" s="318"/>
      <c r="Z775" s="418"/>
      <c r="AA775" s="418"/>
      <c r="AB775" s="418"/>
      <c r="AC775" s="418"/>
      <c r="AP775" s="418"/>
      <c r="AS775" s="418"/>
      <c r="AW775" s="418"/>
      <c r="BA775" s="418"/>
    </row>
    <row r="776" spans="1:53" ht="16.2" thickBot="1" x14ac:dyDescent="0.35">
      <c r="A776" s="305">
        <v>1773</v>
      </c>
      <c r="B776" s="306">
        <v>0</v>
      </c>
      <c r="C776" s="307">
        <v>0</v>
      </c>
      <c r="D776" s="308">
        <v>0</v>
      </c>
      <c r="E776" s="309">
        <v>0</v>
      </c>
      <c r="F776" s="310">
        <v>0</v>
      </c>
      <c r="G776" s="310">
        <v>0</v>
      </c>
      <c r="H776" s="324"/>
      <c r="I776" s="324"/>
      <c r="J776" s="175"/>
      <c r="K776" s="383"/>
      <c r="L776" s="318"/>
      <c r="M776" s="318"/>
      <c r="N776" s="318"/>
      <c r="O776" s="389"/>
      <c r="P776" s="318"/>
      <c r="Z776" s="418"/>
      <c r="AA776" s="418"/>
      <c r="AB776" s="418"/>
      <c r="AC776" s="418"/>
      <c r="AP776" s="418"/>
      <c r="AS776" s="418"/>
      <c r="AW776" s="418"/>
      <c r="BA776" s="418"/>
    </row>
    <row r="777" spans="1:53" ht="16.2" thickBot="1" x14ac:dyDescent="0.35">
      <c r="A777" s="305">
        <v>1774</v>
      </c>
      <c r="B777" s="306">
        <v>0</v>
      </c>
      <c r="C777" s="307">
        <v>0</v>
      </c>
      <c r="D777" s="308">
        <v>0</v>
      </c>
      <c r="E777" s="309">
        <v>0</v>
      </c>
      <c r="F777" s="310">
        <v>0</v>
      </c>
      <c r="G777" s="310">
        <v>0</v>
      </c>
      <c r="H777" s="324"/>
      <c r="I777" s="324"/>
      <c r="J777" s="175"/>
      <c r="K777" s="383"/>
      <c r="L777" s="318"/>
      <c r="M777" s="318"/>
      <c r="N777" s="318"/>
      <c r="O777" s="389"/>
      <c r="P777" s="318"/>
      <c r="Z777" s="418"/>
      <c r="AA777" s="418"/>
      <c r="AB777" s="418"/>
      <c r="AC777" s="418"/>
      <c r="AP777" s="418"/>
      <c r="AS777" s="418"/>
      <c r="AW777" s="418"/>
      <c r="BA777" s="418"/>
    </row>
    <row r="778" spans="1:53" ht="16.2" thickBot="1" x14ac:dyDescent="0.35">
      <c r="A778" s="305">
        <v>1775</v>
      </c>
      <c r="B778" s="306">
        <v>0</v>
      </c>
      <c r="C778" s="307">
        <v>0</v>
      </c>
      <c r="D778" s="308">
        <v>0</v>
      </c>
      <c r="E778" s="309">
        <v>0</v>
      </c>
      <c r="F778" s="310">
        <v>0</v>
      </c>
      <c r="G778" s="310">
        <v>0</v>
      </c>
      <c r="H778" s="324"/>
      <c r="I778" s="324"/>
      <c r="J778" s="175"/>
      <c r="K778" s="383"/>
      <c r="L778" s="318"/>
      <c r="M778" s="318"/>
      <c r="N778" s="318"/>
      <c r="O778" s="389"/>
      <c r="P778" s="318"/>
      <c r="Z778" s="418"/>
      <c r="AA778" s="418"/>
      <c r="AB778" s="418"/>
      <c r="AC778" s="418"/>
      <c r="AP778" s="418"/>
      <c r="AS778" s="418"/>
      <c r="AW778" s="418"/>
      <c r="BA778" s="418"/>
    </row>
    <row r="779" spans="1:53" ht="16.2" thickBot="1" x14ac:dyDescent="0.35">
      <c r="A779" s="305">
        <v>1776</v>
      </c>
      <c r="B779" s="306">
        <v>0</v>
      </c>
      <c r="C779" s="307">
        <v>0</v>
      </c>
      <c r="D779" s="308">
        <v>0</v>
      </c>
      <c r="E779" s="309">
        <v>0</v>
      </c>
      <c r="F779" s="310">
        <v>0</v>
      </c>
      <c r="G779" s="310">
        <v>0</v>
      </c>
      <c r="H779" s="324"/>
      <c r="I779" s="324"/>
      <c r="J779" s="175"/>
      <c r="K779" s="383"/>
      <c r="L779" s="318"/>
      <c r="M779" s="318"/>
      <c r="N779" s="318"/>
      <c r="O779" s="389"/>
      <c r="P779" s="318"/>
      <c r="Z779" s="418"/>
      <c r="AA779" s="418"/>
      <c r="AB779" s="418"/>
      <c r="AC779" s="418"/>
      <c r="AP779" s="418"/>
      <c r="AS779" s="418"/>
      <c r="AW779" s="418"/>
      <c r="BA779" s="418"/>
    </row>
    <row r="780" spans="1:53" ht="16.2" thickBot="1" x14ac:dyDescent="0.35">
      <c r="A780" s="305">
        <v>1777</v>
      </c>
      <c r="B780" s="306">
        <v>0</v>
      </c>
      <c r="C780" s="307">
        <v>0</v>
      </c>
      <c r="D780" s="308">
        <v>0</v>
      </c>
      <c r="E780" s="309">
        <v>0</v>
      </c>
      <c r="F780" s="310">
        <v>0</v>
      </c>
      <c r="G780" s="310">
        <v>0</v>
      </c>
      <c r="H780" s="324"/>
      <c r="I780" s="324"/>
      <c r="J780" s="175"/>
      <c r="K780" s="383"/>
      <c r="L780" s="318"/>
      <c r="M780" s="318"/>
      <c r="N780" s="318"/>
      <c r="O780" s="389"/>
      <c r="P780" s="318"/>
      <c r="Z780" s="418"/>
      <c r="AA780" s="418"/>
      <c r="AB780" s="418"/>
      <c r="AC780" s="418"/>
      <c r="AP780" s="418"/>
      <c r="AS780" s="418"/>
      <c r="AW780" s="418"/>
      <c r="BA780" s="418"/>
    </row>
    <row r="781" spans="1:53" ht="16.2" thickBot="1" x14ac:dyDescent="0.35">
      <c r="A781" s="305">
        <v>1778</v>
      </c>
      <c r="B781" s="306">
        <v>0</v>
      </c>
      <c r="C781" s="307">
        <v>0</v>
      </c>
      <c r="D781" s="308">
        <v>0</v>
      </c>
      <c r="E781" s="309">
        <v>0</v>
      </c>
      <c r="F781" s="310">
        <v>0</v>
      </c>
      <c r="G781" s="310">
        <v>0</v>
      </c>
      <c r="H781" s="324"/>
      <c r="I781" s="324"/>
      <c r="J781" s="175"/>
      <c r="K781" s="383"/>
      <c r="L781" s="318"/>
      <c r="M781" s="318"/>
      <c r="N781" s="318"/>
      <c r="O781" s="389"/>
      <c r="P781" s="318"/>
      <c r="Z781" s="418"/>
      <c r="AA781" s="418"/>
      <c r="AB781" s="418"/>
      <c r="AC781" s="418"/>
      <c r="AP781" s="418"/>
      <c r="AS781" s="418"/>
      <c r="AW781" s="418"/>
      <c r="BA781" s="418"/>
    </row>
    <row r="782" spans="1:53" ht="16.2" thickBot="1" x14ac:dyDescent="0.35">
      <c r="A782" s="305">
        <v>1779</v>
      </c>
      <c r="B782" s="306">
        <v>0</v>
      </c>
      <c r="C782" s="307">
        <v>0</v>
      </c>
      <c r="D782" s="308">
        <v>0</v>
      </c>
      <c r="E782" s="309">
        <v>0</v>
      </c>
      <c r="F782" s="310">
        <v>0</v>
      </c>
      <c r="G782" s="310">
        <v>0</v>
      </c>
      <c r="H782" s="324"/>
      <c r="I782" s="324"/>
      <c r="J782" s="175"/>
      <c r="K782" s="383"/>
      <c r="L782" s="318"/>
      <c r="M782" s="318"/>
      <c r="N782" s="318"/>
      <c r="O782" s="389"/>
      <c r="P782" s="318"/>
      <c r="Z782" s="418"/>
      <c r="AA782" s="418"/>
      <c r="AB782" s="418"/>
      <c r="AC782" s="418"/>
      <c r="AP782" s="418"/>
      <c r="AS782" s="418"/>
      <c r="AW782" s="418"/>
      <c r="BA782" s="418"/>
    </row>
    <row r="783" spans="1:53" ht="16.2" thickBot="1" x14ac:dyDescent="0.35">
      <c r="A783" s="305">
        <v>1780</v>
      </c>
      <c r="B783" s="306">
        <v>0</v>
      </c>
      <c r="C783" s="307">
        <v>0</v>
      </c>
      <c r="D783" s="308">
        <v>0</v>
      </c>
      <c r="E783" s="309">
        <v>0</v>
      </c>
      <c r="F783" s="310">
        <v>0</v>
      </c>
      <c r="G783" s="310">
        <v>0</v>
      </c>
      <c r="H783" s="324"/>
      <c r="I783" s="324"/>
      <c r="J783" s="175"/>
      <c r="K783" s="383"/>
      <c r="L783" s="318"/>
      <c r="M783" s="318"/>
      <c r="N783" s="318"/>
      <c r="O783" s="389"/>
      <c r="P783" s="318"/>
      <c r="Z783" s="418"/>
      <c r="AA783" s="418"/>
      <c r="AB783" s="418"/>
      <c r="AC783" s="418"/>
      <c r="AP783" s="418"/>
      <c r="AS783" s="418"/>
      <c r="AW783" s="418"/>
      <c r="BA783" s="418"/>
    </row>
    <row r="784" spans="1:53" ht="16.2" thickBot="1" x14ac:dyDescent="0.35">
      <c r="A784" s="305">
        <v>1781</v>
      </c>
      <c r="B784" s="306">
        <v>0</v>
      </c>
      <c r="C784" s="307">
        <v>0</v>
      </c>
      <c r="D784" s="308">
        <v>0</v>
      </c>
      <c r="E784" s="309">
        <v>0</v>
      </c>
      <c r="F784" s="310">
        <v>0</v>
      </c>
      <c r="G784" s="310">
        <v>0</v>
      </c>
      <c r="H784" s="324"/>
      <c r="I784" s="324"/>
      <c r="J784" s="175"/>
      <c r="K784" s="383"/>
      <c r="L784" s="318"/>
      <c r="M784" s="318"/>
      <c r="N784" s="318"/>
      <c r="O784" s="389"/>
      <c r="P784" s="318"/>
      <c r="Z784" s="418"/>
      <c r="AA784" s="418"/>
      <c r="AB784" s="418"/>
      <c r="AC784" s="418"/>
      <c r="AP784" s="418"/>
      <c r="AS784" s="418"/>
      <c r="AW784" s="418"/>
      <c r="BA784" s="418"/>
    </row>
    <row r="785" spans="1:53" ht="16.2" thickBot="1" x14ac:dyDescent="0.35">
      <c r="A785" s="305">
        <v>1782</v>
      </c>
      <c r="B785" s="306">
        <v>0</v>
      </c>
      <c r="C785" s="307">
        <v>0</v>
      </c>
      <c r="D785" s="308">
        <v>0</v>
      </c>
      <c r="E785" s="309">
        <v>0</v>
      </c>
      <c r="F785" s="310">
        <v>0</v>
      </c>
      <c r="G785" s="310">
        <v>0</v>
      </c>
      <c r="H785" s="324"/>
      <c r="I785" s="324"/>
      <c r="J785" s="175"/>
      <c r="K785" s="383"/>
      <c r="L785" s="318"/>
      <c r="M785" s="318"/>
      <c r="N785" s="318"/>
      <c r="O785" s="389"/>
      <c r="P785" s="318"/>
      <c r="Z785" s="418"/>
      <c r="AA785" s="418"/>
      <c r="AB785" s="418"/>
      <c r="AC785" s="418"/>
      <c r="AP785" s="418"/>
      <c r="AS785" s="418"/>
      <c r="AW785" s="418"/>
      <c r="BA785" s="418"/>
    </row>
    <row r="786" spans="1:53" ht="16.2" thickBot="1" x14ac:dyDescent="0.35">
      <c r="A786" s="305">
        <v>1783</v>
      </c>
      <c r="B786" s="306">
        <v>0</v>
      </c>
      <c r="C786" s="307">
        <v>0</v>
      </c>
      <c r="D786" s="308">
        <v>0</v>
      </c>
      <c r="E786" s="309">
        <v>0</v>
      </c>
      <c r="F786" s="310">
        <v>0</v>
      </c>
      <c r="G786" s="310">
        <v>0</v>
      </c>
      <c r="H786" s="324"/>
      <c r="I786" s="324"/>
      <c r="J786" s="175"/>
      <c r="K786" s="383"/>
      <c r="L786" s="318"/>
      <c r="M786" s="318"/>
      <c r="N786" s="318"/>
      <c r="O786" s="389"/>
      <c r="P786" s="318"/>
      <c r="Z786" s="418"/>
      <c r="AA786" s="418"/>
      <c r="AB786" s="418"/>
      <c r="AC786" s="418"/>
      <c r="AP786" s="418"/>
      <c r="AS786" s="418"/>
      <c r="AW786" s="418"/>
      <c r="BA786" s="418"/>
    </row>
    <row r="787" spans="1:53" ht="16.2" thickBot="1" x14ac:dyDescent="0.35">
      <c r="A787" s="305">
        <v>1784</v>
      </c>
      <c r="B787" s="306">
        <v>0</v>
      </c>
      <c r="C787" s="307">
        <v>0</v>
      </c>
      <c r="D787" s="308">
        <v>0</v>
      </c>
      <c r="E787" s="309">
        <v>0</v>
      </c>
      <c r="F787" s="310">
        <v>0</v>
      </c>
      <c r="G787" s="310">
        <v>0</v>
      </c>
      <c r="H787" s="324"/>
      <c r="I787" s="324"/>
      <c r="J787" s="175"/>
      <c r="K787" s="383"/>
      <c r="L787" s="318"/>
      <c r="M787" s="318"/>
      <c r="N787" s="318"/>
      <c r="O787" s="389"/>
      <c r="P787" s="318"/>
      <c r="Z787" s="418"/>
      <c r="AA787" s="418"/>
      <c r="AB787" s="418"/>
      <c r="AC787" s="418"/>
      <c r="AP787" s="418"/>
      <c r="AS787" s="418"/>
      <c r="AW787" s="418"/>
      <c r="BA787" s="418"/>
    </row>
    <row r="788" spans="1:53" ht="16.2" thickBot="1" x14ac:dyDescent="0.35">
      <c r="A788" s="305">
        <v>1785</v>
      </c>
      <c r="B788" s="306">
        <v>0</v>
      </c>
      <c r="C788" s="307">
        <v>0</v>
      </c>
      <c r="D788" s="308">
        <v>0</v>
      </c>
      <c r="E788" s="309">
        <v>0</v>
      </c>
      <c r="F788" s="310">
        <v>0</v>
      </c>
      <c r="G788" s="310">
        <v>0</v>
      </c>
      <c r="H788" s="324"/>
      <c r="I788" s="324"/>
      <c r="J788" s="175"/>
      <c r="K788" s="383"/>
      <c r="L788" s="318"/>
      <c r="M788" s="318"/>
      <c r="N788" s="318"/>
      <c r="O788" s="389"/>
      <c r="P788" s="318"/>
      <c r="Z788" s="418"/>
      <c r="AA788" s="418"/>
      <c r="AB788" s="418"/>
      <c r="AC788" s="418"/>
      <c r="AP788" s="418"/>
      <c r="AS788" s="418"/>
      <c r="AW788" s="418"/>
      <c r="BA788" s="418"/>
    </row>
    <row r="789" spans="1:53" ht="16.2" thickBot="1" x14ac:dyDescent="0.35">
      <c r="A789" s="305">
        <v>1786</v>
      </c>
      <c r="B789" s="306">
        <v>0</v>
      </c>
      <c r="C789" s="307">
        <v>0</v>
      </c>
      <c r="D789" s="308">
        <v>0</v>
      </c>
      <c r="E789" s="309">
        <v>0</v>
      </c>
      <c r="F789" s="310">
        <v>0</v>
      </c>
      <c r="G789" s="310">
        <v>0</v>
      </c>
      <c r="H789" s="324"/>
      <c r="I789" s="324"/>
      <c r="J789" s="175"/>
      <c r="K789" s="383"/>
      <c r="L789" s="318"/>
      <c r="M789" s="318"/>
      <c r="N789" s="318"/>
      <c r="O789" s="389"/>
      <c r="P789" s="318"/>
      <c r="Z789" s="418"/>
      <c r="AA789" s="418"/>
      <c r="AB789" s="418"/>
      <c r="AC789" s="418"/>
      <c r="AP789" s="418"/>
      <c r="AS789" s="418"/>
      <c r="AW789" s="418"/>
      <c r="BA789" s="418"/>
    </row>
    <row r="790" spans="1:53" ht="16.2" thickBot="1" x14ac:dyDescent="0.35">
      <c r="A790" s="305">
        <v>1787</v>
      </c>
      <c r="B790" s="306">
        <v>0</v>
      </c>
      <c r="C790" s="307">
        <v>0</v>
      </c>
      <c r="D790" s="308">
        <v>0</v>
      </c>
      <c r="E790" s="309">
        <v>0</v>
      </c>
      <c r="F790" s="310">
        <v>0</v>
      </c>
      <c r="G790" s="310">
        <v>0</v>
      </c>
      <c r="H790" s="324"/>
      <c r="I790" s="324"/>
      <c r="J790" s="175"/>
      <c r="K790" s="383"/>
      <c r="L790" s="318"/>
      <c r="M790" s="318"/>
      <c r="N790" s="318"/>
      <c r="O790" s="389"/>
      <c r="P790" s="318"/>
      <c r="Z790" s="418"/>
      <c r="AA790" s="418"/>
      <c r="AB790" s="418"/>
      <c r="AC790" s="418"/>
      <c r="AP790" s="418"/>
      <c r="AS790" s="418"/>
      <c r="AW790" s="418"/>
      <c r="BA790" s="418"/>
    </row>
    <row r="791" spans="1:53" ht="16.2" thickBot="1" x14ac:dyDescent="0.35">
      <c r="A791" s="305">
        <v>1788</v>
      </c>
      <c r="B791" s="306">
        <v>0</v>
      </c>
      <c r="C791" s="307">
        <v>0</v>
      </c>
      <c r="D791" s="308">
        <v>0</v>
      </c>
      <c r="E791" s="309">
        <v>0</v>
      </c>
      <c r="F791" s="310">
        <v>0</v>
      </c>
      <c r="G791" s="310">
        <v>0</v>
      </c>
      <c r="H791" s="324"/>
      <c r="I791" s="324"/>
      <c r="J791" s="175"/>
      <c r="K791" s="383"/>
      <c r="L791" s="318"/>
      <c r="M791" s="318"/>
      <c r="N791" s="318"/>
      <c r="O791" s="389"/>
      <c r="P791" s="318"/>
      <c r="Z791" s="418"/>
      <c r="AA791" s="418"/>
      <c r="AB791" s="418"/>
      <c r="AC791" s="418"/>
      <c r="AP791" s="418"/>
      <c r="AS791" s="418"/>
      <c r="AW791" s="418"/>
      <c r="BA791" s="418"/>
    </row>
    <row r="792" spans="1:53" ht="16.2" thickBot="1" x14ac:dyDescent="0.35">
      <c r="A792" s="305">
        <v>1789</v>
      </c>
      <c r="B792" s="306">
        <v>0</v>
      </c>
      <c r="C792" s="307">
        <v>0</v>
      </c>
      <c r="D792" s="308">
        <v>0</v>
      </c>
      <c r="E792" s="309">
        <v>0</v>
      </c>
      <c r="F792" s="310">
        <v>0</v>
      </c>
      <c r="G792" s="310">
        <v>0</v>
      </c>
      <c r="H792" s="324"/>
      <c r="I792" s="324"/>
      <c r="J792" s="175"/>
      <c r="K792" s="383"/>
      <c r="L792" s="318"/>
      <c r="M792" s="318"/>
      <c r="N792" s="318"/>
      <c r="O792" s="389"/>
      <c r="P792" s="318"/>
      <c r="Z792" s="418"/>
      <c r="AA792" s="418"/>
      <c r="AB792" s="418"/>
      <c r="AC792" s="418"/>
      <c r="AP792" s="418"/>
      <c r="AS792" s="418"/>
      <c r="AW792" s="418"/>
      <c r="BA792" s="418"/>
    </row>
    <row r="793" spans="1:53" ht="16.2" thickBot="1" x14ac:dyDescent="0.35">
      <c r="A793" s="305">
        <v>1790</v>
      </c>
      <c r="B793" s="306">
        <v>0</v>
      </c>
      <c r="C793" s="307">
        <v>0</v>
      </c>
      <c r="D793" s="308">
        <v>0</v>
      </c>
      <c r="E793" s="309">
        <v>0</v>
      </c>
      <c r="F793" s="310">
        <v>0</v>
      </c>
      <c r="G793" s="310">
        <v>0</v>
      </c>
      <c r="H793" s="324"/>
      <c r="I793" s="324"/>
      <c r="J793" s="175"/>
      <c r="K793" s="383"/>
      <c r="L793" s="318"/>
      <c r="M793" s="318"/>
      <c r="N793" s="318"/>
      <c r="O793" s="389"/>
      <c r="P793" s="318"/>
      <c r="Z793" s="418"/>
      <c r="AA793" s="418"/>
      <c r="AB793" s="418"/>
      <c r="AC793" s="418"/>
      <c r="AP793" s="418"/>
      <c r="AS793" s="418"/>
      <c r="AW793" s="418"/>
      <c r="BA793" s="418"/>
    </row>
    <row r="794" spans="1:53" ht="16.2" thickBot="1" x14ac:dyDescent="0.35">
      <c r="A794" s="305">
        <v>1791</v>
      </c>
      <c r="B794" s="306">
        <v>0</v>
      </c>
      <c r="C794" s="307">
        <v>0</v>
      </c>
      <c r="D794" s="308">
        <v>0</v>
      </c>
      <c r="E794" s="309">
        <v>0</v>
      </c>
      <c r="F794" s="310">
        <v>0</v>
      </c>
      <c r="G794" s="310">
        <v>0</v>
      </c>
      <c r="H794" s="324"/>
      <c r="I794" s="324"/>
      <c r="J794" s="175"/>
      <c r="K794" s="383"/>
      <c r="L794" s="318"/>
      <c r="M794" s="318"/>
      <c r="N794" s="318"/>
      <c r="O794" s="389"/>
      <c r="P794" s="318"/>
      <c r="Z794" s="418"/>
      <c r="AA794" s="418"/>
      <c r="AB794" s="418"/>
      <c r="AC794" s="418"/>
      <c r="AP794" s="418"/>
      <c r="AS794" s="418"/>
      <c r="AW794" s="418"/>
      <c r="BA794" s="418"/>
    </row>
    <row r="795" spans="1:53" ht="16.2" thickBot="1" x14ac:dyDescent="0.35">
      <c r="A795" s="305">
        <v>1792</v>
      </c>
      <c r="B795" s="306">
        <v>0</v>
      </c>
      <c r="C795" s="307">
        <v>0</v>
      </c>
      <c r="D795" s="308">
        <v>0</v>
      </c>
      <c r="E795" s="309">
        <v>0</v>
      </c>
      <c r="F795" s="310">
        <v>0</v>
      </c>
      <c r="G795" s="310">
        <v>0</v>
      </c>
      <c r="H795" s="324"/>
      <c r="I795" s="324"/>
      <c r="J795" s="175"/>
      <c r="K795" s="383"/>
      <c r="L795" s="318"/>
      <c r="M795" s="318"/>
      <c r="N795" s="318"/>
      <c r="O795" s="389"/>
      <c r="P795" s="318"/>
      <c r="Z795" s="418"/>
      <c r="AA795" s="418"/>
      <c r="AB795" s="418"/>
      <c r="AC795" s="418"/>
      <c r="AP795" s="418"/>
      <c r="AS795" s="418"/>
      <c r="AW795" s="418"/>
      <c r="BA795" s="418"/>
    </row>
    <row r="796" spans="1:53" ht="16.2" thickBot="1" x14ac:dyDescent="0.35">
      <c r="A796" s="305">
        <v>1793</v>
      </c>
      <c r="B796" s="306">
        <v>0</v>
      </c>
      <c r="C796" s="307">
        <v>0</v>
      </c>
      <c r="D796" s="308">
        <v>0</v>
      </c>
      <c r="E796" s="309">
        <v>0</v>
      </c>
      <c r="F796" s="310">
        <v>0</v>
      </c>
      <c r="G796" s="310">
        <v>0</v>
      </c>
      <c r="H796" s="324"/>
      <c r="I796" s="324"/>
      <c r="J796" s="175"/>
      <c r="K796" s="383"/>
      <c r="L796" s="318"/>
      <c r="M796" s="318"/>
      <c r="N796" s="318"/>
      <c r="O796" s="389"/>
      <c r="P796" s="318"/>
      <c r="Z796" s="418"/>
      <c r="AA796" s="418"/>
      <c r="AB796" s="418"/>
      <c r="AC796" s="418"/>
      <c r="AP796" s="418"/>
      <c r="AS796" s="418"/>
      <c r="AW796" s="418"/>
      <c r="BA796" s="418"/>
    </row>
    <row r="797" spans="1:53" ht="16.2" thickBot="1" x14ac:dyDescent="0.35">
      <c r="A797" s="305">
        <v>1794</v>
      </c>
      <c r="B797" s="306">
        <v>0</v>
      </c>
      <c r="C797" s="307">
        <v>0</v>
      </c>
      <c r="D797" s="308">
        <v>0</v>
      </c>
      <c r="E797" s="309">
        <v>0</v>
      </c>
      <c r="F797" s="310">
        <v>0</v>
      </c>
      <c r="G797" s="310">
        <v>0</v>
      </c>
      <c r="H797" s="324"/>
      <c r="I797" s="324"/>
      <c r="J797" s="175"/>
      <c r="K797" s="383"/>
      <c r="L797" s="318"/>
      <c r="M797" s="318"/>
      <c r="N797" s="318"/>
      <c r="O797" s="389"/>
      <c r="P797" s="318"/>
      <c r="Z797" s="418"/>
      <c r="AA797" s="418"/>
      <c r="AB797" s="418"/>
      <c r="AC797" s="418"/>
      <c r="AP797" s="418"/>
      <c r="AS797" s="418"/>
      <c r="AW797" s="418"/>
      <c r="BA797" s="418"/>
    </row>
    <row r="798" spans="1:53" ht="16.2" thickBot="1" x14ac:dyDescent="0.35">
      <c r="A798" s="305">
        <v>1795</v>
      </c>
      <c r="B798" s="306">
        <v>0</v>
      </c>
      <c r="C798" s="307">
        <v>0</v>
      </c>
      <c r="D798" s="308">
        <v>0</v>
      </c>
      <c r="E798" s="309">
        <v>0</v>
      </c>
      <c r="F798" s="310">
        <v>0</v>
      </c>
      <c r="G798" s="310">
        <v>0</v>
      </c>
      <c r="H798" s="324"/>
      <c r="I798" s="324"/>
      <c r="J798" s="175"/>
      <c r="K798" s="383"/>
      <c r="L798" s="318"/>
      <c r="M798" s="318"/>
      <c r="N798" s="318"/>
      <c r="O798" s="389"/>
      <c r="P798" s="318"/>
      <c r="Z798" s="418"/>
      <c r="AA798" s="418"/>
      <c r="AB798" s="418"/>
      <c r="AC798" s="418"/>
      <c r="AP798" s="418"/>
      <c r="AS798" s="418"/>
      <c r="AW798" s="418"/>
      <c r="BA798" s="418"/>
    </row>
    <row r="799" spans="1:53" ht="16.2" thickBot="1" x14ac:dyDescent="0.35">
      <c r="A799" s="305">
        <v>1796</v>
      </c>
      <c r="B799" s="306">
        <v>0</v>
      </c>
      <c r="C799" s="307">
        <v>0</v>
      </c>
      <c r="D799" s="308">
        <v>0</v>
      </c>
      <c r="E799" s="309">
        <v>0</v>
      </c>
      <c r="F799" s="310">
        <v>0</v>
      </c>
      <c r="G799" s="310">
        <v>0</v>
      </c>
      <c r="H799" s="324"/>
      <c r="I799" s="324"/>
      <c r="J799" s="175"/>
      <c r="K799" s="383"/>
      <c r="L799" s="318"/>
      <c r="M799" s="318"/>
      <c r="N799" s="318"/>
      <c r="O799" s="389"/>
      <c r="P799" s="318"/>
      <c r="Z799" s="418"/>
      <c r="AA799" s="418"/>
      <c r="AB799" s="418"/>
      <c r="AC799" s="418"/>
      <c r="AP799" s="418"/>
      <c r="AS799" s="418"/>
      <c r="AW799" s="418"/>
      <c r="BA799" s="418"/>
    </row>
    <row r="800" spans="1:53" ht="16.2" thickBot="1" x14ac:dyDescent="0.35">
      <c r="A800" s="305">
        <v>1797</v>
      </c>
      <c r="B800" s="306">
        <v>0</v>
      </c>
      <c r="C800" s="307">
        <v>0</v>
      </c>
      <c r="D800" s="308">
        <v>0</v>
      </c>
      <c r="E800" s="309">
        <v>0</v>
      </c>
      <c r="F800" s="310">
        <v>0</v>
      </c>
      <c r="G800" s="310">
        <v>0</v>
      </c>
      <c r="H800" s="324"/>
      <c r="I800" s="324"/>
      <c r="J800" s="175"/>
      <c r="K800" s="383"/>
      <c r="L800" s="318"/>
      <c r="M800" s="318"/>
      <c r="N800" s="318"/>
      <c r="O800" s="389"/>
      <c r="P800" s="318"/>
      <c r="Z800" s="418"/>
      <c r="AA800" s="418"/>
      <c r="AB800" s="418"/>
      <c r="AC800" s="418"/>
      <c r="AP800" s="418"/>
      <c r="AS800" s="418"/>
      <c r="AW800" s="418"/>
      <c r="BA800" s="418"/>
    </row>
    <row r="801" spans="1:53" ht="16.2" thickBot="1" x14ac:dyDescent="0.35">
      <c r="A801" s="305">
        <v>1798</v>
      </c>
      <c r="B801" s="306">
        <v>0</v>
      </c>
      <c r="C801" s="307">
        <v>0</v>
      </c>
      <c r="D801" s="308">
        <v>0</v>
      </c>
      <c r="E801" s="309">
        <v>0</v>
      </c>
      <c r="F801" s="310">
        <v>0</v>
      </c>
      <c r="G801" s="310">
        <v>0</v>
      </c>
      <c r="H801" s="324"/>
      <c r="I801" s="324"/>
      <c r="J801" s="175"/>
      <c r="K801" s="383"/>
      <c r="L801" s="318"/>
      <c r="M801" s="318"/>
      <c r="N801" s="318"/>
      <c r="O801" s="389"/>
      <c r="P801" s="318"/>
      <c r="Z801" s="418"/>
      <c r="AA801" s="418"/>
      <c r="AB801" s="418"/>
      <c r="AC801" s="418"/>
      <c r="AP801" s="418"/>
      <c r="AS801" s="418"/>
      <c r="AW801" s="418"/>
      <c r="BA801" s="418"/>
    </row>
    <row r="802" spans="1:53" ht="16.2" thickBot="1" x14ac:dyDescent="0.35">
      <c r="A802" s="305">
        <v>1799</v>
      </c>
      <c r="B802" s="306">
        <v>0</v>
      </c>
      <c r="C802" s="307">
        <v>0</v>
      </c>
      <c r="D802" s="308">
        <v>0</v>
      </c>
      <c r="E802" s="309">
        <v>0</v>
      </c>
      <c r="F802" s="310">
        <v>0</v>
      </c>
      <c r="G802" s="310">
        <v>0</v>
      </c>
      <c r="H802" s="324"/>
      <c r="I802" s="324"/>
      <c r="J802" s="175"/>
      <c r="K802" s="383"/>
      <c r="L802" s="318"/>
      <c r="M802" s="318"/>
      <c r="N802" s="318"/>
      <c r="O802" s="389"/>
      <c r="P802" s="318"/>
      <c r="Z802" s="418"/>
      <c r="AA802" s="418"/>
      <c r="AB802" s="418"/>
      <c r="AC802" s="418"/>
      <c r="AP802" s="418"/>
      <c r="AS802" s="418"/>
      <c r="AW802" s="418"/>
      <c r="BA802" s="418"/>
    </row>
    <row r="803" spans="1:53" ht="16.2" thickBot="1" x14ac:dyDescent="0.35">
      <c r="A803" s="305">
        <v>1800</v>
      </c>
      <c r="B803" s="306">
        <v>0</v>
      </c>
      <c r="C803" s="307">
        <v>0</v>
      </c>
      <c r="D803" s="308">
        <v>0</v>
      </c>
      <c r="E803" s="309">
        <v>0</v>
      </c>
      <c r="F803" s="310">
        <v>0</v>
      </c>
      <c r="G803" s="310">
        <v>0</v>
      </c>
      <c r="H803" s="324"/>
      <c r="I803" s="324"/>
      <c r="J803" s="175"/>
      <c r="K803" s="383"/>
      <c r="L803" s="318"/>
      <c r="M803" s="318"/>
      <c r="N803" s="318"/>
      <c r="O803" s="389"/>
      <c r="P803" s="318"/>
      <c r="Z803" s="418"/>
      <c r="AA803" s="418"/>
      <c r="AB803" s="418"/>
      <c r="AC803" s="418"/>
      <c r="AP803" s="418"/>
      <c r="AS803" s="418"/>
      <c r="AW803" s="418"/>
      <c r="BA803" s="418"/>
    </row>
    <row r="804" spans="1:53" ht="16.2" thickBot="1" x14ac:dyDescent="0.35">
      <c r="A804" s="305">
        <v>1801</v>
      </c>
      <c r="B804" s="306">
        <v>0</v>
      </c>
      <c r="C804" s="307">
        <v>0</v>
      </c>
      <c r="D804" s="308">
        <v>0</v>
      </c>
      <c r="E804" s="309">
        <v>0</v>
      </c>
      <c r="F804" s="310">
        <v>0</v>
      </c>
      <c r="G804" s="310">
        <v>0</v>
      </c>
      <c r="H804" s="324"/>
      <c r="I804" s="324"/>
      <c r="J804" s="175"/>
      <c r="K804" s="383"/>
      <c r="L804" s="318"/>
      <c r="M804" s="318"/>
      <c r="N804" s="318"/>
      <c r="O804" s="389"/>
      <c r="P804" s="318"/>
      <c r="Z804" s="418"/>
      <c r="AA804" s="418"/>
      <c r="AB804" s="418"/>
      <c r="AC804" s="418"/>
      <c r="AP804" s="418"/>
      <c r="AS804" s="418"/>
      <c r="AW804" s="418"/>
      <c r="BA804" s="418"/>
    </row>
    <row r="805" spans="1:53" ht="16.2" thickBot="1" x14ac:dyDescent="0.35">
      <c r="A805" s="305">
        <v>1802</v>
      </c>
      <c r="B805" s="306">
        <v>0</v>
      </c>
      <c r="C805" s="307">
        <v>0</v>
      </c>
      <c r="D805" s="308">
        <v>0</v>
      </c>
      <c r="E805" s="309">
        <v>0</v>
      </c>
      <c r="F805" s="310">
        <v>0</v>
      </c>
      <c r="G805" s="310">
        <v>0</v>
      </c>
      <c r="H805" s="324"/>
      <c r="I805" s="324"/>
      <c r="J805" s="175"/>
      <c r="K805" s="383"/>
      <c r="L805" s="318"/>
      <c r="M805" s="318"/>
      <c r="N805" s="318"/>
      <c r="O805" s="389"/>
      <c r="P805" s="318"/>
      <c r="Z805" s="418"/>
      <c r="AA805" s="418"/>
      <c r="AB805" s="418"/>
      <c r="AC805" s="418"/>
      <c r="AP805" s="418"/>
      <c r="AS805" s="418"/>
      <c r="AW805" s="418"/>
      <c r="BA805" s="418"/>
    </row>
    <row r="806" spans="1:53" ht="16.2" thickBot="1" x14ac:dyDescent="0.35">
      <c r="A806" s="305">
        <v>1803</v>
      </c>
      <c r="B806" s="306">
        <v>0</v>
      </c>
      <c r="C806" s="307">
        <v>0</v>
      </c>
      <c r="D806" s="308">
        <v>0</v>
      </c>
      <c r="E806" s="309">
        <v>0</v>
      </c>
      <c r="F806" s="310">
        <v>0</v>
      </c>
      <c r="G806" s="310">
        <v>0</v>
      </c>
      <c r="H806" s="324"/>
      <c r="I806" s="324"/>
      <c r="J806" s="175"/>
      <c r="K806" s="383"/>
      <c r="L806" s="318"/>
      <c r="M806" s="318"/>
      <c r="N806" s="318"/>
      <c r="O806" s="389"/>
      <c r="P806" s="318"/>
      <c r="Z806" s="418"/>
      <c r="AA806" s="418"/>
      <c r="AB806" s="418"/>
      <c r="AC806" s="418"/>
      <c r="AP806" s="418"/>
      <c r="AS806" s="418"/>
      <c r="AW806" s="418"/>
      <c r="BA806" s="418"/>
    </row>
    <row r="807" spans="1:53" ht="16.2" thickBot="1" x14ac:dyDescent="0.35">
      <c r="A807" s="305">
        <v>1804</v>
      </c>
      <c r="B807" s="306">
        <v>0</v>
      </c>
      <c r="C807" s="307">
        <v>0</v>
      </c>
      <c r="D807" s="308">
        <v>0</v>
      </c>
      <c r="E807" s="309">
        <v>0</v>
      </c>
      <c r="F807" s="310">
        <v>0</v>
      </c>
      <c r="G807" s="310">
        <v>0</v>
      </c>
      <c r="H807" s="324"/>
      <c r="I807" s="324"/>
      <c r="J807" s="175"/>
      <c r="K807" s="383"/>
      <c r="L807" s="318"/>
      <c r="M807" s="318"/>
      <c r="N807" s="318"/>
      <c r="O807" s="389"/>
      <c r="P807" s="318"/>
      <c r="Z807" s="418"/>
      <c r="AA807" s="418"/>
      <c r="AB807" s="418"/>
      <c r="AC807" s="418"/>
      <c r="AP807" s="418"/>
      <c r="AS807" s="418"/>
      <c r="AW807" s="418"/>
      <c r="BA807" s="418"/>
    </row>
    <row r="808" spans="1:53" ht="16.2" thickBot="1" x14ac:dyDescent="0.35">
      <c r="A808" s="305">
        <v>1805</v>
      </c>
      <c r="B808" s="306">
        <v>0</v>
      </c>
      <c r="C808" s="307">
        <v>0</v>
      </c>
      <c r="D808" s="308">
        <v>0</v>
      </c>
      <c r="E808" s="309">
        <v>0</v>
      </c>
      <c r="F808" s="310">
        <v>0</v>
      </c>
      <c r="G808" s="310">
        <v>0</v>
      </c>
      <c r="H808" s="324"/>
      <c r="I808" s="324"/>
      <c r="J808" s="175"/>
      <c r="K808" s="383"/>
      <c r="L808" s="318"/>
      <c r="M808" s="318"/>
      <c r="N808" s="318"/>
      <c r="O808" s="389"/>
      <c r="P808" s="318"/>
      <c r="Z808" s="418"/>
      <c r="AA808" s="418"/>
      <c r="AB808" s="418"/>
      <c r="AC808" s="418"/>
      <c r="AP808" s="418"/>
      <c r="AS808" s="418"/>
      <c r="AW808" s="418"/>
      <c r="BA808" s="418"/>
    </row>
    <row r="809" spans="1:53" ht="16.2" thickBot="1" x14ac:dyDescent="0.35">
      <c r="A809" s="305">
        <v>1806</v>
      </c>
      <c r="B809" s="306">
        <v>0</v>
      </c>
      <c r="C809" s="307">
        <v>0</v>
      </c>
      <c r="D809" s="308">
        <v>0</v>
      </c>
      <c r="E809" s="309">
        <v>0</v>
      </c>
      <c r="F809" s="310">
        <v>0</v>
      </c>
      <c r="G809" s="310">
        <v>0</v>
      </c>
      <c r="H809" s="324"/>
      <c r="I809" s="324"/>
      <c r="J809" s="175"/>
      <c r="K809" s="383"/>
      <c r="L809" s="318"/>
      <c r="M809" s="318"/>
      <c r="N809" s="318"/>
      <c r="O809" s="389"/>
      <c r="P809" s="318"/>
      <c r="Z809" s="418"/>
      <c r="AA809" s="418"/>
      <c r="AB809" s="418"/>
      <c r="AC809" s="418"/>
      <c r="AP809" s="418"/>
      <c r="AS809" s="418"/>
      <c r="AW809" s="418"/>
      <c r="BA809" s="418"/>
    </row>
    <row r="810" spans="1:53" ht="16.2" thickBot="1" x14ac:dyDescent="0.35">
      <c r="A810" s="305">
        <v>1807</v>
      </c>
      <c r="B810" s="306">
        <v>0</v>
      </c>
      <c r="C810" s="307">
        <v>0</v>
      </c>
      <c r="D810" s="308">
        <v>0</v>
      </c>
      <c r="E810" s="309">
        <v>0</v>
      </c>
      <c r="F810" s="310">
        <v>0</v>
      </c>
      <c r="G810" s="310">
        <v>0</v>
      </c>
      <c r="H810" s="324"/>
      <c r="I810" s="324"/>
      <c r="J810" s="175"/>
      <c r="K810" s="383"/>
      <c r="L810" s="318"/>
      <c r="M810" s="318"/>
      <c r="N810" s="318"/>
      <c r="O810" s="389"/>
      <c r="P810" s="318"/>
      <c r="Z810" s="418"/>
      <c r="AA810" s="418"/>
      <c r="AB810" s="418"/>
      <c r="AC810" s="418"/>
      <c r="AP810" s="418"/>
      <c r="AS810" s="418"/>
      <c r="AW810" s="418"/>
      <c r="BA810" s="418"/>
    </row>
    <row r="811" spans="1:53" ht="16.2" thickBot="1" x14ac:dyDescent="0.35">
      <c r="A811" s="305">
        <v>1808</v>
      </c>
      <c r="B811" s="306">
        <v>0</v>
      </c>
      <c r="C811" s="307">
        <v>0</v>
      </c>
      <c r="D811" s="308">
        <v>0</v>
      </c>
      <c r="E811" s="309">
        <v>0</v>
      </c>
      <c r="F811" s="310">
        <v>0</v>
      </c>
      <c r="G811" s="310">
        <v>0</v>
      </c>
      <c r="H811" s="324"/>
      <c r="I811" s="324"/>
      <c r="J811" s="175"/>
      <c r="K811" s="383"/>
      <c r="L811" s="318"/>
      <c r="M811" s="318"/>
      <c r="N811" s="318"/>
      <c r="O811" s="389"/>
      <c r="P811" s="318"/>
      <c r="Z811" s="418"/>
      <c r="AA811" s="418"/>
      <c r="AB811" s="418"/>
      <c r="AC811" s="418"/>
      <c r="AP811" s="418"/>
      <c r="AS811" s="418"/>
      <c r="AW811" s="418"/>
      <c r="BA811" s="418"/>
    </row>
    <row r="812" spans="1:53" ht="16.2" thickBot="1" x14ac:dyDescent="0.35">
      <c r="A812" s="305">
        <v>1809</v>
      </c>
      <c r="B812" s="306">
        <v>0</v>
      </c>
      <c r="C812" s="307">
        <v>0</v>
      </c>
      <c r="D812" s="308">
        <v>0</v>
      </c>
      <c r="E812" s="309">
        <v>0</v>
      </c>
      <c r="F812" s="310">
        <v>0</v>
      </c>
      <c r="G812" s="310">
        <v>0</v>
      </c>
      <c r="H812" s="324"/>
      <c r="I812" s="324"/>
      <c r="J812" s="175"/>
      <c r="K812" s="383"/>
      <c r="L812" s="318"/>
      <c r="M812" s="318"/>
      <c r="N812" s="318"/>
      <c r="O812" s="389"/>
      <c r="P812" s="318"/>
      <c r="Z812" s="418"/>
      <c r="AA812" s="418"/>
      <c r="AB812" s="418"/>
      <c r="AC812" s="418"/>
      <c r="AP812" s="418"/>
      <c r="AS812" s="418"/>
      <c r="AW812" s="418"/>
      <c r="BA812" s="418"/>
    </row>
    <row r="813" spans="1:53" ht="16.2" thickBot="1" x14ac:dyDescent="0.35">
      <c r="A813" s="305">
        <v>1810</v>
      </c>
      <c r="B813" s="306">
        <v>0</v>
      </c>
      <c r="C813" s="307">
        <v>0</v>
      </c>
      <c r="D813" s="308">
        <v>0</v>
      </c>
      <c r="E813" s="309">
        <v>0</v>
      </c>
      <c r="F813" s="310">
        <v>0</v>
      </c>
      <c r="G813" s="310">
        <v>0</v>
      </c>
      <c r="H813" s="324"/>
      <c r="I813" s="324"/>
      <c r="J813" s="175"/>
      <c r="K813" s="383"/>
      <c r="L813" s="318"/>
      <c r="M813" s="318"/>
      <c r="N813" s="318"/>
      <c r="O813" s="389"/>
      <c r="P813" s="318"/>
      <c r="Z813" s="418"/>
      <c r="AA813" s="418"/>
      <c r="AB813" s="418"/>
      <c r="AC813" s="418"/>
      <c r="AP813" s="418"/>
      <c r="AS813" s="418"/>
      <c r="AW813" s="418"/>
      <c r="BA813" s="418"/>
    </row>
    <row r="814" spans="1:53" ht="16.2" thickBot="1" x14ac:dyDescent="0.35">
      <c r="A814" s="305">
        <v>1811</v>
      </c>
      <c r="B814" s="306">
        <v>0</v>
      </c>
      <c r="C814" s="307">
        <v>0</v>
      </c>
      <c r="D814" s="308">
        <v>0</v>
      </c>
      <c r="E814" s="309">
        <v>0</v>
      </c>
      <c r="F814" s="310">
        <v>0</v>
      </c>
      <c r="G814" s="310">
        <v>0</v>
      </c>
      <c r="H814" s="324"/>
      <c r="I814" s="324"/>
      <c r="J814" s="175"/>
      <c r="K814" s="383"/>
      <c r="L814" s="318"/>
      <c r="M814" s="318"/>
      <c r="N814" s="318"/>
      <c r="O814" s="389"/>
      <c r="P814" s="318"/>
      <c r="Z814" s="418"/>
      <c r="AA814" s="418"/>
      <c r="AB814" s="418"/>
      <c r="AC814" s="418"/>
      <c r="AP814" s="418"/>
      <c r="AS814" s="418"/>
      <c r="AW814" s="418"/>
      <c r="BA814" s="418"/>
    </row>
    <row r="815" spans="1:53" ht="16.2" thickBot="1" x14ac:dyDescent="0.35">
      <c r="A815" s="305">
        <v>1812</v>
      </c>
      <c r="B815" s="306">
        <v>0</v>
      </c>
      <c r="C815" s="307">
        <v>0</v>
      </c>
      <c r="D815" s="308">
        <v>0</v>
      </c>
      <c r="E815" s="309">
        <v>0</v>
      </c>
      <c r="F815" s="310">
        <v>0</v>
      </c>
      <c r="G815" s="310">
        <v>0</v>
      </c>
      <c r="H815" s="324"/>
      <c r="I815" s="324"/>
      <c r="J815" s="175"/>
      <c r="K815" s="383"/>
      <c r="L815" s="318"/>
      <c r="M815" s="318"/>
      <c r="N815" s="318"/>
      <c r="O815" s="389"/>
      <c r="P815" s="318"/>
      <c r="Z815" s="418"/>
      <c r="AA815" s="418"/>
      <c r="AB815" s="418"/>
      <c r="AC815" s="418"/>
      <c r="AP815" s="418"/>
      <c r="AS815" s="418"/>
      <c r="AW815" s="418"/>
      <c r="BA815" s="418"/>
    </row>
    <row r="816" spans="1:53" ht="16.2" thickBot="1" x14ac:dyDescent="0.35">
      <c r="A816" s="305">
        <v>1813</v>
      </c>
      <c r="B816" s="306">
        <v>0</v>
      </c>
      <c r="C816" s="307">
        <v>0</v>
      </c>
      <c r="D816" s="308">
        <v>0</v>
      </c>
      <c r="E816" s="309">
        <v>0</v>
      </c>
      <c r="F816" s="310">
        <v>0</v>
      </c>
      <c r="G816" s="310">
        <v>0</v>
      </c>
      <c r="H816" s="324"/>
      <c r="I816" s="324"/>
      <c r="J816" s="175"/>
      <c r="K816" s="383"/>
      <c r="L816" s="318"/>
      <c r="M816" s="318"/>
      <c r="N816" s="318"/>
      <c r="O816" s="389"/>
      <c r="P816" s="318"/>
      <c r="Z816" s="418"/>
      <c r="AA816" s="418"/>
      <c r="AB816" s="418"/>
      <c r="AC816" s="418"/>
      <c r="AP816" s="418"/>
      <c r="AS816" s="418"/>
      <c r="AW816" s="418"/>
      <c r="BA816" s="418"/>
    </row>
    <row r="817" spans="1:53" ht="16.2" thickBot="1" x14ac:dyDescent="0.35">
      <c r="A817" s="305">
        <v>1814</v>
      </c>
      <c r="B817" s="306">
        <v>0</v>
      </c>
      <c r="C817" s="307">
        <v>0</v>
      </c>
      <c r="D817" s="308">
        <v>0</v>
      </c>
      <c r="E817" s="309">
        <v>0</v>
      </c>
      <c r="F817" s="310">
        <v>0</v>
      </c>
      <c r="G817" s="310">
        <v>0</v>
      </c>
      <c r="H817" s="324"/>
      <c r="I817" s="324"/>
      <c r="J817" s="175"/>
      <c r="K817" s="383"/>
      <c r="L817" s="318"/>
      <c r="M817" s="318"/>
      <c r="N817" s="318"/>
      <c r="O817" s="389"/>
      <c r="P817" s="318"/>
      <c r="Z817" s="418"/>
      <c r="AA817" s="418"/>
      <c r="AB817" s="418"/>
      <c r="AC817" s="418"/>
      <c r="AP817" s="418"/>
      <c r="AS817" s="418"/>
      <c r="AW817" s="418"/>
      <c r="BA817" s="418"/>
    </row>
    <row r="818" spans="1:53" ht="16.2" thickBot="1" x14ac:dyDescent="0.35">
      <c r="A818" s="305">
        <v>1815</v>
      </c>
      <c r="B818" s="306">
        <v>0</v>
      </c>
      <c r="C818" s="307">
        <v>0</v>
      </c>
      <c r="D818" s="308">
        <v>0</v>
      </c>
      <c r="E818" s="309">
        <v>0</v>
      </c>
      <c r="F818" s="310">
        <v>0</v>
      </c>
      <c r="G818" s="310">
        <v>0</v>
      </c>
      <c r="H818" s="324"/>
      <c r="I818" s="324"/>
      <c r="J818" s="175"/>
      <c r="K818" s="383"/>
      <c r="L818" s="318"/>
      <c r="M818" s="318"/>
      <c r="N818" s="318"/>
      <c r="O818" s="389"/>
      <c r="P818" s="318"/>
      <c r="Z818" s="418"/>
      <c r="AA818" s="418"/>
      <c r="AB818" s="418"/>
      <c r="AC818" s="418"/>
      <c r="AP818" s="418"/>
      <c r="AS818" s="418"/>
      <c r="AW818" s="418"/>
      <c r="BA818" s="418"/>
    </row>
    <row r="819" spans="1:53" ht="16.2" thickBot="1" x14ac:dyDescent="0.35">
      <c r="A819" s="305">
        <v>1816</v>
      </c>
      <c r="B819" s="306">
        <v>0</v>
      </c>
      <c r="C819" s="307">
        <v>0</v>
      </c>
      <c r="D819" s="308">
        <v>0</v>
      </c>
      <c r="E819" s="309">
        <v>0</v>
      </c>
      <c r="F819" s="310">
        <v>0</v>
      </c>
      <c r="G819" s="310">
        <v>0</v>
      </c>
      <c r="H819" s="324"/>
      <c r="I819" s="324"/>
      <c r="J819" s="175"/>
      <c r="K819" s="383"/>
      <c r="L819" s="318"/>
      <c r="M819" s="318"/>
      <c r="N819" s="318"/>
      <c r="O819" s="389"/>
      <c r="P819" s="318"/>
      <c r="Z819" s="418"/>
      <c r="AA819" s="418"/>
      <c r="AB819" s="418"/>
      <c r="AC819" s="418"/>
      <c r="AP819" s="418"/>
      <c r="AS819" s="418"/>
      <c r="AW819" s="418"/>
      <c r="BA819" s="418"/>
    </row>
    <row r="820" spans="1:53" ht="16.2" thickBot="1" x14ac:dyDescent="0.35">
      <c r="A820" s="305">
        <v>1817</v>
      </c>
      <c r="B820" s="306">
        <v>0</v>
      </c>
      <c r="C820" s="307">
        <v>0</v>
      </c>
      <c r="D820" s="308">
        <v>0</v>
      </c>
      <c r="E820" s="309">
        <v>0</v>
      </c>
      <c r="F820" s="310">
        <v>0</v>
      </c>
      <c r="G820" s="310">
        <v>0</v>
      </c>
      <c r="H820" s="324"/>
      <c r="I820" s="324"/>
      <c r="J820" s="175"/>
      <c r="K820" s="383"/>
      <c r="L820" s="318"/>
      <c r="M820" s="318"/>
      <c r="N820" s="318"/>
      <c r="O820" s="389"/>
      <c r="P820" s="318"/>
      <c r="Z820" s="418"/>
      <c r="AA820" s="418"/>
      <c r="AB820" s="418"/>
      <c r="AC820" s="418"/>
      <c r="AP820" s="418"/>
      <c r="AS820" s="418"/>
      <c r="AW820" s="418"/>
      <c r="BA820" s="418"/>
    </row>
    <row r="821" spans="1:53" ht="16.2" thickBot="1" x14ac:dyDescent="0.35">
      <c r="A821" s="305">
        <v>1818</v>
      </c>
      <c r="B821" s="306">
        <v>0</v>
      </c>
      <c r="C821" s="307">
        <v>0</v>
      </c>
      <c r="D821" s="308">
        <v>0</v>
      </c>
      <c r="E821" s="309">
        <v>0</v>
      </c>
      <c r="F821" s="310">
        <v>0</v>
      </c>
      <c r="G821" s="310">
        <v>0</v>
      </c>
      <c r="H821" s="324"/>
      <c r="I821" s="324"/>
      <c r="J821" s="175"/>
      <c r="K821" s="383"/>
      <c r="L821" s="318"/>
      <c r="M821" s="318"/>
      <c r="N821" s="318"/>
      <c r="O821" s="389"/>
      <c r="P821" s="318"/>
      <c r="Z821" s="418"/>
      <c r="AA821" s="418"/>
      <c r="AB821" s="418"/>
      <c r="AC821" s="418"/>
      <c r="AP821" s="418"/>
      <c r="AS821" s="418"/>
      <c r="AW821" s="418"/>
      <c r="BA821" s="418"/>
    </row>
    <row r="822" spans="1:53" ht="16.2" thickBot="1" x14ac:dyDescent="0.35">
      <c r="A822" s="305">
        <v>1819</v>
      </c>
      <c r="B822" s="306">
        <v>0</v>
      </c>
      <c r="C822" s="307">
        <v>0</v>
      </c>
      <c r="D822" s="308">
        <v>0</v>
      </c>
      <c r="E822" s="309">
        <v>0</v>
      </c>
      <c r="F822" s="310">
        <v>0</v>
      </c>
      <c r="G822" s="310">
        <v>0</v>
      </c>
      <c r="H822" s="324"/>
      <c r="I822" s="324"/>
      <c r="J822" s="175"/>
      <c r="K822" s="383"/>
      <c r="L822" s="318"/>
      <c r="M822" s="318"/>
      <c r="N822" s="318"/>
      <c r="O822" s="389"/>
      <c r="P822" s="318"/>
      <c r="Z822" s="418"/>
      <c r="AA822" s="418"/>
      <c r="AB822" s="418"/>
      <c r="AC822" s="418"/>
      <c r="AP822" s="418"/>
      <c r="AS822" s="418"/>
      <c r="AW822" s="418"/>
      <c r="BA822" s="418"/>
    </row>
    <row r="823" spans="1:53" ht="16.2" thickBot="1" x14ac:dyDescent="0.35">
      <c r="A823" s="305">
        <v>1820</v>
      </c>
      <c r="B823" s="306">
        <v>0</v>
      </c>
      <c r="C823" s="307">
        <v>0</v>
      </c>
      <c r="D823" s="308">
        <v>0</v>
      </c>
      <c r="E823" s="309">
        <v>0</v>
      </c>
      <c r="F823" s="310">
        <v>0</v>
      </c>
      <c r="G823" s="310">
        <v>0</v>
      </c>
      <c r="H823" s="324"/>
      <c r="I823" s="324"/>
      <c r="J823" s="175"/>
      <c r="K823" s="383"/>
      <c r="L823" s="318"/>
      <c r="M823" s="318"/>
      <c r="N823" s="318"/>
      <c r="O823" s="389"/>
      <c r="P823" s="318"/>
      <c r="Z823" s="418"/>
      <c r="AA823" s="418"/>
      <c r="AB823" s="418"/>
      <c r="AC823" s="418"/>
      <c r="AP823" s="418"/>
      <c r="AS823" s="418"/>
      <c r="AW823" s="418"/>
      <c r="BA823" s="418"/>
    </row>
    <row r="824" spans="1:53" ht="16.2" thickBot="1" x14ac:dyDescent="0.35">
      <c r="A824" s="305">
        <v>1821</v>
      </c>
      <c r="B824" s="306">
        <v>0</v>
      </c>
      <c r="C824" s="307">
        <v>0</v>
      </c>
      <c r="D824" s="308">
        <v>0</v>
      </c>
      <c r="E824" s="309">
        <v>0</v>
      </c>
      <c r="F824" s="310">
        <v>0</v>
      </c>
      <c r="G824" s="310">
        <v>0</v>
      </c>
      <c r="H824" s="324"/>
      <c r="I824" s="324"/>
      <c r="J824" s="175"/>
      <c r="K824" s="383"/>
      <c r="L824" s="318"/>
      <c r="M824" s="318"/>
      <c r="N824" s="318"/>
      <c r="O824" s="389"/>
      <c r="P824" s="318"/>
      <c r="Z824" s="418"/>
      <c r="AA824" s="418"/>
      <c r="AB824" s="418"/>
      <c r="AC824" s="418"/>
      <c r="AP824" s="418"/>
      <c r="AS824" s="418"/>
      <c r="AW824" s="418"/>
      <c r="BA824" s="418"/>
    </row>
    <row r="825" spans="1:53" ht="16.2" thickBot="1" x14ac:dyDescent="0.35">
      <c r="A825" s="305">
        <v>1822</v>
      </c>
      <c r="B825" s="306">
        <v>0</v>
      </c>
      <c r="C825" s="307">
        <v>0</v>
      </c>
      <c r="D825" s="308">
        <v>0</v>
      </c>
      <c r="E825" s="309">
        <v>0</v>
      </c>
      <c r="F825" s="310">
        <v>0</v>
      </c>
      <c r="G825" s="310">
        <v>0</v>
      </c>
      <c r="H825" s="324"/>
      <c r="I825" s="324"/>
      <c r="J825" s="175"/>
      <c r="K825" s="383"/>
      <c r="L825" s="318"/>
      <c r="M825" s="318"/>
      <c r="N825" s="318"/>
      <c r="O825" s="389"/>
      <c r="P825" s="318"/>
      <c r="Z825" s="418"/>
      <c r="AA825" s="418"/>
      <c r="AB825" s="418"/>
      <c r="AC825" s="418"/>
      <c r="AP825" s="418"/>
      <c r="AS825" s="418"/>
      <c r="AW825" s="418"/>
      <c r="BA825" s="418"/>
    </row>
    <row r="826" spans="1:53" ht="16.2" thickBot="1" x14ac:dyDescent="0.35">
      <c r="A826" s="305">
        <v>1823</v>
      </c>
      <c r="B826" s="306">
        <v>0</v>
      </c>
      <c r="C826" s="307">
        <v>0</v>
      </c>
      <c r="D826" s="308">
        <v>0</v>
      </c>
      <c r="E826" s="309">
        <v>0</v>
      </c>
      <c r="F826" s="310">
        <v>0</v>
      </c>
      <c r="G826" s="310">
        <v>0</v>
      </c>
      <c r="H826" s="324"/>
      <c r="I826" s="324"/>
      <c r="J826" s="175"/>
      <c r="K826" s="383"/>
      <c r="L826" s="318"/>
      <c r="M826" s="318"/>
      <c r="N826" s="318"/>
      <c r="O826" s="389"/>
      <c r="P826" s="318"/>
      <c r="Z826" s="418"/>
      <c r="AA826" s="418"/>
      <c r="AB826" s="418"/>
      <c r="AC826" s="418"/>
      <c r="AP826" s="418"/>
      <c r="AS826" s="418"/>
      <c r="AW826" s="418"/>
      <c r="BA826" s="418"/>
    </row>
    <row r="827" spans="1:53" ht="16.2" thickBot="1" x14ac:dyDescent="0.35">
      <c r="A827" s="305">
        <v>1824</v>
      </c>
      <c r="B827" s="306">
        <v>0</v>
      </c>
      <c r="C827" s="307">
        <v>0</v>
      </c>
      <c r="D827" s="308">
        <v>0</v>
      </c>
      <c r="E827" s="309">
        <v>0</v>
      </c>
      <c r="F827" s="310">
        <v>0</v>
      </c>
      <c r="G827" s="310">
        <v>0</v>
      </c>
      <c r="H827" s="324"/>
      <c r="I827" s="324"/>
      <c r="J827" s="175"/>
      <c r="K827" s="383"/>
      <c r="L827" s="318"/>
      <c r="M827" s="318"/>
      <c r="N827" s="318"/>
      <c r="O827" s="389"/>
      <c r="P827" s="318"/>
      <c r="Z827" s="418"/>
      <c r="AA827" s="418"/>
      <c r="AB827" s="418"/>
      <c r="AC827" s="418"/>
      <c r="AP827" s="418"/>
      <c r="AS827" s="418"/>
      <c r="AW827" s="418"/>
      <c r="BA827" s="418"/>
    </row>
    <row r="828" spans="1:53" ht="16.2" thickBot="1" x14ac:dyDescent="0.35">
      <c r="A828" s="305">
        <v>1825</v>
      </c>
      <c r="B828" s="306">
        <v>0</v>
      </c>
      <c r="C828" s="307">
        <v>0</v>
      </c>
      <c r="D828" s="308">
        <v>0</v>
      </c>
      <c r="E828" s="309">
        <v>0</v>
      </c>
      <c r="F828" s="310">
        <v>0</v>
      </c>
      <c r="G828" s="310">
        <v>0</v>
      </c>
      <c r="H828" s="324"/>
      <c r="I828" s="324"/>
      <c r="J828" s="175"/>
      <c r="K828" s="383"/>
      <c r="L828" s="318"/>
      <c r="M828" s="318"/>
      <c r="N828" s="318"/>
      <c r="O828" s="389"/>
      <c r="P828" s="318"/>
      <c r="Z828" s="418"/>
      <c r="AA828" s="418"/>
      <c r="AB828" s="418"/>
      <c r="AC828" s="418"/>
      <c r="AP828" s="418"/>
      <c r="AS828" s="418"/>
      <c r="AW828" s="418"/>
      <c r="BA828" s="418"/>
    </row>
    <row r="829" spans="1:53" ht="16.2" thickBot="1" x14ac:dyDescent="0.35">
      <c r="A829" s="305">
        <v>1826</v>
      </c>
      <c r="B829" s="306">
        <v>0</v>
      </c>
      <c r="C829" s="307">
        <v>0</v>
      </c>
      <c r="D829" s="308">
        <v>0</v>
      </c>
      <c r="E829" s="309">
        <v>0</v>
      </c>
      <c r="F829" s="310">
        <v>0</v>
      </c>
      <c r="G829" s="310">
        <v>0</v>
      </c>
      <c r="H829" s="324"/>
      <c r="I829" s="324"/>
      <c r="J829" s="175"/>
      <c r="K829" s="383"/>
      <c r="L829" s="318"/>
      <c r="M829" s="318"/>
      <c r="N829" s="318"/>
      <c r="O829" s="389"/>
      <c r="P829" s="318"/>
      <c r="Z829" s="418"/>
      <c r="AA829" s="418"/>
      <c r="AB829" s="418"/>
      <c r="AC829" s="418"/>
      <c r="AP829" s="418"/>
      <c r="AS829" s="418"/>
      <c r="AW829" s="418"/>
      <c r="BA829" s="418"/>
    </row>
    <row r="830" spans="1:53" ht="16.2" thickBot="1" x14ac:dyDescent="0.35">
      <c r="A830" s="305">
        <v>1827</v>
      </c>
      <c r="B830" s="306">
        <v>0</v>
      </c>
      <c r="C830" s="307">
        <v>0</v>
      </c>
      <c r="D830" s="308">
        <v>0</v>
      </c>
      <c r="E830" s="309">
        <v>0</v>
      </c>
      <c r="F830" s="310">
        <v>0</v>
      </c>
      <c r="G830" s="310">
        <v>0</v>
      </c>
      <c r="H830" s="324"/>
      <c r="I830" s="324"/>
      <c r="J830" s="175"/>
      <c r="K830" s="383"/>
      <c r="L830" s="318"/>
      <c r="M830" s="318"/>
      <c r="N830" s="318"/>
      <c r="O830" s="389"/>
      <c r="P830" s="318"/>
      <c r="Z830" s="418"/>
      <c r="AA830" s="418"/>
      <c r="AB830" s="418"/>
      <c r="AC830" s="418"/>
      <c r="AP830" s="418"/>
      <c r="AS830" s="418"/>
      <c r="AW830" s="418"/>
      <c r="BA830" s="418"/>
    </row>
    <row r="831" spans="1:53" ht="16.2" thickBot="1" x14ac:dyDescent="0.35">
      <c r="A831" s="305">
        <v>1828</v>
      </c>
      <c r="B831" s="306">
        <v>0</v>
      </c>
      <c r="C831" s="307">
        <v>0</v>
      </c>
      <c r="D831" s="308">
        <v>0</v>
      </c>
      <c r="E831" s="309">
        <v>0</v>
      </c>
      <c r="F831" s="310">
        <v>0</v>
      </c>
      <c r="G831" s="310">
        <v>0</v>
      </c>
      <c r="H831" s="324"/>
      <c r="I831" s="324"/>
      <c r="J831" s="175"/>
      <c r="K831" s="383"/>
      <c r="L831" s="318"/>
      <c r="M831" s="318"/>
      <c r="N831" s="318"/>
      <c r="O831" s="389"/>
      <c r="P831" s="318"/>
      <c r="Z831" s="418"/>
      <c r="AA831" s="418"/>
      <c r="AB831" s="418"/>
      <c r="AC831" s="418"/>
      <c r="AP831" s="418"/>
      <c r="AS831" s="418"/>
      <c r="AW831" s="418"/>
      <c r="BA831" s="418"/>
    </row>
    <row r="832" spans="1:53" ht="16.2" thickBot="1" x14ac:dyDescent="0.35">
      <c r="A832" s="305">
        <v>1829</v>
      </c>
      <c r="B832" s="306">
        <v>0</v>
      </c>
      <c r="C832" s="307">
        <v>0</v>
      </c>
      <c r="D832" s="308">
        <v>0</v>
      </c>
      <c r="E832" s="309">
        <v>0</v>
      </c>
      <c r="F832" s="310">
        <v>0</v>
      </c>
      <c r="G832" s="310">
        <v>0</v>
      </c>
      <c r="H832" s="324"/>
      <c r="I832" s="324"/>
      <c r="J832" s="175"/>
      <c r="K832" s="383"/>
      <c r="L832" s="318"/>
      <c r="M832" s="318"/>
      <c r="N832" s="318"/>
      <c r="O832" s="389"/>
      <c r="P832" s="318"/>
      <c r="Z832" s="418"/>
      <c r="AA832" s="418"/>
      <c r="AB832" s="418"/>
      <c r="AC832" s="418"/>
      <c r="AP832" s="418"/>
      <c r="AS832" s="418"/>
      <c r="AW832" s="418"/>
      <c r="BA832" s="418"/>
    </row>
    <row r="833" spans="1:53" ht="16.2" thickBot="1" x14ac:dyDescent="0.35">
      <c r="A833" s="305">
        <v>1830</v>
      </c>
      <c r="B833" s="306">
        <v>0</v>
      </c>
      <c r="C833" s="307">
        <v>0</v>
      </c>
      <c r="D833" s="308">
        <v>0</v>
      </c>
      <c r="E833" s="309">
        <v>0</v>
      </c>
      <c r="F833" s="310">
        <v>0</v>
      </c>
      <c r="G833" s="310">
        <v>0</v>
      </c>
      <c r="H833" s="324"/>
      <c r="I833" s="324"/>
      <c r="J833" s="175"/>
      <c r="K833" s="383"/>
      <c r="L833" s="318"/>
      <c r="M833" s="318"/>
      <c r="N833" s="318"/>
      <c r="O833" s="389"/>
      <c r="P833" s="318"/>
      <c r="Z833" s="418"/>
      <c r="AA833" s="418"/>
      <c r="AB833" s="418"/>
      <c r="AC833" s="418"/>
      <c r="AP833" s="418"/>
      <c r="AS833" s="418"/>
      <c r="AW833" s="418"/>
      <c r="BA833" s="418"/>
    </row>
    <row r="834" spans="1:53" ht="16.2" thickBot="1" x14ac:dyDescent="0.35">
      <c r="A834" s="305">
        <v>1831</v>
      </c>
      <c r="B834" s="306">
        <v>0</v>
      </c>
      <c r="C834" s="307">
        <v>0</v>
      </c>
      <c r="D834" s="308">
        <v>0</v>
      </c>
      <c r="E834" s="309">
        <v>0</v>
      </c>
      <c r="F834" s="310">
        <v>0</v>
      </c>
      <c r="G834" s="310">
        <v>0</v>
      </c>
      <c r="H834" s="324"/>
      <c r="I834" s="324"/>
      <c r="J834" s="175"/>
      <c r="K834" s="383"/>
      <c r="L834" s="318"/>
      <c r="M834" s="318"/>
      <c r="N834" s="318"/>
      <c r="O834" s="389"/>
      <c r="P834" s="318"/>
      <c r="Z834" s="418"/>
      <c r="AA834" s="418"/>
      <c r="AB834" s="418"/>
      <c r="AC834" s="418"/>
      <c r="AP834" s="418"/>
      <c r="AS834" s="418"/>
      <c r="AW834" s="418"/>
      <c r="BA834" s="418"/>
    </row>
    <row r="835" spans="1:53" ht="16.2" thickBot="1" x14ac:dyDescent="0.35">
      <c r="A835" s="305">
        <v>1832</v>
      </c>
      <c r="B835" s="306">
        <v>0</v>
      </c>
      <c r="C835" s="307">
        <v>0</v>
      </c>
      <c r="D835" s="308">
        <v>0</v>
      </c>
      <c r="E835" s="309">
        <v>0</v>
      </c>
      <c r="F835" s="310">
        <v>0</v>
      </c>
      <c r="G835" s="310">
        <v>0</v>
      </c>
      <c r="H835" s="324"/>
      <c r="I835" s="324"/>
      <c r="J835" s="175"/>
      <c r="K835" s="383"/>
      <c r="L835" s="318"/>
      <c r="M835" s="318"/>
      <c r="N835" s="318"/>
      <c r="O835" s="389"/>
      <c r="P835" s="318"/>
      <c r="Z835" s="418"/>
      <c r="AA835" s="418"/>
      <c r="AB835" s="418"/>
      <c r="AC835" s="418"/>
      <c r="AP835" s="418"/>
      <c r="AS835" s="418"/>
      <c r="AW835" s="418"/>
      <c r="BA835" s="418"/>
    </row>
    <row r="836" spans="1:53" ht="16.2" thickBot="1" x14ac:dyDescent="0.35">
      <c r="A836" s="305">
        <v>1833</v>
      </c>
      <c r="B836" s="306">
        <v>0</v>
      </c>
      <c r="C836" s="307">
        <v>0</v>
      </c>
      <c r="D836" s="308">
        <v>0</v>
      </c>
      <c r="E836" s="309">
        <v>0</v>
      </c>
      <c r="F836" s="310">
        <v>0</v>
      </c>
      <c r="G836" s="310">
        <v>0</v>
      </c>
      <c r="H836" s="324"/>
      <c r="I836" s="324"/>
      <c r="J836" s="175"/>
      <c r="K836" s="383"/>
      <c r="L836" s="318"/>
      <c r="M836" s="318"/>
      <c r="N836" s="318"/>
      <c r="O836" s="389"/>
      <c r="P836" s="318"/>
      <c r="Z836" s="418"/>
      <c r="AA836" s="418"/>
      <c r="AB836" s="418"/>
      <c r="AC836" s="418"/>
      <c r="AP836" s="418"/>
      <c r="AS836" s="418"/>
      <c r="AW836" s="418"/>
      <c r="BA836" s="418"/>
    </row>
    <row r="837" spans="1:53" ht="16.2" thickBot="1" x14ac:dyDescent="0.35">
      <c r="A837" s="305">
        <v>1834</v>
      </c>
      <c r="B837" s="306">
        <v>0</v>
      </c>
      <c r="C837" s="307">
        <v>0</v>
      </c>
      <c r="D837" s="308">
        <v>0</v>
      </c>
      <c r="E837" s="309">
        <v>0</v>
      </c>
      <c r="F837" s="310">
        <v>0</v>
      </c>
      <c r="G837" s="310">
        <v>0</v>
      </c>
      <c r="H837" s="324"/>
      <c r="I837" s="324"/>
      <c r="J837" s="175"/>
      <c r="K837" s="383"/>
      <c r="L837" s="318"/>
      <c r="M837" s="318"/>
      <c r="N837" s="318"/>
      <c r="O837" s="389"/>
      <c r="P837" s="318"/>
      <c r="Z837" s="418"/>
      <c r="AA837" s="418"/>
      <c r="AB837" s="418"/>
      <c r="AC837" s="418"/>
      <c r="AP837" s="418"/>
      <c r="AS837" s="418"/>
      <c r="AW837" s="418"/>
      <c r="BA837" s="418"/>
    </row>
    <row r="838" spans="1:53" ht="16.2" thickBot="1" x14ac:dyDescent="0.35">
      <c r="A838" s="305">
        <v>1835</v>
      </c>
      <c r="B838" s="306">
        <v>0</v>
      </c>
      <c r="C838" s="307">
        <v>0</v>
      </c>
      <c r="D838" s="308">
        <v>0</v>
      </c>
      <c r="E838" s="309">
        <v>0</v>
      </c>
      <c r="F838" s="310">
        <v>0</v>
      </c>
      <c r="G838" s="310">
        <v>0</v>
      </c>
      <c r="H838" s="324"/>
      <c r="I838" s="324"/>
      <c r="J838" s="175"/>
      <c r="K838" s="383"/>
      <c r="L838" s="318"/>
      <c r="M838" s="318"/>
      <c r="N838" s="318"/>
      <c r="O838" s="389"/>
      <c r="P838" s="318"/>
      <c r="Z838" s="418"/>
      <c r="AA838" s="418"/>
      <c r="AB838" s="418"/>
      <c r="AC838" s="418"/>
      <c r="AP838" s="418"/>
      <c r="AS838" s="418"/>
      <c r="AW838" s="418"/>
      <c r="BA838" s="418"/>
    </row>
    <row r="839" spans="1:53" ht="16.2" thickBot="1" x14ac:dyDescent="0.35">
      <c r="A839" s="305">
        <v>1836</v>
      </c>
      <c r="B839" s="306">
        <v>0</v>
      </c>
      <c r="C839" s="307">
        <v>0</v>
      </c>
      <c r="D839" s="308">
        <v>0</v>
      </c>
      <c r="E839" s="309">
        <v>0</v>
      </c>
      <c r="F839" s="310">
        <v>0</v>
      </c>
      <c r="G839" s="310">
        <v>0</v>
      </c>
      <c r="H839" s="324"/>
      <c r="I839" s="324"/>
      <c r="J839" s="175"/>
      <c r="K839" s="383"/>
      <c r="L839" s="318"/>
      <c r="M839" s="318"/>
      <c r="N839" s="318"/>
      <c r="O839" s="389"/>
      <c r="P839" s="318"/>
      <c r="Z839" s="418"/>
      <c r="AA839" s="418"/>
      <c r="AB839" s="418"/>
      <c r="AC839" s="418"/>
      <c r="AP839" s="418"/>
      <c r="AS839" s="418"/>
      <c r="AW839" s="418"/>
      <c r="BA839" s="418"/>
    </row>
    <row r="840" spans="1:53" ht="16.2" thickBot="1" x14ac:dyDescent="0.35">
      <c r="A840" s="305">
        <v>1837</v>
      </c>
      <c r="B840" s="306">
        <v>0</v>
      </c>
      <c r="C840" s="307">
        <v>0</v>
      </c>
      <c r="D840" s="308">
        <v>0</v>
      </c>
      <c r="E840" s="309">
        <v>0</v>
      </c>
      <c r="F840" s="310">
        <v>0</v>
      </c>
      <c r="G840" s="310">
        <v>0</v>
      </c>
      <c r="H840" s="324"/>
      <c r="I840" s="324"/>
      <c r="J840" s="175"/>
      <c r="K840" s="383"/>
      <c r="L840" s="318"/>
      <c r="M840" s="318"/>
      <c r="N840" s="318"/>
      <c r="O840" s="389"/>
      <c r="P840" s="318"/>
      <c r="Z840" s="418"/>
      <c r="AA840" s="418"/>
      <c r="AB840" s="418"/>
      <c r="AC840" s="418"/>
      <c r="AP840" s="418"/>
      <c r="AS840" s="418"/>
      <c r="AW840" s="418"/>
      <c r="BA840" s="418"/>
    </row>
    <row r="841" spans="1:53" ht="16.2" thickBot="1" x14ac:dyDescent="0.35">
      <c r="A841" s="305">
        <v>1838</v>
      </c>
      <c r="B841" s="306">
        <v>0</v>
      </c>
      <c r="C841" s="307">
        <v>0</v>
      </c>
      <c r="D841" s="308">
        <v>0</v>
      </c>
      <c r="E841" s="309">
        <v>0</v>
      </c>
      <c r="F841" s="310">
        <v>0</v>
      </c>
      <c r="G841" s="310">
        <v>0</v>
      </c>
      <c r="H841" s="324"/>
      <c r="I841" s="324"/>
      <c r="J841" s="175"/>
      <c r="K841" s="383"/>
      <c r="L841" s="318"/>
      <c r="M841" s="318"/>
      <c r="N841" s="318"/>
      <c r="O841" s="389"/>
      <c r="P841" s="318"/>
      <c r="Z841" s="418"/>
      <c r="AA841" s="418"/>
      <c r="AB841" s="418"/>
      <c r="AC841" s="418"/>
      <c r="AP841" s="418"/>
      <c r="AS841" s="418"/>
      <c r="AW841" s="418"/>
      <c r="BA841" s="418"/>
    </row>
    <row r="842" spans="1:53" ht="16.2" thickBot="1" x14ac:dyDescent="0.35">
      <c r="A842" s="305">
        <v>1839</v>
      </c>
      <c r="B842" s="306">
        <v>0</v>
      </c>
      <c r="C842" s="307">
        <v>0</v>
      </c>
      <c r="D842" s="308">
        <v>0</v>
      </c>
      <c r="E842" s="309">
        <v>0</v>
      </c>
      <c r="F842" s="310">
        <v>0</v>
      </c>
      <c r="G842" s="310">
        <v>0</v>
      </c>
      <c r="H842" s="324"/>
      <c r="I842" s="324"/>
      <c r="J842" s="175"/>
      <c r="K842" s="383"/>
      <c r="L842" s="318"/>
      <c r="M842" s="318"/>
      <c r="N842" s="318"/>
      <c r="O842" s="389"/>
      <c r="P842" s="318"/>
      <c r="Z842" s="418"/>
      <c r="AA842" s="418"/>
      <c r="AB842" s="418"/>
      <c r="AC842" s="418"/>
      <c r="AP842" s="418"/>
      <c r="AS842" s="418"/>
      <c r="AW842" s="418"/>
      <c r="BA842" s="418"/>
    </row>
    <row r="843" spans="1:53" ht="16.2" thickBot="1" x14ac:dyDescent="0.35">
      <c r="A843" s="305">
        <v>1840</v>
      </c>
      <c r="B843" s="306">
        <v>0</v>
      </c>
      <c r="C843" s="307">
        <v>0</v>
      </c>
      <c r="D843" s="308">
        <v>0</v>
      </c>
      <c r="E843" s="309">
        <v>0</v>
      </c>
      <c r="F843" s="310">
        <v>0</v>
      </c>
      <c r="G843" s="310">
        <v>0</v>
      </c>
      <c r="H843" s="324"/>
      <c r="I843" s="324"/>
      <c r="J843" s="175"/>
      <c r="K843" s="383"/>
      <c r="L843" s="318"/>
      <c r="M843" s="318"/>
      <c r="N843" s="318"/>
      <c r="O843" s="389"/>
      <c r="P843" s="318"/>
      <c r="Z843" s="418"/>
      <c r="AA843" s="418"/>
      <c r="AB843" s="418"/>
      <c r="AC843" s="418"/>
      <c r="AP843" s="418"/>
      <c r="AS843" s="418"/>
      <c r="AW843" s="418"/>
      <c r="BA843" s="418"/>
    </row>
    <row r="844" spans="1:53" ht="16.2" thickBot="1" x14ac:dyDescent="0.35">
      <c r="A844" s="305">
        <v>1841</v>
      </c>
      <c r="B844" s="306">
        <v>0</v>
      </c>
      <c r="C844" s="307">
        <v>0</v>
      </c>
      <c r="D844" s="308">
        <v>0</v>
      </c>
      <c r="E844" s="309">
        <v>0</v>
      </c>
      <c r="F844" s="310">
        <v>0</v>
      </c>
      <c r="G844" s="310">
        <v>0</v>
      </c>
      <c r="H844" s="324"/>
      <c r="I844" s="324"/>
      <c r="J844" s="175"/>
      <c r="K844" s="383"/>
      <c r="L844" s="318"/>
      <c r="M844" s="318"/>
      <c r="N844" s="318"/>
      <c r="O844" s="389"/>
      <c r="P844" s="318"/>
      <c r="Z844" s="418"/>
      <c r="AA844" s="418"/>
      <c r="AB844" s="418"/>
      <c r="AC844" s="418"/>
      <c r="AP844" s="418"/>
      <c r="AS844" s="418"/>
      <c r="AW844" s="418"/>
      <c r="BA844" s="418"/>
    </row>
    <row r="845" spans="1:53" ht="16.2" thickBot="1" x14ac:dyDescent="0.35">
      <c r="A845" s="305">
        <v>1842</v>
      </c>
      <c r="B845" s="306">
        <v>0</v>
      </c>
      <c r="C845" s="307">
        <v>0</v>
      </c>
      <c r="D845" s="308">
        <v>0</v>
      </c>
      <c r="E845" s="309">
        <v>0</v>
      </c>
      <c r="F845" s="310">
        <v>0</v>
      </c>
      <c r="G845" s="310">
        <v>0</v>
      </c>
      <c r="H845" s="324"/>
      <c r="I845" s="324"/>
      <c r="J845" s="175"/>
      <c r="K845" s="383"/>
      <c r="L845" s="318"/>
      <c r="M845" s="318"/>
      <c r="N845" s="318"/>
      <c r="O845" s="389"/>
      <c r="P845" s="318"/>
      <c r="Z845" s="418"/>
      <c r="AA845" s="418"/>
      <c r="AB845" s="418"/>
      <c r="AC845" s="418"/>
      <c r="AP845" s="418"/>
      <c r="AS845" s="418"/>
      <c r="AW845" s="418"/>
      <c r="BA845" s="418"/>
    </row>
    <row r="846" spans="1:53" ht="16.2" thickBot="1" x14ac:dyDescent="0.35">
      <c r="A846" s="305">
        <v>1843</v>
      </c>
      <c r="B846" s="306">
        <v>0</v>
      </c>
      <c r="C846" s="307">
        <v>0</v>
      </c>
      <c r="D846" s="308">
        <v>0</v>
      </c>
      <c r="E846" s="309">
        <v>0</v>
      </c>
      <c r="F846" s="310">
        <v>0</v>
      </c>
      <c r="G846" s="310">
        <v>0</v>
      </c>
      <c r="H846" s="324"/>
      <c r="I846" s="324"/>
      <c r="J846" s="175"/>
      <c r="K846" s="383"/>
      <c r="L846" s="318"/>
      <c r="M846" s="318"/>
      <c r="N846" s="318"/>
      <c r="O846" s="389"/>
      <c r="P846" s="318"/>
      <c r="Z846" s="418"/>
      <c r="AA846" s="418"/>
      <c r="AB846" s="418"/>
      <c r="AC846" s="418"/>
      <c r="AP846" s="418"/>
      <c r="AS846" s="418"/>
      <c r="AW846" s="418"/>
      <c r="BA846" s="418"/>
    </row>
    <row r="847" spans="1:53" ht="16.2" thickBot="1" x14ac:dyDescent="0.35">
      <c r="A847" s="305">
        <v>1844</v>
      </c>
      <c r="B847" s="306">
        <v>0</v>
      </c>
      <c r="C847" s="307">
        <v>0</v>
      </c>
      <c r="D847" s="308">
        <v>0</v>
      </c>
      <c r="E847" s="309">
        <v>0</v>
      </c>
      <c r="F847" s="310">
        <v>0</v>
      </c>
      <c r="G847" s="310">
        <v>0</v>
      </c>
      <c r="H847" s="324"/>
      <c r="I847" s="324"/>
      <c r="J847" s="175"/>
      <c r="K847" s="383"/>
      <c r="L847" s="318"/>
      <c r="M847" s="318"/>
      <c r="N847" s="318"/>
      <c r="O847" s="389"/>
      <c r="P847" s="318"/>
      <c r="Z847" s="418"/>
      <c r="AA847" s="418"/>
      <c r="AB847" s="418"/>
      <c r="AC847" s="418"/>
      <c r="AP847" s="418"/>
      <c r="AS847" s="418"/>
      <c r="AW847" s="418"/>
      <c r="BA847" s="418"/>
    </row>
    <row r="848" spans="1:53" ht="16.2" thickBot="1" x14ac:dyDescent="0.35">
      <c r="A848" s="305">
        <v>1845</v>
      </c>
      <c r="B848" s="306">
        <v>0</v>
      </c>
      <c r="C848" s="307">
        <v>0</v>
      </c>
      <c r="D848" s="308">
        <v>0</v>
      </c>
      <c r="E848" s="309">
        <v>0</v>
      </c>
      <c r="F848" s="310">
        <v>0</v>
      </c>
      <c r="G848" s="310">
        <v>0</v>
      </c>
      <c r="H848" s="324"/>
      <c r="I848" s="324"/>
      <c r="J848" s="175"/>
      <c r="K848" s="383"/>
      <c r="L848" s="318"/>
      <c r="M848" s="318"/>
      <c r="N848" s="318"/>
      <c r="O848" s="389"/>
      <c r="P848" s="318"/>
      <c r="Z848" s="418"/>
      <c r="AA848" s="418"/>
      <c r="AB848" s="418"/>
      <c r="AC848" s="418"/>
      <c r="AP848" s="418"/>
      <c r="AS848" s="418"/>
      <c r="AW848" s="418"/>
      <c r="BA848" s="418"/>
    </row>
    <row r="849" spans="1:53" ht="16.2" thickBot="1" x14ac:dyDescent="0.35">
      <c r="A849" s="305">
        <v>1846</v>
      </c>
      <c r="B849" s="306">
        <v>0</v>
      </c>
      <c r="C849" s="307">
        <v>0</v>
      </c>
      <c r="D849" s="308">
        <v>0</v>
      </c>
      <c r="E849" s="309">
        <v>0</v>
      </c>
      <c r="F849" s="310">
        <v>0</v>
      </c>
      <c r="G849" s="310">
        <v>0</v>
      </c>
      <c r="H849" s="324"/>
      <c r="I849" s="324"/>
      <c r="J849" s="175"/>
      <c r="K849" s="383"/>
      <c r="L849" s="318"/>
      <c r="M849" s="318"/>
      <c r="N849" s="318"/>
      <c r="O849" s="389"/>
      <c r="P849" s="318"/>
      <c r="Z849" s="418"/>
      <c r="AA849" s="418"/>
      <c r="AB849" s="418"/>
      <c r="AC849" s="418"/>
      <c r="AP849" s="418"/>
      <c r="AS849" s="418"/>
      <c r="AW849" s="418"/>
      <c r="BA849" s="418"/>
    </row>
    <row r="850" spans="1:53" ht="16.2" thickBot="1" x14ac:dyDescent="0.35">
      <c r="A850" s="305">
        <v>1847</v>
      </c>
      <c r="B850" s="306">
        <v>0</v>
      </c>
      <c r="C850" s="307">
        <v>0</v>
      </c>
      <c r="D850" s="308">
        <v>0</v>
      </c>
      <c r="E850" s="309">
        <v>0</v>
      </c>
      <c r="F850" s="310">
        <v>0</v>
      </c>
      <c r="G850" s="310">
        <v>0</v>
      </c>
      <c r="H850" s="324"/>
      <c r="I850" s="324"/>
      <c r="J850" s="175"/>
      <c r="K850" s="383"/>
      <c r="L850" s="318"/>
      <c r="M850" s="318"/>
      <c r="N850" s="318"/>
      <c r="O850" s="389"/>
      <c r="P850" s="318"/>
      <c r="Z850" s="418"/>
      <c r="AA850" s="418"/>
      <c r="AB850" s="418"/>
      <c r="AC850" s="418"/>
      <c r="AP850" s="418"/>
      <c r="AS850" s="418"/>
      <c r="AW850" s="418"/>
      <c r="BA850" s="418"/>
    </row>
    <row r="851" spans="1:53" ht="16.2" thickBot="1" x14ac:dyDescent="0.35">
      <c r="A851" s="305">
        <v>1848</v>
      </c>
      <c r="B851" s="306">
        <v>0</v>
      </c>
      <c r="C851" s="307">
        <v>0</v>
      </c>
      <c r="D851" s="308">
        <v>0</v>
      </c>
      <c r="E851" s="309">
        <v>0</v>
      </c>
      <c r="F851" s="310">
        <v>0</v>
      </c>
      <c r="G851" s="310">
        <v>0</v>
      </c>
      <c r="H851" s="324"/>
      <c r="I851" s="324"/>
      <c r="J851" s="175"/>
      <c r="K851" s="383"/>
      <c r="L851" s="318"/>
      <c r="M851" s="318"/>
      <c r="N851" s="318"/>
      <c r="O851" s="389"/>
      <c r="P851" s="318"/>
      <c r="Z851" s="418"/>
      <c r="AA851" s="418"/>
      <c r="AB851" s="418"/>
      <c r="AC851" s="418"/>
      <c r="AP851" s="418"/>
      <c r="AS851" s="418"/>
      <c r="AW851" s="418"/>
      <c r="BA851" s="418"/>
    </row>
    <row r="852" spans="1:53" ht="16.2" thickBot="1" x14ac:dyDescent="0.35">
      <c r="A852" s="305">
        <v>1849</v>
      </c>
      <c r="B852" s="306">
        <v>0</v>
      </c>
      <c r="C852" s="307">
        <v>0</v>
      </c>
      <c r="D852" s="308">
        <v>0</v>
      </c>
      <c r="E852" s="309">
        <v>0</v>
      </c>
      <c r="F852" s="310">
        <v>0</v>
      </c>
      <c r="G852" s="310">
        <v>0</v>
      </c>
      <c r="H852" s="324"/>
      <c r="I852" s="324"/>
      <c r="J852" s="175"/>
      <c r="K852" s="383"/>
      <c r="L852" s="318"/>
      <c r="M852" s="318"/>
      <c r="N852" s="318"/>
      <c r="O852" s="389"/>
      <c r="P852" s="318"/>
      <c r="Z852" s="418"/>
      <c r="AA852" s="418"/>
      <c r="AB852" s="418"/>
      <c r="AC852" s="418"/>
      <c r="AP852" s="418"/>
      <c r="AS852" s="418"/>
      <c r="AW852" s="418"/>
      <c r="BA852" s="418"/>
    </row>
    <row r="853" spans="1:53" ht="16.2" thickBot="1" x14ac:dyDescent="0.35">
      <c r="A853" s="305">
        <v>1850</v>
      </c>
      <c r="B853" s="306">
        <v>0</v>
      </c>
      <c r="C853" s="307">
        <v>0</v>
      </c>
      <c r="D853" s="308">
        <v>0</v>
      </c>
      <c r="E853" s="309">
        <v>0</v>
      </c>
      <c r="F853" s="310">
        <v>0</v>
      </c>
      <c r="G853" s="310">
        <v>0</v>
      </c>
      <c r="H853" s="324"/>
      <c r="I853" s="324"/>
      <c r="J853" s="175"/>
      <c r="K853" s="383"/>
      <c r="L853" s="318"/>
      <c r="M853" s="318"/>
      <c r="N853" s="318"/>
      <c r="O853" s="389"/>
      <c r="P853" s="318"/>
      <c r="Z853" s="418"/>
      <c r="AA853" s="418"/>
      <c r="AB853" s="418"/>
      <c r="AC853" s="418"/>
      <c r="AP853" s="418"/>
      <c r="AS853" s="418"/>
      <c r="AW853" s="418"/>
      <c r="BA853" s="418"/>
    </row>
    <row r="854" spans="1:53" ht="16.2" thickBot="1" x14ac:dyDescent="0.35">
      <c r="A854" s="305">
        <v>1851</v>
      </c>
      <c r="B854" s="306">
        <v>0</v>
      </c>
      <c r="C854" s="307">
        <v>0</v>
      </c>
      <c r="D854" s="308">
        <v>0</v>
      </c>
      <c r="E854" s="309">
        <v>0</v>
      </c>
      <c r="F854" s="310">
        <v>0</v>
      </c>
      <c r="G854" s="310">
        <v>0</v>
      </c>
      <c r="H854" s="324"/>
      <c r="I854" s="324"/>
      <c r="J854" s="175"/>
      <c r="K854" s="383"/>
      <c r="L854" s="318"/>
      <c r="M854" s="318"/>
      <c r="N854" s="318"/>
      <c r="O854" s="389"/>
      <c r="P854" s="318"/>
      <c r="Z854" s="418"/>
      <c r="AA854" s="418"/>
      <c r="AB854" s="418"/>
      <c r="AC854" s="418"/>
      <c r="AP854" s="418"/>
      <c r="AS854" s="418"/>
      <c r="AW854" s="418"/>
      <c r="BA854" s="418"/>
    </row>
    <row r="855" spans="1:53" ht="16.2" thickBot="1" x14ac:dyDescent="0.35">
      <c r="A855" s="305">
        <v>1852</v>
      </c>
      <c r="B855" s="306">
        <v>0</v>
      </c>
      <c r="C855" s="307">
        <v>0</v>
      </c>
      <c r="D855" s="308">
        <v>0</v>
      </c>
      <c r="E855" s="309">
        <v>0</v>
      </c>
      <c r="F855" s="310">
        <v>0</v>
      </c>
      <c r="G855" s="310">
        <v>0</v>
      </c>
      <c r="H855" s="324"/>
      <c r="I855" s="324"/>
      <c r="J855" s="175"/>
      <c r="K855" s="383"/>
      <c r="L855" s="318"/>
      <c r="M855" s="318"/>
      <c r="N855" s="318"/>
      <c r="O855" s="389"/>
      <c r="P855" s="318"/>
      <c r="Z855" s="418"/>
      <c r="AA855" s="418"/>
      <c r="AB855" s="418"/>
      <c r="AC855" s="418"/>
      <c r="AP855" s="418"/>
      <c r="AS855" s="418"/>
      <c r="AW855" s="418"/>
      <c r="BA855" s="418"/>
    </row>
    <row r="856" spans="1:53" ht="16.2" thickBot="1" x14ac:dyDescent="0.35">
      <c r="A856" s="305">
        <v>1853</v>
      </c>
      <c r="B856" s="306">
        <v>0</v>
      </c>
      <c r="C856" s="307">
        <v>0</v>
      </c>
      <c r="D856" s="308">
        <v>0</v>
      </c>
      <c r="E856" s="309">
        <v>0</v>
      </c>
      <c r="F856" s="310">
        <v>0</v>
      </c>
      <c r="G856" s="310">
        <v>0</v>
      </c>
      <c r="H856" s="324"/>
      <c r="I856" s="324"/>
      <c r="J856" s="175"/>
      <c r="K856" s="383"/>
      <c r="L856" s="318"/>
      <c r="M856" s="318"/>
      <c r="N856" s="318"/>
      <c r="O856" s="389"/>
      <c r="P856" s="318"/>
      <c r="Z856" s="418"/>
      <c r="AA856" s="418"/>
      <c r="AB856" s="418"/>
      <c r="AC856" s="418"/>
      <c r="AP856" s="418"/>
      <c r="AS856" s="418"/>
      <c r="AW856" s="418"/>
      <c r="BA856" s="418"/>
    </row>
    <row r="857" spans="1:53" ht="16.2" thickBot="1" x14ac:dyDescent="0.35">
      <c r="A857" s="305">
        <v>1854</v>
      </c>
      <c r="B857" s="306">
        <v>0</v>
      </c>
      <c r="C857" s="307">
        <v>0</v>
      </c>
      <c r="D857" s="308">
        <v>0</v>
      </c>
      <c r="E857" s="309">
        <v>0</v>
      </c>
      <c r="F857" s="310">
        <v>0</v>
      </c>
      <c r="G857" s="310">
        <v>0</v>
      </c>
      <c r="H857" s="324"/>
      <c r="I857" s="324"/>
      <c r="J857" s="175"/>
      <c r="K857" s="383"/>
      <c r="L857" s="318"/>
      <c r="M857" s="318"/>
      <c r="N857" s="318"/>
      <c r="O857" s="389"/>
      <c r="P857" s="318"/>
      <c r="Z857" s="418"/>
      <c r="AA857" s="418"/>
      <c r="AB857" s="418"/>
      <c r="AC857" s="418"/>
      <c r="AP857" s="418"/>
      <c r="AS857" s="418"/>
      <c r="AW857" s="418"/>
      <c r="BA857" s="418"/>
    </row>
    <row r="858" spans="1:53" ht="16.2" thickBot="1" x14ac:dyDescent="0.35">
      <c r="A858" s="305">
        <v>1855</v>
      </c>
      <c r="B858" s="306">
        <v>0</v>
      </c>
      <c r="C858" s="307">
        <v>0</v>
      </c>
      <c r="D858" s="308">
        <v>0</v>
      </c>
      <c r="E858" s="309">
        <v>0</v>
      </c>
      <c r="F858" s="310">
        <v>0</v>
      </c>
      <c r="G858" s="310">
        <v>0</v>
      </c>
      <c r="H858" s="324"/>
      <c r="I858" s="324"/>
      <c r="J858" s="175"/>
      <c r="K858" s="383"/>
      <c r="L858" s="318"/>
      <c r="M858" s="318"/>
      <c r="N858" s="318"/>
      <c r="O858" s="389"/>
      <c r="P858" s="318"/>
      <c r="Z858" s="418"/>
      <c r="AA858" s="418"/>
      <c r="AB858" s="418"/>
      <c r="AC858" s="418"/>
      <c r="AP858" s="418"/>
      <c r="AS858" s="418"/>
      <c r="AW858" s="418"/>
      <c r="BA858" s="418"/>
    </row>
    <row r="859" spans="1:53" ht="16.2" thickBot="1" x14ac:dyDescent="0.35">
      <c r="A859" s="305">
        <v>1856</v>
      </c>
      <c r="B859" s="306">
        <v>0</v>
      </c>
      <c r="C859" s="307">
        <v>0</v>
      </c>
      <c r="D859" s="308">
        <v>0</v>
      </c>
      <c r="E859" s="309">
        <v>0</v>
      </c>
      <c r="F859" s="310">
        <v>0</v>
      </c>
      <c r="G859" s="310">
        <v>0</v>
      </c>
      <c r="H859" s="324"/>
      <c r="I859" s="324"/>
      <c r="J859" s="175"/>
      <c r="K859" s="383"/>
      <c r="L859" s="318"/>
      <c r="M859" s="318"/>
      <c r="N859" s="318"/>
      <c r="O859" s="389"/>
      <c r="P859" s="318"/>
      <c r="Z859" s="418"/>
      <c r="AA859" s="418"/>
      <c r="AB859" s="418"/>
      <c r="AC859" s="418"/>
      <c r="AP859" s="418"/>
      <c r="AS859" s="418"/>
      <c r="AW859" s="418"/>
      <c r="BA859" s="418"/>
    </row>
    <row r="860" spans="1:53" ht="16.2" thickBot="1" x14ac:dyDescent="0.35">
      <c r="A860" s="305">
        <v>1857</v>
      </c>
      <c r="B860" s="306">
        <v>0</v>
      </c>
      <c r="C860" s="307">
        <v>0</v>
      </c>
      <c r="D860" s="308">
        <v>0</v>
      </c>
      <c r="E860" s="309">
        <v>0</v>
      </c>
      <c r="F860" s="310">
        <v>0</v>
      </c>
      <c r="G860" s="310">
        <v>0</v>
      </c>
      <c r="H860" s="324"/>
      <c r="I860" s="324"/>
      <c r="J860" s="175"/>
      <c r="K860" s="383"/>
      <c r="L860" s="318"/>
      <c r="M860" s="318"/>
      <c r="N860" s="318"/>
      <c r="O860" s="389"/>
      <c r="P860" s="318"/>
      <c r="Z860" s="418"/>
      <c r="AA860" s="418"/>
      <c r="AB860" s="418"/>
      <c r="AC860" s="418"/>
      <c r="AP860" s="418"/>
      <c r="AS860" s="418"/>
      <c r="AW860" s="418"/>
      <c r="BA860" s="418"/>
    </row>
    <row r="861" spans="1:53" ht="16.2" thickBot="1" x14ac:dyDescent="0.35">
      <c r="A861" s="305">
        <v>1858</v>
      </c>
      <c r="B861" s="306">
        <v>0</v>
      </c>
      <c r="C861" s="307">
        <v>0</v>
      </c>
      <c r="D861" s="308">
        <v>0</v>
      </c>
      <c r="E861" s="309">
        <v>0</v>
      </c>
      <c r="F861" s="310">
        <v>0</v>
      </c>
      <c r="G861" s="310">
        <v>0</v>
      </c>
      <c r="H861" s="324"/>
      <c r="I861" s="324"/>
      <c r="J861" s="175"/>
      <c r="K861" s="383"/>
      <c r="L861" s="318"/>
      <c r="M861" s="318"/>
      <c r="N861" s="318"/>
      <c r="O861" s="389"/>
      <c r="P861" s="318"/>
      <c r="Z861" s="418"/>
      <c r="AA861" s="418"/>
      <c r="AB861" s="418"/>
      <c r="AC861" s="418"/>
      <c r="AP861" s="418"/>
      <c r="AS861" s="418"/>
      <c r="AW861" s="418"/>
      <c r="BA861" s="418"/>
    </row>
    <row r="862" spans="1:53" ht="16.2" thickBot="1" x14ac:dyDescent="0.35">
      <c r="A862" s="305">
        <v>1859</v>
      </c>
      <c r="B862" s="306">
        <v>0</v>
      </c>
      <c r="C862" s="307">
        <v>0</v>
      </c>
      <c r="D862" s="308">
        <v>0</v>
      </c>
      <c r="E862" s="309">
        <v>0</v>
      </c>
      <c r="F862" s="310">
        <v>0</v>
      </c>
      <c r="G862" s="310">
        <v>0</v>
      </c>
      <c r="H862" s="324"/>
      <c r="I862" s="324"/>
      <c r="J862" s="175"/>
      <c r="K862" s="383"/>
      <c r="L862" s="318"/>
      <c r="M862" s="318"/>
      <c r="N862" s="318"/>
      <c r="O862" s="389"/>
      <c r="P862" s="318"/>
      <c r="Z862" s="418"/>
      <c r="AA862" s="418"/>
      <c r="AB862" s="418"/>
      <c r="AC862" s="418"/>
      <c r="AP862" s="418"/>
      <c r="AS862" s="418"/>
      <c r="AW862" s="418"/>
      <c r="BA862" s="418"/>
    </row>
    <row r="863" spans="1:53" ht="16.2" thickBot="1" x14ac:dyDescent="0.35">
      <c r="A863" s="305">
        <v>1860</v>
      </c>
      <c r="B863" s="306">
        <v>0</v>
      </c>
      <c r="C863" s="307">
        <v>0</v>
      </c>
      <c r="D863" s="308">
        <v>0</v>
      </c>
      <c r="E863" s="309">
        <v>0</v>
      </c>
      <c r="F863" s="310">
        <v>0</v>
      </c>
      <c r="G863" s="310">
        <v>0</v>
      </c>
      <c r="H863" s="324"/>
      <c r="I863" s="324"/>
      <c r="J863" s="175"/>
      <c r="K863" s="383"/>
      <c r="L863" s="318"/>
      <c r="M863" s="318"/>
      <c r="N863" s="318"/>
      <c r="O863" s="389"/>
      <c r="P863" s="318"/>
      <c r="Z863" s="418"/>
      <c r="AA863" s="418"/>
      <c r="AB863" s="418"/>
      <c r="AC863" s="418"/>
      <c r="AP863" s="418"/>
      <c r="AS863" s="418"/>
      <c r="AW863" s="418"/>
      <c r="BA863" s="418"/>
    </row>
    <row r="864" spans="1:53" ht="16.2" thickBot="1" x14ac:dyDescent="0.35">
      <c r="A864" s="305">
        <v>1861</v>
      </c>
      <c r="B864" s="306">
        <v>0</v>
      </c>
      <c r="C864" s="307">
        <v>0</v>
      </c>
      <c r="D864" s="308">
        <v>0</v>
      </c>
      <c r="E864" s="309">
        <v>0</v>
      </c>
      <c r="F864" s="310">
        <v>0</v>
      </c>
      <c r="G864" s="310">
        <v>0</v>
      </c>
      <c r="H864" s="324"/>
      <c r="I864" s="324"/>
      <c r="J864" s="175"/>
      <c r="K864" s="383"/>
      <c r="L864" s="318"/>
      <c r="M864" s="318"/>
      <c r="N864" s="318"/>
      <c r="O864" s="389"/>
      <c r="P864" s="318"/>
      <c r="Z864" s="418"/>
      <c r="AA864" s="418"/>
      <c r="AB864" s="418"/>
      <c r="AC864" s="418"/>
      <c r="AP864" s="418"/>
      <c r="AS864" s="418"/>
      <c r="AW864" s="418"/>
      <c r="BA864" s="418"/>
    </row>
    <row r="865" spans="1:53" ht="16.2" thickBot="1" x14ac:dyDescent="0.35">
      <c r="A865" s="305">
        <v>1862</v>
      </c>
      <c r="B865" s="306">
        <v>0</v>
      </c>
      <c r="C865" s="307">
        <v>0</v>
      </c>
      <c r="D865" s="308">
        <v>0</v>
      </c>
      <c r="E865" s="309">
        <v>0</v>
      </c>
      <c r="F865" s="310">
        <v>0</v>
      </c>
      <c r="G865" s="310">
        <v>0</v>
      </c>
      <c r="H865" s="324"/>
      <c r="I865" s="324"/>
      <c r="J865" s="175"/>
      <c r="K865" s="383"/>
      <c r="L865" s="318"/>
      <c r="M865" s="318"/>
      <c r="N865" s="318"/>
      <c r="O865" s="389"/>
      <c r="P865" s="318"/>
      <c r="Z865" s="418"/>
      <c r="AA865" s="418"/>
      <c r="AB865" s="418"/>
      <c r="AC865" s="418"/>
      <c r="AP865" s="418"/>
      <c r="AS865" s="418"/>
      <c r="AW865" s="418"/>
      <c r="BA865" s="418"/>
    </row>
    <row r="866" spans="1:53" ht="16.2" thickBot="1" x14ac:dyDescent="0.35">
      <c r="A866" s="305">
        <v>1863</v>
      </c>
      <c r="B866" s="306">
        <v>0</v>
      </c>
      <c r="C866" s="307">
        <v>0</v>
      </c>
      <c r="D866" s="308">
        <v>0</v>
      </c>
      <c r="E866" s="309">
        <v>0</v>
      </c>
      <c r="F866" s="310">
        <v>0</v>
      </c>
      <c r="G866" s="310">
        <v>0</v>
      </c>
      <c r="H866" s="324"/>
      <c r="I866" s="324"/>
      <c r="J866" s="175"/>
      <c r="K866" s="383"/>
      <c r="L866" s="318"/>
      <c r="M866" s="318"/>
      <c r="N866" s="318"/>
      <c r="O866" s="389"/>
      <c r="P866" s="318"/>
      <c r="Z866" s="418"/>
      <c r="AA866" s="418"/>
      <c r="AB866" s="418"/>
      <c r="AC866" s="418"/>
      <c r="AP866" s="418"/>
      <c r="AS866" s="418"/>
      <c r="AW866" s="418"/>
      <c r="BA866" s="418"/>
    </row>
    <row r="867" spans="1:53" ht="16.2" thickBot="1" x14ac:dyDescent="0.35">
      <c r="A867" s="305">
        <v>1864</v>
      </c>
      <c r="B867" s="306">
        <v>0</v>
      </c>
      <c r="C867" s="307">
        <v>0</v>
      </c>
      <c r="D867" s="308">
        <v>0</v>
      </c>
      <c r="E867" s="309">
        <v>0</v>
      </c>
      <c r="F867" s="310">
        <v>0</v>
      </c>
      <c r="G867" s="310">
        <v>0</v>
      </c>
      <c r="H867" s="324"/>
      <c r="I867" s="324"/>
      <c r="J867" s="175"/>
      <c r="K867" s="383"/>
      <c r="L867" s="318"/>
      <c r="M867" s="318"/>
      <c r="N867" s="318"/>
      <c r="O867" s="389"/>
      <c r="P867" s="318"/>
      <c r="Z867" s="418"/>
      <c r="AA867" s="418"/>
      <c r="AB867" s="418"/>
      <c r="AC867" s="418"/>
      <c r="AP867" s="418"/>
      <c r="AS867" s="418"/>
      <c r="AW867" s="418"/>
      <c r="BA867" s="418"/>
    </row>
    <row r="868" spans="1:53" ht="16.2" thickBot="1" x14ac:dyDescent="0.35">
      <c r="A868" s="305">
        <v>1865</v>
      </c>
      <c r="B868" s="306">
        <v>0</v>
      </c>
      <c r="C868" s="307">
        <v>0</v>
      </c>
      <c r="D868" s="308">
        <v>0</v>
      </c>
      <c r="E868" s="309">
        <v>0</v>
      </c>
      <c r="F868" s="310">
        <v>0</v>
      </c>
      <c r="G868" s="310">
        <v>0</v>
      </c>
      <c r="H868" s="324"/>
      <c r="I868" s="324"/>
      <c r="J868" s="175"/>
      <c r="K868" s="383"/>
      <c r="L868" s="318"/>
      <c r="M868" s="318"/>
      <c r="N868" s="318"/>
      <c r="O868" s="389"/>
      <c r="P868" s="318"/>
      <c r="Z868" s="418"/>
      <c r="AA868" s="418"/>
      <c r="AB868" s="418"/>
      <c r="AC868" s="418"/>
      <c r="AP868" s="418"/>
      <c r="AS868" s="418"/>
      <c r="AW868" s="418"/>
      <c r="BA868" s="418"/>
    </row>
    <row r="869" spans="1:53" ht="16.2" thickBot="1" x14ac:dyDescent="0.35">
      <c r="A869" s="305">
        <v>1866</v>
      </c>
      <c r="B869" s="306">
        <v>0</v>
      </c>
      <c r="C869" s="307">
        <v>0</v>
      </c>
      <c r="D869" s="308">
        <v>0</v>
      </c>
      <c r="E869" s="309">
        <v>0</v>
      </c>
      <c r="F869" s="310">
        <v>0</v>
      </c>
      <c r="G869" s="310">
        <v>0</v>
      </c>
      <c r="H869" s="324"/>
      <c r="I869" s="324"/>
      <c r="J869" s="175"/>
      <c r="K869" s="383"/>
      <c r="L869" s="318"/>
      <c r="M869" s="318"/>
      <c r="N869" s="318"/>
      <c r="O869" s="389"/>
      <c r="P869" s="318"/>
      <c r="Z869" s="418"/>
      <c r="AA869" s="418"/>
      <c r="AB869" s="418"/>
      <c r="AC869" s="418"/>
      <c r="AP869" s="418"/>
      <c r="AS869" s="418"/>
      <c r="AW869" s="418"/>
      <c r="BA869" s="418"/>
    </row>
    <row r="870" spans="1:53" ht="16.2" thickBot="1" x14ac:dyDescent="0.35">
      <c r="A870" s="305">
        <v>1867</v>
      </c>
      <c r="B870" s="306">
        <v>0</v>
      </c>
      <c r="C870" s="307">
        <v>0</v>
      </c>
      <c r="D870" s="308">
        <v>0</v>
      </c>
      <c r="E870" s="309">
        <v>0</v>
      </c>
      <c r="F870" s="310">
        <v>0</v>
      </c>
      <c r="G870" s="310">
        <v>0</v>
      </c>
      <c r="H870" s="324"/>
      <c r="I870" s="324"/>
      <c r="J870" s="175"/>
      <c r="K870" s="383"/>
      <c r="L870" s="318"/>
      <c r="M870" s="318"/>
      <c r="N870" s="318"/>
      <c r="O870" s="389"/>
      <c r="P870" s="318"/>
      <c r="Z870" s="418"/>
      <c r="AA870" s="418"/>
      <c r="AB870" s="418"/>
      <c r="AC870" s="418"/>
      <c r="AP870" s="418"/>
      <c r="AS870" s="418"/>
      <c r="AW870" s="418"/>
      <c r="BA870" s="418"/>
    </row>
    <row r="871" spans="1:53" ht="16.2" thickBot="1" x14ac:dyDescent="0.35">
      <c r="A871" s="305">
        <v>1868</v>
      </c>
      <c r="B871" s="306">
        <v>0</v>
      </c>
      <c r="C871" s="307">
        <v>0</v>
      </c>
      <c r="D871" s="308">
        <v>0</v>
      </c>
      <c r="E871" s="309">
        <v>0</v>
      </c>
      <c r="F871" s="310">
        <v>0</v>
      </c>
      <c r="G871" s="310">
        <v>0</v>
      </c>
      <c r="H871" s="324"/>
      <c r="I871" s="324"/>
      <c r="J871" s="175"/>
      <c r="K871" s="383"/>
      <c r="L871" s="318"/>
      <c r="M871" s="318"/>
      <c r="N871" s="318"/>
      <c r="O871" s="389"/>
      <c r="P871" s="318"/>
      <c r="Z871" s="418"/>
      <c r="AA871" s="418"/>
      <c r="AB871" s="418"/>
      <c r="AC871" s="418"/>
      <c r="AP871" s="418"/>
      <c r="AS871" s="418"/>
      <c r="AW871" s="418"/>
      <c r="BA871" s="418"/>
    </row>
    <row r="872" spans="1:53" ht="16.2" thickBot="1" x14ac:dyDescent="0.35">
      <c r="A872" s="305">
        <v>1869</v>
      </c>
      <c r="B872" s="306">
        <v>0</v>
      </c>
      <c r="C872" s="307">
        <v>0</v>
      </c>
      <c r="D872" s="308">
        <v>0</v>
      </c>
      <c r="E872" s="309">
        <v>0</v>
      </c>
      <c r="F872" s="310">
        <v>0</v>
      </c>
      <c r="G872" s="310">
        <v>0</v>
      </c>
      <c r="H872" s="324"/>
      <c r="I872" s="324"/>
      <c r="J872" s="175"/>
      <c r="K872" s="325"/>
      <c r="L872" s="318"/>
      <c r="M872" s="318"/>
      <c r="N872" s="318"/>
      <c r="O872" s="389"/>
      <c r="P872" s="318"/>
      <c r="Z872" s="418"/>
      <c r="AA872" s="418"/>
      <c r="AB872" s="418"/>
      <c r="AC872" s="418"/>
      <c r="AP872" s="418"/>
      <c r="AS872" s="418"/>
      <c r="AW872" s="418"/>
      <c r="BA872" s="418"/>
    </row>
    <row r="873" spans="1:53" ht="16.2" thickBot="1" x14ac:dyDescent="0.35">
      <c r="A873" s="305">
        <v>1870</v>
      </c>
      <c r="B873" s="306">
        <v>0</v>
      </c>
      <c r="C873" s="307">
        <v>0</v>
      </c>
      <c r="D873" s="308">
        <v>0</v>
      </c>
      <c r="E873" s="309">
        <v>0</v>
      </c>
      <c r="F873" s="310">
        <v>0</v>
      </c>
      <c r="G873" s="310">
        <v>0</v>
      </c>
      <c r="H873" s="324"/>
      <c r="I873" s="324"/>
      <c r="J873" s="175"/>
      <c r="K873" s="383"/>
      <c r="L873" s="318"/>
      <c r="M873" s="318"/>
      <c r="N873" s="318"/>
      <c r="O873" s="389"/>
      <c r="P873" s="318"/>
      <c r="Z873" s="418"/>
      <c r="AA873" s="418"/>
      <c r="AB873" s="418"/>
      <c r="AC873" s="418"/>
      <c r="AP873" s="418"/>
      <c r="AS873" s="418"/>
      <c r="AW873" s="418"/>
      <c r="BA873" s="418"/>
    </row>
    <row r="874" spans="1:53" ht="16.2" thickBot="1" x14ac:dyDescent="0.35">
      <c r="A874" s="305">
        <v>1871</v>
      </c>
      <c r="B874" s="306">
        <v>0</v>
      </c>
      <c r="C874" s="307">
        <v>0</v>
      </c>
      <c r="D874" s="308">
        <v>0</v>
      </c>
      <c r="E874" s="309">
        <v>0</v>
      </c>
      <c r="F874" s="310">
        <v>0</v>
      </c>
      <c r="G874" s="310">
        <v>0</v>
      </c>
      <c r="H874" s="324"/>
      <c r="I874" s="324"/>
      <c r="J874" s="175"/>
      <c r="K874" s="383"/>
      <c r="L874" s="318"/>
      <c r="M874" s="318"/>
      <c r="N874" s="318"/>
      <c r="O874" s="389"/>
      <c r="P874" s="318"/>
      <c r="Z874" s="418"/>
      <c r="AA874" s="418"/>
      <c r="AB874" s="418"/>
      <c r="AC874" s="418"/>
      <c r="AP874" s="418"/>
      <c r="AS874" s="418"/>
      <c r="AW874" s="418"/>
      <c r="BA874" s="418"/>
    </row>
    <row r="875" spans="1:53" ht="16.2" thickBot="1" x14ac:dyDescent="0.35">
      <c r="A875" s="305">
        <v>1872</v>
      </c>
      <c r="B875" s="306">
        <v>0</v>
      </c>
      <c r="C875" s="307">
        <v>0</v>
      </c>
      <c r="D875" s="308">
        <v>0</v>
      </c>
      <c r="E875" s="309">
        <v>0</v>
      </c>
      <c r="F875" s="310">
        <v>0</v>
      </c>
      <c r="G875" s="310">
        <v>0</v>
      </c>
      <c r="H875" s="324"/>
      <c r="I875" s="324"/>
      <c r="J875" s="175"/>
      <c r="K875" s="383"/>
      <c r="L875" s="318"/>
      <c r="M875" s="318"/>
      <c r="N875" s="318"/>
      <c r="O875" s="389"/>
      <c r="P875" s="318"/>
      <c r="Z875" s="418"/>
      <c r="AA875" s="418"/>
      <c r="AB875" s="418"/>
      <c r="AC875" s="418"/>
      <c r="AP875" s="418"/>
      <c r="AS875" s="418"/>
      <c r="AW875" s="418"/>
      <c r="BA875" s="418"/>
    </row>
    <row r="876" spans="1:53" ht="16.2" thickBot="1" x14ac:dyDescent="0.35">
      <c r="A876" s="305">
        <v>1873</v>
      </c>
      <c r="B876" s="306">
        <v>0</v>
      </c>
      <c r="C876" s="307">
        <v>0</v>
      </c>
      <c r="D876" s="308">
        <v>0</v>
      </c>
      <c r="E876" s="309">
        <v>0</v>
      </c>
      <c r="F876" s="310">
        <v>0</v>
      </c>
      <c r="G876" s="310">
        <v>0</v>
      </c>
      <c r="H876" s="324"/>
      <c r="I876" s="324"/>
      <c r="J876" s="175"/>
      <c r="K876" s="383"/>
      <c r="L876" s="318"/>
      <c r="M876" s="318"/>
      <c r="N876" s="318"/>
      <c r="O876" s="389"/>
      <c r="P876" s="318"/>
      <c r="Z876" s="418"/>
      <c r="AA876" s="418"/>
      <c r="AB876" s="418"/>
      <c r="AC876" s="418"/>
      <c r="AP876" s="418"/>
      <c r="AS876" s="418"/>
      <c r="AW876" s="418"/>
      <c r="BA876" s="418"/>
    </row>
    <row r="877" spans="1:53" ht="16.2" thickBot="1" x14ac:dyDescent="0.35">
      <c r="A877" s="305">
        <v>1874</v>
      </c>
      <c r="B877" s="306">
        <v>0</v>
      </c>
      <c r="C877" s="307">
        <v>0</v>
      </c>
      <c r="D877" s="308">
        <v>0</v>
      </c>
      <c r="E877" s="309">
        <v>0</v>
      </c>
      <c r="F877" s="310">
        <v>0</v>
      </c>
      <c r="G877" s="310">
        <v>0</v>
      </c>
      <c r="H877" s="324"/>
      <c r="I877" s="324"/>
      <c r="J877" s="175"/>
      <c r="K877" s="383"/>
      <c r="L877" s="318"/>
      <c r="M877" s="318"/>
      <c r="N877" s="318"/>
      <c r="O877" s="389"/>
      <c r="P877" s="318"/>
      <c r="Z877" s="418"/>
      <c r="AA877" s="418"/>
      <c r="AB877" s="418"/>
      <c r="AC877" s="418"/>
      <c r="AP877" s="418"/>
      <c r="AS877" s="418"/>
      <c r="AW877" s="418"/>
      <c r="BA877" s="418"/>
    </row>
    <row r="878" spans="1:53" ht="16.2" thickBot="1" x14ac:dyDescent="0.35">
      <c r="A878" s="305">
        <v>1875</v>
      </c>
      <c r="B878" s="306">
        <v>0</v>
      </c>
      <c r="C878" s="307">
        <v>0</v>
      </c>
      <c r="D878" s="308">
        <v>0</v>
      </c>
      <c r="E878" s="309">
        <v>0</v>
      </c>
      <c r="F878" s="310">
        <v>0</v>
      </c>
      <c r="G878" s="310">
        <v>0</v>
      </c>
      <c r="H878" s="324"/>
      <c r="I878" s="324"/>
      <c r="J878" s="175"/>
      <c r="K878" s="383"/>
      <c r="L878" s="318"/>
      <c r="M878" s="318"/>
      <c r="N878" s="318"/>
      <c r="O878" s="389"/>
      <c r="P878" s="318"/>
      <c r="Z878" s="418"/>
      <c r="AA878" s="418"/>
      <c r="AB878" s="418"/>
      <c r="AC878" s="418"/>
      <c r="AP878" s="418"/>
      <c r="AS878" s="418"/>
      <c r="AW878" s="418"/>
      <c r="BA878" s="418"/>
    </row>
    <row r="879" spans="1:53" ht="16.2" thickBot="1" x14ac:dyDescent="0.35">
      <c r="A879" s="305">
        <v>1876</v>
      </c>
      <c r="B879" s="306">
        <v>0</v>
      </c>
      <c r="C879" s="307">
        <v>0</v>
      </c>
      <c r="D879" s="308">
        <v>0</v>
      </c>
      <c r="E879" s="309">
        <v>0</v>
      </c>
      <c r="F879" s="310">
        <v>0</v>
      </c>
      <c r="G879" s="310">
        <v>0</v>
      </c>
      <c r="H879" s="324"/>
      <c r="I879" s="324"/>
      <c r="J879" s="175"/>
      <c r="K879" s="383"/>
      <c r="L879" s="318"/>
      <c r="M879" s="318"/>
      <c r="N879" s="318"/>
      <c r="O879" s="389"/>
      <c r="P879" s="318"/>
      <c r="Z879" s="418"/>
      <c r="AA879" s="418"/>
      <c r="AB879" s="418"/>
      <c r="AC879" s="418"/>
      <c r="AP879" s="418"/>
      <c r="AS879" s="418"/>
      <c r="AW879" s="418"/>
      <c r="BA879" s="418"/>
    </row>
    <row r="880" spans="1:53" ht="16.2" thickBot="1" x14ac:dyDescent="0.35">
      <c r="A880" s="305">
        <v>1877</v>
      </c>
      <c r="B880" s="306">
        <v>0</v>
      </c>
      <c r="C880" s="307">
        <v>0</v>
      </c>
      <c r="D880" s="308">
        <v>0</v>
      </c>
      <c r="E880" s="309">
        <v>0</v>
      </c>
      <c r="F880" s="310">
        <v>0</v>
      </c>
      <c r="G880" s="310">
        <v>0</v>
      </c>
      <c r="H880" s="324"/>
      <c r="I880" s="324"/>
      <c r="J880" s="175"/>
      <c r="K880" s="383"/>
      <c r="L880" s="318"/>
      <c r="M880" s="318"/>
      <c r="N880" s="318"/>
      <c r="O880" s="389"/>
      <c r="P880" s="318"/>
      <c r="Z880" s="418"/>
      <c r="AA880" s="418"/>
      <c r="AB880" s="418"/>
      <c r="AC880" s="418"/>
      <c r="AP880" s="418"/>
      <c r="AS880" s="418"/>
      <c r="AW880" s="418"/>
      <c r="BA880" s="418"/>
    </row>
    <row r="881" spans="1:53" ht="16.2" thickBot="1" x14ac:dyDescent="0.35">
      <c r="A881" s="305">
        <v>1878</v>
      </c>
      <c r="B881" s="306">
        <v>0</v>
      </c>
      <c r="C881" s="307">
        <v>0</v>
      </c>
      <c r="D881" s="308">
        <v>0</v>
      </c>
      <c r="E881" s="309">
        <v>0</v>
      </c>
      <c r="F881" s="310">
        <v>0</v>
      </c>
      <c r="G881" s="310">
        <v>0</v>
      </c>
      <c r="H881" s="324"/>
      <c r="I881" s="324"/>
      <c r="J881" s="175"/>
      <c r="K881" s="383"/>
      <c r="L881" s="318"/>
      <c r="M881" s="318"/>
      <c r="N881" s="318"/>
      <c r="O881" s="389"/>
      <c r="P881" s="318"/>
      <c r="Z881" s="418"/>
      <c r="AA881" s="418"/>
      <c r="AB881" s="418"/>
      <c r="AC881" s="418"/>
      <c r="AP881" s="418"/>
      <c r="AS881" s="418"/>
      <c r="AW881" s="418"/>
      <c r="BA881" s="418"/>
    </row>
    <row r="882" spans="1:53" ht="16.2" thickBot="1" x14ac:dyDescent="0.35">
      <c r="A882" s="305">
        <v>1879</v>
      </c>
      <c r="B882" s="306">
        <v>0</v>
      </c>
      <c r="C882" s="307">
        <v>0</v>
      </c>
      <c r="D882" s="308">
        <v>0</v>
      </c>
      <c r="E882" s="309">
        <v>0</v>
      </c>
      <c r="F882" s="310">
        <v>0</v>
      </c>
      <c r="G882" s="310">
        <v>0</v>
      </c>
      <c r="H882" s="324"/>
      <c r="I882" s="324"/>
      <c r="J882" s="175"/>
      <c r="K882" s="383"/>
      <c r="L882" s="318"/>
      <c r="M882" s="318"/>
      <c r="N882" s="318"/>
      <c r="O882" s="389"/>
      <c r="P882" s="318"/>
      <c r="Z882" s="418"/>
      <c r="AA882" s="418"/>
      <c r="AB882" s="418"/>
      <c r="AC882" s="418"/>
      <c r="AP882" s="418"/>
      <c r="AS882" s="418"/>
      <c r="AW882" s="418"/>
      <c r="BA882" s="418"/>
    </row>
    <row r="883" spans="1:53" ht="16.2" thickBot="1" x14ac:dyDescent="0.35">
      <c r="A883" s="305">
        <v>1880</v>
      </c>
      <c r="B883" s="306">
        <v>0</v>
      </c>
      <c r="C883" s="307">
        <v>0</v>
      </c>
      <c r="D883" s="308">
        <v>0</v>
      </c>
      <c r="E883" s="309">
        <v>0</v>
      </c>
      <c r="F883" s="310">
        <v>0</v>
      </c>
      <c r="G883" s="310">
        <v>0</v>
      </c>
      <c r="H883" s="324"/>
      <c r="I883" s="324"/>
      <c r="J883" s="175"/>
      <c r="K883" s="383"/>
      <c r="L883" s="318"/>
      <c r="M883" s="318"/>
      <c r="N883" s="318"/>
      <c r="O883" s="389"/>
      <c r="P883" s="318"/>
      <c r="Z883" s="418"/>
      <c r="AA883" s="418"/>
      <c r="AB883" s="418"/>
      <c r="AC883" s="418"/>
      <c r="AP883" s="418"/>
      <c r="AS883" s="418"/>
      <c r="AW883" s="418"/>
      <c r="BA883" s="418"/>
    </row>
    <row r="884" spans="1:53" ht="16.2" thickBot="1" x14ac:dyDescent="0.35">
      <c r="A884" s="305">
        <v>1881</v>
      </c>
      <c r="B884" s="306">
        <v>0</v>
      </c>
      <c r="C884" s="307">
        <v>0</v>
      </c>
      <c r="D884" s="308">
        <v>0</v>
      </c>
      <c r="E884" s="309">
        <v>0</v>
      </c>
      <c r="F884" s="310">
        <v>0</v>
      </c>
      <c r="G884" s="310">
        <v>0</v>
      </c>
      <c r="H884" s="324"/>
      <c r="I884" s="324"/>
      <c r="J884" s="175"/>
      <c r="K884" s="383"/>
      <c r="L884" s="318"/>
      <c r="M884" s="318"/>
      <c r="N884" s="318"/>
      <c r="O884" s="389"/>
      <c r="P884" s="318"/>
      <c r="Z884" s="418"/>
      <c r="AA884" s="418"/>
      <c r="AB884" s="418"/>
      <c r="AC884" s="418"/>
      <c r="AP884" s="418"/>
      <c r="AS884" s="418"/>
      <c r="AW884" s="418"/>
      <c r="BA884" s="418"/>
    </row>
    <row r="885" spans="1:53" ht="16.2" thickBot="1" x14ac:dyDescent="0.35">
      <c r="A885" s="305">
        <v>1882</v>
      </c>
      <c r="B885" s="306">
        <v>0</v>
      </c>
      <c r="C885" s="307">
        <v>0</v>
      </c>
      <c r="D885" s="308">
        <v>0</v>
      </c>
      <c r="E885" s="309">
        <v>0</v>
      </c>
      <c r="F885" s="310">
        <v>0</v>
      </c>
      <c r="G885" s="310">
        <v>0</v>
      </c>
      <c r="H885" s="324"/>
      <c r="I885" s="324"/>
      <c r="J885" s="175"/>
      <c r="K885" s="383"/>
      <c r="L885" s="318"/>
      <c r="M885" s="318"/>
      <c r="N885" s="318"/>
      <c r="O885" s="389"/>
      <c r="P885" s="318"/>
      <c r="Z885" s="418"/>
      <c r="AA885" s="418"/>
      <c r="AB885" s="418"/>
      <c r="AC885" s="418"/>
      <c r="AP885" s="418"/>
      <c r="AS885" s="418"/>
      <c r="AW885" s="418"/>
      <c r="BA885" s="418"/>
    </row>
    <row r="886" spans="1:53" ht="16.2" thickBot="1" x14ac:dyDescent="0.35">
      <c r="A886" s="305">
        <v>1883</v>
      </c>
      <c r="B886" s="306">
        <v>0</v>
      </c>
      <c r="C886" s="307">
        <v>0</v>
      </c>
      <c r="D886" s="308">
        <v>0</v>
      </c>
      <c r="E886" s="309">
        <v>0</v>
      </c>
      <c r="F886" s="310">
        <v>0</v>
      </c>
      <c r="G886" s="310">
        <v>0</v>
      </c>
      <c r="H886" s="324"/>
      <c r="I886" s="324"/>
      <c r="J886" s="175"/>
      <c r="K886" s="383"/>
      <c r="L886" s="318"/>
      <c r="M886" s="318"/>
      <c r="N886" s="318"/>
      <c r="O886" s="389"/>
      <c r="P886" s="318"/>
      <c r="Z886" s="418"/>
      <c r="AA886" s="418"/>
      <c r="AB886" s="418"/>
      <c r="AC886" s="418"/>
      <c r="AP886" s="418"/>
      <c r="AS886" s="418"/>
      <c r="AW886" s="418"/>
      <c r="BA886" s="418"/>
    </row>
    <row r="887" spans="1:53" ht="16.2" thickBot="1" x14ac:dyDescent="0.35">
      <c r="A887" s="305">
        <v>1884</v>
      </c>
      <c r="B887" s="306">
        <v>0</v>
      </c>
      <c r="C887" s="307">
        <v>0</v>
      </c>
      <c r="D887" s="308">
        <v>0</v>
      </c>
      <c r="E887" s="309">
        <v>0</v>
      </c>
      <c r="F887" s="310">
        <v>0</v>
      </c>
      <c r="G887" s="310">
        <v>0</v>
      </c>
      <c r="H887" s="324"/>
      <c r="I887" s="324"/>
      <c r="J887" s="175"/>
      <c r="K887" s="383"/>
      <c r="L887" s="318"/>
      <c r="M887" s="318"/>
      <c r="N887" s="318"/>
      <c r="O887" s="389"/>
      <c r="P887" s="318"/>
      <c r="Z887" s="418"/>
      <c r="AA887" s="418"/>
      <c r="AB887" s="418"/>
      <c r="AC887" s="418"/>
      <c r="AP887" s="418"/>
      <c r="AS887" s="418"/>
      <c r="AW887" s="418"/>
      <c r="BA887" s="418"/>
    </row>
    <row r="888" spans="1:53" ht="16.2" thickBot="1" x14ac:dyDescent="0.35">
      <c r="A888" s="305">
        <v>1885</v>
      </c>
      <c r="B888" s="306">
        <v>0</v>
      </c>
      <c r="C888" s="307">
        <v>0</v>
      </c>
      <c r="D888" s="308">
        <v>0</v>
      </c>
      <c r="E888" s="309">
        <v>0</v>
      </c>
      <c r="F888" s="310">
        <v>0</v>
      </c>
      <c r="G888" s="310">
        <v>0</v>
      </c>
      <c r="H888" s="324"/>
      <c r="I888" s="324"/>
      <c r="J888" s="175"/>
      <c r="K888" s="383"/>
      <c r="L888" s="318"/>
      <c r="M888" s="318"/>
      <c r="N888" s="318"/>
      <c r="O888" s="389"/>
      <c r="P888" s="318"/>
      <c r="Z888" s="418"/>
      <c r="AA888" s="418"/>
      <c r="AB888" s="418"/>
      <c r="AC888" s="418"/>
      <c r="AP888" s="418"/>
      <c r="AS888" s="418"/>
      <c r="AW888" s="418"/>
      <c r="BA888" s="418"/>
    </row>
    <row r="889" spans="1:53" ht="16.2" thickBot="1" x14ac:dyDescent="0.35">
      <c r="A889" s="305">
        <v>1886</v>
      </c>
      <c r="B889" s="306">
        <v>0</v>
      </c>
      <c r="C889" s="307">
        <v>0</v>
      </c>
      <c r="D889" s="308">
        <v>0</v>
      </c>
      <c r="E889" s="309">
        <v>0</v>
      </c>
      <c r="F889" s="310">
        <v>0</v>
      </c>
      <c r="G889" s="310">
        <v>0</v>
      </c>
      <c r="H889" s="324"/>
      <c r="I889" s="324"/>
      <c r="J889" s="175"/>
      <c r="K889" s="383"/>
      <c r="L889" s="318"/>
      <c r="M889" s="318"/>
      <c r="N889" s="318"/>
      <c r="O889" s="389"/>
      <c r="P889" s="318"/>
      <c r="Z889" s="418"/>
      <c r="AA889" s="418"/>
      <c r="AB889" s="418"/>
      <c r="AC889" s="418"/>
      <c r="AP889" s="418"/>
      <c r="AS889" s="418"/>
      <c r="AW889" s="418"/>
      <c r="BA889" s="418"/>
    </row>
    <row r="890" spans="1:53" ht="16.2" thickBot="1" x14ac:dyDescent="0.35">
      <c r="A890" s="305">
        <v>1887</v>
      </c>
      <c r="B890" s="306">
        <v>0</v>
      </c>
      <c r="C890" s="307">
        <v>0</v>
      </c>
      <c r="D890" s="308">
        <v>0</v>
      </c>
      <c r="E890" s="309">
        <v>0</v>
      </c>
      <c r="F890" s="310">
        <v>0</v>
      </c>
      <c r="G890" s="310">
        <v>0</v>
      </c>
      <c r="H890" s="324"/>
      <c r="I890" s="324"/>
      <c r="J890" s="175"/>
      <c r="K890" s="383"/>
      <c r="L890" s="318"/>
      <c r="M890" s="318"/>
      <c r="N890" s="318"/>
      <c r="O890" s="389"/>
      <c r="P890" s="318"/>
      <c r="Z890" s="418"/>
      <c r="AA890" s="418"/>
      <c r="AB890" s="418"/>
      <c r="AC890" s="418"/>
      <c r="AP890" s="418"/>
      <c r="AS890" s="418"/>
      <c r="AW890" s="418"/>
      <c r="BA890" s="418"/>
    </row>
    <row r="891" spans="1:53" ht="16.2" thickBot="1" x14ac:dyDescent="0.35">
      <c r="A891" s="305">
        <v>1888</v>
      </c>
      <c r="B891" s="306">
        <v>0</v>
      </c>
      <c r="C891" s="307">
        <v>0</v>
      </c>
      <c r="D891" s="308">
        <v>0</v>
      </c>
      <c r="E891" s="309">
        <v>0</v>
      </c>
      <c r="F891" s="310">
        <v>0</v>
      </c>
      <c r="G891" s="310">
        <v>0</v>
      </c>
      <c r="H891" s="324"/>
      <c r="I891" s="324"/>
      <c r="J891" s="175"/>
      <c r="K891" s="383"/>
      <c r="L891" s="318"/>
      <c r="M891" s="318"/>
      <c r="N891" s="318"/>
      <c r="O891" s="389"/>
      <c r="P891" s="318"/>
      <c r="Z891" s="418"/>
      <c r="AA891" s="418"/>
      <c r="AB891" s="418"/>
      <c r="AC891" s="418"/>
      <c r="AP891" s="418"/>
      <c r="AS891" s="418"/>
      <c r="AW891" s="418"/>
      <c r="BA891" s="418"/>
    </row>
    <row r="892" spans="1:53" ht="16.2" thickBot="1" x14ac:dyDescent="0.35">
      <c r="A892" s="305">
        <v>1889</v>
      </c>
      <c r="B892" s="306">
        <v>0</v>
      </c>
      <c r="C892" s="307">
        <v>0</v>
      </c>
      <c r="D892" s="308">
        <v>0</v>
      </c>
      <c r="E892" s="309">
        <v>0</v>
      </c>
      <c r="F892" s="310">
        <v>0</v>
      </c>
      <c r="G892" s="310">
        <v>0</v>
      </c>
      <c r="H892" s="324"/>
      <c r="I892" s="324"/>
      <c r="J892" s="175"/>
      <c r="K892" s="383"/>
      <c r="L892" s="318"/>
      <c r="M892" s="318"/>
      <c r="N892" s="318"/>
      <c r="O892" s="389"/>
      <c r="P892" s="318"/>
      <c r="Z892" s="418"/>
      <c r="AA892" s="418"/>
      <c r="AB892" s="418"/>
      <c r="AC892" s="418"/>
      <c r="AP892" s="418"/>
      <c r="AS892" s="418"/>
      <c r="AW892" s="418"/>
      <c r="BA892" s="418"/>
    </row>
    <row r="893" spans="1:53" ht="16.2" thickBot="1" x14ac:dyDescent="0.35">
      <c r="A893" s="305">
        <v>1890</v>
      </c>
      <c r="B893" s="306">
        <v>0</v>
      </c>
      <c r="C893" s="307">
        <v>0</v>
      </c>
      <c r="D893" s="308">
        <v>0</v>
      </c>
      <c r="E893" s="309">
        <v>0</v>
      </c>
      <c r="F893" s="310">
        <v>0</v>
      </c>
      <c r="G893" s="310">
        <v>0</v>
      </c>
      <c r="H893" s="324"/>
      <c r="I893" s="324"/>
      <c r="J893" s="175"/>
      <c r="K893" s="383"/>
      <c r="L893" s="318"/>
      <c r="M893" s="318"/>
      <c r="N893" s="318"/>
      <c r="O893" s="389"/>
      <c r="P893" s="318"/>
      <c r="Z893" s="418"/>
      <c r="AA893" s="418"/>
      <c r="AB893" s="418"/>
      <c r="AC893" s="418"/>
      <c r="AP893" s="418"/>
      <c r="AS893" s="418"/>
      <c r="AW893" s="418"/>
      <c r="BA893" s="418"/>
    </row>
    <row r="894" spans="1:53" ht="16.2" thickBot="1" x14ac:dyDescent="0.35">
      <c r="A894" s="305">
        <v>1891</v>
      </c>
      <c r="B894" s="306">
        <v>0</v>
      </c>
      <c r="C894" s="307">
        <v>0</v>
      </c>
      <c r="D894" s="308">
        <v>0</v>
      </c>
      <c r="E894" s="309">
        <v>0</v>
      </c>
      <c r="F894" s="310">
        <v>0</v>
      </c>
      <c r="G894" s="310">
        <v>0</v>
      </c>
      <c r="H894" s="324"/>
      <c r="I894" s="324"/>
      <c r="J894" s="175"/>
      <c r="K894" s="383"/>
      <c r="L894" s="318"/>
      <c r="M894" s="318"/>
      <c r="N894" s="318"/>
      <c r="O894" s="389"/>
      <c r="P894" s="318"/>
      <c r="Z894" s="418"/>
      <c r="AA894" s="418"/>
      <c r="AB894" s="418"/>
      <c r="AC894" s="418"/>
      <c r="AP894" s="418"/>
      <c r="AS894" s="418"/>
      <c r="AW894" s="418"/>
      <c r="BA894" s="418"/>
    </row>
    <row r="895" spans="1:53" ht="16.2" thickBot="1" x14ac:dyDescent="0.35">
      <c r="A895" s="305">
        <v>1892</v>
      </c>
      <c r="B895" s="306">
        <v>0</v>
      </c>
      <c r="C895" s="307">
        <v>0</v>
      </c>
      <c r="D895" s="308">
        <v>0</v>
      </c>
      <c r="E895" s="309">
        <v>0</v>
      </c>
      <c r="F895" s="310">
        <v>0</v>
      </c>
      <c r="G895" s="310">
        <v>0</v>
      </c>
      <c r="H895" s="324"/>
      <c r="I895" s="324"/>
      <c r="J895" s="175"/>
      <c r="K895" s="383"/>
      <c r="L895" s="318"/>
      <c r="M895" s="318"/>
      <c r="N895" s="318"/>
      <c r="O895" s="389"/>
      <c r="P895" s="318"/>
      <c r="Z895" s="418"/>
      <c r="AA895" s="418"/>
      <c r="AB895" s="418"/>
      <c r="AC895" s="418"/>
      <c r="AP895" s="418"/>
      <c r="AS895" s="418"/>
      <c r="AW895" s="418"/>
      <c r="BA895" s="418"/>
    </row>
    <row r="896" spans="1:53" ht="16.2" thickBot="1" x14ac:dyDescent="0.35">
      <c r="A896" s="305">
        <v>1893</v>
      </c>
      <c r="B896" s="306">
        <v>0</v>
      </c>
      <c r="C896" s="307">
        <v>0</v>
      </c>
      <c r="D896" s="308">
        <v>0</v>
      </c>
      <c r="E896" s="309">
        <v>0</v>
      </c>
      <c r="F896" s="310">
        <v>0</v>
      </c>
      <c r="G896" s="310">
        <v>0</v>
      </c>
      <c r="H896" s="324"/>
      <c r="I896" s="324"/>
      <c r="J896" s="175"/>
      <c r="K896" s="383"/>
      <c r="L896" s="318"/>
      <c r="M896" s="318"/>
      <c r="N896" s="318"/>
      <c r="O896" s="389"/>
      <c r="P896" s="318"/>
      <c r="Z896" s="418"/>
      <c r="AA896" s="418"/>
      <c r="AB896" s="418"/>
      <c r="AC896" s="418"/>
      <c r="AP896" s="418"/>
      <c r="AS896" s="418"/>
      <c r="AW896" s="418"/>
      <c r="BA896" s="418"/>
    </row>
    <row r="897" spans="1:53" ht="16.2" thickBot="1" x14ac:dyDescent="0.35">
      <c r="A897" s="305">
        <v>1894</v>
      </c>
      <c r="B897" s="306">
        <v>0</v>
      </c>
      <c r="C897" s="307">
        <v>0</v>
      </c>
      <c r="D897" s="308">
        <v>0</v>
      </c>
      <c r="E897" s="309">
        <v>0</v>
      </c>
      <c r="F897" s="310">
        <v>0</v>
      </c>
      <c r="G897" s="310">
        <v>0</v>
      </c>
      <c r="H897" s="324"/>
      <c r="I897" s="324"/>
      <c r="J897" s="175"/>
      <c r="K897" s="383"/>
      <c r="L897" s="318"/>
      <c r="M897" s="318"/>
      <c r="N897" s="318"/>
      <c r="O897" s="389"/>
      <c r="P897" s="318"/>
      <c r="Z897" s="418"/>
      <c r="AA897" s="418"/>
      <c r="AB897" s="418"/>
      <c r="AC897" s="418"/>
      <c r="AP897" s="418"/>
      <c r="AS897" s="418"/>
      <c r="AW897" s="418"/>
      <c r="BA897" s="418"/>
    </row>
    <row r="898" spans="1:53" ht="16.2" thickBot="1" x14ac:dyDescent="0.35">
      <c r="A898" s="305">
        <v>1895</v>
      </c>
      <c r="B898" s="306">
        <v>0</v>
      </c>
      <c r="C898" s="307">
        <v>0</v>
      </c>
      <c r="D898" s="308">
        <v>0</v>
      </c>
      <c r="E898" s="309">
        <v>0</v>
      </c>
      <c r="F898" s="310">
        <v>0</v>
      </c>
      <c r="G898" s="310">
        <v>0</v>
      </c>
      <c r="H898" s="324"/>
      <c r="I898" s="324"/>
      <c r="J898" s="175"/>
      <c r="K898" s="383"/>
      <c r="L898" s="318"/>
      <c r="M898" s="318"/>
      <c r="N898" s="318"/>
      <c r="O898" s="389"/>
      <c r="P898" s="318"/>
      <c r="Z898" s="418"/>
      <c r="AA898" s="418"/>
      <c r="AB898" s="418"/>
      <c r="AC898" s="418"/>
      <c r="AP898" s="418"/>
      <c r="AS898" s="418"/>
      <c r="AW898" s="418"/>
      <c r="BA898" s="418"/>
    </row>
    <row r="899" spans="1:53" ht="16.2" thickBot="1" x14ac:dyDescent="0.35">
      <c r="A899" s="305">
        <v>1896</v>
      </c>
      <c r="B899" s="306">
        <v>0</v>
      </c>
      <c r="C899" s="307">
        <v>0</v>
      </c>
      <c r="D899" s="308">
        <v>0</v>
      </c>
      <c r="E899" s="309">
        <v>0</v>
      </c>
      <c r="F899" s="310">
        <v>0</v>
      </c>
      <c r="G899" s="310">
        <v>0</v>
      </c>
      <c r="H899" s="324"/>
      <c r="I899" s="324"/>
      <c r="J899" s="175"/>
      <c r="K899" s="383"/>
      <c r="L899" s="318"/>
      <c r="M899" s="318"/>
      <c r="N899" s="318"/>
      <c r="O899" s="389"/>
      <c r="P899" s="318"/>
      <c r="Z899" s="418"/>
      <c r="AA899" s="418"/>
      <c r="AB899" s="418"/>
      <c r="AC899" s="418"/>
      <c r="AP899" s="418"/>
      <c r="AS899" s="418"/>
      <c r="AW899" s="418"/>
      <c r="BA899" s="418"/>
    </row>
    <row r="900" spans="1:53" ht="16.2" thickBot="1" x14ac:dyDescent="0.35">
      <c r="A900" s="305">
        <v>1897</v>
      </c>
      <c r="B900" s="306">
        <v>0</v>
      </c>
      <c r="C900" s="307">
        <v>0</v>
      </c>
      <c r="D900" s="308">
        <v>0</v>
      </c>
      <c r="E900" s="309">
        <v>0</v>
      </c>
      <c r="F900" s="310">
        <v>0</v>
      </c>
      <c r="G900" s="310">
        <v>0</v>
      </c>
      <c r="H900" s="324"/>
      <c r="I900" s="324"/>
      <c r="J900" s="175"/>
      <c r="K900" s="383"/>
      <c r="L900" s="318"/>
      <c r="M900" s="318"/>
      <c r="N900" s="318"/>
      <c r="O900" s="389"/>
      <c r="P900" s="318"/>
      <c r="Z900" s="418"/>
      <c r="AA900" s="418"/>
      <c r="AB900" s="418"/>
      <c r="AC900" s="418"/>
      <c r="AP900" s="418"/>
      <c r="AS900" s="418"/>
      <c r="AW900" s="418"/>
      <c r="BA900" s="418"/>
    </row>
    <row r="901" spans="1:53" ht="16.2" thickBot="1" x14ac:dyDescent="0.35">
      <c r="A901" s="305">
        <v>1898</v>
      </c>
      <c r="B901" s="306">
        <v>0</v>
      </c>
      <c r="C901" s="307">
        <v>0</v>
      </c>
      <c r="D901" s="308">
        <v>0</v>
      </c>
      <c r="E901" s="309">
        <v>0</v>
      </c>
      <c r="F901" s="310">
        <v>0</v>
      </c>
      <c r="G901" s="310">
        <v>0</v>
      </c>
      <c r="H901" s="324"/>
      <c r="I901" s="324"/>
      <c r="J901" s="175"/>
      <c r="K901" s="383"/>
      <c r="L901" s="318"/>
      <c r="M901" s="318"/>
      <c r="N901" s="318"/>
      <c r="O901" s="389"/>
      <c r="P901" s="318"/>
      <c r="Z901" s="418"/>
      <c r="AA901" s="418"/>
      <c r="AB901" s="418"/>
      <c r="AC901" s="418"/>
      <c r="AP901" s="418"/>
      <c r="AS901" s="418"/>
      <c r="AW901" s="418"/>
      <c r="BA901" s="418"/>
    </row>
    <row r="902" spans="1:53" ht="16.2" thickBot="1" x14ac:dyDescent="0.35">
      <c r="A902" s="305">
        <v>1899</v>
      </c>
      <c r="B902" s="306">
        <v>0</v>
      </c>
      <c r="C902" s="307">
        <v>0</v>
      </c>
      <c r="D902" s="308">
        <v>0</v>
      </c>
      <c r="E902" s="309">
        <v>0</v>
      </c>
      <c r="F902" s="310">
        <v>0</v>
      </c>
      <c r="G902" s="310">
        <v>0</v>
      </c>
      <c r="H902" s="324"/>
      <c r="I902" s="324"/>
      <c r="J902" s="175"/>
      <c r="K902" s="383"/>
      <c r="L902" s="318"/>
      <c r="M902" s="318"/>
      <c r="N902" s="318"/>
      <c r="O902" s="389"/>
      <c r="P902" s="318"/>
      <c r="Z902" s="418"/>
      <c r="AA902" s="418"/>
      <c r="AB902" s="418"/>
      <c r="AC902" s="418"/>
      <c r="AP902" s="418"/>
      <c r="AS902" s="418"/>
      <c r="AW902" s="418"/>
      <c r="BA902" s="418"/>
    </row>
    <row r="903" spans="1:53" ht="16.2" thickBot="1" x14ac:dyDescent="0.35">
      <c r="A903" s="305">
        <v>1900</v>
      </c>
      <c r="B903" s="306">
        <v>0</v>
      </c>
      <c r="C903" s="307">
        <v>0</v>
      </c>
      <c r="D903" s="308">
        <v>0</v>
      </c>
      <c r="E903" s="309">
        <v>0</v>
      </c>
      <c r="F903" s="310">
        <v>0</v>
      </c>
      <c r="G903" s="310">
        <v>0</v>
      </c>
      <c r="H903" s="324"/>
      <c r="I903" s="324"/>
      <c r="J903" s="175"/>
      <c r="K903" s="383"/>
      <c r="L903" s="318"/>
      <c r="M903" s="318"/>
      <c r="N903" s="318"/>
      <c r="O903" s="389"/>
      <c r="P903" s="318"/>
      <c r="Z903" s="418"/>
      <c r="AA903" s="418"/>
      <c r="AB903" s="418"/>
      <c r="AC903" s="418"/>
      <c r="AP903" s="418"/>
      <c r="AS903" s="418"/>
      <c r="AW903" s="418"/>
      <c r="BA903" s="418"/>
    </row>
    <row r="904" spans="1:53" ht="16.2" thickBot="1" x14ac:dyDescent="0.35">
      <c r="A904" s="305">
        <v>1901</v>
      </c>
      <c r="B904" s="306">
        <v>0</v>
      </c>
      <c r="C904" s="307">
        <v>0</v>
      </c>
      <c r="D904" s="308">
        <v>0</v>
      </c>
      <c r="E904" s="309">
        <v>0</v>
      </c>
      <c r="F904" s="310">
        <v>0</v>
      </c>
      <c r="G904" s="310">
        <v>0</v>
      </c>
      <c r="H904" s="324"/>
      <c r="I904" s="324"/>
      <c r="J904" s="175"/>
      <c r="K904" s="383"/>
      <c r="L904" s="318"/>
      <c r="M904" s="318"/>
      <c r="N904" s="318"/>
      <c r="O904" s="389"/>
      <c r="P904" s="318"/>
      <c r="Z904" s="418"/>
      <c r="AA904" s="418"/>
      <c r="AB904" s="418"/>
      <c r="AC904" s="418"/>
      <c r="AP904" s="418"/>
      <c r="AS904" s="418"/>
      <c r="AW904" s="418"/>
      <c r="BA904" s="418"/>
    </row>
    <row r="905" spans="1:53" ht="16.2" thickBot="1" x14ac:dyDescent="0.35">
      <c r="A905" s="305">
        <v>1902</v>
      </c>
      <c r="B905" s="306">
        <v>0</v>
      </c>
      <c r="C905" s="307">
        <v>0</v>
      </c>
      <c r="D905" s="308">
        <v>0</v>
      </c>
      <c r="E905" s="309">
        <v>0</v>
      </c>
      <c r="F905" s="310">
        <v>0</v>
      </c>
      <c r="G905" s="310">
        <v>0</v>
      </c>
      <c r="H905" s="324"/>
      <c r="I905" s="324"/>
      <c r="J905" s="175"/>
      <c r="K905" s="383"/>
      <c r="L905" s="318"/>
      <c r="M905" s="318"/>
      <c r="N905" s="318"/>
      <c r="O905" s="389"/>
      <c r="P905" s="318"/>
      <c r="Z905" s="418"/>
      <c r="AA905" s="418"/>
      <c r="AB905" s="418"/>
      <c r="AC905" s="418"/>
      <c r="AP905" s="418"/>
      <c r="AS905" s="418"/>
      <c r="AW905" s="418"/>
      <c r="BA905" s="418"/>
    </row>
    <row r="906" spans="1:53" ht="16.2" thickBot="1" x14ac:dyDescent="0.35">
      <c r="A906" s="305">
        <v>1903</v>
      </c>
      <c r="B906" s="306">
        <v>0</v>
      </c>
      <c r="C906" s="307">
        <v>0</v>
      </c>
      <c r="D906" s="308">
        <v>0</v>
      </c>
      <c r="E906" s="309">
        <v>0</v>
      </c>
      <c r="F906" s="310">
        <v>0</v>
      </c>
      <c r="G906" s="310">
        <v>0</v>
      </c>
      <c r="H906" s="324"/>
      <c r="I906" s="324"/>
      <c r="J906" s="175"/>
      <c r="K906" s="383"/>
      <c r="L906" s="318"/>
      <c r="M906" s="318"/>
      <c r="N906" s="318"/>
      <c r="O906" s="389"/>
      <c r="P906" s="318"/>
      <c r="Z906" s="418"/>
      <c r="AA906" s="418"/>
      <c r="AB906" s="418"/>
      <c r="AC906" s="418"/>
      <c r="AP906" s="418"/>
      <c r="AS906" s="418"/>
      <c r="AW906" s="418"/>
      <c r="BA906" s="418"/>
    </row>
    <row r="907" spans="1:53" ht="16.2" thickBot="1" x14ac:dyDescent="0.35">
      <c r="A907" s="305">
        <v>1904</v>
      </c>
      <c r="B907" s="306">
        <v>0</v>
      </c>
      <c r="C907" s="307">
        <v>0</v>
      </c>
      <c r="D907" s="308">
        <v>0</v>
      </c>
      <c r="E907" s="309">
        <v>0</v>
      </c>
      <c r="F907" s="310">
        <v>0</v>
      </c>
      <c r="G907" s="310">
        <v>0</v>
      </c>
      <c r="H907" s="324"/>
      <c r="I907" s="324"/>
      <c r="J907" s="175"/>
      <c r="K907" s="383"/>
      <c r="L907" s="318"/>
      <c r="M907" s="318"/>
      <c r="N907" s="318"/>
      <c r="O907" s="389"/>
      <c r="P907" s="318"/>
      <c r="Z907" s="418"/>
      <c r="AA907" s="418"/>
      <c r="AB907" s="418"/>
      <c r="AC907" s="418"/>
      <c r="AP907" s="418"/>
      <c r="AS907" s="418"/>
      <c r="AW907" s="418"/>
      <c r="BA907" s="418"/>
    </row>
    <row r="908" spans="1:53" ht="16.2" thickBot="1" x14ac:dyDescent="0.35">
      <c r="A908" s="305">
        <v>1905</v>
      </c>
      <c r="B908" s="306">
        <v>0</v>
      </c>
      <c r="C908" s="307">
        <v>0</v>
      </c>
      <c r="D908" s="308">
        <v>0</v>
      </c>
      <c r="E908" s="309">
        <v>0</v>
      </c>
      <c r="F908" s="310">
        <v>0</v>
      </c>
      <c r="G908" s="310">
        <v>0</v>
      </c>
      <c r="H908" s="324"/>
      <c r="I908" s="324"/>
      <c r="J908" s="175"/>
      <c r="K908" s="383"/>
      <c r="L908" s="318"/>
      <c r="M908" s="318"/>
      <c r="N908" s="318"/>
      <c r="O908" s="389"/>
      <c r="P908" s="318"/>
      <c r="Z908" s="418"/>
      <c r="AA908" s="418"/>
      <c r="AB908" s="418"/>
      <c r="AC908" s="418"/>
      <c r="AP908" s="418"/>
      <c r="AS908" s="418"/>
      <c r="AW908" s="418"/>
      <c r="BA908" s="418"/>
    </row>
    <row r="909" spans="1:53" ht="16.2" thickBot="1" x14ac:dyDescent="0.35">
      <c r="A909" s="305">
        <v>1906</v>
      </c>
      <c r="B909" s="306">
        <v>0</v>
      </c>
      <c r="C909" s="307">
        <v>0</v>
      </c>
      <c r="D909" s="308">
        <v>0</v>
      </c>
      <c r="E909" s="309">
        <v>0</v>
      </c>
      <c r="F909" s="310">
        <v>0</v>
      </c>
      <c r="G909" s="310">
        <v>0</v>
      </c>
      <c r="H909" s="324"/>
      <c r="I909" s="324"/>
      <c r="J909" s="175"/>
      <c r="K909" s="383"/>
      <c r="L909" s="318"/>
      <c r="M909" s="318"/>
      <c r="N909" s="318"/>
      <c r="O909" s="389"/>
      <c r="P909" s="318"/>
      <c r="Z909" s="418"/>
      <c r="AA909" s="418"/>
      <c r="AB909" s="418"/>
      <c r="AC909" s="418"/>
      <c r="AP909" s="418"/>
      <c r="AS909" s="418"/>
      <c r="AW909" s="418"/>
      <c r="BA909" s="418"/>
    </row>
    <row r="910" spans="1:53" ht="16.2" thickBot="1" x14ac:dyDescent="0.35">
      <c r="A910" s="305">
        <v>1907</v>
      </c>
      <c r="B910" s="306">
        <v>0</v>
      </c>
      <c r="C910" s="307">
        <v>0</v>
      </c>
      <c r="D910" s="308">
        <v>0</v>
      </c>
      <c r="E910" s="309">
        <v>0</v>
      </c>
      <c r="F910" s="310">
        <v>0</v>
      </c>
      <c r="G910" s="310">
        <v>0</v>
      </c>
      <c r="H910" s="324"/>
      <c r="I910" s="324"/>
      <c r="J910" s="175"/>
      <c r="K910" s="383"/>
      <c r="L910" s="318"/>
      <c r="M910" s="318"/>
      <c r="N910" s="318"/>
      <c r="O910" s="389"/>
      <c r="P910" s="318"/>
      <c r="Z910" s="418"/>
      <c r="AA910" s="418"/>
      <c r="AB910" s="418"/>
      <c r="AC910" s="418"/>
      <c r="AP910" s="418"/>
      <c r="AS910" s="418"/>
      <c r="AW910" s="418"/>
      <c r="BA910" s="418"/>
    </row>
    <row r="911" spans="1:53" ht="16.2" thickBot="1" x14ac:dyDescent="0.35">
      <c r="A911" s="305">
        <v>1908</v>
      </c>
      <c r="B911" s="306">
        <v>0</v>
      </c>
      <c r="C911" s="307">
        <v>0</v>
      </c>
      <c r="D911" s="308">
        <v>0</v>
      </c>
      <c r="E911" s="309">
        <v>0</v>
      </c>
      <c r="F911" s="310">
        <v>0</v>
      </c>
      <c r="G911" s="310">
        <v>0</v>
      </c>
      <c r="H911" s="324"/>
      <c r="I911" s="324"/>
      <c r="J911" s="175"/>
      <c r="K911" s="383"/>
      <c r="L911" s="318"/>
      <c r="M911" s="318"/>
      <c r="N911" s="318"/>
      <c r="O911" s="389"/>
      <c r="P911" s="318"/>
      <c r="Z911" s="418"/>
      <c r="AA911" s="418"/>
      <c r="AB911" s="418"/>
      <c r="AC911" s="418"/>
      <c r="AP911" s="418"/>
      <c r="AS911" s="418"/>
      <c r="AW911" s="418"/>
      <c r="BA911" s="418"/>
    </row>
    <row r="912" spans="1:53" ht="16.2" thickBot="1" x14ac:dyDescent="0.35">
      <c r="A912" s="305">
        <v>1909</v>
      </c>
      <c r="B912" s="306">
        <v>0</v>
      </c>
      <c r="C912" s="307">
        <v>0</v>
      </c>
      <c r="D912" s="308">
        <v>0</v>
      </c>
      <c r="E912" s="309">
        <v>0</v>
      </c>
      <c r="F912" s="310">
        <v>0</v>
      </c>
      <c r="G912" s="310">
        <v>0</v>
      </c>
      <c r="H912" s="324"/>
      <c r="I912" s="324"/>
      <c r="J912" s="175"/>
      <c r="K912" s="383"/>
      <c r="L912" s="318"/>
      <c r="M912" s="318"/>
      <c r="N912" s="318"/>
      <c r="O912" s="389"/>
      <c r="P912" s="318"/>
      <c r="Z912" s="418"/>
      <c r="AA912" s="418"/>
      <c r="AB912" s="418"/>
      <c r="AC912" s="418"/>
      <c r="AP912" s="418"/>
      <c r="AS912" s="418"/>
      <c r="AW912" s="418"/>
      <c r="BA912" s="418"/>
    </row>
    <row r="913" spans="1:53" ht="16.2" thickBot="1" x14ac:dyDescent="0.35">
      <c r="A913" s="305">
        <v>1910</v>
      </c>
      <c r="B913" s="306">
        <v>0</v>
      </c>
      <c r="C913" s="307">
        <v>0</v>
      </c>
      <c r="D913" s="308">
        <v>0</v>
      </c>
      <c r="E913" s="309">
        <v>0</v>
      </c>
      <c r="F913" s="310">
        <v>0</v>
      </c>
      <c r="G913" s="310">
        <v>0</v>
      </c>
      <c r="H913" s="324"/>
      <c r="I913" s="324"/>
      <c r="J913" s="175"/>
      <c r="K913" s="383"/>
      <c r="L913" s="318"/>
      <c r="M913" s="318"/>
      <c r="N913" s="318"/>
      <c r="O913" s="389"/>
      <c r="P913" s="318"/>
      <c r="Z913" s="418"/>
      <c r="AA913" s="418"/>
      <c r="AB913" s="418"/>
      <c r="AC913" s="418"/>
      <c r="AP913" s="418"/>
      <c r="AS913" s="418"/>
      <c r="AW913" s="418"/>
      <c r="BA913" s="418"/>
    </row>
    <row r="914" spans="1:53" ht="16.2" thickBot="1" x14ac:dyDescent="0.35">
      <c r="A914" s="305">
        <v>1911</v>
      </c>
      <c r="B914" s="306">
        <v>0</v>
      </c>
      <c r="C914" s="307">
        <v>0</v>
      </c>
      <c r="D914" s="308">
        <v>0</v>
      </c>
      <c r="E914" s="309">
        <v>0</v>
      </c>
      <c r="F914" s="310">
        <v>0</v>
      </c>
      <c r="G914" s="310">
        <v>0</v>
      </c>
      <c r="H914" s="324"/>
      <c r="I914" s="324"/>
      <c r="J914" s="175"/>
      <c r="K914" s="383"/>
      <c r="L914" s="318"/>
      <c r="M914" s="318"/>
      <c r="N914" s="318"/>
      <c r="O914" s="389"/>
      <c r="P914" s="318"/>
      <c r="Z914" s="418"/>
      <c r="AA914" s="418"/>
      <c r="AB914" s="418"/>
      <c r="AC914" s="418"/>
      <c r="AP914" s="418"/>
      <c r="AS914" s="418"/>
      <c r="AW914" s="418"/>
      <c r="BA914" s="418"/>
    </row>
    <row r="915" spans="1:53" ht="16.2" thickBot="1" x14ac:dyDescent="0.35">
      <c r="A915" s="305">
        <v>1912</v>
      </c>
      <c r="B915" s="306">
        <v>0</v>
      </c>
      <c r="C915" s="307">
        <v>0</v>
      </c>
      <c r="D915" s="308">
        <v>0</v>
      </c>
      <c r="E915" s="309">
        <v>0</v>
      </c>
      <c r="F915" s="310">
        <v>0</v>
      </c>
      <c r="G915" s="310">
        <v>0</v>
      </c>
      <c r="H915" s="324"/>
      <c r="I915" s="324"/>
      <c r="J915" s="175"/>
      <c r="K915" s="383"/>
      <c r="L915" s="318"/>
      <c r="M915" s="318"/>
      <c r="N915" s="318"/>
      <c r="O915" s="389"/>
      <c r="P915" s="318"/>
      <c r="Z915" s="418"/>
      <c r="AA915" s="418"/>
      <c r="AB915" s="418"/>
      <c r="AC915" s="418"/>
      <c r="AP915" s="418"/>
      <c r="AS915" s="418"/>
      <c r="AW915" s="418"/>
      <c r="BA915" s="418"/>
    </row>
    <row r="916" spans="1:53" ht="16.2" thickBot="1" x14ac:dyDescent="0.35">
      <c r="A916" s="305">
        <v>1913</v>
      </c>
      <c r="B916" s="306">
        <v>0</v>
      </c>
      <c r="C916" s="307">
        <v>0</v>
      </c>
      <c r="D916" s="308">
        <v>0</v>
      </c>
      <c r="E916" s="309">
        <v>0</v>
      </c>
      <c r="F916" s="310">
        <v>0</v>
      </c>
      <c r="G916" s="310">
        <v>0</v>
      </c>
      <c r="H916" s="324"/>
      <c r="I916" s="324"/>
      <c r="J916" s="175"/>
      <c r="K916" s="383"/>
      <c r="L916" s="318"/>
      <c r="M916" s="318"/>
      <c r="N916" s="318"/>
      <c r="O916" s="389"/>
      <c r="P916" s="318"/>
      <c r="Z916" s="418"/>
      <c r="AA916" s="418"/>
      <c r="AB916" s="418"/>
      <c r="AC916" s="418"/>
      <c r="AP916" s="418"/>
      <c r="AS916" s="418"/>
      <c r="AW916" s="418"/>
      <c r="BA916" s="418"/>
    </row>
    <row r="917" spans="1:53" ht="16.2" thickBot="1" x14ac:dyDescent="0.35">
      <c r="A917" s="305">
        <v>1914</v>
      </c>
      <c r="B917" s="306">
        <v>0</v>
      </c>
      <c r="C917" s="307">
        <v>0</v>
      </c>
      <c r="D917" s="308">
        <v>0</v>
      </c>
      <c r="E917" s="309">
        <v>0</v>
      </c>
      <c r="F917" s="310">
        <v>0</v>
      </c>
      <c r="G917" s="310">
        <v>0</v>
      </c>
      <c r="H917" s="324"/>
      <c r="I917" s="324"/>
      <c r="J917" s="175"/>
      <c r="K917" s="383"/>
      <c r="L917" s="318"/>
      <c r="M917" s="318"/>
      <c r="N917" s="318"/>
      <c r="O917" s="389"/>
      <c r="P917" s="318"/>
      <c r="Z917" s="418"/>
      <c r="AA917" s="418"/>
      <c r="AB917" s="418"/>
      <c r="AC917" s="418"/>
      <c r="AP917" s="418"/>
      <c r="AS917" s="418"/>
      <c r="AW917" s="418"/>
      <c r="BA917" s="418"/>
    </row>
    <row r="918" spans="1:53" ht="16.2" thickBot="1" x14ac:dyDescent="0.35">
      <c r="A918" s="305">
        <v>1915</v>
      </c>
      <c r="B918" s="306">
        <v>0</v>
      </c>
      <c r="C918" s="307">
        <v>0</v>
      </c>
      <c r="D918" s="308">
        <v>0</v>
      </c>
      <c r="E918" s="309">
        <v>0</v>
      </c>
      <c r="F918" s="310">
        <v>0</v>
      </c>
      <c r="G918" s="310">
        <v>0</v>
      </c>
      <c r="H918" s="324"/>
      <c r="I918" s="324"/>
      <c r="J918" s="175"/>
      <c r="K918" s="325"/>
      <c r="L918" s="318"/>
      <c r="M918" s="318"/>
      <c r="N918" s="318"/>
      <c r="O918" s="389"/>
      <c r="P918" s="318"/>
      <c r="Z918" s="418"/>
      <c r="AA918" s="418"/>
      <c r="AB918" s="418"/>
      <c r="AC918" s="418"/>
      <c r="AP918" s="418"/>
      <c r="AS918" s="418"/>
      <c r="AW918" s="418"/>
      <c r="BA918" s="418"/>
    </row>
    <row r="919" spans="1:53" ht="16.2" thickBot="1" x14ac:dyDescent="0.35">
      <c r="A919" s="305">
        <v>1916</v>
      </c>
      <c r="B919" s="306">
        <v>0</v>
      </c>
      <c r="C919" s="307">
        <v>0</v>
      </c>
      <c r="D919" s="308">
        <v>0</v>
      </c>
      <c r="E919" s="309">
        <v>0</v>
      </c>
      <c r="F919" s="310">
        <v>0</v>
      </c>
      <c r="G919" s="310">
        <v>0</v>
      </c>
      <c r="H919" s="324"/>
      <c r="I919" s="324"/>
      <c r="J919" s="175"/>
      <c r="K919" s="383"/>
      <c r="L919" s="318"/>
      <c r="M919" s="318"/>
      <c r="N919" s="318"/>
      <c r="O919" s="389"/>
      <c r="P919" s="318"/>
      <c r="Z919" s="418"/>
      <c r="AA919" s="418"/>
      <c r="AB919" s="418"/>
      <c r="AC919" s="418"/>
      <c r="AP919" s="418"/>
      <c r="AS919" s="418"/>
      <c r="AW919" s="418"/>
      <c r="BA919" s="418"/>
    </row>
    <row r="920" spans="1:53" ht="16.2" thickBot="1" x14ac:dyDescent="0.35">
      <c r="A920" s="305">
        <v>1917</v>
      </c>
      <c r="B920" s="306">
        <v>0</v>
      </c>
      <c r="C920" s="307">
        <v>0</v>
      </c>
      <c r="D920" s="308">
        <v>0</v>
      </c>
      <c r="E920" s="309">
        <v>0</v>
      </c>
      <c r="F920" s="310">
        <v>0</v>
      </c>
      <c r="G920" s="310">
        <v>0</v>
      </c>
      <c r="H920" s="324"/>
      <c r="I920" s="324"/>
      <c r="J920" s="175"/>
      <c r="K920" s="383"/>
      <c r="L920" s="318"/>
      <c r="M920" s="318"/>
      <c r="N920" s="318"/>
      <c r="O920" s="389"/>
      <c r="P920" s="318"/>
      <c r="Z920" s="418"/>
      <c r="AA920" s="418"/>
      <c r="AB920" s="418"/>
      <c r="AC920" s="418"/>
      <c r="AP920" s="418"/>
      <c r="AS920" s="418"/>
      <c r="AW920" s="418"/>
      <c r="BA920" s="418"/>
    </row>
    <row r="921" spans="1:53" ht="16.2" thickBot="1" x14ac:dyDescent="0.35">
      <c r="A921" s="305">
        <v>1918</v>
      </c>
      <c r="B921" s="306">
        <v>0</v>
      </c>
      <c r="C921" s="307">
        <v>0</v>
      </c>
      <c r="D921" s="308">
        <v>0</v>
      </c>
      <c r="E921" s="309">
        <v>0</v>
      </c>
      <c r="F921" s="310">
        <v>0</v>
      </c>
      <c r="G921" s="310">
        <v>0</v>
      </c>
      <c r="H921" s="324"/>
      <c r="I921" s="324"/>
      <c r="J921" s="175"/>
      <c r="K921" s="383"/>
      <c r="L921" s="318"/>
      <c r="M921" s="318"/>
      <c r="N921" s="318"/>
      <c r="O921" s="389"/>
      <c r="P921" s="318"/>
      <c r="Z921" s="418"/>
      <c r="AA921" s="418"/>
      <c r="AB921" s="418"/>
      <c r="AC921" s="418"/>
      <c r="AP921" s="418"/>
      <c r="AS921" s="418"/>
      <c r="AW921" s="418"/>
      <c r="BA921" s="418"/>
    </row>
    <row r="922" spans="1:53" ht="16.2" thickBot="1" x14ac:dyDescent="0.35">
      <c r="A922" s="305">
        <v>1919</v>
      </c>
      <c r="B922" s="306">
        <v>0</v>
      </c>
      <c r="C922" s="307">
        <v>0</v>
      </c>
      <c r="D922" s="308">
        <v>0</v>
      </c>
      <c r="E922" s="309">
        <v>0</v>
      </c>
      <c r="F922" s="310">
        <v>0</v>
      </c>
      <c r="G922" s="310">
        <v>0</v>
      </c>
      <c r="H922" s="324"/>
      <c r="I922" s="324"/>
      <c r="J922" s="175"/>
      <c r="K922" s="383"/>
      <c r="L922" s="318"/>
      <c r="M922" s="318"/>
      <c r="N922" s="318"/>
      <c r="O922" s="389"/>
      <c r="P922" s="318"/>
      <c r="Z922" s="418"/>
      <c r="AA922" s="418"/>
      <c r="AB922" s="418"/>
      <c r="AC922" s="418"/>
      <c r="AP922" s="418"/>
      <c r="AS922" s="418"/>
      <c r="AW922" s="418"/>
      <c r="BA922" s="418"/>
    </row>
    <row r="923" spans="1:53" ht="16.2" thickBot="1" x14ac:dyDescent="0.35">
      <c r="A923" s="305">
        <v>1920</v>
      </c>
      <c r="B923" s="306">
        <v>0</v>
      </c>
      <c r="C923" s="307">
        <v>0</v>
      </c>
      <c r="D923" s="308">
        <v>0</v>
      </c>
      <c r="E923" s="309">
        <v>0</v>
      </c>
      <c r="F923" s="310">
        <v>0</v>
      </c>
      <c r="G923" s="310">
        <v>0</v>
      </c>
      <c r="H923" s="324"/>
      <c r="I923" s="324"/>
      <c r="J923" s="175"/>
      <c r="K923" s="383"/>
      <c r="L923" s="318"/>
      <c r="M923" s="318"/>
      <c r="N923" s="318"/>
      <c r="O923" s="389"/>
      <c r="P923" s="318"/>
      <c r="Z923" s="418"/>
      <c r="AA923" s="418"/>
      <c r="AB923" s="418"/>
      <c r="AC923" s="418"/>
      <c r="AP923" s="418"/>
      <c r="AS923" s="418"/>
      <c r="AW923" s="418"/>
      <c r="BA923" s="418"/>
    </row>
    <row r="924" spans="1:53" ht="16.2" thickBot="1" x14ac:dyDescent="0.35">
      <c r="A924" s="305">
        <v>1921</v>
      </c>
      <c r="B924" s="306">
        <v>0</v>
      </c>
      <c r="C924" s="307">
        <v>0</v>
      </c>
      <c r="D924" s="308">
        <v>0</v>
      </c>
      <c r="E924" s="309">
        <v>0</v>
      </c>
      <c r="F924" s="310">
        <v>0</v>
      </c>
      <c r="G924" s="310">
        <v>0</v>
      </c>
      <c r="H924" s="324"/>
      <c r="I924" s="324"/>
      <c r="J924" s="175"/>
      <c r="K924" s="383"/>
      <c r="L924" s="318"/>
      <c r="M924" s="318"/>
      <c r="N924" s="318"/>
      <c r="O924" s="389"/>
      <c r="P924" s="318"/>
      <c r="Z924" s="418"/>
      <c r="AA924" s="418"/>
      <c r="AB924" s="418"/>
      <c r="AC924" s="418"/>
      <c r="AP924" s="418"/>
      <c r="AS924" s="418"/>
      <c r="AW924" s="418"/>
      <c r="BA924" s="418"/>
    </row>
    <row r="925" spans="1:53" ht="16.2" thickBot="1" x14ac:dyDescent="0.35">
      <c r="A925" s="305">
        <v>1922</v>
      </c>
      <c r="B925" s="306">
        <v>0</v>
      </c>
      <c r="C925" s="307">
        <v>0</v>
      </c>
      <c r="D925" s="308">
        <v>0</v>
      </c>
      <c r="E925" s="309">
        <v>0</v>
      </c>
      <c r="F925" s="310">
        <v>0</v>
      </c>
      <c r="G925" s="310">
        <v>0</v>
      </c>
      <c r="H925" s="324"/>
      <c r="I925" s="324"/>
      <c r="J925" s="175"/>
      <c r="K925" s="383"/>
      <c r="L925" s="318"/>
      <c r="M925" s="318"/>
      <c r="N925" s="318"/>
      <c r="O925" s="389"/>
      <c r="P925" s="318"/>
      <c r="Z925" s="418"/>
      <c r="AA925" s="418"/>
      <c r="AB925" s="418"/>
      <c r="AC925" s="418"/>
      <c r="AP925" s="418"/>
      <c r="AS925" s="418"/>
      <c r="AW925" s="418"/>
      <c r="BA925" s="418"/>
    </row>
    <row r="926" spans="1:53" ht="16.2" thickBot="1" x14ac:dyDescent="0.35">
      <c r="A926" s="305">
        <v>1923</v>
      </c>
      <c r="B926" s="306">
        <v>0</v>
      </c>
      <c r="C926" s="307">
        <v>0</v>
      </c>
      <c r="D926" s="308">
        <v>0</v>
      </c>
      <c r="E926" s="309">
        <v>0</v>
      </c>
      <c r="F926" s="310">
        <v>0</v>
      </c>
      <c r="G926" s="310">
        <v>0</v>
      </c>
      <c r="H926" s="324"/>
      <c r="I926" s="324"/>
      <c r="J926" s="175"/>
      <c r="K926" s="383"/>
      <c r="L926" s="318"/>
      <c r="M926" s="318"/>
      <c r="N926" s="318"/>
      <c r="O926" s="389"/>
      <c r="P926" s="318"/>
      <c r="Z926" s="418"/>
      <c r="AA926" s="418"/>
      <c r="AB926" s="418"/>
      <c r="AC926" s="418"/>
      <c r="AP926" s="418"/>
      <c r="AS926" s="418"/>
      <c r="AW926" s="418"/>
      <c r="BA926" s="418"/>
    </row>
    <row r="927" spans="1:53" ht="16.2" thickBot="1" x14ac:dyDescent="0.35">
      <c r="A927" s="305">
        <v>1924</v>
      </c>
      <c r="B927" s="306">
        <v>0</v>
      </c>
      <c r="C927" s="307">
        <v>0</v>
      </c>
      <c r="D927" s="308">
        <v>0</v>
      </c>
      <c r="E927" s="309">
        <v>0</v>
      </c>
      <c r="F927" s="310">
        <v>0</v>
      </c>
      <c r="G927" s="310">
        <v>0</v>
      </c>
      <c r="H927" s="324"/>
      <c r="I927" s="324"/>
      <c r="J927" s="175"/>
      <c r="K927" s="383"/>
      <c r="L927" s="318"/>
      <c r="M927" s="318"/>
      <c r="N927" s="318"/>
      <c r="O927" s="389"/>
      <c r="P927" s="318"/>
      <c r="Z927" s="418"/>
      <c r="AA927" s="418"/>
      <c r="AB927" s="418"/>
      <c r="AC927" s="418"/>
      <c r="AP927" s="418"/>
      <c r="AS927" s="418"/>
      <c r="AW927" s="418"/>
      <c r="BA927" s="418"/>
    </row>
    <row r="928" spans="1:53" ht="16.2" thickBot="1" x14ac:dyDescent="0.35">
      <c r="A928" s="305">
        <v>1925</v>
      </c>
      <c r="B928" s="306">
        <v>0</v>
      </c>
      <c r="C928" s="307">
        <v>0</v>
      </c>
      <c r="D928" s="308">
        <v>0</v>
      </c>
      <c r="E928" s="309">
        <v>0</v>
      </c>
      <c r="F928" s="310">
        <v>0</v>
      </c>
      <c r="G928" s="310">
        <v>0</v>
      </c>
      <c r="H928" s="324"/>
      <c r="I928" s="324"/>
      <c r="J928" s="175"/>
      <c r="K928" s="383"/>
      <c r="L928" s="318"/>
      <c r="M928" s="318"/>
      <c r="N928" s="318"/>
      <c r="O928" s="389"/>
      <c r="P928" s="318"/>
      <c r="Z928" s="418"/>
      <c r="AA928" s="418"/>
      <c r="AB928" s="418"/>
      <c r="AC928" s="418"/>
      <c r="AP928" s="418"/>
      <c r="AS928" s="418"/>
      <c r="AW928" s="418"/>
      <c r="BA928" s="418"/>
    </row>
    <row r="929" spans="1:53" ht="16.2" thickBot="1" x14ac:dyDescent="0.35">
      <c r="A929" s="305">
        <v>1926</v>
      </c>
      <c r="B929" s="306">
        <v>0</v>
      </c>
      <c r="C929" s="307">
        <v>0</v>
      </c>
      <c r="D929" s="308">
        <v>0</v>
      </c>
      <c r="E929" s="309">
        <v>0</v>
      </c>
      <c r="F929" s="310">
        <v>0</v>
      </c>
      <c r="G929" s="310">
        <v>0</v>
      </c>
      <c r="H929" s="324"/>
      <c r="I929" s="324"/>
      <c r="J929" s="175"/>
      <c r="K929" s="383"/>
      <c r="L929" s="318"/>
      <c r="M929" s="318"/>
      <c r="N929" s="318"/>
      <c r="O929" s="389"/>
      <c r="P929" s="318"/>
      <c r="Z929" s="418"/>
      <c r="AA929" s="418"/>
      <c r="AB929" s="418"/>
      <c r="AC929" s="418"/>
      <c r="AP929" s="418"/>
      <c r="AS929" s="418"/>
      <c r="AW929" s="418"/>
      <c r="BA929" s="418"/>
    </row>
    <row r="930" spans="1:53" ht="16.2" thickBot="1" x14ac:dyDescent="0.35">
      <c r="A930" s="305">
        <v>1927</v>
      </c>
      <c r="B930" s="306">
        <v>0</v>
      </c>
      <c r="C930" s="307">
        <v>0</v>
      </c>
      <c r="D930" s="308">
        <v>0</v>
      </c>
      <c r="E930" s="309">
        <v>0</v>
      </c>
      <c r="F930" s="310">
        <v>0</v>
      </c>
      <c r="G930" s="310">
        <v>0</v>
      </c>
      <c r="H930" s="324"/>
      <c r="I930" s="324"/>
      <c r="J930" s="175"/>
      <c r="K930" s="383"/>
      <c r="L930" s="318"/>
      <c r="M930" s="318"/>
      <c r="N930" s="318"/>
      <c r="O930" s="389"/>
      <c r="P930" s="318"/>
      <c r="Z930" s="418"/>
      <c r="AA930" s="418"/>
      <c r="AB930" s="418"/>
      <c r="AC930" s="418"/>
      <c r="AP930" s="418"/>
      <c r="AS930" s="418"/>
      <c r="AW930" s="418"/>
      <c r="BA930" s="418"/>
    </row>
    <row r="931" spans="1:53" ht="16.2" thickBot="1" x14ac:dyDescent="0.35">
      <c r="A931" s="305">
        <v>1928</v>
      </c>
      <c r="B931" s="306">
        <v>0</v>
      </c>
      <c r="C931" s="307">
        <v>0</v>
      </c>
      <c r="D931" s="308">
        <v>0</v>
      </c>
      <c r="E931" s="309">
        <v>0</v>
      </c>
      <c r="F931" s="310">
        <v>0</v>
      </c>
      <c r="G931" s="310">
        <v>0</v>
      </c>
      <c r="H931" s="324"/>
      <c r="I931" s="324"/>
      <c r="J931" s="175"/>
      <c r="K931" s="383"/>
      <c r="L931" s="318"/>
      <c r="M931" s="318"/>
      <c r="N931" s="318"/>
      <c r="O931" s="389"/>
      <c r="P931" s="318"/>
      <c r="Z931" s="418"/>
      <c r="AA931" s="418"/>
      <c r="AB931" s="418"/>
      <c r="AC931" s="418"/>
      <c r="AP931" s="418"/>
      <c r="AS931" s="418"/>
      <c r="AW931" s="418"/>
      <c r="BA931" s="418"/>
    </row>
    <row r="932" spans="1:53" ht="16.2" thickBot="1" x14ac:dyDescent="0.35">
      <c r="A932" s="305">
        <v>1929</v>
      </c>
      <c r="B932" s="306">
        <v>0</v>
      </c>
      <c r="C932" s="307">
        <v>0</v>
      </c>
      <c r="D932" s="308">
        <v>0</v>
      </c>
      <c r="E932" s="309">
        <v>0</v>
      </c>
      <c r="F932" s="310">
        <v>0</v>
      </c>
      <c r="G932" s="310">
        <v>0</v>
      </c>
      <c r="H932" s="324"/>
      <c r="I932" s="324"/>
      <c r="J932" s="175"/>
      <c r="K932" s="383"/>
      <c r="L932" s="318"/>
      <c r="M932" s="318"/>
      <c r="N932" s="318"/>
      <c r="O932" s="389"/>
      <c r="P932" s="318"/>
      <c r="Z932" s="418"/>
      <c r="AA932" s="418"/>
      <c r="AB932" s="418"/>
      <c r="AC932" s="418"/>
      <c r="AP932" s="418"/>
      <c r="AS932" s="418"/>
      <c r="AW932" s="418"/>
      <c r="BA932" s="418"/>
    </row>
    <row r="933" spans="1:53" ht="16.2" thickBot="1" x14ac:dyDescent="0.35">
      <c r="A933" s="305">
        <v>1930</v>
      </c>
      <c r="B933" s="306">
        <v>0</v>
      </c>
      <c r="C933" s="307">
        <v>0</v>
      </c>
      <c r="D933" s="308">
        <v>0</v>
      </c>
      <c r="E933" s="309">
        <v>0</v>
      </c>
      <c r="F933" s="310">
        <v>0</v>
      </c>
      <c r="G933" s="310">
        <v>0</v>
      </c>
      <c r="H933" s="324"/>
      <c r="I933" s="324"/>
      <c r="J933" s="175"/>
      <c r="K933" s="383"/>
      <c r="L933" s="318"/>
      <c r="M933" s="318"/>
      <c r="N933" s="318"/>
      <c r="O933" s="389"/>
      <c r="P933" s="318"/>
      <c r="Z933" s="418"/>
      <c r="AA933" s="418"/>
      <c r="AB933" s="418"/>
      <c r="AC933" s="418"/>
      <c r="AP933" s="418"/>
      <c r="AS933" s="418"/>
      <c r="AW933" s="418"/>
      <c r="BA933" s="418"/>
    </row>
    <row r="934" spans="1:53" ht="16.2" thickBot="1" x14ac:dyDescent="0.35">
      <c r="A934" s="305">
        <v>1931</v>
      </c>
      <c r="B934" s="306">
        <v>0</v>
      </c>
      <c r="C934" s="307">
        <v>0</v>
      </c>
      <c r="D934" s="308">
        <v>0</v>
      </c>
      <c r="E934" s="309">
        <v>0</v>
      </c>
      <c r="F934" s="310">
        <v>0</v>
      </c>
      <c r="G934" s="310">
        <v>0</v>
      </c>
      <c r="H934" s="324"/>
      <c r="I934" s="324"/>
      <c r="J934" s="175"/>
      <c r="K934" s="383"/>
      <c r="L934" s="318"/>
      <c r="M934" s="318"/>
      <c r="N934" s="318"/>
      <c r="O934" s="389"/>
      <c r="P934" s="318"/>
      <c r="Z934" s="418"/>
      <c r="AA934" s="418"/>
      <c r="AB934" s="418"/>
      <c r="AC934" s="418"/>
      <c r="AP934" s="418"/>
      <c r="AS934" s="418"/>
      <c r="AW934" s="418"/>
      <c r="BA934" s="418"/>
    </row>
    <row r="935" spans="1:53" ht="16.2" thickBot="1" x14ac:dyDescent="0.35">
      <c r="A935" s="305">
        <v>1932</v>
      </c>
      <c r="B935" s="306">
        <v>0</v>
      </c>
      <c r="C935" s="307">
        <v>0</v>
      </c>
      <c r="D935" s="308">
        <v>0</v>
      </c>
      <c r="E935" s="309">
        <v>0</v>
      </c>
      <c r="F935" s="310">
        <v>0</v>
      </c>
      <c r="G935" s="310">
        <v>0</v>
      </c>
      <c r="H935" s="324"/>
      <c r="I935" s="324"/>
      <c r="J935" s="175"/>
      <c r="K935" s="383"/>
      <c r="L935" s="318"/>
      <c r="M935" s="318"/>
      <c r="N935" s="318"/>
      <c r="O935" s="389"/>
      <c r="P935" s="318"/>
      <c r="Z935" s="418"/>
      <c r="AA935" s="418"/>
      <c r="AB935" s="418"/>
      <c r="AC935" s="418"/>
      <c r="AP935" s="418"/>
      <c r="AS935" s="418"/>
      <c r="AW935" s="418"/>
      <c r="BA935" s="418"/>
    </row>
    <row r="936" spans="1:53" ht="16.2" thickBot="1" x14ac:dyDescent="0.35">
      <c r="A936" s="305">
        <v>1933</v>
      </c>
      <c r="B936" s="306">
        <v>0</v>
      </c>
      <c r="C936" s="307">
        <v>0</v>
      </c>
      <c r="D936" s="308">
        <v>0</v>
      </c>
      <c r="E936" s="309">
        <v>0</v>
      </c>
      <c r="F936" s="310">
        <v>0</v>
      </c>
      <c r="G936" s="310">
        <v>0</v>
      </c>
      <c r="H936" s="324"/>
      <c r="I936" s="324"/>
      <c r="J936" s="175"/>
      <c r="K936" s="383"/>
      <c r="L936" s="318"/>
      <c r="M936" s="318"/>
      <c r="N936" s="318"/>
      <c r="O936" s="389"/>
      <c r="P936" s="318"/>
      <c r="Z936" s="418"/>
      <c r="AA936" s="418"/>
      <c r="AB936" s="418"/>
      <c r="AC936" s="418"/>
      <c r="AP936" s="418"/>
      <c r="AS936" s="418"/>
      <c r="AW936" s="418"/>
      <c r="BA936" s="418"/>
    </row>
    <row r="937" spans="1:53" ht="16.2" thickBot="1" x14ac:dyDescent="0.35">
      <c r="A937" s="305">
        <v>1934</v>
      </c>
      <c r="B937" s="306">
        <v>0</v>
      </c>
      <c r="C937" s="307">
        <v>0</v>
      </c>
      <c r="D937" s="308">
        <v>0</v>
      </c>
      <c r="E937" s="309">
        <v>0</v>
      </c>
      <c r="F937" s="310">
        <v>0</v>
      </c>
      <c r="G937" s="310">
        <v>0</v>
      </c>
      <c r="H937" s="324"/>
      <c r="I937" s="324"/>
      <c r="J937" s="175"/>
      <c r="K937" s="383"/>
      <c r="L937" s="318"/>
      <c r="M937" s="318"/>
      <c r="N937" s="318"/>
      <c r="O937" s="389"/>
      <c r="P937" s="318"/>
      <c r="Z937" s="418"/>
      <c r="AA937" s="418"/>
      <c r="AB937" s="418"/>
      <c r="AC937" s="418"/>
      <c r="AP937" s="418"/>
      <c r="AS937" s="418"/>
      <c r="AW937" s="418"/>
      <c r="BA937" s="418"/>
    </row>
    <row r="938" spans="1:53" ht="16.2" thickBot="1" x14ac:dyDescent="0.35">
      <c r="A938" s="305">
        <v>1935</v>
      </c>
      <c r="B938" s="306">
        <v>0</v>
      </c>
      <c r="C938" s="307">
        <v>0</v>
      </c>
      <c r="D938" s="308">
        <v>0</v>
      </c>
      <c r="E938" s="309">
        <v>0</v>
      </c>
      <c r="F938" s="310">
        <v>0</v>
      </c>
      <c r="G938" s="310">
        <v>0</v>
      </c>
      <c r="H938" s="324"/>
      <c r="I938" s="324"/>
      <c r="J938" s="175"/>
      <c r="K938" s="383"/>
      <c r="L938" s="318"/>
      <c r="M938" s="318"/>
      <c r="N938" s="318"/>
      <c r="O938" s="389"/>
      <c r="P938" s="318"/>
      <c r="Z938" s="418"/>
      <c r="AA938" s="418"/>
      <c r="AB938" s="418"/>
      <c r="AC938" s="418"/>
      <c r="AP938" s="418"/>
      <c r="AS938" s="418"/>
      <c r="AW938" s="418"/>
      <c r="BA938" s="418"/>
    </row>
    <row r="939" spans="1:53" ht="16.2" thickBot="1" x14ac:dyDescent="0.35">
      <c r="A939" s="305">
        <v>1936</v>
      </c>
      <c r="B939" s="306">
        <v>0</v>
      </c>
      <c r="C939" s="307">
        <v>0</v>
      </c>
      <c r="D939" s="308">
        <v>0</v>
      </c>
      <c r="E939" s="309">
        <v>0</v>
      </c>
      <c r="F939" s="310">
        <v>0</v>
      </c>
      <c r="G939" s="310">
        <v>0</v>
      </c>
      <c r="H939" s="324"/>
      <c r="I939" s="324"/>
      <c r="J939" s="175"/>
      <c r="K939" s="383"/>
      <c r="L939" s="318"/>
      <c r="M939" s="318"/>
      <c r="N939" s="318"/>
      <c r="O939" s="389"/>
      <c r="P939" s="318"/>
      <c r="Z939" s="418"/>
      <c r="AA939" s="418"/>
      <c r="AB939" s="418"/>
      <c r="AC939" s="418"/>
      <c r="AP939" s="418"/>
      <c r="AS939" s="418"/>
      <c r="AW939" s="418"/>
      <c r="BA939" s="418"/>
    </row>
    <row r="940" spans="1:53" ht="16.2" thickBot="1" x14ac:dyDescent="0.35">
      <c r="A940" s="305">
        <v>1937</v>
      </c>
      <c r="B940" s="306">
        <v>0</v>
      </c>
      <c r="C940" s="307">
        <v>0</v>
      </c>
      <c r="D940" s="308">
        <v>0</v>
      </c>
      <c r="E940" s="309">
        <v>0</v>
      </c>
      <c r="F940" s="310">
        <v>0</v>
      </c>
      <c r="G940" s="310">
        <v>0</v>
      </c>
      <c r="H940" s="324"/>
      <c r="I940" s="324"/>
      <c r="J940" s="175"/>
      <c r="K940" s="383"/>
      <c r="L940" s="318"/>
      <c r="M940" s="318"/>
      <c r="N940" s="318"/>
      <c r="O940" s="389"/>
      <c r="P940" s="318"/>
      <c r="Z940" s="418"/>
      <c r="AA940" s="418"/>
      <c r="AB940" s="418"/>
      <c r="AC940" s="418"/>
      <c r="AP940" s="418"/>
      <c r="AS940" s="418"/>
      <c r="AW940" s="418"/>
      <c r="BA940" s="418"/>
    </row>
    <row r="941" spans="1:53" ht="16.2" thickBot="1" x14ac:dyDescent="0.35">
      <c r="A941" s="305">
        <v>1938</v>
      </c>
      <c r="B941" s="306">
        <v>0</v>
      </c>
      <c r="C941" s="307">
        <v>0</v>
      </c>
      <c r="D941" s="308">
        <v>0</v>
      </c>
      <c r="E941" s="309">
        <v>0</v>
      </c>
      <c r="F941" s="310">
        <v>0</v>
      </c>
      <c r="G941" s="310">
        <v>0</v>
      </c>
      <c r="H941" s="324"/>
      <c r="I941" s="324"/>
      <c r="J941" s="175"/>
      <c r="K941" s="383"/>
      <c r="L941" s="318"/>
      <c r="M941" s="318"/>
      <c r="N941" s="318"/>
      <c r="O941" s="389"/>
      <c r="P941" s="318"/>
      <c r="Z941" s="418"/>
      <c r="AA941" s="418"/>
      <c r="AB941" s="418"/>
      <c r="AC941" s="418"/>
      <c r="AP941" s="418"/>
      <c r="AS941" s="418"/>
      <c r="AW941" s="418"/>
      <c r="BA941" s="418"/>
    </row>
    <row r="942" spans="1:53" ht="16.2" thickBot="1" x14ac:dyDescent="0.35">
      <c r="A942" s="305">
        <v>1939</v>
      </c>
      <c r="B942" s="306">
        <v>0</v>
      </c>
      <c r="C942" s="307">
        <v>0</v>
      </c>
      <c r="D942" s="308">
        <v>0</v>
      </c>
      <c r="E942" s="309">
        <v>0</v>
      </c>
      <c r="F942" s="310">
        <v>0</v>
      </c>
      <c r="G942" s="310">
        <v>0</v>
      </c>
      <c r="H942" s="324"/>
      <c r="I942" s="324"/>
      <c r="J942" s="175"/>
      <c r="K942" s="383"/>
      <c r="L942" s="318"/>
      <c r="M942" s="318"/>
      <c r="N942" s="318"/>
      <c r="O942" s="389"/>
      <c r="P942" s="318"/>
      <c r="Z942" s="418"/>
      <c r="AA942" s="418"/>
      <c r="AB942" s="418"/>
      <c r="AC942" s="418"/>
      <c r="AP942" s="418"/>
      <c r="AS942" s="418"/>
      <c r="AW942" s="418"/>
      <c r="BA942" s="418"/>
    </row>
    <row r="943" spans="1:53" ht="16.2" thickBot="1" x14ac:dyDescent="0.35">
      <c r="A943" s="305">
        <v>1940</v>
      </c>
      <c r="B943" s="306">
        <v>0</v>
      </c>
      <c r="C943" s="307">
        <v>0</v>
      </c>
      <c r="D943" s="308">
        <v>0</v>
      </c>
      <c r="E943" s="309">
        <v>0</v>
      </c>
      <c r="F943" s="310">
        <v>0</v>
      </c>
      <c r="G943" s="310">
        <v>0</v>
      </c>
      <c r="H943" s="324"/>
      <c r="I943" s="324"/>
      <c r="J943" s="175"/>
      <c r="K943" s="383"/>
      <c r="L943" s="318"/>
      <c r="M943" s="318"/>
      <c r="N943" s="318"/>
      <c r="O943" s="389"/>
      <c r="P943" s="318"/>
      <c r="Z943" s="418"/>
      <c r="AA943" s="418"/>
      <c r="AB943" s="418"/>
      <c r="AC943" s="418"/>
      <c r="AP943" s="418"/>
      <c r="AS943" s="418"/>
      <c r="AW943" s="418"/>
      <c r="BA943" s="418"/>
    </row>
    <row r="944" spans="1:53" ht="16.2" thickBot="1" x14ac:dyDescent="0.35">
      <c r="A944" s="305">
        <v>1941</v>
      </c>
      <c r="B944" s="306">
        <v>0</v>
      </c>
      <c r="C944" s="307">
        <v>0</v>
      </c>
      <c r="D944" s="308">
        <v>0</v>
      </c>
      <c r="E944" s="309">
        <v>0</v>
      </c>
      <c r="F944" s="310">
        <v>0</v>
      </c>
      <c r="G944" s="310">
        <v>0</v>
      </c>
      <c r="H944" s="324"/>
      <c r="I944" s="324"/>
      <c r="J944" s="175"/>
      <c r="K944" s="383"/>
      <c r="L944" s="318"/>
      <c r="M944" s="318"/>
      <c r="N944" s="318"/>
      <c r="O944" s="389"/>
      <c r="P944" s="318"/>
      <c r="Z944" s="418"/>
      <c r="AA944" s="418"/>
      <c r="AB944" s="418"/>
      <c r="AC944" s="418"/>
      <c r="AP944" s="418"/>
      <c r="AS944" s="418"/>
      <c r="AW944" s="418"/>
      <c r="BA944" s="418"/>
    </row>
    <row r="945" spans="1:53" ht="16.2" thickBot="1" x14ac:dyDescent="0.35">
      <c r="A945" s="305">
        <v>1942</v>
      </c>
      <c r="B945" s="306">
        <v>0</v>
      </c>
      <c r="C945" s="307">
        <v>0</v>
      </c>
      <c r="D945" s="308">
        <v>0</v>
      </c>
      <c r="E945" s="309">
        <v>0</v>
      </c>
      <c r="F945" s="310">
        <v>0</v>
      </c>
      <c r="G945" s="310">
        <v>0</v>
      </c>
      <c r="H945" s="324"/>
      <c r="I945" s="324"/>
      <c r="J945" s="175"/>
      <c r="K945" s="383"/>
      <c r="L945" s="318"/>
      <c r="M945" s="318"/>
      <c r="N945" s="318"/>
      <c r="O945" s="389"/>
      <c r="P945" s="318"/>
      <c r="Z945" s="418"/>
      <c r="AA945" s="418"/>
      <c r="AB945" s="418"/>
      <c r="AC945" s="418"/>
      <c r="AP945" s="418"/>
      <c r="AS945" s="418"/>
      <c r="AW945" s="418"/>
      <c r="BA945" s="418"/>
    </row>
    <row r="946" spans="1:53" ht="16.2" thickBot="1" x14ac:dyDescent="0.35">
      <c r="A946" s="305">
        <v>1943</v>
      </c>
      <c r="B946" s="306">
        <v>0</v>
      </c>
      <c r="C946" s="307">
        <v>0</v>
      </c>
      <c r="D946" s="308">
        <v>0</v>
      </c>
      <c r="E946" s="309">
        <v>0</v>
      </c>
      <c r="F946" s="310">
        <v>0</v>
      </c>
      <c r="G946" s="310">
        <v>0</v>
      </c>
      <c r="H946" s="324"/>
      <c r="I946" s="324"/>
      <c r="J946" s="175"/>
      <c r="K946" s="383"/>
      <c r="L946" s="318"/>
      <c r="M946" s="318"/>
      <c r="N946" s="318"/>
      <c r="O946" s="389"/>
      <c r="P946" s="318"/>
      <c r="Z946" s="418"/>
      <c r="AA946" s="418"/>
      <c r="AB946" s="418"/>
      <c r="AC946" s="418"/>
      <c r="AP946" s="418"/>
      <c r="AS946" s="418"/>
      <c r="AW946" s="418"/>
      <c r="BA946" s="418"/>
    </row>
    <row r="947" spans="1:53" ht="16.2" thickBot="1" x14ac:dyDescent="0.35">
      <c r="A947" s="305">
        <v>1944</v>
      </c>
      <c r="B947" s="306">
        <v>0</v>
      </c>
      <c r="C947" s="307">
        <v>0</v>
      </c>
      <c r="D947" s="308">
        <v>0</v>
      </c>
      <c r="E947" s="309">
        <v>0</v>
      </c>
      <c r="F947" s="310">
        <v>0</v>
      </c>
      <c r="G947" s="310">
        <v>0</v>
      </c>
      <c r="H947" s="324"/>
      <c r="I947" s="324"/>
      <c r="J947" s="175"/>
      <c r="K947" s="383"/>
      <c r="L947" s="318"/>
      <c r="M947" s="318"/>
      <c r="N947" s="318"/>
      <c r="O947" s="389"/>
      <c r="P947" s="318"/>
      <c r="Z947" s="418"/>
      <c r="AA947" s="418"/>
      <c r="AB947" s="418"/>
      <c r="AC947" s="418"/>
      <c r="AP947" s="418"/>
      <c r="AS947" s="418"/>
      <c r="AW947" s="418"/>
      <c r="BA947" s="418"/>
    </row>
    <row r="948" spans="1:53" ht="16.2" thickBot="1" x14ac:dyDescent="0.35">
      <c r="A948" s="305">
        <v>1945</v>
      </c>
      <c r="B948" s="306">
        <v>0</v>
      </c>
      <c r="C948" s="307">
        <v>0</v>
      </c>
      <c r="D948" s="308">
        <v>0</v>
      </c>
      <c r="E948" s="309">
        <v>0</v>
      </c>
      <c r="F948" s="310">
        <v>0</v>
      </c>
      <c r="G948" s="310">
        <v>0</v>
      </c>
      <c r="H948" s="324"/>
      <c r="I948" s="324"/>
      <c r="J948" s="175"/>
      <c r="K948" s="383"/>
      <c r="L948" s="318"/>
      <c r="M948" s="318"/>
      <c r="N948" s="318"/>
      <c r="O948" s="389"/>
      <c r="P948" s="318"/>
      <c r="Z948" s="418"/>
      <c r="AA948" s="418"/>
      <c r="AB948" s="418"/>
      <c r="AC948" s="418"/>
      <c r="AP948" s="418"/>
      <c r="AS948" s="418"/>
      <c r="AW948" s="418"/>
      <c r="BA948" s="418"/>
    </row>
    <row r="949" spans="1:53" ht="16.2" thickBot="1" x14ac:dyDescent="0.35">
      <c r="A949" s="305">
        <v>1946</v>
      </c>
      <c r="B949" s="306">
        <v>0</v>
      </c>
      <c r="C949" s="307">
        <v>0</v>
      </c>
      <c r="D949" s="308">
        <v>0</v>
      </c>
      <c r="E949" s="309">
        <v>0</v>
      </c>
      <c r="F949" s="310">
        <v>0</v>
      </c>
      <c r="G949" s="310">
        <v>0</v>
      </c>
      <c r="H949" s="324"/>
      <c r="I949" s="324"/>
      <c r="J949" s="175"/>
      <c r="K949" s="383"/>
      <c r="L949" s="318"/>
      <c r="M949" s="318"/>
      <c r="N949" s="318"/>
      <c r="O949" s="389"/>
      <c r="P949" s="318"/>
      <c r="Z949" s="418"/>
      <c r="AA949" s="418"/>
      <c r="AB949" s="418"/>
      <c r="AC949" s="418"/>
      <c r="AP949" s="418"/>
      <c r="AS949" s="418"/>
      <c r="AW949" s="418"/>
      <c r="BA949" s="418"/>
    </row>
    <row r="950" spans="1:53" ht="16.2" thickBot="1" x14ac:dyDescent="0.35">
      <c r="A950" s="305">
        <v>1947</v>
      </c>
      <c r="B950" s="306">
        <v>0</v>
      </c>
      <c r="C950" s="307">
        <v>0</v>
      </c>
      <c r="D950" s="308">
        <v>0</v>
      </c>
      <c r="E950" s="309">
        <v>0</v>
      </c>
      <c r="F950" s="310">
        <v>0</v>
      </c>
      <c r="G950" s="310">
        <v>0</v>
      </c>
      <c r="H950" s="324"/>
      <c r="I950" s="324"/>
      <c r="J950" s="175"/>
      <c r="K950" s="383"/>
      <c r="L950" s="318"/>
      <c r="M950" s="318"/>
      <c r="N950" s="318"/>
      <c r="O950" s="389"/>
      <c r="P950" s="318"/>
      <c r="Z950" s="418"/>
      <c r="AA950" s="418"/>
      <c r="AB950" s="418"/>
      <c r="AC950" s="418"/>
      <c r="AP950" s="418"/>
      <c r="AS950" s="418"/>
      <c r="AW950" s="418"/>
      <c r="BA950" s="418"/>
    </row>
    <row r="951" spans="1:53" ht="16.2" thickBot="1" x14ac:dyDescent="0.35">
      <c r="A951" s="305">
        <v>1948</v>
      </c>
      <c r="B951" s="306">
        <v>0</v>
      </c>
      <c r="C951" s="307">
        <v>0</v>
      </c>
      <c r="D951" s="308">
        <v>0</v>
      </c>
      <c r="E951" s="309">
        <v>0</v>
      </c>
      <c r="F951" s="310">
        <v>0</v>
      </c>
      <c r="G951" s="310">
        <v>0</v>
      </c>
      <c r="H951" s="324"/>
      <c r="I951" s="324"/>
      <c r="J951" s="175"/>
      <c r="K951" s="383"/>
      <c r="L951" s="318"/>
      <c r="M951" s="318"/>
      <c r="N951" s="318"/>
      <c r="O951" s="389"/>
      <c r="P951" s="318"/>
      <c r="Z951" s="418"/>
      <c r="AA951" s="418"/>
      <c r="AB951" s="418"/>
      <c r="AC951" s="418"/>
      <c r="AP951" s="418"/>
      <c r="AS951" s="418"/>
      <c r="AW951" s="418"/>
      <c r="BA951" s="418"/>
    </row>
    <row r="952" spans="1:53" ht="16.2" thickBot="1" x14ac:dyDescent="0.35">
      <c r="A952" s="305">
        <v>1949</v>
      </c>
      <c r="B952" s="306">
        <v>0</v>
      </c>
      <c r="C952" s="307">
        <v>0</v>
      </c>
      <c r="D952" s="308">
        <v>0</v>
      </c>
      <c r="E952" s="309">
        <v>0</v>
      </c>
      <c r="F952" s="310">
        <v>0</v>
      </c>
      <c r="G952" s="310">
        <v>0</v>
      </c>
      <c r="H952" s="324"/>
      <c r="I952" s="324"/>
      <c r="J952" s="175"/>
      <c r="K952" s="383"/>
      <c r="L952" s="318"/>
      <c r="M952" s="318"/>
      <c r="N952" s="318"/>
      <c r="O952" s="389"/>
      <c r="P952" s="318"/>
      <c r="Z952" s="418"/>
      <c r="AA952" s="418"/>
      <c r="AB952" s="418"/>
      <c r="AC952" s="418"/>
      <c r="AP952" s="418"/>
      <c r="AS952" s="418"/>
      <c r="AW952" s="418"/>
      <c r="BA952" s="418"/>
    </row>
    <row r="953" spans="1:53" ht="16.2" thickBot="1" x14ac:dyDescent="0.35">
      <c r="A953" s="305">
        <v>1950</v>
      </c>
      <c r="B953" s="306">
        <v>0</v>
      </c>
      <c r="C953" s="307">
        <v>0</v>
      </c>
      <c r="D953" s="308">
        <v>0</v>
      </c>
      <c r="E953" s="309">
        <v>0</v>
      </c>
      <c r="F953" s="310">
        <v>0</v>
      </c>
      <c r="G953" s="310">
        <v>0</v>
      </c>
      <c r="H953" s="324"/>
      <c r="I953" s="324"/>
      <c r="J953" s="175"/>
      <c r="K953" s="383"/>
      <c r="L953" s="318"/>
      <c r="M953" s="318"/>
      <c r="N953" s="318"/>
      <c r="O953" s="389"/>
      <c r="P953" s="318"/>
      <c r="Z953" s="418"/>
      <c r="AA953" s="418"/>
      <c r="AB953" s="418"/>
      <c r="AC953" s="418"/>
      <c r="AP953" s="418"/>
      <c r="AS953" s="418"/>
      <c r="AW953" s="418"/>
      <c r="BA953" s="418"/>
    </row>
    <row r="954" spans="1:53" ht="16.2" thickBot="1" x14ac:dyDescent="0.35">
      <c r="A954" s="305">
        <v>1951</v>
      </c>
      <c r="B954" s="306">
        <v>0</v>
      </c>
      <c r="C954" s="307">
        <v>0</v>
      </c>
      <c r="D954" s="308">
        <v>0</v>
      </c>
      <c r="E954" s="309">
        <v>0</v>
      </c>
      <c r="F954" s="310">
        <v>0</v>
      </c>
      <c r="G954" s="310">
        <v>0</v>
      </c>
      <c r="H954" s="324"/>
      <c r="I954" s="324"/>
      <c r="J954" s="175"/>
      <c r="K954" s="383"/>
      <c r="L954" s="318"/>
      <c r="M954" s="318"/>
      <c r="N954" s="318"/>
      <c r="O954" s="389"/>
      <c r="P954" s="318"/>
      <c r="Z954" s="418"/>
      <c r="AA954" s="418"/>
      <c r="AB954" s="418"/>
      <c r="AC954" s="418"/>
      <c r="AP954" s="418"/>
      <c r="AS954" s="418"/>
      <c r="AW954" s="418"/>
      <c r="BA954" s="418"/>
    </row>
    <row r="955" spans="1:53" ht="16.2" thickBot="1" x14ac:dyDescent="0.35">
      <c r="A955" s="305">
        <v>1952</v>
      </c>
      <c r="B955" s="306">
        <v>0</v>
      </c>
      <c r="C955" s="307">
        <v>0</v>
      </c>
      <c r="D955" s="308">
        <v>0</v>
      </c>
      <c r="E955" s="309">
        <v>0</v>
      </c>
      <c r="F955" s="310">
        <v>0</v>
      </c>
      <c r="G955" s="310">
        <v>0</v>
      </c>
      <c r="H955" s="324"/>
      <c r="I955" s="324"/>
      <c r="J955" s="175"/>
      <c r="K955" s="383"/>
      <c r="L955" s="318"/>
      <c r="M955" s="318"/>
      <c r="N955" s="318"/>
      <c r="O955" s="389"/>
      <c r="P955" s="318"/>
      <c r="Z955" s="418"/>
      <c r="AA955" s="418"/>
      <c r="AB955" s="418"/>
      <c r="AC955" s="418"/>
      <c r="AP955" s="418"/>
      <c r="AS955" s="418"/>
      <c r="AW955" s="418"/>
      <c r="BA955" s="418"/>
    </row>
    <row r="956" spans="1:53" ht="16.2" thickBot="1" x14ac:dyDescent="0.35">
      <c r="A956" s="305">
        <v>1953</v>
      </c>
      <c r="B956" s="306">
        <v>0</v>
      </c>
      <c r="C956" s="307">
        <v>0</v>
      </c>
      <c r="D956" s="308">
        <v>0</v>
      </c>
      <c r="E956" s="309">
        <v>0</v>
      </c>
      <c r="F956" s="310">
        <v>0</v>
      </c>
      <c r="G956" s="310">
        <v>0</v>
      </c>
      <c r="H956" s="324"/>
      <c r="I956" s="324"/>
      <c r="J956" s="175"/>
      <c r="K956" s="383"/>
      <c r="L956" s="318"/>
      <c r="M956" s="318"/>
      <c r="N956" s="318"/>
      <c r="O956" s="389"/>
      <c r="P956" s="318"/>
      <c r="Z956" s="418"/>
      <c r="AA956" s="418"/>
      <c r="AB956" s="418"/>
      <c r="AC956" s="418"/>
      <c r="AP956" s="418"/>
      <c r="AS956" s="418"/>
      <c r="AW956" s="418"/>
      <c r="BA956" s="418"/>
    </row>
    <row r="957" spans="1:53" ht="16.2" thickBot="1" x14ac:dyDescent="0.35">
      <c r="A957" s="305">
        <v>1954</v>
      </c>
      <c r="B957" s="306">
        <v>0</v>
      </c>
      <c r="C957" s="307">
        <v>0</v>
      </c>
      <c r="D957" s="308">
        <v>0</v>
      </c>
      <c r="E957" s="309">
        <v>0</v>
      </c>
      <c r="F957" s="310">
        <v>0</v>
      </c>
      <c r="G957" s="310">
        <v>0</v>
      </c>
      <c r="H957" s="324"/>
      <c r="I957" s="324"/>
      <c r="J957" s="175"/>
      <c r="K957" s="383"/>
      <c r="L957" s="318"/>
      <c r="M957" s="318"/>
      <c r="N957" s="318"/>
      <c r="O957" s="389"/>
      <c r="P957" s="318"/>
      <c r="Z957" s="418"/>
      <c r="AA957" s="418"/>
      <c r="AB957" s="418"/>
      <c r="AC957" s="418"/>
      <c r="AP957" s="418"/>
      <c r="AS957" s="418"/>
      <c r="AW957" s="418"/>
      <c r="BA957" s="418"/>
    </row>
    <row r="958" spans="1:53" ht="16.2" thickBot="1" x14ac:dyDescent="0.35">
      <c r="A958" s="305">
        <v>1955</v>
      </c>
      <c r="B958" s="306">
        <v>0</v>
      </c>
      <c r="C958" s="307">
        <v>0</v>
      </c>
      <c r="D958" s="308">
        <v>0</v>
      </c>
      <c r="E958" s="309">
        <v>0</v>
      </c>
      <c r="F958" s="310">
        <v>0</v>
      </c>
      <c r="G958" s="310">
        <v>0</v>
      </c>
      <c r="H958" s="324"/>
      <c r="I958" s="324"/>
      <c r="J958" s="175"/>
      <c r="K958" s="383"/>
      <c r="L958" s="318"/>
      <c r="M958" s="318"/>
      <c r="N958" s="318"/>
      <c r="O958" s="389"/>
      <c r="P958" s="318"/>
      <c r="Z958" s="418"/>
      <c r="AA958" s="418"/>
      <c r="AB958" s="418"/>
      <c r="AC958" s="418"/>
      <c r="AP958" s="418"/>
      <c r="AS958" s="418"/>
      <c r="AW958" s="418"/>
      <c r="BA958" s="418"/>
    </row>
    <row r="959" spans="1:53" ht="16.2" thickBot="1" x14ac:dyDescent="0.35">
      <c r="A959" s="305">
        <v>1956</v>
      </c>
      <c r="B959" s="306">
        <v>0</v>
      </c>
      <c r="C959" s="307">
        <v>0</v>
      </c>
      <c r="D959" s="308">
        <v>0</v>
      </c>
      <c r="E959" s="309">
        <v>0</v>
      </c>
      <c r="F959" s="310">
        <v>0</v>
      </c>
      <c r="G959" s="310">
        <v>0</v>
      </c>
      <c r="H959" s="324"/>
      <c r="I959" s="324"/>
      <c r="J959" s="175"/>
      <c r="K959" s="383"/>
      <c r="L959" s="318"/>
      <c r="M959" s="318"/>
      <c r="N959" s="318"/>
      <c r="O959" s="389"/>
      <c r="P959" s="318"/>
      <c r="Z959" s="418"/>
      <c r="AA959" s="418"/>
      <c r="AB959" s="418"/>
      <c r="AC959" s="418"/>
      <c r="AP959" s="418"/>
      <c r="AS959" s="418"/>
      <c r="AW959" s="418"/>
      <c r="BA959" s="418"/>
    </row>
    <row r="960" spans="1:53" ht="16.2" thickBot="1" x14ac:dyDescent="0.35">
      <c r="A960" s="305">
        <v>1957</v>
      </c>
      <c r="B960" s="306">
        <v>0</v>
      </c>
      <c r="C960" s="307">
        <v>0</v>
      </c>
      <c r="D960" s="308">
        <v>0</v>
      </c>
      <c r="E960" s="309">
        <v>0</v>
      </c>
      <c r="F960" s="310">
        <v>0</v>
      </c>
      <c r="G960" s="310">
        <v>0</v>
      </c>
      <c r="H960" s="324"/>
      <c r="I960" s="324"/>
      <c r="J960" s="175"/>
      <c r="K960" s="383"/>
      <c r="L960" s="318"/>
      <c r="M960" s="318"/>
      <c r="N960" s="318"/>
      <c r="O960" s="389"/>
      <c r="P960" s="318"/>
      <c r="Z960" s="418"/>
      <c r="AA960" s="418"/>
      <c r="AB960" s="418"/>
      <c r="AC960" s="418"/>
      <c r="AP960" s="418"/>
      <c r="AS960" s="418"/>
      <c r="AW960" s="418"/>
      <c r="BA960" s="418"/>
    </row>
    <row r="961" spans="1:53" ht="16.2" thickBot="1" x14ac:dyDescent="0.35">
      <c r="A961" s="305">
        <v>1958</v>
      </c>
      <c r="B961" s="306">
        <v>0</v>
      </c>
      <c r="C961" s="307">
        <v>0</v>
      </c>
      <c r="D961" s="308">
        <v>0</v>
      </c>
      <c r="E961" s="309">
        <v>0</v>
      </c>
      <c r="F961" s="310">
        <v>0</v>
      </c>
      <c r="G961" s="310">
        <v>0</v>
      </c>
      <c r="H961" s="324"/>
      <c r="I961" s="324"/>
      <c r="J961" s="175"/>
      <c r="K961" s="383"/>
      <c r="L961" s="318"/>
      <c r="M961" s="318"/>
      <c r="N961" s="318"/>
      <c r="O961" s="389"/>
      <c r="P961" s="318"/>
      <c r="Z961" s="418"/>
      <c r="AA961" s="418"/>
      <c r="AB961" s="418"/>
      <c r="AC961" s="418"/>
      <c r="AP961" s="418"/>
      <c r="AS961" s="418"/>
      <c r="AW961" s="418"/>
      <c r="BA961" s="418"/>
    </row>
    <row r="962" spans="1:53" ht="16.2" thickBot="1" x14ac:dyDescent="0.35">
      <c r="A962" s="305">
        <v>1959</v>
      </c>
      <c r="B962" s="306">
        <v>0</v>
      </c>
      <c r="C962" s="307">
        <v>0</v>
      </c>
      <c r="D962" s="308">
        <v>0</v>
      </c>
      <c r="E962" s="309">
        <v>0</v>
      </c>
      <c r="F962" s="310">
        <v>0</v>
      </c>
      <c r="G962" s="310">
        <v>0</v>
      </c>
      <c r="H962" s="324"/>
      <c r="I962" s="324"/>
      <c r="J962" s="175"/>
      <c r="K962" s="383"/>
      <c r="L962" s="318"/>
      <c r="M962" s="318"/>
      <c r="N962" s="318"/>
      <c r="O962" s="389"/>
      <c r="P962" s="318"/>
      <c r="Z962" s="418"/>
      <c r="AA962" s="418"/>
      <c r="AB962" s="418"/>
      <c r="AC962" s="418"/>
      <c r="AP962" s="418"/>
      <c r="AS962" s="418"/>
      <c r="AW962" s="418"/>
      <c r="BA962" s="418"/>
    </row>
    <row r="963" spans="1:53" ht="16.2" thickBot="1" x14ac:dyDescent="0.35">
      <c r="A963" s="305">
        <v>1960</v>
      </c>
      <c r="B963" s="306">
        <v>0</v>
      </c>
      <c r="C963" s="307">
        <v>0</v>
      </c>
      <c r="D963" s="308">
        <v>0</v>
      </c>
      <c r="E963" s="309">
        <v>0</v>
      </c>
      <c r="F963" s="310">
        <v>0</v>
      </c>
      <c r="G963" s="310">
        <v>0</v>
      </c>
      <c r="H963" s="324"/>
      <c r="I963" s="324"/>
      <c r="J963" s="175"/>
      <c r="K963" s="383"/>
      <c r="L963" s="318"/>
      <c r="M963" s="318"/>
      <c r="N963" s="318"/>
      <c r="O963" s="389"/>
      <c r="P963" s="318"/>
      <c r="Z963" s="418"/>
      <c r="AA963" s="418"/>
      <c r="AB963" s="418"/>
      <c r="AC963" s="418"/>
      <c r="AP963" s="418"/>
      <c r="AS963" s="418"/>
      <c r="AW963" s="418"/>
      <c r="BA963" s="418"/>
    </row>
    <row r="964" spans="1:53" ht="16.2" thickBot="1" x14ac:dyDescent="0.35">
      <c r="A964" s="305">
        <v>1961</v>
      </c>
      <c r="B964" s="306">
        <v>0</v>
      </c>
      <c r="C964" s="307">
        <v>0</v>
      </c>
      <c r="D964" s="308">
        <v>0</v>
      </c>
      <c r="E964" s="309">
        <v>0</v>
      </c>
      <c r="F964" s="310">
        <v>0</v>
      </c>
      <c r="G964" s="310">
        <v>0</v>
      </c>
      <c r="H964" s="324"/>
      <c r="I964" s="324"/>
      <c r="J964" s="175"/>
      <c r="K964" s="383"/>
      <c r="L964" s="318"/>
      <c r="M964" s="318"/>
      <c r="N964" s="318"/>
      <c r="O964" s="389"/>
      <c r="P964" s="318"/>
      <c r="Z964" s="418"/>
      <c r="AA964" s="418"/>
      <c r="AB964" s="418"/>
      <c r="AC964" s="418"/>
      <c r="AP964" s="418"/>
      <c r="AS964" s="418"/>
      <c r="AW964" s="418"/>
      <c r="BA964" s="418"/>
    </row>
    <row r="965" spans="1:53" ht="16.2" thickBot="1" x14ac:dyDescent="0.35">
      <c r="A965" s="305">
        <v>1962</v>
      </c>
      <c r="B965" s="306">
        <v>0</v>
      </c>
      <c r="C965" s="307">
        <v>0</v>
      </c>
      <c r="D965" s="308">
        <v>0</v>
      </c>
      <c r="E965" s="309">
        <v>0</v>
      </c>
      <c r="F965" s="310">
        <v>0</v>
      </c>
      <c r="G965" s="310">
        <v>0</v>
      </c>
      <c r="H965" s="324"/>
      <c r="I965" s="324"/>
      <c r="J965" s="175"/>
      <c r="K965" s="383"/>
      <c r="L965" s="318"/>
      <c r="M965" s="318"/>
      <c r="N965" s="318"/>
      <c r="O965" s="389"/>
      <c r="P965" s="318"/>
      <c r="Z965" s="418"/>
      <c r="AA965" s="418"/>
      <c r="AB965" s="418"/>
      <c r="AC965" s="418"/>
      <c r="AP965" s="418"/>
      <c r="AS965" s="418"/>
      <c r="AW965" s="418"/>
      <c r="BA965" s="418"/>
    </row>
    <row r="966" spans="1:53" ht="16.2" thickBot="1" x14ac:dyDescent="0.35">
      <c r="A966" s="305">
        <v>1963</v>
      </c>
      <c r="B966" s="306">
        <v>0</v>
      </c>
      <c r="C966" s="307">
        <v>0</v>
      </c>
      <c r="D966" s="308">
        <v>0</v>
      </c>
      <c r="E966" s="309">
        <v>0</v>
      </c>
      <c r="F966" s="310">
        <v>0</v>
      </c>
      <c r="G966" s="310">
        <v>0</v>
      </c>
      <c r="H966" s="324"/>
      <c r="I966" s="324"/>
      <c r="J966" s="175"/>
      <c r="K966" s="383"/>
      <c r="L966" s="318"/>
      <c r="M966" s="318"/>
      <c r="N966" s="318"/>
      <c r="O966" s="389"/>
      <c r="P966" s="318"/>
      <c r="Z966" s="418"/>
      <c r="AA966" s="418"/>
      <c r="AB966" s="418"/>
      <c r="AC966" s="418"/>
      <c r="AP966" s="418"/>
      <c r="AS966" s="418"/>
      <c r="AW966" s="418"/>
      <c r="BA966" s="418"/>
    </row>
    <row r="967" spans="1:53" ht="16.2" thickBot="1" x14ac:dyDescent="0.35">
      <c r="A967" s="305">
        <v>1964</v>
      </c>
      <c r="B967" s="306">
        <v>0</v>
      </c>
      <c r="C967" s="307">
        <v>0</v>
      </c>
      <c r="D967" s="308">
        <v>0</v>
      </c>
      <c r="E967" s="309">
        <v>0</v>
      </c>
      <c r="F967" s="310">
        <v>0</v>
      </c>
      <c r="G967" s="310">
        <v>0</v>
      </c>
      <c r="H967" s="324"/>
      <c r="I967" s="324"/>
      <c r="J967" s="175"/>
      <c r="K967" s="383"/>
      <c r="L967" s="318"/>
      <c r="M967" s="318"/>
      <c r="N967" s="318"/>
      <c r="O967" s="389"/>
      <c r="P967" s="318"/>
      <c r="Z967" s="418"/>
      <c r="AA967" s="418"/>
      <c r="AB967" s="418"/>
      <c r="AC967" s="418"/>
      <c r="AP967" s="418"/>
      <c r="AS967" s="418"/>
      <c r="AW967" s="418"/>
      <c r="BA967" s="418"/>
    </row>
    <row r="968" spans="1:53" ht="16.2" thickBot="1" x14ac:dyDescent="0.35">
      <c r="A968" s="305">
        <v>1965</v>
      </c>
      <c r="B968" s="306">
        <v>0</v>
      </c>
      <c r="C968" s="307">
        <v>0</v>
      </c>
      <c r="D968" s="308">
        <v>0</v>
      </c>
      <c r="E968" s="309">
        <v>0</v>
      </c>
      <c r="F968" s="310">
        <v>0</v>
      </c>
      <c r="G968" s="310">
        <v>0</v>
      </c>
      <c r="H968" s="324"/>
      <c r="I968" s="324"/>
      <c r="J968" s="175"/>
      <c r="K968" s="383"/>
      <c r="L968" s="318"/>
      <c r="M968" s="318"/>
      <c r="N968" s="318"/>
      <c r="O968" s="389"/>
      <c r="P968" s="318"/>
      <c r="Z968" s="418"/>
      <c r="AA968" s="418"/>
      <c r="AB968" s="418"/>
      <c r="AC968" s="418"/>
      <c r="AP968" s="418"/>
      <c r="AS968" s="418"/>
      <c r="AW968" s="418"/>
      <c r="BA968" s="418"/>
    </row>
    <row r="969" spans="1:53" ht="16.2" thickBot="1" x14ac:dyDescent="0.35">
      <c r="A969" s="305">
        <v>1966</v>
      </c>
      <c r="B969" s="306">
        <v>0</v>
      </c>
      <c r="C969" s="307">
        <v>0</v>
      </c>
      <c r="D969" s="308">
        <v>0</v>
      </c>
      <c r="E969" s="309">
        <v>0</v>
      </c>
      <c r="F969" s="310">
        <v>0</v>
      </c>
      <c r="G969" s="310">
        <v>0</v>
      </c>
      <c r="H969" s="324"/>
      <c r="I969" s="324"/>
      <c r="J969" s="175"/>
      <c r="K969" s="383"/>
      <c r="L969" s="318"/>
      <c r="M969" s="318"/>
      <c r="N969" s="318"/>
      <c r="O969" s="389"/>
      <c r="P969" s="318"/>
      <c r="Z969" s="418"/>
      <c r="AA969" s="418"/>
      <c r="AB969" s="418"/>
      <c r="AC969" s="418"/>
      <c r="AP969" s="418"/>
      <c r="AS969" s="418"/>
      <c r="AW969" s="418"/>
      <c r="BA969" s="418"/>
    </row>
    <row r="970" spans="1:53" ht="16.2" thickBot="1" x14ac:dyDescent="0.35">
      <c r="A970" s="305">
        <v>1967</v>
      </c>
      <c r="B970" s="306">
        <v>0</v>
      </c>
      <c r="C970" s="307">
        <v>0</v>
      </c>
      <c r="D970" s="308">
        <v>0</v>
      </c>
      <c r="E970" s="309">
        <v>0</v>
      </c>
      <c r="F970" s="310">
        <v>0</v>
      </c>
      <c r="G970" s="310">
        <v>0</v>
      </c>
      <c r="H970" s="324"/>
      <c r="I970" s="324"/>
      <c r="J970" s="175"/>
      <c r="K970" s="383"/>
      <c r="L970" s="318"/>
      <c r="M970" s="318"/>
      <c r="N970" s="318"/>
      <c r="O970" s="389"/>
      <c r="P970" s="318"/>
      <c r="Z970" s="418"/>
      <c r="AA970" s="418"/>
      <c r="AB970" s="418"/>
      <c r="AC970" s="418"/>
      <c r="AP970" s="418"/>
      <c r="AS970" s="418"/>
      <c r="AW970" s="418"/>
      <c r="BA970" s="418"/>
    </row>
    <row r="971" spans="1:53" ht="16.2" thickBot="1" x14ac:dyDescent="0.35">
      <c r="A971" s="305">
        <v>1968</v>
      </c>
      <c r="B971" s="306">
        <v>0</v>
      </c>
      <c r="C971" s="307">
        <v>0</v>
      </c>
      <c r="D971" s="308">
        <v>0</v>
      </c>
      <c r="E971" s="309">
        <v>0</v>
      </c>
      <c r="F971" s="310">
        <v>0</v>
      </c>
      <c r="G971" s="310">
        <v>0</v>
      </c>
      <c r="H971" s="324"/>
      <c r="I971" s="324"/>
      <c r="J971" s="175"/>
      <c r="K971" s="383"/>
      <c r="L971" s="318"/>
      <c r="M971" s="318"/>
      <c r="N971" s="318"/>
      <c r="O971" s="389"/>
      <c r="P971" s="318"/>
      <c r="Z971" s="418"/>
      <c r="AA971" s="418"/>
      <c r="AB971" s="418"/>
      <c r="AC971" s="418"/>
      <c r="AP971" s="418"/>
      <c r="AS971" s="418"/>
      <c r="AW971" s="418"/>
      <c r="BA971" s="418"/>
    </row>
    <row r="972" spans="1:53" ht="16.2" thickBot="1" x14ac:dyDescent="0.35">
      <c r="A972" s="305">
        <v>1969</v>
      </c>
      <c r="B972" s="306">
        <v>0</v>
      </c>
      <c r="C972" s="307">
        <v>0</v>
      </c>
      <c r="D972" s="308">
        <v>0</v>
      </c>
      <c r="E972" s="309">
        <v>0</v>
      </c>
      <c r="F972" s="310">
        <v>0</v>
      </c>
      <c r="G972" s="310">
        <v>0</v>
      </c>
      <c r="H972" s="324"/>
      <c r="I972" s="324"/>
      <c r="J972" s="175"/>
      <c r="K972" s="383"/>
      <c r="L972" s="318"/>
      <c r="M972" s="318"/>
      <c r="N972" s="318"/>
      <c r="O972" s="389"/>
      <c r="P972" s="318"/>
      <c r="Z972" s="418"/>
      <c r="AA972" s="418"/>
      <c r="AB972" s="418"/>
      <c r="AC972" s="418"/>
      <c r="AP972" s="418"/>
      <c r="AS972" s="418"/>
      <c r="AW972" s="418"/>
      <c r="BA972" s="418"/>
    </row>
    <row r="973" spans="1:53" ht="16.2" thickBot="1" x14ac:dyDescent="0.35">
      <c r="A973" s="305">
        <v>1970</v>
      </c>
      <c r="B973" s="306">
        <v>0</v>
      </c>
      <c r="C973" s="307">
        <v>0</v>
      </c>
      <c r="D973" s="308">
        <v>0</v>
      </c>
      <c r="E973" s="309">
        <v>0</v>
      </c>
      <c r="F973" s="310">
        <v>0</v>
      </c>
      <c r="G973" s="310">
        <v>0</v>
      </c>
      <c r="H973" s="324"/>
      <c r="I973" s="324"/>
      <c r="J973" s="175"/>
      <c r="K973" s="383"/>
      <c r="L973" s="318"/>
      <c r="M973" s="318"/>
      <c r="N973" s="318"/>
      <c r="O973" s="389"/>
      <c r="P973" s="318"/>
      <c r="Z973" s="418"/>
      <c r="AA973" s="418"/>
      <c r="AB973" s="418"/>
      <c r="AC973" s="418"/>
      <c r="AP973" s="418"/>
      <c r="AS973" s="418"/>
      <c r="AW973" s="418"/>
      <c r="BA973" s="418"/>
    </row>
    <row r="974" spans="1:53" ht="16.2" thickBot="1" x14ac:dyDescent="0.35">
      <c r="A974" s="305">
        <v>1971</v>
      </c>
      <c r="B974" s="306">
        <v>0</v>
      </c>
      <c r="C974" s="307">
        <v>0</v>
      </c>
      <c r="D974" s="308">
        <v>0</v>
      </c>
      <c r="E974" s="309">
        <v>0</v>
      </c>
      <c r="F974" s="310">
        <v>0</v>
      </c>
      <c r="G974" s="310">
        <v>0</v>
      </c>
      <c r="H974" s="324"/>
      <c r="I974" s="324"/>
      <c r="J974" s="175"/>
      <c r="K974" s="383"/>
      <c r="L974" s="318"/>
      <c r="M974" s="318"/>
      <c r="N974" s="318"/>
      <c r="O974" s="389"/>
      <c r="P974" s="318"/>
      <c r="Z974" s="418"/>
      <c r="AA974" s="418"/>
      <c r="AB974" s="418"/>
      <c r="AC974" s="418"/>
      <c r="AP974" s="418"/>
      <c r="AS974" s="418"/>
      <c r="AW974" s="418"/>
      <c r="BA974" s="418"/>
    </row>
    <row r="975" spans="1:53" ht="16.2" thickBot="1" x14ac:dyDescent="0.35">
      <c r="A975" s="305">
        <v>1972</v>
      </c>
      <c r="B975" s="306">
        <v>0</v>
      </c>
      <c r="C975" s="307">
        <v>0</v>
      </c>
      <c r="D975" s="308">
        <v>0</v>
      </c>
      <c r="E975" s="309">
        <v>0</v>
      </c>
      <c r="F975" s="310">
        <v>0</v>
      </c>
      <c r="G975" s="310">
        <v>0</v>
      </c>
      <c r="H975" s="324"/>
      <c r="I975" s="324"/>
      <c r="J975" s="175"/>
      <c r="K975" s="383"/>
      <c r="L975" s="318"/>
      <c r="M975" s="318"/>
      <c r="N975" s="318"/>
      <c r="O975" s="389"/>
      <c r="P975" s="318"/>
      <c r="Z975" s="418"/>
      <c r="AA975" s="418"/>
      <c r="AB975" s="418"/>
      <c r="AC975" s="418"/>
      <c r="AP975" s="418"/>
      <c r="AS975" s="418"/>
      <c r="AW975" s="418"/>
      <c r="BA975" s="418"/>
    </row>
    <row r="976" spans="1:53" ht="16.2" thickBot="1" x14ac:dyDescent="0.35">
      <c r="A976" s="305">
        <v>1973</v>
      </c>
      <c r="B976" s="306">
        <v>0</v>
      </c>
      <c r="C976" s="307">
        <v>0</v>
      </c>
      <c r="D976" s="308">
        <v>0</v>
      </c>
      <c r="E976" s="309">
        <v>0</v>
      </c>
      <c r="F976" s="310">
        <v>0</v>
      </c>
      <c r="G976" s="310">
        <v>0</v>
      </c>
      <c r="H976" s="324"/>
      <c r="I976" s="324"/>
      <c r="J976" s="175"/>
      <c r="K976" s="383"/>
      <c r="L976" s="318"/>
      <c r="M976" s="318"/>
      <c r="N976" s="318"/>
      <c r="O976" s="389"/>
      <c r="P976" s="318"/>
      <c r="Z976" s="418"/>
      <c r="AA976" s="418"/>
      <c r="AB976" s="418"/>
      <c r="AC976" s="418"/>
      <c r="AP976" s="418"/>
      <c r="AS976" s="418"/>
      <c r="AW976" s="418"/>
      <c r="BA976" s="418"/>
    </row>
    <row r="977" spans="1:76" ht="16.2" thickBot="1" x14ac:dyDescent="0.35">
      <c r="A977" s="305">
        <v>1974</v>
      </c>
      <c r="B977" s="306">
        <v>0</v>
      </c>
      <c r="C977" s="307">
        <v>0</v>
      </c>
      <c r="D977" s="308">
        <v>0</v>
      </c>
      <c r="E977" s="309">
        <v>0</v>
      </c>
      <c r="F977" s="310">
        <v>0</v>
      </c>
      <c r="G977" s="310">
        <v>0</v>
      </c>
      <c r="H977" s="324"/>
      <c r="I977" s="324"/>
      <c r="J977" s="175"/>
      <c r="K977" s="383"/>
      <c r="L977" s="318"/>
      <c r="M977" s="318"/>
      <c r="N977" s="318"/>
      <c r="O977" s="389"/>
      <c r="P977" s="318"/>
      <c r="Z977" s="418"/>
      <c r="AA977" s="418"/>
      <c r="AB977" s="418"/>
      <c r="AC977" s="418"/>
      <c r="AP977" s="418"/>
      <c r="AS977" s="418"/>
      <c r="AW977" s="418"/>
      <c r="BA977" s="418"/>
    </row>
    <row r="978" spans="1:76" ht="16.2" thickBot="1" x14ac:dyDescent="0.35">
      <c r="A978" s="305">
        <v>1975</v>
      </c>
      <c r="B978" s="306">
        <v>0</v>
      </c>
      <c r="C978" s="307">
        <v>0</v>
      </c>
      <c r="D978" s="308">
        <v>0</v>
      </c>
      <c r="E978" s="309">
        <v>0</v>
      </c>
      <c r="F978" s="310">
        <v>0</v>
      </c>
      <c r="G978" s="310">
        <v>0</v>
      </c>
      <c r="H978" s="324"/>
      <c r="I978" s="324"/>
      <c r="J978" s="175"/>
      <c r="K978" s="383"/>
      <c r="L978" s="318"/>
      <c r="M978" s="318"/>
      <c r="N978" s="318"/>
      <c r="O978" s="389"/>
      <c r="P978" s="318"/>
      <c r="Z978" s="418"/>
      <c r="AA978" s="418"/>
      <c r="AB978" s="418"/>
      <c r="AC978" s="418"/>
      <c r="AP978" s="418"/>
      <c r="AS978" s="418"/>
      <c r="AW978" s="418"/>
      <c r="BA978" s="418"/>
    </row>
    <row r="979" spans="1:76" ht="16.2" thickBot="1" x14ac:dyDescent="0.35">
      <c r="A979" s="305">
        <v>1976</v>
      </c>
      <c r="B979" s="306">
        <v>0</v>
      </c>
      <c r="C979" s="307">
        <v>0</v>
      </c>
      <c r="D979" s="308">
        <v>0</v>
      </c>
      <c r="E979" s="309">
        <v>0</v>
      </c>
      <c r="F979" s="310">
        <v>0</v>
      </c>
      <c r="G979" s="310">
        <v>0</v>
      </c>
      <c r="H979" s="324"/>
      <c r="I979" s="324"/>
      <c r="J979" s="175"/>
      <c r="K979" s="383"/>
      <c r="L979" s="318"/>
      <c r="M979" s="318"/>
      <c r="N979" s="318"/>
      <c r="O979" s="389"/>
      <c r="P979" s="318"/>
      <c r="Z979" s="418"/>
      <c r="AA979" s="418"/>
      <c r="AB979" s="418"/>
      <c r="AC979" s="418"/>
      <c r="AP979" s="418"/>
      <c r="AS979" s="418"/>
      <c r="AW979" s="418"/>
      <c r="BA979" s="418"/>
    </row>
    <row r="980" spans="1:76" ht="16.2" thickBot="1" x14ac:dyDescent="0.35">
      <c r="A980" s="305">
        <v>1977</v>
      </c>
      <c r="B980" s="306">
        <v>0</v>
      </c>
      <c r="C980" s="307">
        <v>0</v>
      </c>
      <c r="D980" s="308">
        <v>0</v>
      </c>
      <c r="E980" s="309">
        <v>0</v>
      </c>
      <c r="F980" s="310">
        <v>0</v>
      </c>
      <c r="G980" s="310">
        <v>0</v>
      </c>
      <c r="H980" s="324"/>
      <c r="I980" s="324"/>
      <c r="J980" s="175"/>
      <c r="K980" s="383"/>
      <c r="L980" s="318"/>
      <c r="M980" s="318"/>
      <c r="N980" s="318"/>
      <c r="O980" s="389"/>
      <c r="P980" s="318"/>
      <c r="Z980" s="418"/>
      <c r="AA980" s="418"/>
      <c r="AB980" s="418"/>
      <c r="AC980" s="418"/>
      <c r="AP980" s="418"/>
      <c r="AS980" s="418"/>
      <c r="AW980" s="418"/>
      <c r="BA980" s="418"/>
    </row>
    <row r="981" spans="1:76" ht="16.2" thickBot="1" x14ac:dyDescent="0.35">
      <c r="A981" s="305">
        <v>1978</v>
      </c>
      <c r="B981" s="306">
        <v>0</v>
      </c>
      <c r="C981" s="307">
        <v>0</v>
      </c>
      <c r="D981" s="308">
        <v>0</v>
      </c>
      <c r="E981" s="309">
        <v>0</v>
      </c>
      <c r="F981" s="310">
        <v>0</v>
      </c>
      <c r="G981" s="310">
        <v>0</v>
      </c>
      <c r="H981" s="324"/>
      <c r="I981" s="324"/>
      <c r="J981" s="175"/>
      <c r="K981" s="383"/>
      <c r="L981" s="318"/>
      <c r="M981" s="318"/>
      <c r="N981" s="318"/>
      <c r="O981" s="389"/>
      <c r="P981" s="318"/>
      <c r="Z981" s="418"/>
      <c r="AA981" s="418"/>
      <c r="AB981" s="418"/>
      <c r="AC981" s="418"/>
      <c r="AP981" s="418"/>
      <c r="AS981" s="418"/>
      <c r="AW981" s="418"/>
      <c r="BA981" s="418"/>
    </row>
    <row r="982" spans="1:76" ht="16.2" thickBot="1" x14ac:dyDescent="0.35">
      <c r="A982" s="305">
        <v>1979</v>
      </c>
      <c r="B982" s="306">
        <v>0</v>
      </c>
      <c r="C982" s="307">
        <v>0</v>
      </c>
      <c r="D982" s="308">
        <v>0</v>
      </c>
      <c r="E982" s="309">
        <v>0</v>
      </c>
      <c r="F982" s="310">
        <v>0</v>
      </c>
      <c r="G982" s="310">
        <v>0</v>
      </c>
      <c r="H982" s="324"/>
      <c r="I982" s="324"/>
      <c r="J982" s="175"/>
      <c r="K982" s="383"/>
      <c r="L982" s="318"/>
      <c r="M982" s="318"/>
      <c r="N982" s="318"/>
      <c r="O982" s="389"/>
      <c r="P982" s="318"/>
      <c r="Z982" s="418"/>
      <c r="AA982" s="418"/>
      <c r="AB982" s="418"/>
      <c r="AC982" s="418"/>
      <c r="AP982" s="418"/>
      <c r="AS982" s="418"/>
      <c r="AW982" s="418"/>
      <c r="BA982" s="418"/>
    </row>
    <row r="983" spans="1:76" ht="16.2" thickBot="1" x14ac:dyDescent="0.35">
      <c r="A983" s="305">
        <v>1980</v>
      </c>
      <c r="B983" s="306">
        <v>0</v>
      </c>
      <c r="C983" s="307">
        <v>0</v>
      </c>
      <c r="D983" s="308">
        <v>0</v>
      </c>
      <c r="E983" s="309">
        <v>0</v>
      </c>
      <c r="F983" s="310">
        <v>0</v>
      </c>
      <c r="G983" s="310">
        <v>0</v>
      </c>
      <c r="H983" s="324"/>
      <c r="I983" s="324"/>
      <c r="J983" s="175"/>
      <c r="K983" s="383"/>
      <c r="L983" s="318"/>
      <c r="M983" s="318"/>
      <c r="N983" s="318"/>
      <c r="O983" s="389"/>
      <c r="P983" s="318"/>
      <c r="Z983" s="418"/>
      <c r="AA983" s="418"/>
      <c r="AB983" s="418"/>
      <c r="AC983" s="418"/>
      <c r="AP983" s="418"/>
      <c r="AS983" s="418"/>
      <c r="AW983" s="418"/>
      <c r="BA983" s="418"/>
    </row>
    <row r="984" spans="1:76" ht="16.2" thickBot="1" x14ac:dyDescent="0.35">
      <c r="A984" s="305">
        <v>1981</v>
      </c>
      <c r="B984" s="306">
        <v>0</v>
      </c>
      <c r="C984" s="307">
        <v>0</v>
      </c>
      <c r="D984" s="308">
        <v>0</v>
      </c>
      <c r="E984" s="309">
        <v>0</v>
      </c>
      <c r="F984" s="310">
        <v>0</v>
      </c>
      <c r="G984" s="310">
        <v>0</v>
      </c>
      <c r="H984" s="324"/>
      <c r="I984" s="324"/>
      <c r="J984" s="175"/>
      <c r="K984" s="383"/>
      <c r="L984" s="318"/>
      <c r="M984" s="318"/>
      <c r="N984" s="318"/>
      <c r="O984" s="389"/>
      <c r="P984" s="318"/>
      <c r="Z984" s="418"/>
      <c r="AA984" s="418"/>
      <c r="AB984" s="418"/>
      <c r="AC984" s="418"/>
      <c r="AP984" s="418"/>
      <c r="AS984" s="418"/>
      <c r="AW984" s="418"/>
      <c r="BA984" s="418"/>
    </row>
    <row r="985" spans="1:76" ht="16.2" thickBot="1" x14ac:dyDescent="0.35">
      <c r="A985" s="305">
        <v>1982</v>
      </c>
      <c r="B985" s="306">
        <v>0</v>
      </c>
      <c r="C985" s="307">
        <v>0</v>
      </c>
      <c r="D985" s="308">
        <v>0</v>
      </c>
      <c r="E985" s="309">
        <v>0</v>
      </c>
      <c r="F985" s="310">
        <v>0</v>
      </c>
      <c r="G985" s="310">
        <v>0</v>
      </c>
      <c r="H985" s="324"/>
      <c r="I985" s="324"/>
      <c r="J985" s="175"/>
      <c r="K985" s="383"/>
      <c r="L985" s="318"/>
      <c r="M985" s="318"/>
      <c r="N985" s="318"/>
      <c r="O985" s="389"/>
      <c r="P985" s="318"/>
      <c r="Z985" s="418"/>
      <c r="AA985" s="418"/>
      <c r="AB985" s="418"/>
      <c r="AC985" s="418"/>
      <c r="AP985" s="418"/>
      <c r="AS985" s="418"/>
      <c r="AW985" s="418"/>
      <c r="BA985" s="418"/>
    </row>
    <row r="986" spans="1:76" ht="16.2" thickBot="1" x14ac:dyDescent="0.35">
      <c r="A986" s="305">
        <v>1983</v>
      </c>
      <c r="B986" s="306">
        <v>0</v>
      </c>
      <c r="C986" s="307">
        <v>0</v>
      </c>
      <c r="D986" s="308">
        <v>0</v>
      </c>
      <c r="E986" s="309">
        <v>0</v>
      </c>
      <c r="F986" s="310">
        <v>0</v>
      </c>
      <c r="G986" s="310">
        <v>0</v>
      </c>
      <c r="H986" s="324"/>
      <c r="I986" s="324"/>
      <c r="J986" s="175"/>
      <c r="K986" s="383"/>
      <c r="L986" s="318"/>
      <c r="M986" s="318"/>
      <c r="N986" s="318"/>
      <c r="O986" s="389"/>
      <c r="P986" s="318"/>
      <c r="Z986" s="418"/>
      <c r="AA986" s="418"/>
      <c r="AB986" s="418"/>
      <c r="AC986" s="418"/>
      <c r="AP986" s="418"/>
      <c r="AS986" s="418"/>
      <c r="AW986" s="418"/>
      <c r="BA986" s="418"/>
    </row>
    <row r="987" spans="1:76" ht="16.2" thickBot="1" x14ac:dyDescent="0.35">
      <c r="A987" s="305">
        <v>1984</v>
      </c>
      <c r="B987" s="306">
        <v>0</v>
      </c>
      <c r="C987" s="307">
        <v>0</v>
      </c>
      <c r="D987" s="308">
        <v>0</v>
      </c>
      <c r="E987" s="309">
        <v>0</v>
      </c>
      <c r="F987" s="310">
        <v>0</v>
      </c>
      <c r="G987" s="310">
        <v>0</v>
      </c>
      <c r="H987" s="324"/>
      <c r="I987" s="324"/>
      <c r="J987" s="175"/>
      <c r="K987" s="383"/>
      <c r="L987" s="318"/>
      <c r="M987" s="318"/>
      <c r="N987" s="318"/>
      <c r="O987" s="389"/>
      <c r="P987" s="318"/>
      <c r="Z987" s="418"/>
      <c r="AA987" s="418"/>
      <c r="AB987" s="418"/>
      <c r="AC987" s="418"/>
      <c r="AP987" s="418"/>
      <c r="AS987" s="418"/>
      <c r="AW987" s="418"/>
      <c r="BA987" s="418"/>
    </row>
    <row r="988" spans="1:76" ht="16.2" thickBot="1" x14ac:dyDescent="0.35">
      <c r="A988" s="305">
        <v>1985</v>
      </c>
      <c r="B988" s="306">
        <v>0</v>
      </c>
      <c r="C988" s="307">
        <v>0</v>
      </c>
      <c r="D988" s="308">
        <v>0</v>
      </c>
      <c r="E988" s="309">
        <v>0</v>
      </c>
      <c r="F988" s="310">
        <v>0</v>
      </c>
      <c r="G988" s="310">
        <v>0</v>
      </c>
      <c r="H988" s="324"/>
      <c r="I988" s="324"/>
      <c r="J988" s="175"/>
      <c r="K988" s="383"/>
      <c r="L988" s="318"/>
      <c r="M988" s="318"/>
      <c r="N988" s="318"/>
      <c r="O988" s="389"/>
      <c r="P988" s="318"/>
      <c r="Z988" s="418"/>
      <c r="AA988" s="418"/>
      <c r="AB988" s="418"/>
      <c r="AC988" s="418"/>
      <c r="AP988" s="418"/>
      <c r="AS988" s="418"/>
      <c r="AW988" s="418"/>
      <c r="BA988" s="418"/>
    </row>
    <row r="989" spans="1:76" ht="16.2" thickBot="1" x14ac:dyDescent="0.35">
      <c r="A989" s="305">
        <v>1986</v>
      </c>
      <c r="B989" s="306">
        <v>0</v>
      </c>
      <c r="C989" s="307">
        <v>0</v>
      </c>
      <c r="D989" s="308">
        <v>0</v>
      </c>
      <c r="E989" s="309">
        <v>0</v>
      </c>
      <c r="F989" s="310">
        <v>0</v>
      </c>
      <c r="G989" s="310">
        <v>0</v>
      </c>
      <c r="H989" s="324"/>
      <c r="I989" s="324"/>
      <c r="J989" s="175"/>
      <c r="K989" s="383"/>
      <c r="L989" s="318"/>
      <c r="M989" s="318"/>
      <c r="N989" s="318"/>
      <c r="O989" s="389"/>
      <c r="P989" s="318"/>
      <c r="Z989" s="418"/>
      <c r="AA989" s="418"/>
      <c r="AB989" s="418"/>
      <c r="AC989" s="418"/>
      <c r="AP989" s="418"/>
      <c r="AS989" s="418"/>
      <c r="AW989" s="418"/>
      <c r="BA989" s="418"/>
    </row>
    <row r="990" spans="1:76" ht="16.2" thickBot="1" x14ac:dyDescent="0.35">
      <c r="A990" s="305">
        <v>1987</v>
      </c>
      <c r="B990" s="306">
        <v>0</v>
      </c>
      <c r="C990" s="307">
        <v>0</v>
      </c>
      <c r="D990" s="308">
        <v>0</v>
      </c>
      <c r="E990" s="309">
        <v>0</v>
      </c>
      <c r="F990" s="310">
        <v>0</v>
      </c>
      <c r="G990" s="310">
        <v>0</v>
      </c>
      <c r="H990" s="324"/>
      <c r="I990" s="324"/>
      <c r="J990" s="175"/>
      <c r="K990" s="383"/>
      <c r="L990" s="318"/>
      <c r="M990" s="318"/>
      <c r="N990" s="318"/>
      <c r="O990" s="389"/>
      <c r="P990" s="318"/>
      <c r="Z990" s="418"/>
      <c r="AA990" s="418"/>
      <c r="AB990" s="418"/>
      <c r="AC990" s="418"/>
      <c r="AP990" s="418"/>
      <c r="AS990" s="418"/>
      <c r="AW990" s="418"/>
      <c r="BA990" s="418"/>
    </row>
    <row r="991" spans="1:76" ht="16.2" thickBot="1" x14ac:dyDescent="0.35">
      <c r="A991" s="305">
        <v>1988</v>
      </c>
      <c r="B991" s="306">
        <v>0</v>
      </c>
      <c r="C991" s="307">
        <v>0</v>
      </c>
      <c r="D991" s="308">
        <v>0</v>
      </c>
      <c r="E991" s="309">
        <v>0</v>
      </c>
      <c r="F991" s="310">
        <v>0</v>
      </c>
      <c r="G991" s="310">
        <v>0</v>
      </c>
      <c r="H991" s="324"/>
      <c r="I991" s="324"/>
      <c r="J991" s="175"/>
      <c r="K991" s="383"/>
      <c r="L991" s="318"/>
      <c r="M991" s="318"/>
      <c r="N991" s="318"/>
      <c r="O991" s="389"/>
      <c r="P991" s="318"/>
      <c r="Z991" s="418"/>
      <c r="AA991" s="418"/>
      <c r="AB991" s="418"/>
      <c r="AC991" s="418"/>
      <c r="AP991" s="418"/>
      <c r="AS991" s="418"/>
      <c r="AW991" s="418"/>
      <c r="BA991" s="418"/>
      <c r="BF991" s="384"/>
      <c r="BG991" s="384"/>
      <c r="BH991" s="384"/>
      <c r="BM991" s="384"/>
      <c r="BN991" s="384"/>
      <c r="BO991" s="384"/>
      <c r="BP991" s="384"/>
      <c r="BQ991" s="384"/>
      <c r="BR991" s="384"/>
      <c r="BU991" s="384"/>
      <c r="BV991" s="384"/>
      <c r="BW991" s="384"/>
      <c r="BX991" s="384"/>
    </row>
    <row r="992" spans="1:76" ht="16.2" thickBot="1" x14ac:dyDescent="0.35">
      <c r="A992" s="305">
        <v>1989</v>
      </c>
      <c r="B992" s="306">
        <v>0</v>
      </c>
      <c r="C992" s="307">
        <v>0</v>
      </c>
      <c r="D992" s="308">
        <v>0</v>
      </c>
      <c r="E992" s="309">
        <v>0</v>
      </c>
      <c r="F992" s="310">
        <v>0</v>
      </c>
      <c r="G992" s="310">
        <v>0</v>
      </c>
      <c r="H992" s="324"/>
      <c r="I992" s="324"/>
      <c r="J992" s="175"/>
      <c r="K992" s="383"/>
      <c r="L992" s="318"/>
      <c r="M992" s="318"/>
      <c r="N992" s="318"/>
      <c r="O992" s="389"/>
      <c r="P992" s="318"/>
      <c r="Z992" s="418"/>
      <c r="AA992" s="418"/>
      <c r="AB992" s="418"/>
      <c r="AC992" s="418"/>
      <c r="AP992" s="418"/>
      <c r="AS992" s="418"/>
      <c r="AW992" s="418"/>
      <c r="BA992" s="418"/>
      <c r="BF992" s="384"/>
      <c r="BG992" s="384"/>
      <c r="BH992" s="384"/>
      <c r="BM992" s="384"/>
      <c r="BN992" s="384"/>
      <c r="BO992" s="384"/>
      <c r="BP992" s="384"/>
      <c r="BQ992" s="384"/>
      <c r="BR992" s="384"/>
      <c r="BU992" s="384"/>
      <c r="BV992" s="384"/>
      <c r="BW992" s="384"/>
      <c r="BX992" s="384"/>
    </row>
    <row r="993" spans="1:76" ht="16.2" thickBot="1" x14ac:dyDescent="0.35">
      <c r="A993" s="305">
        <v>1990</v>
      </c>
      <c r="B993" s="306">
        <v>0</v>
      </c>
      <c r="C993" s="307">
        <v>0</v>
      </c>
      <c r="D993" s="308">
        <v>0</v>
      </c>
      <c r="E993" s="309">
        <v>0</v>
      </c>
      <c r="F993" s="310">
        <v>0</v>
      </c>
      <c r="G993" s="310">
        <v>0</v>
      </c>
      <c r="H993" s="324"/>
      <c r="I993" s="324"/>
      <c r="J993" s="175"/>
      <c r="K993" s="383"/>
      <c r="L993" s="318"/>
      <c r="M993" s="318"/>
      <c r="N993" s="318"/>
      <c r="O993" s="389"/>
      <c r="P993" s="318"/>
      <c r="Z993" s="418"/>
      <c r="AA993" s="418"/>
      <c r="AB993" s="418"/>
      <c r="AC993" s="418"/>
      <c r="AP993" s="418"/>
      <c r="AS993" s="418"/>
      <c r="AW993" s="418"/>
      <c r="BA993" s="418"/>
      <c r="BF993" s="384"/>
      <c r="BG993" s="384"/>
      <c r="BH993" s="384"/>
      <c r="BM993" s="384"/>
      <c r="BN993" s="384"/>
      <c r="BO993" s="384"/>
      <c r="BP993" s="384"/>
      <c r="BQ993" s="384"/>
      <c r="BR993" s="384"/>
      <c r="BU993" s="384"/>
      <c r="BV993" s="384"/>
      <c r="BW993" s="384"/>
      <c r="BX993" s="384"/>
    </row>
    <row r="994" spans="1:76" ht="16.2" thickBot="1" x14ac:dyDescent="0.35">
      <c r="A994" s="305">
        <v>1991</v>
      </c>
      <c r="B994" s="306">
        <v>0</v>
      </c>
      <c r="C994" s="307">
        <v>0</v>
      </c>
      <c r="D994" s="308">
        <v>0</v>
      </c>
      <c r="E994" s="309">
        <v>0</v>
      </c>
      <c r="F994" s="310">
        <v>0</v>
      </c>
      <c r="G994" s="310">
        <v>0</v>
      </c>
      <c r="H994" s="324"/>
      <c r="I994" s="324"/>
      <c r="J994" s="175"/>
      <c r="K994" s="383"/>
      <c r="L994" s="318"/>
      <c r="M994" s="318"/>
      <c r="N994" s="318"/>
      <c r="O994" s="389"/>
      <c r="P994" s="318"/>
      <c r="Z994" s="418"/>
      <c r="AA994" s="418"/>
      <c r="AB994" s="418"/>
      <c r="AC994" s="418"/>
      <c r="AP994" s="418"/>
      <c r="AS994" s="418"/>
      <c r="AW994" s="418"/>
      <c r="BA994" s="418"/>
      <c r="BF994" s="384"/>
      <c r="BG994" s="384"/>
      <c r="BH994" s="384"/>
      <c r="BM994" s="384"/>
      <c r="BN994" s="384"/>
      <c r="BO994" s="384"/>
      <c r="BP994" s="384"/>
      <c r="BQ994" s="384"/>
      <c r="BR994" s="384"/>
      <c r="BU994" s="384"/>
      <c r="BV994" s="384"/>
      <c r="BW994" s="384"/>
      <c r="BX994" s="384"/>
    </row>
    <row r="995" spans="1:76" ht="16.2" thickBot="1" x14ac:dyDescent="0.35">
      <c r="A995" s="305">
        <v>1992</v>
      </c>
      <c r="B995" s="306">
        <v>0</v>
      </c>
      <c r="C995" s="307">
        <v>0</v>
      </c>
      <c r="D995" s="308">
        <v>0</v>
      </c>
      <c r="E995" s="309">
        <v>0</v>
      </c>
      <c r="F995" s="310">
        <v>0</v>
      </c>
      <c r="G995" s="310">
        <v>0</v>
      </c>
      <c r="H995" s="324"/>
      <c r="I995" s="324"/>
      <c r="J995" s="175"/>
      <c r="K995" s="383"/>
      <c r="L995" s="318"/>
      <c r="M995" s="318"/>
      <c r="N995" s="318"/>
      <c r="O995" s="389"/>
      <c r="P995" s="318"/>
      <c r="Z995" s="418"/>
      <c r="AA995" s="418"/>
      <c r="AB995" s="418"/>
      <c r="AC995" s="418"/>
      <c r="AP995" s="418"/>
      <c r="AS995" s="418"/>
      <c r="AW995" s="418"/>
      <c r="BA995" s="418"/>
      <c r="BF995" s="384"/>
      <c r="BG995" s="384"/>
      <c r="BH995" s="384"/>
      <c r="BM995" s="384"/>
      <c r="BN995" s="384"/>
      <c r="BO995" s="384"/>
      <c r="BP995" s="384"/>
      <c r="BQ995" s="384"/>
      <c r="BR995" s="384"/>
      <c r="BU995" s="384"/>
      <c r="BV995" s="384"/>
      <c r="BW995" s="384"/>
      <c r="BX995" s="384"/>
    </row>
    <row r="996" spans="1:76" ht="16.2" thickBot="1" x14ac:dyDescent="0.35">
      <c r="A996" s="305">
        <v>1993</v>
      </c>
      <c r="B996" s="306">
        <v>0</v>
      </c>
      <c r="C996" s="307">
        <v>0</v>
      </c>
      <c r="D996" s="308">
        <v>0</v>
      </c>
      <c r="E996" s="309">
        <v>0</v>
      </c>
      <c r="F996" s="310">
        <v>0</v>
      </c>
      <c r="G996" s="310">
        <v>0</v>
      </c>
      <c r="H996" s="324"/>
      <c r="I996" s="324"/>
      <c r="J996" s="175"/>
      <c r="K996" s="383"/>
      <c r="L996" s="318"/>
      <c r="M996" s="318"/>
      <c r="N996" s="318"/>
      <c r="O996" s="389"/>
      <c r="P996" s="318"/>
      <c r="Z996" s="418"/>
      <c r="AA996" s="418"/>
      <c r="AB996" s="418"/>
      <c r="AC996" s="418"/>
      <c r="AP996" s="418"/>
      <c r="AS996" s="418"/>
      <c r="AW996" s="418"/>
      <c r="BA996" s="418"/>
      <c r="BF996" s="384"/>
      <c r="BG996" s="384"/>
      <c r="BH996" s="384"/>
      <c r="BM996" s="384"/>
      <c r="BN996" s="384"/>
      <c r="BO996" s="384"/>
      <c r="BP996" s="384"/>
      <c r="BQ996" s="384"/>
      <c r="BR996" s="384"/>
      <c r="BU996" s="384"/>
      <c r="BV996" s="384"/>
      <c r="BW996" s="384"/>
      <c r="BX996" s="384"/>
    </row>
    <row r="997" spans="1:76" ht="16.2" thickBot="1" x14ac:dyDescent="0.35">
      <c r="A997" s="305">
        <v>1994</v>
      </c>
      <c r="B997" s="306">
        <v>0</v>
      </c>
      <c r="C997" s="307">
        <v>0</v>
      </c>
      <c r="D997" s="308">
        <v>0</v>
      </c>
      <c r="E997" s="309">
        <v>0</v>
      </c>
      <c r="F997" s="310">
        <v>0</v>
      </c>
      <c r="G997" s="310">
        <v>0</v>
      </c>
      <c r="H997" s="324"/>
      <c r="I997" s="324"/>
      <c r="J997" s="175"/>
      <c r="K997" s="383"/>
      <c r="L997" s="318"/>
      <c r="M997" s="318"/>
      <c r="N997" s="318"/>
      <c r="O997" s="389"/>
      <c r="P997" s="318"/>
      <c r="Z997" s="418"/>
      <c r="AA997" s="418"/>
      <c r="AB997" s="418"/>
      <c r="AC997" s="418"/>
      <c r="AP997" s="418"/>
      <c r="AS997" s="418"/>
      <c r="AW997" s="418"/>
      <c r="BA997" s="418"/>
      <c r="BF997" s="384"/>
      <c r="BG997" s="384"/>
      <c r="BH997" s="384"/>
      <c r="BM997" s="384"/>
      <c r="BN997" s="384"/>
      <c r="BO997" s="384"/>
      <c r="BP997" s="384"/>
      <c r="BQ997" s="384"/>
      <c r="BR997" s="384"/>
      <c r="BU997" s="384"/>
      <c r="BV997" s="384"/>
      <c r="BW997" s="384"/>
      <c r="BX997" s="384"/>
    </row>
    <row r="998" spans="1:76" ht="16.2" thickBot="1" x14ac:dyDescent="0.35">
      <c r="A998" s="305">
        <v>1995</v>
      </c>
      <c r="B998" s="306">
        <v>0</v>
      </c>
      <c r="C998" s="307">
        <v>0</v>
      </c>
      <c r="D998" s="308">
        <v>0</v>
      </c>
      <c r="E998" s="309">
        <v>0</v>
      </c>
      <c r="F998" s="310">
        <v>0</v>
      </c>
      <c r="G998" s="310">
        <v>0</v>
      </c>
      <c r="H998" s="324"/>
      <c r="I998" s="324"/>
      <c r="J998" s="175"/>
      <c r="K998" s="383"/>
      <c r="L998" s="318"/>
      <c r="M998" s="318"/>
      <c r="N998" s="318"/>
      <c r="O998" s="389"/>
      <c r="P998" s="318"/>
      <c r="Z998" s="418"/>
      <c r="AA998" s="418"/>
      <c r="AB998" s="418"/>
      <c r="AC998" s="418"/>
      <c r="AP998" s="418"/>
      <c r="AS998" s="418"/>
      <c r="AW998" s="418"/>
      <c r="BA998" s="418"/>
      <c r="BF998" s="384"/>
      <c r="BG998" s="384"/>
      <c r="BH998" s="384"/>
      <c r="BM998" s="384"/>
      <c r="BN998" s="384"/>
      <c r="BO998" s="384"/>
      <c r="BP998" s="384"/>
      <c r="BQ998" s="384"/>
      <c r="BR998" s="384"/>
      <c r="BU998" s="384"/>
      <c r="BV998" s="384"/>
      <c r="BW998" s="384"/>
      <c r="BX998" s="384"/>
    </row>
    <row r="999" spans="1:76" ht="16.2" thickBot="1" x14ac:dyDescent="0.35">
      <c r="A999" s="305">
        <v>1996</v>
      </c>
      <c r="B999" s="306">
        <v>0</v>
      </c>
      <c r="C999" s="307">
        <v>0</v>
      </c>
      <c r="D999" s="308">
        <v>0</v>
      </c>
      <c r="E999" s="309">
        <v>0</v>
      </c>
      <c r="F999" s="310">
        <v>0</v>
      </c>
      <c r="G999" s="310">
        <v>0</v>
      </c>
      <c r="H999" s="324"/>
      <c r="I999" s="324"/>
      <c r="J999" s="175"/>
      <c r="K999" s="383"/>
      <c r="L999" s="318"/>
      <c r="M999" s="318"/>
      <c r="N999" s="318"/>
      <c r="O999" s="389"/>
      <c r="P999" s="318"/>
      <c r="Z999" s="418"/>
      <c r="AA999" s="418"/>
      <c r="AB999" s="418"/>
      <c r="AC999" s="418"/>
      <c r="AP999" s="418"/>
      <c r="AS999" s="418"/>
      <c r="AW999" s="418"/>
      <c r="BA999" s="418"/>
    </row>
    <row r="1000" spans="1:76" ht="16.2" thickBot="1" x14ac:dyDescent="0.35">
      <c r="A1000" s="305">
        <v>1997</v>
      </c>
      <c r="B1000" s="306">
        <v>0</v>
      </c>
      <c r="C1000" s="307">
        <v>0</v>
      </c>
      <c r="D1000" s="308">
        <v>0</v>
      </c>
      <c r="E1000" s="309">
        <v>0</v>
      </c>
      <c r="F1000" s="310">
        <v>0</v>
      </c>
      <c r="G1000" s="310">
        <v>0</v>
      </c>
      <c r="H1000" s="324"/>
      <c r="I1000" s="324"/>
      <c r="J1000" s="175"/>
      <c r="K1000" s="325"/>
      <c r="L1000" s="318"/>
      <c r="M1000" s="318"/>
      <c r="N1000" s="318"/>
      <c r="O1000" s="389"/>
      <c r="P1000" s="318"/>
      <c r="Z1000" s="418"/>
      <c r="AA1000" s="418"/>
      <c r="AB1000" s="418"/>
      <c r="AC1000" s="418"/>
      <c r="AP1000" s="418"/>
      <c r="AS1000" s="418"/>
      <c r="AW1000" s="418"/>
      <c r="BA1000" s="418"/>
    </row>
    <row r="1001" spans="1:76" ht="16.2" thickBot="1" x14ac:dyDescent="0.35">
      <c r="A1001" s="305">
        <v>1998</v>
      </c>
      <c r="B1001" s="306">
        <v>0</v>
      </c>
      <c r="C1001" s="307">
        <v>0</v>
      </c>
      <c r="D1001" s="308">
        <v>0</v>
      </c>
      <c r="E1001" s="309">
        <v>0</v>
      </c>
      <c r="F1001" s="310">
        <v>0</v>
      </c>
      <c r="G1001" s="310">
        <v>0</v>
      </c>
      <c r="H1001" s="324"/>
      <c r="I1001" s="324"/>
      <c r="J1001" s="175"/>
      <c r="K1001" s="325"/>
      <c r="L1001" s="318"/>
      <c r="M1001" s="318"/>
      <c r="N1001" s="318"/>
      <c r="O1001" s="389"/>
      <c r="P1001" s="318"/>
      <c r="Z1001" s="418"/>
      <c r="AA1001" s="418"/>
      <c r="AB1001" s="418"/>
      <c r="AC1001" s="418"/>
      <c r="AP1001" s="418"/>
      <c r="AS1001" s="418"/>
      <c r="AW1001" s="418"/>
      <c r="BA1001" s="418"/>
    </row>
    <row r="1002" spans="1:76" ht="16.2" thickBot="1" x14ac:dyDescent="0.35">
      <c r="A1002" s="305">
        <v>1999</v>
      </c>
      <c r="B1002" s="306">
        <v>0</v>
      </c>
      <c r="C1002" s="307">
        <v>0</v>
      </c>
      <c r="D1002" s="308">
        <v>0</v>
      </c>
      <c r="E1002" s="309">
        <v>0</v>
      </c>
      <c r="F1002" s="310">
        <v>0</v>
      </c>
      <c r="G1002" s="310">
        <v>0</v>
      </c>
      <c r="H1002" s="324"/>
      <c r="I1002" s="324"/>
      <c r="J1002" s="175"/>
      <c r="K1002" s="325"/>
      <c r="L1002" s="318"/>
      <c r="M1002" s="318"/>
      <c r="N1002" s="318"/>
      <c r="O1002" s="389"/>
      <c r="P1002" s="318"/>
      <c r="Z1002" s="418"/>
      <c r="AA1002" s="418"/>
      <c r="AB1002" s="418"/>
      <c r="AC1002" s="418"/>
      <c r="AP1002" s="418"/>
      <c r="AS1002" s="418"/>
      <c r="AW1002" s="418"/>
      <c r="BA1002" s="418"/>
    </row>
    <row r="1003" spans="1:76" ht="16.2" thickBot="1" x14ac:dyDescent="0.35">
      <c r="A1003" s="396">
        <v>2000</v>
      </c>
      <c r="B1003" s="397">
        <v>0</v>
      </c>
      <c r="C1003" s="398">
        <v>0</v>
      </c>
      <c r="D1003" s="399">
        <v>0</v>
      </c>
      <c r="E1003" s="400">
        <v>0</v>
      </c>
      <c r="F1003" s="400">
        <v>0</v>
      </c>
      <c r="G1003" s="400">
        <v>0</v>
      </c>
      <c r="H1003" s="401"/>
      <c r="I1003" s="401"/>
      <c r="J1003" s="402"/>
      <c r="K1003" s="403"/>
      <c r="L1003" s="404"/>
      <c r="M1003" s="404"/>
      <c r="N1003" s="404"/>
      <c r="O1003" s="405"/>
      <c r="P1003" s="404"/>
      <c r="Z1003" s="418"/>
      <c r="AA1003" s="418"/>
      <c r="AB1003" s="418"/>
      <c r="AC1003" s="418"/>
      <c r="AP1003" s="418"/>
      <c r="AS1003" s="418"/>
      <c r="AW1003" s="418"/>
      <c r="BA1003" s="418"/>
    </row>
    <row r="1004" spans="1:76" ht="23.4" customHeight="1" thickBot="1" x14ac:dyDescent="0.35">
      <c r="K1004" s="409">
        <f>SUM(K3:K1003)</f>
        <v>0</v>
      </c>
      <c r="L1004" s="410"/>
      <c r="M1004" s="410"/>
      <c r="N1004" s="410"/>
      <c r="O1004" s="410"/>
      <c r="P1004" s="410"/>
    </row>
  </sheetData>
  <sortState ref="BB3:BC42">
    <sortCondition descending="1" ref="BC2"/>
  </sortState>
  <conditionalFormatting sqref="AH1004:AI1048576">
    <cfRule type="cellIs" dxfId="196" priority="65" operator="equal">
      <formula>0</formula>
    </cfRule>
    <cfRule type="cellIs" dxfId="195" priority="66" operator="equal">
      <formula>FALSE</formula>
    </cfRule>
    <cfRule type="containsErrors" dxfId="194" priority="67">
      <formula>ISERROR(AH1004)</formula>
    </cfRule>
  </conditionalFormatting>
  <conditionalFormatting sqref="G1004:P1048576 H3:K117 G1:P2 H118:P1003">
    <cfRule type="cellIs" dxfId="193" priority="63" operator="equal">
      <formula>0</formula>
    </cfRule>
    <cfRule type="containsErrors" dxfId="192" priority="64">
      <formula>ISERROR(G1)</formula>
    </cfRule>
  </conditionalFormatting>
  <conditionalFormatting sqref="K1004:P1004">
    <cfRule type="cellIs" dxfId="191" priority="62" operator="equal">
      <formula>0</formula>
    </cfRule>
  </conditionalFormatting>
  <conditionalFormatting sqref="Q522:W1048576 T505:W521 Q504:V504">
    <cfRule type="cellIs" dxfId="190" priority="60" operator="equal">
      <formula>0</formula>
    </cfRule>
    <cfRule type="containsErrors" dxfId="189" priority="61">
      <formula>ISERROR(Q504)</formula>
    </cfRule>
  </conditionalFormatting>
  <conditionalFormatting sqref="Q505:S521 Z1004:Z1048576">
    <cfRule type="containsErrors" dxfId="188" priority="68">
      <formula>ISERROR(Q505)</formula>
    </cfRule>
  </conditionalFormatting>
  <conditionalFormatting sqref="A1:F2 AB1:AC1003 A1004:F1048576">
    <cfRule type="cellIs" dxfId="187" priority="59" operator="equal">
      <formula>0</formula>
    </cfRule>
  </conditionalFormatting>
  <conditionalFormatting sqref="L3:P117">
    <cfRule type="cellIs" dxfId="186" priority="57" operator="equal">
      <formula>0</formula>
    </cfRule>
    <cfRule type="containsErrors" dxfId="185" priority="58">
      <formula>ISERROR(L3)</formula>
    </cfRule>
  </conditionalFormatting>
  <conditionalFormatting sqref="Q1:W2 T3:W503">
    <cfRule type="cellIs" dxfId="184" priority="56" operator="equal">
      <formula>0</formula>
    </cfRule>
    <cfRule type="containsErrors" dxfId="183" priority="69">
      <formula>ISERROR(Q1)</formula>
    </cfRule>
  </conditionalFormatting>
  <conditionalFormatting sqref="AQ1004:AR1048576">
    <cfRule type="cellIs" dxfId="182" priority="53" operator="equal">
      <formula>0</formula>
    </cfRule>
    <cfRule type="cellIs" dxfId="181" priority="54" operator="equal">
      <formula>FALSE</formula>
    </cfRule>
    <cfRule type="containsErrors" dxfId="180" priority="55">
      <formula>ISERROR(AQ1004)</formula>
    </cfRule>
  </conditionalFormatting>
  <conditionalFormatting sqref="AT1004:AU1048576">
    <cfRule type="cellIs" dxfId="179" priority="50" operator="equal">
      <formula>0</formula>
    </cfRule>
    <cfRule type="cellIs" dxfId="178" priority="51" operator="equal">
      <formula>FALSE</formula>
    </cfRule>
    <cfRule type="containsErrors" dxfId="177" priority="52">
      <formula>ISERROR(AT1004)</formula>
    </cfRule>
  </conditionalFormatting>
  <conditionalFormatting sqref="AP1:AU1003">
    <cfRule type="cellIs" dxfId="176" priority="49" operator="equal">
      <formula>0</formula>
    </cfRule>
  </conditionalFormatting>
  <conditionalFormatting sqref="AE1:AF1003 AH1:AI1003 Z1:AA1003">
    <cfRule type="cellIs" dxfId="175" priority="48" operator="equal">
      <formula>0</formula>
    </cfRule>
  </conditionalFormatting>
  <conditionalFormatting sqref="W504">
    <cfRule type="cellIs" dxfId="174" priority="47" operator="equal">
      <formula>0</formula>
    </cfRule>
  </conditionalFormatting>
  <conditionalFormatting sqref="AW1:BC1048576">
    <cfRule type="cellIs" dxfId="173" priority="46" operator="equal">
      <formula>0</formula>
    </cfRule>
  </conditionalFormatting>
  <conditionalFormatting sqref="AY3:AY1003">
    <cfRule type="cellIs" dxfId="172" priority="10" operator="equal">
      <formula>0</formula>
    </cfRule>
    <cfRule type="expression" dxfId="171" priority="45">
      <formula>IF(AY3=MAX($AY$3:$AY$1003),5)</formula>
    </cfRule>
  </conditionalFormatting>
  <conditionalFormatting sqref="BC3:BC1003">
    <cfRule type="cellIs" dxfId="170" priority="9" operator="equal">
      <formula>0</formula>
    </cfRule>
    <cfRule type="expression" dxfId="169" priority="44">
      <formula>IF(BC3=MAX($BC$3:$BC$1003),5)</formula>
    </cfRule>
  </conditionalFormatting>
  <conditionalFormatting sqref="BE53:BE174 CC1:CC2 BE223:BE1048576 CC30:CC48">
    <cfRule type="cellIs" dxfId="168" priority="42" operator="equal">
      <formula>0</formula>
    </cfRule>
    <cfRule type="containsErrors" dxfId="167" priority="43">
      <formula>ISERROR(BE1)</formula>
    </cfRule>
  </conditionalFormatting>
  <conditionalFormatting sqref="CI41 CK41 CI40:CK40 CI42:CK48 CD37:CT38 CD34:CT35 CD26:CT28 CD40:CH48 CD21:CT24 CD1:CN1 CP1:CT1 CR4:CT19 CM40:CT48 CD30:CT32 CE4:CF19 CI4:CI19 CL4:CL19 CO4:CO19 BF53:BR174 BU53:BX174 BF223:BR1048576 BU223:BX1048576">
    <cfRule type="containsErrors" dxfId="166" priority="40">
      <formula>ISERROR(BF1)</formula>
    </cfRule>
    <cfRule type="cellIs" dxfId="165" priority="41" operator="equal">
      <formula>0</formula>
    </cfRule>
  </conditionalFormatting>
  <conditionalFormatting sqref="CD2:CT3">
    <cfRule type="containsErrors" dxfId="164" priority="38">
      <formula>ISERROR(CD2)</formula>
    </cfRule>
    <cfRule type="cellIs" dxfId="163" priority="39" operator="equal">
      <formula>0</formula>
    </cfRule>
  </conditionalFormatting>
  <conditionalFormatting sqref="CD4">
    <cfRule type="containsErrors" dxfId="162" priority="36">
      <formula>ISERROR(CD4)</formula>
    </cfRule>
    <cfRule type="cellIs" dxfId="161" priority="37" operator="equal">
      <formula>0</formula>
    </cfRule>
  </conditionalFormatting>
  <conditionalFormatting sqref="CD5:CD10">
    <cfRule type="containsErrors" dxfId="160" priority="30">
      <formula>ISERROR(CD5)</formula>
    </cfRule>
    <cfRule type="cellIs" dxfId="159" priority="31" operator="equal">
      <formula>0</formula>
    </cfRule>
  </conditionalFormatting>
  <conditionalFormatting sqref="CD11">
    <cfRule type="containsErrors" dxfId="158" priority="28">
      <formula>ISERROR(CD11)</formula>
    </cfRule>
    <cfRule type="cellIs" dxfId="157" priority="29" operator="equal">
      <formula>0</formula>
    </cfRule>
  </conditionalFormatting>
  <conditionalFormatting sqref="CD12">
    <cfRule type="containsErrors" dxfId="156" priority="26">
      <formula>ISERROR(CD12)</formula>
    </cfRule>
    <cfRule type="cellIs" dxfId="155" priority="27" operator="equal">
      <formula>0</formula>
    </cfRule>
  </conditionalFormatting>
  <conditionalFormatting sqref="CD13">
    <cfRule type="containsErrors" dxfId="154" priority="24">
      <formula>ISERROR(CD13)</formula>
    </cfRule>
    <cfRule type="cellIs" dxfId="153" priority="25" operator="equal">
      <formula>0</formula>
    </cfRule>
  </conditionalFormatting>
  <conditionalFormatting sqref="CD14">
    <cfRule type="containsErrors" dxfId="152" priority="22">
      <formula>ISERROR(CD14)</formula>
    </cfRule>
    <cfRule type="cellIs" dxfId="151" priority="23" operator="equal">
      <formula>0</formula>
    </cfRule>
  </conditionalFormatting>
  <conditionalFormatting sqref="CD15">
    <cfRule type="containsErrors" dxfId="150" priority="20">
      <formula>ISERROR(CD15)</formula>
    </cfRule>
    <cfRule type="cellIs" dxfId="149" priority="21" operator="equal">
      <formula>0</formula>
    </cfRule>
  </conditionalFormatting>
  <conditionalFormatting sqref="CD16">
    <cfRule type="containsErrors" dxfId="148" priority="18">
      <formula>ISERROR(CD16)</formula>
    </cfRule>
    <cfRule type="cellIs" dxfId="147" priority="19" operator="equal">
      <formula>0</formula>
    </cfRule>
  </conditionalFormatting>
  <conditionalFormatting sqref="CD17">
    <cfRule type="containsErrors" dxfId="146" priority="16">
      <formula>ISERROR(CD17)</formula>
    </cfRule>
    <cfRule type="cellIs" dxfId="145" priority="17" operator="equal">
      <formula>0</formula>
    </cfRule>
  </conditionalFormatting>
  <conditionalFormatting sqref="CG4:CG19">
    <cfRule type="containsErrors" dxfId="144" priority="35">
      <formula>ISERROR(CG4)</formula>
    </cfRule>
  </conditionalFormatting>
  <conditionalFormatting sqref="CJ4:CJ19">
    <cfRule type="containsErrors" dxfId="143" priority="34">
      <formula>ISERROR(CJ4)</formula>
    </cfRule>
  </conditionalFormatting>
  <conditionalFormatting sqref="CM4:CM19">
    <cfRule type="containsErrors" dxfId="142" priority="33">
      <formula>ISERROR(CM4)</formula>
    </cfRule>
  </conditionalFormatting>
  <conditionalFormatting sqref="CP4:CP19">
    <cfRule type="containsErrors" dxfId="141" priority="32">
      <formula>ISERROR(CP4)</formula>
    </cfRule>
  </conditionalFormatting>
  <conditionalFormatting sqref="CD18">
    <cfRule type="containsErrors" dxfId="140" priority="14">
      <formula>ISERROR(CD18)</formula>
    </cfRule>
    <cfRule type="cellIs" dxfId="139" priority="15" operator="equal">
      <formula>0</formula>
    </cfRule>
  </conditionalFormatting>
  <conditionalFormatting sqref="CD19">
    <cfRule type="containsErrors" dxfId="138" priority="12">
      <formula>ISERROR(CD19)</formula>
    </cfRule>
    <cfRule type="cellIs" dxfId="137" priority="13" operator="equal">
      <formula>0</formula>
    </cfRule>
  </conditionalFormatting>
  <conditionalFormatting sqref="A3:G1003">
    <cfRule type="cellIs" dxfId="136" priority="11" operator="equal">
      <formula>0</formula>
    </cfRule>
  </conditionalFormatting>
  <conditionalFormatting sqref="BE2:BG18">
    <cfRule type="containsErrors" dxfId="135" priority="8">
      <formula>ISERROR(BE2)</formula>
    </cfRule>
  </conditionalFormatting>
  <conditionalFormatting sqref="BO2:BQ18">
    <cfRule type="containsErrors" dxfId="134" priority="7">
      <formula>ISERROR(BO2)</formula>
    </cfRule>
  </conditionalFormatting>
  <conditionalFormatting sqref="BU2:BW18">
    <cfRule type="containsErrors" dxfId="133" priority="6">
      <formula>ISERROR(BU2)</formula>
    </cfRule>
  </conditionalFormatting>
  <conditionalFormatting sqref="Q3:S503">
    <cfRule type="cellIs" dxfId="132" priority="4" operator="equal">
      <formula>0</formula>
    </cfRule>
    <cfRule type="containsErrors" dxfId="131" priority="5">
      <formula>ISERROR(Q3)</formula>
    </cfRule>
  </conditionalFormatting>
  <conditionalFormatting sqref="AK1:AO1048576">
    <cfRule type="cellIs" dxfId="130" priority="1" operator="equal">
      <formula>FALSE</formula>
    </cfRule>
    <cfRule type="cellIs" dxfId="129" priority="2" operator="equal">
      <formula>0</formula>
    </cfRule>
    <cfRule type="containsErrors" dxfId="128" priority="3">
      <formula>ISERROR(AK1)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62"/>
  <sheetViews>
    <sheetView workbookViewId="0">
      <selection activeCell="B7" sqref="B7"/>
    </sheetView>
  </sheetViews>
  <sheetFormatPr baseColWidth="10" defaultRowHeight="14.4" x14ac:dyDescent="0.3"/>
  <cols>
    <col min="1" max="1" width="9.77734375" style="114" customWidth="1"/>
    <col min="2" max="2" width="20.77734375" style="120" customWidth="1"/>
    <col min="3" max="3" width="7.77734375" style="121" customWidth="1"/>
    <col min="4" max="4" width="7.77734375" style="114" customWidth="1"/>
    <col min="5" max="6" width="10.77734375" style="114" customWidth="1"/>
    <col min="7" max="7" width="9.77734375" style="122" customWidth="1"/>
    <col min="8" max="8" width="9.77734375" style="114" customWidth="1"/>
    <col min="9" max="9" width="8.77734375" style="114" customWidth="1"/>
    <col min="10" max="10" width="12.77734375" style="114" customWidth="1"/>
    <col min="11" max="11" width="8.77734375" style="114" customWidth="1"/>
    <col min="12" max="12" width="12.77734375" style="114" customWidth="1"/>
  </cols>
  <sheetData>
    <row r="1" spans="1:12" ht="16.2" thickBot="1" x14ac:dyDescent="0.35">
      <c r="A1" s="425" t="s">
        <v>42</v>
      </c>
      <c r="B1" s="426"/>
      <c r="C1" s="426"/>
      <c r="D1" s="426"/>
      <c r="E1" s="426"/>
      <c r="F1" s="427"/>
      <c r="G1" s="425" t="s">
        <v>12</v>
      </c>
      <c r="H1" s="426"/>
      <c r="I1" s="427"/>
      <c r="J1" s="425" t="s">
        <v>43</v>
      </c>
      <c r="K1" s="426"/>
      <c r="L1" s="427"/>
    </row>
    <row r="2" spans="1:12" ht="15" thickBot="1" x14ac:dyDescent="0.35">
      <c r="A2" s="20"/>
      <c r="B2" s="21" t="s">
        <v>13</v>
      </c>
      <c r="C2" s="22"/>
      <c r="D2" s="23"/>
      <c r="E2" s="23"/>
      <c r="F2" s="24"/>
      <c r="G2" s="25"/>
      <c r="H2" s="24"/>
      <c r="I2" s="24"/>
      <c r="J2" s="21" t="s">
        <v>14</v>
      </c>
      <c r="K2" s="23"/>
      <c r="L2" s="26"/>
    </row>
    <row r="3" spans="1:12" ht="15" thickBot="1" x14ac:dyDescent="0.35">
      <c r="A3" s="20"/>
      <c r="B3" s="27">
        <f t="array" aca="1" ref="B3" ca="1">INDEX(Horaire!$A:$A,MAX((Horaire!$C$4:$C$41&gt;0)*ROW(Horaire!$C$4:$C$41)))</f>
        <v>42614</v>
      </c>
      <c r="C3" s="28"/>
      <c r="D3" s="29"/>
      <c r="E3" s="23"/>
      <c r="F3" s="24"/>
      <c r="G3" s="25"/>
      <c r="H3" s="24"/>
      <c r="I3" s="24"/>
      <c r="J3" s="27" t="str">
        <f t="array" aca="1" ref="J3" ca="1">INDEX(Horaire!$B:$B,MAX((Horaire!$C$4:$C$41&gt;0)*ROW(Horaire!$C$4:$C$41)))</f>
        <v>Abat-Neuf</v>
      </c>
      <c r="K3" s="30"/>
      <c r="L3" s="26"/>
    </row>
    <row r="4" spans="1:12" ht="15" thickBot="1" x14ac:dyDescent="0.35">
      <c r="A4" s="31"/>
      <c r="B4" s="32"/>
      <c r="C4" s="22"/>
      <c r="D4" s="23"/>
      <c r="E4" s="23"/>
      <c r="F4" s="23"/>
      <c r="G4" s="25"/>
      <c r="H4" s="23"/>
      <c r="I4" s="23"/>
      <c r="J4" s="23"/>
      <c r="K4" s="23"/>
      <c r="L4" s="33"/>
    </row>
    <row r="5" spans="1:12" ht="48.6" thickBot="1" x14ac:dyDescent="0.35">
      <c r="A5" s="34" t="s">
        <v>15</v>
      </c>
      <c r="B5" s="35" t="s">
        <v>16</v>
      </c>
      <c r="C5" s="36" t="s">
        <v>17</v>
      </c>
      <c r="D5" s="37" t="s">
        <v>18</v>
      </c>
      <c r="E5" s="38" t="s">
        <v>19</v>
      </c>
      <c r="F5" s="39" t="s">
        <v>20</v>
      </c>
      <c r="G5" s="40" t="s">
        <v>21</v>
      </c>
      <c r="H5" s="38">
        <v>69</v>
      </c>
      <c r="I5" s="38">
        <v>169</v>
      </c>
      <c r="J5" s="37">
        <v>269</v>
      </c>
      <c r="K5" s="38" t="s">
        <v>22</v>
      </c>
      <c r="L5" s="41" t="s">
        <v>23</v>
      </c>
    </row>
    <row r="6" spans="1:12" ht="15" thickBot="1" x14ac:dyDescent="0.35">
      <c r="A6" s="42"/>
      <c r="B6" s="43"/>
      <c r="C6" s="44"/>
      <c r="D6" s="45"/>
      <c r="E6" s="46"/>
      <c r="F6" s="46"/>
      <c r="G6" s="47"/>
      <c r="H6" s="46"/>
      <c r="I6" s="46"/>
      <c r="J6" s="46"/>
      <c r="K6" s="48"/>
      <c r="L6" s="49"/>
    </row>
    <row r="7" spans="1:12" ht="16.2" thickBot="1" x14ac:dyDescent="0.35">
      <c r="A7" s="50">
        <v>1</v>
      </c>
      <c r="B7" s="51" t="e">
        <f>#REF!</f>
        <v>#REF!</v>
      </c>
      <c r="C7" s="52">
        <f ca="1">COUNTIF(INDIRECT("'"&amp;VLOOKUP($B$3,Horaire!$A$2:$B$41,2,FALSE)&amp;"'!$N$"&amp;2+(ROW()-7)/2*10&amp;":$N$"&amp;8+(ROW()-7)/2*10),"&gt;0")</f>
        <v>5</v>
      </c>
      <c r="D7" s="53">
        <v>13</v>
      </c>
      <c r="E7" s="54">
        <f ca="1">(C7*D7)</f>
        <v>65</v>
      </c>
      <c r="F7" s="54" t="e">
        <f ca="1">COUNTIF(INDIRECT("'"&amp;VLOOKUP($B$3,Horaire!$A$2:$B$41,2,FALSE)&amp;"'!$O$"&amp;9+(ROW()-7)/2*10&amp;":$O$"&amp;10+(ROW()-7)/2*10),"&gt;0")*#REF!</f>
        <v>#REF!</v>
      </c>
      <c r="G7" s="55"/>
      <c r="H7" s="55">
        <f ca="1">SUM(INDIRECT("'"&amp;VLOOKUP($B$3,Horaire!$A$2:$B$41,2,FALSE)&amp;"'!$I$"&amp;2+(ROW()-7)/2*10&amp;":$I$"&amp;10+(ROW()-7)/2*10))*0.25</f>
        <v>1</v>
      </c>
      <c r="I7" s="55">
        <f ca="1">SUM(INDIRECT("'"&amp;VLOOKUP($B$3,Horaire!$A$2:$B$41,2,FALSE)&amp;"'!$J$"&amp;2+(ROW()-7)/2*10&amp;":$J$"&amp;10+(ROW()-7)/2*10))*0.5</f>
        <v>0.5</v>
      </c>
      <c r="J7" s="55">
        <f ca="1">SUM(INDIRECT("'"&amp;VLOOKUP($B$3,Horaire!$A$2:$B$41,2,FALSE)&amp;"'!$K$"&amp;2+(ROW()-7)/2*10&amp;":$K$"&amp;10+(ROW()-7)/2*10))</f>
        <v>1</v>
      </c>
      <c r="K7" s="55">
        <f ca="1">SUM(INDIRECT("'"&amp;VLOOKUP($B$3,Horaire!$A$2:$B$41,2,FALSE)&amp;"'!$L$"&amp;2+(ROW()-7)/2*10&amp;":$L$"&amp;10+(ROW()-7)/2*10))*0.25</f>
        <v>1.25</v>
      </c>
      <c r="L7" s="56" t="e">
        <f ca="1">SUM(E7:K7)</f>
        <v>#REF!</v>
      </c>
    </row>
    <row r="8" spans="1:12" ht="16.2" thickBot="1" x14ac:dyDescent="0.35">
      <c r="A8" s="50"/>
      <c r="B8" s="57"/>
      <c r="C8" s="58"/>
      <c r="D8" s="59"/>
      <c r="E8" s="60"/>
      <c r="F8" s="60"/>
      <c r="G8" s="60"/>
      <c r="H8" s="60"/>
      <c r="I8" s="60"/>
      <c r="J8" s="60"/>
      <c r="K8" s="60"/>
      <c r="L8" s="54"/>
    </row>
    <row r="9" spans="1:12" ht="16.2" thickBot="1" x14ac:dyDescent="0.35">
      <c r="A9" s="50">
        <v>2</v>
      </c>
      <c r="B9" s="51" t="e">
        <f>#REF!</f>
        <v>#REF!</v>
      </c>
      <c r="C9" s="52">
        <f ca="1">COUNTIF(INDIRECT("'"&amp;VLOOKUP($B$3,Horaire!$A$2:$B$41,2,FALSE)&amp;"'!$N$"&amp;2+(ROW()-7)/2*10&amp;":$N$"&amp;8+(ROW()-7)/2*10),"&gt;0")</f>
        <v>0</v>
      </c>
      <c r="D9" s="53">
        <v>13</v>
      </c>
      <c r="E9" s="54">
        <f ca="1">C9*D9</f>
        <v>0</v>
      </c>
      <c r="F9" s="54" t="e">
        <f ca="1">COUNTIF(INDIRECT("'"&amp;VLOOKUP($B$3,Horaire!$A$2:$B$41,2,FALSE)&amp;"'!$O$"&amp;9+(ROW()-7)/2*10&amp;":$O$"&amp;10+(ROW()-7)/2*10),"&gt;0")*#REF!</f>
        <v>#REF!</v>
      </c>
      <c r="G9" s="55"/>
      <c r="H9" s="55">
        <f ca="1">SUM(INDIRECT("'"&amp;VLOOKUP($B$3,Horaire!$A$2:$B$41,2,FALSE)&amp;"'!$I$"&amp;2+(ROW()-7)/2*10&amp;":$I$"&amp;10+(ROW()-7)/2*10))*0.25</f>
        <v>0</v>
      </c>
      <c r="I9" s="55">
        <f ca="1">SUM(INDIRECT("'"&amp;VLOOKUP($B$3,Horaire!$A$2:$B$41,2,FALSE)&amp;"'!$J$"&amp;2+(ROW()-7)/2*10&amp;":$J$"&amp;10+(ROW()-7)/2*10))*0.5</f>
        <v>0</v>
      </c>
      <c r="J9" s="55">
        <f ca="1">SUM(INDIRECT("'"&amp;VLOOKUP($B$3,Horaire!$A$2:$B$41,2,FALSE)&amp;"'!$K$"&amp;2+(ROW()-7)/2*10&amp;":$K$"&amp;10+(ROW()-7)/2*10))</f>
        <v>0</v>
      </c>
      <c r="K9" s="55">
        <f ca="1">SUM(INDIRECT("'"&amp;VLOOKUP($B$3,Horaire!$A$2:$B$41,2,FALSE)&amp;"'!$L$"&amp;2+(ROW()-7)/2*10&amp;":$L$"&amp;10+(ROW()-7)/2*10))*0.25</f>
        <v>0</v>
      </c>
      <c r="L9" s="56" t="e">
        <f ca="1">SUM(E9:K9)</f>
        <v>#REF!</v>
      </c>
    </row>
    <row r="10" spans="1:12" ht="16.2" thickBot="1" x14ac:dyDescent="0.35">
      <c r="A10" s="50"/>
      <c r="B10" s="57"/>
      <c r="C10" s="58"/>
      <c r="D10" s="59"/>
      <c r="E10" s="60"/>
      <c r="F10" s="60"/>
      <c r="G10" s="60"/>
      <c r="H10" s="60"/>
      <c r="I10" s="60"/>
      <c r="J10" s="60"/>
      <c r="K10" s="60"/>
      <c r="L10" s="54"/>
    </row>
    <row r="11" spans="1:12" ht="16.2" thickBot="1" x14ac:dyDescent="0.35">
      <c r="A11" s="50">
        <v>3</v>
      </c>
      <c r="B11" s="51" t="e">
        <f>#REF!</f>
        <v>#REF!</v>
      </c>
      <c r="C11" s="52">
        <f ca="1">COUNTIF(INDIRECT("'"&amp;VLOOKUP($B$3,Horaire!$A$2:$B$41,2,FALSE)&amp;"'!$N$"&amp;2+(ROW()-7)/2*10&amp;":$N$"&amp;8+(ROW()-7)/2*10),"&gt;0")</f>
        <v>0</v>
      </c>
      <c r="D11" s="53">
        <v>13</v>
      </c>
      <c r="E11" s="54">
        <f ca="1">C11*D11</f>
        <v>0</v>
      </c>
      <c r="F11" s="54" t="e">
        <f ca="1">COUNTIF(INDIRECT("'"&amp;VLOOKUP($B$3,Horaire!$A$2:$B$41,2,FALSE)&amp;"'!$O$"&amp;9+(ROW()-7)/2*10&amp;":$O$"&amp;10+(ROW()-7)/2*10),"&gt;0")*#REF!</f>
        <v>#REF!</v>
      </c>
      <c r="G11" s="55"/>
      <c r="H11" s="55">
        <f ca="1">SUM(INDIRECT("'"&amp;VLOOKUP($B$3,Horaire!$A$2:$B$41,2,FALSE)&amp;"'!$I$"&amp;2+(ROW()-7)/2*10&amp;":$I$"&amp;10+(ROW()-7)/2*10))*0.25</f>
        <v>0</v>
      </c>
      <c r="I11" s="55">
        <f ca="1">SUM(INDIRECT("'"&amp;VLOOKUP($B$3,Horaire!$A$2:$B$41,2,FALSE)&amp;"'!$J$"&amp;2+(ROW()-7)/2*10&amp;":$J$"&amp;10+(ROW()-7)/2*10))*0.5</f>
        <v>0</v>
      </c>
      <c r="J11" s="55">
        <f ca="1">SUM(INDIRECT("'"&amp;VLOOKUP($B$3,Horaire!$A$2:$B$41,2,FALSE)&amp;"'!$K$"&amp;2+(ROW()-7)/2*10&amp;":$K$"&amp;10+(ROW()-7)/2*10))</f>
        <v>0</v>
      </c>
      <c r="K11" s="55">
        <f ca="1">SUM(INDIRECT("'"&amp;VLOOKUP($B$3,Horaire!$A$2:$B$41,2,FALSE)&amp;"'!$L$"&amp;2+(ROW()-7)/2*10&amp;":$L$"&amp;10+(ROW()-7)/2*10))*0.25</f>
        <v>0</v>
      </c>
      <c r="L11" s="56" t="e">
        <f ca="1">SUM(E11:K11)</f>
        <v>#REF!</v>
      </c>
    </row>
    <row r="12" spans="1:12" ht="16.2" thickBot="1" x14ac:dyDescent="0.35">
      <c r="A12" s="50"/>
      <c r="B12" s="57"/>
      <c r="C12" s="58"/>
      <c r="D12" s="59"/>
      <c r="E12" s="60"/>
      <c r="F12" s="60"/>
      <c r="G12" s="60"/>
      <c r="H12" s="60"/>
      <c r="I12" s="60"/>
      <c r="J12" s="60"/>
      <c r="K12" s="60"/>
      <c r="L12" s="54"/>
    </row>
    <row r="13" spans="1:12" ht="16.2" thickBot="1" x14ac:dyDescent="0.35">
      <c r="A13" s="50">
        <v>4</v>
      </c>
      <c r="B13" s="51" t="e">
        <f>#REF!</f>
        <v>#REF!</v>
      </c>
      <c r="C13" s="52">
        <f ca="1">COUNTIF(INDIRECT("'"&amp;VLOOKUP($B$3,Horaire!$A$2:$B$41,2,FALSE)&amp;"'!$N$"&amp;2+(ROW()-7)/2*10&amp;":$N$"&amp;8+(ROW()-7)/2*10),"&gt;0")</f>
        <v>0</v>
      </c>
      <c r="D13" s="53">
        <v>13</v>
      </c>
      <c r="E13" s="54">
        <f ca="1">C13*D13</f>
        <v>0</v>
      </c>
      <c r="F13" s="54" t="e">
        <f ca="1">COUNTIF(INDIRECT("'"&amp;VLOOKUP($B$3,Horaire!$A$2:$B$41,2,FALSE)&amp;"'!$O$"&amp;9+(ROW()-7)/2*10&amp;":$O$"&amp;10+(ROW()-7)/2*10),"&gt;0")*#REF!</f>
        <v>#REF!</v>
      </c>
      <c r="G13" s="55"/>
      <c r="H13" s="55">
        <f ca="1">SUM(INDIRECT("'"&amp;VLOOKUP($B$3,Horaire!$A$2:$B$41,2,FALSE)&amp;"'!$I$"&amp;2+(ROW()-7)/2*10&amp;":$I$"&amp;10+(ROW()-7)/2*10))*0.25</f>
        <v>0</v>
      </c>
      <c r="I13" s="55">
        <f ca="1">SUM(INDIRECT("'"&amp;VLOOKUP($B$3,Horaire!$A$2:$B$41,2,FALSE)&amp;"'!$J$"&amp;2+(ROW()-7)/2*10&amp;":$J$"&amp;10+(ROW()-7)/2*10))*0.5</f>
        <v>0</v>
      </c>
      <c r="J13" s="55">
        <f ca="1">SUM(INDIRECT("'"&amp;VLOOKUP($B$3,Horaire!$A$2:$B$41,2,FALSE)&amp;"'!$K$"&amp;2+(ROW()-7)/2*10&amp;":$K$"&amp;10+(ROW()-7)/2*10))</f>
        <v>0</v>
      </c>
      <c r="K13" s="55">
        <f ca="1">SUM(INDIRECT("'"&amp;VLOOKUP($B$3,Horaire!$A$2:$B$41,2,FALSE)&amp;"'!$L$"&amp;2+(ROW()-7)/2*10&amp;":$L$"&amp;10+(ROW()-7)/2*10))*0.25</f>
        <v>0</v>
      </c>
      <c r="L13" s="56" t="e">
        <f ca="1">SUM(E13:K13)</f>
        <v>#REF!</v>
      </c>
    </row>
    <row r="14" spans="1:12" ht="16.2" thickBot="1" x14ac:dyDescent="0.35">
      <c r="A14" s="50"/>
      <c r="B14" s="57"/>
      <c r="C14" s="58"/>
      <c r="D14" s="59"/>
      <c r="E14" s="60"/>
      <c r="F14" s="60"/>
      <c r="G14" s="60"/>
      <c r="H14" s="60"/>
      <c r="I14" s="60"/>
      <c r="J14" s="60"/>
      <c r="K14" s="60"/>
      <c r="L14" s="54"/>
    </row>
    <row r="15" spans="1:12" ht="16.2" thickBot="1" x14ac:dyDescent="0.35">
      <c r="A15" s="50">
        <v>5</v>
      </c>
      <c r="B15" s="51" t="e">
        <f>#REF!</f>
        <v>#REF!</v>
      </c>
      <c r="C15" s="52">
        <f ca="1">COUNTIF(INDIRECT("'"&amp;VLOOKUP($B$3,Horaire!$A$2:$B$41,2,FALSE)&amp;"'!$N$"&amp;2+(ROW()-7)/2*10&amp;":$N$"&amp;8+(ROW()-7)/2*10),"&gt;0")</f>
        <v>0</v>
      </c>
      <c r="D15" s="53">
        <v>13</v>
      </c>
      <c r="E15" s="54">
        <f ca="1">C15*D15</f>
        <v>0</v>
      </c>
      <c r="F15" s="54" t="e">
        <f ca="1">COUNTIF(INDIRECT("'"&amp;VLOOKUP($B$3,Horaire!$A$2:$B$41,2,FALSE)&amp;"'!$O$"&amp;9+(ROW()-7)/2*10&amp;":$O$"&amp;10+(ROW()-7)/2*10),"&gt;0")*#REF!</f>
        <v>#REF!</v>
      </c>
      <c r="G15" s="55"/>
      <c r="H15" s="55">
        <f ca="1">SUM(INDIRECT("'"&amp;VLOOKUP($B$3,Horaire!$A$2:$B$41,2,FALSE)&amp;"'!$I$"&amp;2+(ROW()-7)/2*10&amp;":$I$"&amp;10+(ROW()-7)/2*10))*0.25</f>
        <v>0</v>
      </c>
      <c r="I15" s="55">
        <f ca="1">SUM(INDIRECT("'"&amp;VLOOKUP($B$3,Horaire!$A$2:$B$41,2,FALSE)&amp;"'!$J$"&amp;2+(ROW()-7)/2*10&amp;":$J$"&amp;10+(ROW()-7)/2*10))*0.5</f>
        <v>0</v>
      </c>
      <c r="J15" s="55">
        <f ca="1">SUM(INDIRECT("'"&amp;VLOOKUP($B$3,Horaire!$A$2:$B$41,2,FALSE)&amp;"'!$K$"&amp;2+(ROW()-7)/2*10&amp;":$K$"&amp;10+(ROW()-7)/2*10))</f>
        <v>0</v>
      </c>
      <c r="K15" s="55">
        <f ca="1">SUM(INDIRECT("'"&amp;VLOOKUP($B$3,Horaire!$A$2:$B$41,2,FALSE)&amp;"'!$L$"&amp;2+(ROW()-7)/2*10&amp;":$L$"&amp;10+(ROW()-7)/2*10))*0.25</f>
        <v>0</v>
      </c>
      <c r="L15" s="56" t="e">
        <f ca="1">SUM(E15:K15)</f>
        <v>#REF!</v>
      </c>
    </row>
    <row r="16" spans="1:12" ht="16.2" thickBot="1" x14ac:dyDescent="0.35">
      <c r="A16" s="50"/>
      <c r="B16" s="57"/>
      <c r="C16" s="58"/>
      <c r="D16" s="59"/>
      <c r="E16" s="60"/>
      <c r="F16" s="60"/>
      <c r="G16" s="60"/>
      <c r="H16" s="60"/>
      <c r="I16" s="60"/>
      <c r="J16" s="60"/>
      <c r="K16" s="60"/>
      <c r="L16" s="54"/>
    </row>
    <row r="17" spans="1:12" ht="16.2" thickBot="1" x14ac:dyDescent="0.35">
      <c r="A17" s="50">
        <v>6</v>
      </c>
      <c r="B17" s="51" t="e">
        <f>#REF!</f>
        <v>#REF!</v>
      </c>
      <c r="C17" s="52">
        <f ca="1">COUNTIF(INDIRECT("'"&amp;VLOOKUP($B$3,Horaire!$A$2:$B$41,2,FALSE)&amp;"'!$N$"&amp;2+(ROW()-7)/2*10&amp;":$N$"&amp;8+(ROW()-7)/2*10),"&gt;0")</f>
        <v>0</v>
      </c>
      <c r="D17" s="53">
        <v>13</v>
      </c>
      <c r="E17" s="54">
        <f ca="1">C17*D17</f>
        <v>0</v>
      </c>
      <c r="F17" s="54" t="e">
        <f ca="1">COUNTIF(INDIRECT("'"&amp;VLOOKUP($B$3,Horaire!$A$2:$B$41,2,FALSE)&amp;"'!$O$"&amp;9+(ROW()-7)/2*10&amp;":$O$"&amp;10+(ROW()-7)/2*10),"&gt;0")*#REF!</f>
        <v>#REF!</v>
      </c>
      <c r="G17" s="55"/>
      <c r="H17" s="55">
        <f ca="1">SUM(INDIRECT("'"&amp;VLOOKUP($B$3,Horaire!$A$2:$B$41,2,FALSE)&amp;"'!$I$"&amp;2+(ROW()-7)/2*10&amp;":$I$"&amp;10+(ROW()-7)/2*10))*0.25</f>
        <v>0</v>
      </c>
      <c r="I17" s="55">
        <f ca="1">SUM(INDIRECT("'"&amp;VLOOKUP($B$3,Horaire!$A$2:$B$41,2,FALSE)&amp;"'!$J$"&amp;2+(ROW()-7)/2*10&amp;":$J$"&amp;10+(ROW()-7)/2*10))*0.5</f>
        <v>0</v>
      </c>
      <c r="J17" s="55">
        <f ca="1">SUM(INDIRECT("'"&amp;VLOOKUP($B$3,Horaire!$A$2:$B$41,2,FALSE)&amp;"'!$K$"&amp;2+(ROW()-7)/2*10&amp;":$K$"&amp;10+(ROW()-7)/2*10))</f>
        <v>0</v>
      </c>
      <c r="K17" s="55">
        <f ca="1">SUM(INDIRECT("'"&amp;VLOOKUP($B$3,Horaire!$A$2:$B$41,2,FALSE)&amp;"'!$L$"&amp;2+(ROW()-7)/2*10&amp;":$L$"&amp;10+(ROW()-7)/2*10))*0.25</f>
        <v>0</v>
      </c>
      <c r="L17" s="56" t="e">
        <f ca="1">SUM(E17:K17)</f>
        <v>#REF!</v>
      </c>
    </row>
    <row r="18" spans="1:12" ht="16.2" thickBot="1" x14ac:dyDescent="0.35">
      <c r="A18" s="50"/>
      <c r="B18" s="57"/>
      <c r="C18" s="58"/>
      <c r="D18" s="59"/>
      <c r="E18" s="60"/>
      <c r="F18" s="60"/>
      <c r="G18" s="60"/>
      <c r="H18" s="60"/>
      <c r="I18" s="60"/>
      <c r="J18" s="60"/>
      <c r="K18" s="60"/>
      <c r="L18" s="54"/>
    </row>
    <row r="19" spans="1:12" ht="16.2" thickBot="1" x14ac:dyDescent="0.35">
      <c r="A19" s="50">
        <v>7</v>
      </c>
      <c r="B19" s="51" t="e">
        <f>#REF!</f>
        <v>#REF!</v>
      </c>
      <c r="C19" s="52">
        <f ca="1">COUNTIF(INDIRECT("'"&amp;VLOOKUP($B$3,Horaire!$A$2:$B$41,2,FALSE)&amp;"'!$N$"&amp;2+(ROW()-7)/2*10&amp;":$N$"&amp;8+(ROW()-7)/2*10),"&gt;0")</f>
        <v>0</v>
      </c>
      <c r="D19" s="53">
        <v>13</v>
      </c>
      <c r="E19" s="54">
        <f ca="1">C19*D19</f>
        <v>0</v>
      </c>
      <c r="F19" s="54" t="e">
        <f ca="1">COUNTIF(INDIRECT("'"&amp;VLOOKUP($B$3,Horaire!$A$2:$B$41,2,FALSE)&amp;"'!$O$"&amp;9+(ROW()-7)/2*10&amp;":$O$"&amp;10+(ROW()-7)/2*10),"&gt;0")*#REF!</f>
        <v>#REF!</v>
      </c>
      <c r="G19" s="55"/>
      <c r="H19" s="55">
        <f ca="1">SUM(INDIRECT("'"&amp;VLOOKUP($B$3,Horaire!$A$2:$B$41,2,FALSE)&amp;"'!$I$"&amp;2+(ROW()-7)/2*10&amp;":$I$"&amp;10+(ROW()-7)/2*10))*0.25</f>
        <v>0</v>
      </c>
      <c r="I19" s="55">
        <f ca="1">SUM(INDIRECT("'"&amp;VLOOKUP($B$3,Horaire!$A$2:$B$41,2,FALSE)&amp;"'!$J$"&amp;2+(ROW()-7)/2*10&amp;":$J$"&amp;10+(ROW()-7)/2*10))*0.5</f>
        <v>0</v>
      </c>
      <c r="J19" s="55">
        <f ca="1">SUM(INDIRECT("'"&amp;VLOOKUP($B$3,Horaire!$A$2:$B$41,2,FALSE)&amp;"'!$K$"&amp;2+(ROW()-7)/2*10&amp;":$K$"&amp;10+(ROW()-7)/2*10))</f>
        <v>0</v>
      </c>
      <c r="K19" s="55">
        <f ca="1">SUM(INDIRECT("'"&amp;VLOOKUP($B$3,Horaire!$A$2:$B$41,2,FALSE)&amp;"'!$L$"&amp;2+(ROW()-7)/2*10&amp;":$L$"&amp;10+(ROW()-7)/2*10))*0.25</f>
        <v>0</v>
      </c>
      <c r="L19" s="56" t="e">
        <f ca="1">SUM(E19:K19)</f>
        <v>#REF!</v>
      </c>
    </row>
    <row r="20" spans="1:12" ht="16.2" thickBot="1" x14ac:dyDescent="0.35">
      <c r="A20" s="50"/>
      <c r="B20" s="57"/>
      <c r="C20" s="58"/>
      <c r="D20" s="59"/>
      <c r="E20" s="60"/>
      <c r="F20" s="60"/>
      <c r="G20" s="60"/>
      <c r="H20" s="60"/>
      <c r="I20" s="60"/>
      <c r="J20" s="60"/>
      <c r="K20" s="60"/>
      <c r="L20" s="54"/>
    </row>
    <row r="21" spans="1:12" ht="16.2" thickBot="1" x14ac:dyDescent="0.35">
      <c r="A21" s="50">
        <v>8</v>
      </c>
      <c r="B21" s="51" t="e">
        <f>#REF!</f>
        <v>#REF!</v>
      </c>
      <c r="C21" s="52">
        <f ca="1">COUNTIF(INDIRECT("'"&amp;VLOOKUP($B$3,Horaire!$A$2:$B$41,2,FALSE)&amp;"'!$N$"&amp;2+(ROW()-7)/2*10&amp;":$N$"&amp;8+(ROW()-7)/2*10),"&gt;0")</f>
        <v>0</v>
      </c>
      <c r="D21" s="53">
        <v>13</v>
      </c>
      <c r="E21" s="54">
        <f ca="1">C21*D21</f>
        <v>0</v>
      </c>
      <c r="F21" s="54" t="e">
        <f ca="1">COUNTIF(INDIRECT("'"&amp;VLOOKUP($B$3,Horaire!$A$2:$B$41,2,FALSE)&amp;"'!$O$"&amp;9+(ROW()-7)/2*10&amp;":$O$"&amp;10+(ROW()-7)/2*10),"&gt;0")*#REF!</f>
        <v>#REF!</v>
      </c>
      <c r="G21" s="55"/>
      <c r="H21" s="55">
        <f ca="1">SUM(INDIRECT("'"&amp;VLOOKUP($B$3,Horaire!$A$2:$B$41,2,FALSE)&amp;"'!$I$"&amp;2+(ROW()-7)/2*10&amp;":$I$"&amp;10+(ROW()-7)/2*10))*0.25</f>
        <v>0</v>
      </c>
      <c r="I21" s="55">
        <f ca="1">SUM(INDIRECT("'"&amp;VLOOKUP($B$3,Horaire!$A$2:$B$41,2,FALSE)&amp;"'!$J$"&amp;2+(ROW()-7)/2*10&amp;":$J$"&amp;10+(ROW()-7)/2*10))*0.5</f>
        <v>0</v>
      </c>
      <c r="J21" s="55">
        <f ca="1">SUM(INDIRECT("'"&amp;VLOOKUP($B$3,Horaire!$A$2:$B$41,2,FALSE)&amp;"'!$K$"&amp;2+(ROW()-7)/2*10&amp;":$K$"&amp;10+(ROW()-7)/2*10))</f>
        <v>0</v>
      </c>
      <c r="K21" s="55">
        <f ca="1">SUM(INDIRECT("'"&amp;VLOOKUP($B$3,Horaire!$A$2:$B$41,2,FALSE)&amp;"'!$L$"&amp;2+(ROW()-7)/2*10&amp;":$L$"&amp;10+(ROW()-7)/2*10))*0.25</f>
        <v>0</v>
      </c>
      <c r="L21" s="56" t="e">
        <f ca="1">SUM(E21:K21)</f>
        <v>#REF!</v>
      </c>
    </row>
    <row r="22" spans="1:12" ht="16.2" thickBot="1" x14ac:dyDescent="0.35">
      <c r="A22" s="50"/>
      <c r="B22" s="57"/>
      <c r="C22" s="58"/>
      <c r="D22" s="59"/>
      <c r="E22" s="60"/>
      <c r="F22" s="60"/>
      <c r="G22" s="60"/>
      <c r="H22" s="60"/>
      <c r="I22" s="60"/>
      <c r="J22" s="60"/>
      <c r="K22" s="60"/>
      <c r="L22" s="54"/>
    </row>
    <row r="23" spans="1:12" ht="16.2" thickBot="1" x14ac:dyDescent="0.35">
      <c r="A23" s="50">
        <v>9</v>
      </c>
      <c r="B23" s="51" t="e">
        <f>#REF!</f>
        <v>#REF!</v>
      </c>
      <c r="C23" s="52">
        <f ca="1">COUNTIF(INDIRECT("'"&amp;VLOOKUP($B$3,Horaire!$A$2:$B$41,2,FALSE)&amp;"'!$N$"&amp;2+(ROW()-7)/2*10&amp;":$N$"&amp;8+(ROW()-7)/2*10),"&gt;0")</f>
        <v>0</v>
      </c>
      <c r="D23" s="53">
        <v>13</v>
      </c>
      <c r="E23" s="54">
        <f ca="1">C23*D23</f>
        <v>0</v>
      </c>
      <c r="F23" s="54" t="e">
        <f ca="1">COUNTIF(INDIRECT("'"&amp;VLOOKUP($B$3,Horaire!$A$2:$B$41,2,FALSE)&amp;"'!$O$"&amp;9+(ROW()-7)/2*10&amp;":$O$"&amp;10+(ROW()-7)/2*10),"&gt;0")*#REF!</f>
        <v>#REF!</v>
      </c>
      <c r="G23" s="55"/>
      <c r="H23" s="55">
        <f ca="1">SUM(INDIRECT("'"&amp;VLOOKUP($B$3,Horaire!$A$2:$B$41,2,FALSE)&amp;"'!$I$"&amp;2+(ROW()-7)/2*10&amp;":$I$"&amp;10+(ROW()-7)/2*10))*0.25</f>
        <v>0</v>
      </c>
      <c r="I23" s="55">
        <f ca="1">SUM(INDIRECT("'"&amp;VLOOKUP($B$3,Horaire!$A$2:$B$41,2,FALSE)&amp;"'!$J$"&amp;2+(ROW()-7)/2*10&amp;":$J$"&amp;10+(ROW()-7)/2*10))*0.5</f>
        <v>0</v>
      </c>
      <c r="J23" s="55">
        <f ca="1">SUM(INDIRECT("'"&amp;VLOOKUP($B$3,Horaire!$A$2:$B$41,2,FALSE)&amp;"'!$K$"&amp;2+(ROW()-7)/2*10&amp;":$K$"&amp;10+(ROW()-7)/2*10))</f>
        <v>0</v>
      </c>
      <c r="K23" s="55">
        <f ca="1">SUM(INDIRECT("'"&amp;VLOOKUP($B$3,Horaire!$A$2:$B$41,2,FALSE)&amp;"'!$L$"&amp;2+(ROW()-7)/2*10&amp;":$L$"&amp;10+(ROW()-7)/2*10))*0.25</f>
        <v>0</v>
      </c>
      <c r="L23" s="56" t="e">
        <f ca="1">SUM(E23:K23)</f>
        <v>#REF!</v>
      </c>
    </row>
    <row r="24" spans="1:12" ht="16.2" thickBot="1" x14ac:dyDescent="0.35">
      <c r="A24" s="50"/>
      <c r="B24" s="57"/>
      <c r="C24" s="58"/>
      <c r="D24" s="59"/>
      <c r="E24" s="60"/>
      <c r="F24" s="60"/>
      <c r="G24" s="60"/>
      <c r="H24" s="60"/>
      <c r="I24" s="60"/>
      <c r="J24" s="60"/>
      <c r="K24" s="60"/>
      <c r="L24" s="54"/>
    </row>
    <row r="25" spans="1:12" ht="16.2" thickBot="1" x14ac:dyDescent="0.35">
      <c r="A25" s="50">
        <v>10</v>
      </c>
      <c r="B25" s="51" t="e">
        <f>#REF!</f>
        <v>#REF!</v>
      </c>
      <c r="C25" s="52">
        <f ca="1">COUNTIF(INDIRECT("'"&amp;VLOOKUP($B$3,Horaire!$A$2:$B$41,2,FALSE)&amp;"'!$N$"&amp;2+(ROW()-7)/2*10&amp;":$N$"&amp;8+(ROW()-7)/2*10),"&gt;0")</f>
        <v>0</v>
      </c>
      <c r="D25" s="53">
        <v>13</v>
      </c>
      <c r="E25" s="54">
        <f ca="1">C25*D25</f>
        <v>0</v>
      </c>
      <c r="F25" s="54" t="e">
        <f ca="1">COUNTIF(INDIRECT("'"&amp;VLOOKUP($B$3,Horaire!$A$2:$B$41,2,FALSE)&amp;"'!$O$"&amp;9+(ROW()-7)/2*10&amp;":$O$"&amp;10+(ROW()-7)/2*10),"&gt;0")*#REF!</f>
        <v>#REF!</v>
      </c>
      <c r="G25" s="55"/>
      <c r="H25" s="55">
        <f ca="1">SUM(INDIRECT("'"&amp;VLOOKUP($B$3,Horaire!$A$2:$B$41,2,FALSE)&amp;"'!$I$"&amp;2+(ROW()-7)/2*10&amp;":$I$"&amp;10+(ROW()-7)/2*10))*0.25</f>
        <v>0</v>
      </c>
      <c r="I25" s="55">
        <f ca="1">SUM(INDIRECT("'"&amp;VLOOKUP($B$3,Horaire!$A$2:$B$41,2,FALSE)&amp;"'!$J$"&amp;2+(ROW()-7)/2*10&amp;":$J$"&amp;10+(ROW()-7)/2*10))*0.5</f>
        <v>0</v>
      </c>
      <c r="J25" s="55">
        <f ca="1">SUM(INDIRECT("'"&amp;VLOOKUP($B$3,Horaire!$A$2:$B$41,2,FALSE)&amp;"'!$K$"&amp;2+(ROW()-7)/2*10&amp;":$K$"&amp;10+(ROW()-7)/2*10))</f>
        <v>0</v>
      </c>
      <c r="K25" s="55">
        <f ca="1">SUM(INDIRECT("'"&amp;VLOOKUP($B$3,Horaire!$A$2:$B$41,2,FALSE)&amp;"'!$L$"&amp;2+(ROW()-7)/2*10&amp;":$L$"&amp;10+(ROW()-7)/2*10))*0.25</f>
        <v>0</v>
      </c>
      <c r="L25" s="56" t="e">
        <f ca="1">SUM(E25:K25)</f>
        <v>#REF!</v>
      </c>
    </row>
    <row r="26" spans="1:12" ht="16.2" thickBot="1" x14ac:dyDescent="0.35">
      <c r="A26" s="50"/>
      <c r="B26" s="57"/>
      <c r="C26" s="58"/>
      <c r="D26" s="59"/>
      <c r="E26" s="60"/>
      <c r="F26" s="60"/>
      <c r="G26" s="60"/>
      <c r="H26" s="60"/>
      <c r="I26" s="60"/>
      <c r="J26" s="60"/>
      <c r="K26" s="60"/>
      <c r="L26" s="61"/>
    </row>
    <row r="27" spans="1:12" ht="16.2" thickBot="1" x14ac:dyDescent="0.35">
      <c r="A27" s="50">
        <v>11</v>
      </c>
      <c r="B27" s="51" t="e">
        <f>#REF!</f>
        <v>#REF!</v>
      </c>
      <c r="C27" s="52">
        <f ca="1">COUNTIF(INDIRECT("'"&amp;VLOOKUP($B$3,Horaire!$A$2:$B$41,2,FALSE)&amp;"'!$N$"&amp;2+(ROW()-7)/2*10&amp;":$N$"&amp;8+(ROW()-7)/2*10),"&gt;0")</f>
        <v>0</v>
      </c>
      <c r="D27" s="53">
        <v>13</v>
      </c>
      <c r="E27" s="54">
        <f ca="1">C27*D27</f>
        <v>0</v>
      </c>
      <c r="F27" s="54" t="e">
        <f ca="1">COUNTIF(INDIRECT("'"&amp;VLOOKUP($B$3,Horaire!$A$2:$B$41,2,FALSE)&amp;"'!$O$"&amp;9+(ROW()-7)/2*10&amp;":$O$"&amp;10+(ROW()-7)/2*10),"&gt;0")*#REF!</f>
        <v>#REF!</v>
      </c>
      <c r="G27" s="55"/>
      <c r="H27" s="55">
        <f ca="1">SUM(INDIRECT("'"&amp;VLOOKUP($B$3,Horaire!$A$2:$B$41,2,FALSE)&amp;"'!$I$"&amp;2+(ROW()-7)/2*10&amp;":$I$"&amp;10+(ROW()-7)/2*10))*0.25</f>
        <v>0</v>
      </c>
      <c r="I27" s="55">
        <f ca="1">SUM(INDIRECT("'"&amp;VLOOKUP($B$3,Horaire!$A$2:$B$41,2,FALSE)&amp;"'!$J$"&amp;2+(ROW()-7)/2*10&amp;":$J$"&amp;10+(ROW()-7)/2*10))*0.5</f>
        <v>0</v>
      </c>
      <c r="J27" s="55">
        <f ca="1">SUM(INDIRECT("'"&amp;VLOOKUP($B$3,Horaire!$A$2:$B$41,2,FALSE)&amp;"'!$K$"&amp;2+(ROW()-7)/2*10&amp;":$K$"&amp;10+(ROW()-7)/2*10))</f>
        <v>0</v>
      </c>
      <c r="K27" s="55">
        <f ca="1">SUM(INDIRECT("'"&amp;VLOOKUP($B$3,Horaire!$A$2:$B$41,2,FALSE)&amp;"'!$L$"&amp;2+(ROW()-7)/2*10&amp;":$L$"&amp;10+(ROW()-7)/2*10))*0.25</f>
        <v>0</v>
      </c>
      <c r="L27" s="56" t="e">
        <f ca="1">SUM(E27:K27)</f>
        <v>#REF!</v>
      </c>
    </row>
    <row r="28" spans="1:12" ht="16.2" thickBot="1" x14ac:dyDescent="0.35">
      <c r="A28" s="50"/>
      <c r="B28" s="57"/>
      <c r="C28" s="58"/>
      <c r="D28" s="59"/>
      <c r="E28" s="60"/>
      <c r="F28" s="60"/>
      <c r="G28" s="60"/>
      <c r="H28" s="60"/>
      <c r="I28" s="60"/>
      <c r="J28" s="60"/>
      <c r="K28" s="60"/>
      <c r="L28" s="54"/>
    </row>
    <row r="29" spans="1:12" ht="16.2" thickBot="1" x14ac:dyDescent="0.35">
      <c r="A29" s="50">
        <v>12</v>
      </c>
      <c r="B29" s="51" t="e">
        <f>#REF!</f>
        <v>#REF!</v>
      </c>
      <c r="C29" s="52">
        <f ca="1">COUNTIF(INDIRECT("'"&amp;VLOOKUP($B$3,Horaire!$A$2:$B$41,2,FALSE)&amp;"'!$N$"&amp;2+(ROW()-7)/2*10&amp;":$N$"&amp;8+(ROW()-7)/2*10),"&gt;0")</f>
        <v>0</v>
      </c>
      <c r="D29" s="53">
        <v>13</v>
      </c>
      <c r="E29" s="54">
        <f ca="1">C29*D29</f>
        <v>0</v>
      </c>
      <c r="F29" s="54" t="e">
        <f ca="1">COUNTIF(INDIRECT("'"&amp;VLOOKUP($B$3,Horaire!$A$2:$B$41,2,FALSE)&amp;"'!$O$"&amp;9+(ROW()-7)/2*10&amp;":$O$"&amp;10+(ROW()-7)/2*10),"&gt;0")*#REF!</f>
        <v>#REF!</v>
      </c>
      <c r="G29" s="55"/>
      <c r="H29" s="55">
        <f ca="1">SUM(INDIRECT("'"&amp;VLOOKUP($B$3,Horaire!$A$2:$B$41,2,FALSE)&amp;"'!$I$"&amp;2+(ROW()-7)/2*10&amp;":$I$"&amp;10+(ROW()-7)/2*10))*0.25</f>
        <v>0</v>
      </c>
      <c r="I29" s="55">
        <f ca="1">SUM(INDIRECT("'"&amp;VLOOKUP($B$3,Horaire!$A$2:$B$41,2,FALSE)&amp;"'!$J$"&amp;2+(ROW()-7)/2*10&amp;":$J$"&amp;10+(ROW()-7)/2*10))*0.5</f>
        <v>0</v>
      </c>
      <c r="J29" s="55">
        <f ca="1">SUM(INDIRECT("'"&amp;VLOOKUP($B$3,Horaire!$A$2:$B$41,2,FALSE)&amp;"'!$K$"&amp;2+(ROW()-7)/2*10&amp;":$K$"&amp;10+(ROW()-7)/2*10))</f>
        <v>0</v>
      </c>
      <c r="K29" s="55">
        <f ca="1">SUM(INDIRECT("'"&amp;VLOOKUP($B$3,Horaire!$A$2:$B$41,2,FALSE)&amp;"'!$L$"&amp;2+(ROW()-7)/2*10&amp;":$L$"&amp;10+(ROW()-7)/2*10))*0.25</f>
        <v>0</v>
      </c>
      <c r="L29" s="56" t="e">
        <f ca="1">SUM(E29:K29)</f>
        <v>#REF!</v>
      </c>
    </row>
    <row r="30" spans="1:12" ht="16.2" thickBot="1" x14ac:dyDescent="0.35">
      <c r="A30" s="50"/>
      <c r="B30" s="57"/>
      <c r="C30" s="58"/>
      <c r="D30" s="59"/>
      <c r="E30" s="60"/>
      <c r="F30" s="60"/>
      <c r="G30" s="60"/>
      <c r="H30" s="60"/>
      <c r="I30" s="60"/>
      <c r="J30" s="60"/>
      <c r="K30" s="60"/>
      <c r="L30" s="54"/>
    </row>
    <row r="31" spans="1:12" ht="16.2" thickBot="1" x14ac:dyDescent="0.35">
      <c r="A31" s="50">
        <v>13</v>
      </c>
      <c r="B31" s="51" t="e">
        <f>#REF!</f>
        <v>#REF!</v>
      </c>
      <c r="C31" s="52">
        <f ca="1">COUNTIF(INDIRECT("'"&amp;VLOOKUP($B$3,Horaire!$A$2:$B$41,2,FALSE)&amp;"'!$N$"&amp;2+(ROW()-7)/2*10&amp;":$N$"&amp;8+(ROW()-7)/2*10),"&gt;0")</f>
        <v>0</v>
      </c>
      <c r="D31" s="53">
        <v>13</v>
      </c>
      <c r="E31" s="54">
        <f ca="1">C31*D31</f>
        <v>0</v>
      </c>
      <c r="F31" s="54" t="e">
        <f ca="1">COUNTIF(INDIRECT("'"&amp;VLOOKUP($B$3,Horaire!$A$2:$B$41,2,FALSE)&amp;"'!$O$"&amp;9+(ROW()-7)/2*10&amp;":$O$"&amp;10+(ROW()-7)/2*10),"&gt;0")*#REF!</f>
        <v>#REF!</v>
      </c>
      <c r="G31" s="55"/>
      <c r="H31" s="55">
        <f ca="1">SUM(INDIRECT("'"&amp;VLOOKUP($B$3,Horaire!$A$2:$B$41,2,FALSE)&amp;"'!$I$"&amp;2+(ROW()-7)/2*10&amp;":$I$"&amp;10+(ROW()-7)/2*10))*0.25</f>
        <v>0</v>
      </c>
      <c r="I31" s="55">
        <f ca="1">SUM(INDIRECT("'"&amp;VLOOKUP($B$3,Horaire!$A$2:$B$41,2,FALSE)&amp;"'!$J$"&amp;2+(ROW()-7)/2*10&amp;":$J$"&amp;10+(ROW()-7)/2*10))*0.5</f>
        <v>0</v>
      </c>
      <c r="J31" s="55">
        <f ca="1">SUM(INDIRECT("'"&amp;VLOOKUP($B$3,Horaire!$A$2:$B$41,2,FALSE)&amp;"'!$K$"&amp;2+(ROW()-7)/2*10&amp;":$K$"&amp;10+(ROW()-7)/2*10))</f>
        <v>0</v>
      </c>
      <c r="K31" s="55">
        <f ca="1">SUM(INDIRECT("'"&amp;VLOOKUP($B$3,Horaire!$A$2:$B$41,2,FALSE)&amp;"'!$L$"&amp;2+(ROW()-7)/2*10&amp;":$L$"&amp;10+(ROW()-7)/2*10))*0.25</f>
        <v>0</v>
      </c>
      <c r="L31" s="56" t="e">
        <f ca="1">SUM(E31:K31)</f>
        <v>#REF!</v>
      </c>
    </row>
    <row r="32" spans="1:12" ht="16.2" thickBot="1" x14ac:dyDescent="0.35">
      <c r="A32" s="50"/>
      <c r="B32" s="57"/>
      <c r="C32" s="58"/>
      <c r="D32" s="59"/>
      <c r="E32" s="60"/>
      <c r="F32" s="60"/>
      <c r="G32" s="60"/>
      <c r="H32" s="60"/>
      <c r="I32" s="60"/>
      <c r="J32" s="60"/>
      <c r="K32" s="60"/>
      <c r="L32" s="53"/>
    </row>
    <row r="33" spans="1:12" ht="16.2" thickBot="1" x14ac:dyDescent="0.35">
      <c r="A33" s="50">
        <v>14</v>
      </c>
      <c r="B33" s="51" t="e">
        <f>#REF!</f>
        <v>#REF!</v>
      </c>
      <c r="C33" s="52">
        <f ca="1">COUNTIF(INDIRECT("'"&amp;VLOOKUP($B$3,Horaire!$A$2:$B$41,2,FALSE)&amp;"'!$N$"&amp;2+(ROW()-7)/2*10&amp;":$N$"&amp;8+(ROW()-7)/2*10),"&gt;0")</f>
        <v>0</v>
      </c>
      <c r="D33" s="53">
        <v>13</v>
      </c>
      <c r="E33" s="54">
        <f ca="1">C33*D33</f>
        <v>0</v>
      </c>
      <c r="F33" s="54" t="e">
        <f ca="1">COUNTIF(INDIRECT("'"&amp;VLOOKUP($B$3,Horaire!$A$2:$B$41,2,FALSE)&amp;"'!$O$"&amp;9+(ROW()-7)/2*10&amp;":$O$"&amp;10+(ROW()-7)/2*10),"&gt;0")*#REF!</f>
        <v>#REF!</v>
      </c>
      <c r="G33" s="55"/>
      <c r="H33" s="55">
        <f ca="1">SUM(INDIRECT("'"&amp;VLOOKUP($B$3,Horaire!$A$2:$B$41,2,FALSE)&amp;"'!$I$"&amp;2+(ROW()-7)/2*10&amp;":$I$"&amp;10+(ROW()-7)/2*10))*0.25</f>
        <v>0</v>
      </c>
      <c r="I33" s="55">
        <f ca="1">SUM(INDIRECT("'"&amp;VLOOKUP($B$3,Horaire!$A$2:$B$41,2,FALSE)&amp;"'!$J$"&amp;2+(ROW()-7)/2*10&amp;":$J$"&amp;10+(ROW()-7)/2*10))*0.5</f>
        <v>0</v>
      </c>
      <c r="J33" s="55">
        <f ca="1">SUM(INDIRECT("'"&amp;VLOOKUP($B$3,Horaire!$A$2:$B$41,2,FALSE)&amp;"'!$K$"&amp;2+(ROW()-7)/2*10&amp;":$K$"&amp;10+(ROW()-7)/2*10))</f>
        <v>0</v>
      </c>
      <c r="K33" s="55">
        <f ca="1">SUM(INDIRECT("'"&amp;VLOOKUP($B$3,Horaire!$A$2:$B$41,2,FALSE)&amp;"'!$L$"&amp;2+(ROW()-7)/2*10&amp;":$L$"&amp;10+(ROW()-7)/2*10))*0.25</f>
        <v>0</v>
      </c>
      <c r="L33" s="56" t="e">
        <f ca="1">SUM(E33:K33)</f>
        <v>#REF!</v>
      </c>
    </row>
    <row r="34" spans="1:12" ht="16.2" thickBot="1" x14ac:dyDescent="0.35">
      <c r="A34" s="50"/>
      <c r="B34" s="57"/>
      <c r="C34" s="58"/>
      <c r="D34" s="59"/>
      <c r="E34" s="60"/>
      <c r="F34" s="60"/>
      <c r="G34" s="60"/>
      <c r="H34" s="60"/>
      <c r="I34" s="60"/>
      <c r="J34" s="60"/>
      <c r="K34" s="60"/>
      <c r="L34" s="61"/>
    </row>
    <row r="35" spans="1:12" ht="16.2" thickBot="1" x14ac:dyDescent="0.35">
      <c r="A35" s="50">
        <v>15</v>
      </c>
      <c r="B35" s="51" t="e">
        <f>#REF!</f>
        <v>#REF!</v>
      </c>
      <c r="C35" s="52">
        <f ca="1">COUNTIF(INDIRECT("'"&amp;VLOOKUP($B$3,Horaire!$A$2:$B$41,2,FALSE)&amp;"'!$N$"&amp;2+(ROW()-7)/2*10&amp;":$N$"&amp;8+(ROW()-7)/2*10),"&gt;0")</f>
        <v>0</v>
      </c>
      <c r="D35" s="53">
        <v>13</v>
      </c>
      <c r="E35" s="54">
        <f ca="1">C35*D35</f>
        <v>0</v>
      </c>
      <c r="F35" s="54" t="e">
        <f ca="1">COUNTIF(INDIRECT("'"&amp;VLOOKUP($B$3,Horaire!$A$2:$B$41,2,FALSE)&amp;"'!$O$"&amp;9+(ROW()-7)/2*10&amp;":$O$"&amp;10+(ROW()-7)/2*10),"&gt;0")*#REF!</f>
        <v>#REF!</v>
      </c>
      <c r="G35" s="55"/>
      <c r="H35" s="55">
        <f ca="1">SUM(INDIRECT("'"&amp;VLOOKUP($B$3,Horaire!$A$2:$B$41,2,FALSE)&amp;"'!$I$"&amp;2+(ROW()-7)/2*10&amp;":$I$"&amp;10+(ROW()-7)/2*10))*0.25</f>
        <v>0</v>
      </c>
      <c r="I35" s="55">
        <f ca="1">SUM(INDIRECT("'"&amp;VLOOKUP($B$3,Horaire!$A$2:$B$41,2,FALSE)&amp;"'!$J$"&amp;2+(ROW()-7)/2*10&amp;":$J$"&amp;10+(ROW()-7)/2*10))*0.5</f>
        <v>0</v>
      </c>
      <c r="J35" s="55">
        <f ca="1">SUM(INDIRECT("'"&amp;VLOOKUP($B$3,Horaire!$A$2:$B$41,2,FALSE)&amp;"'!$K$"&amp;2+(ROW()-7)/2*10&amp;":$K$"&amp;10+(ROW()-7)/2*10))</f>
        <v>0</v>
      </c>
      <c r="K35" s="55">
        <f ca="1">SUM(INDIRECT("'"&amp;VLOOKUP($B$3,Horaire!$A$2:$B$41,2,FALSE)&amp;"'!$L$"&amp;2+(ROW()-7)/2*10&amp;":$L$"&amp;10+(ROW()-7)/2*10))*0.25</f>
        <v>0</v>
      </c>
      <c r="L35" s="56" t="e">
        <f ca="1">SUM(E35:K35)</f>
        <v>#REF!</v>
      </c>
    </row>
    <row r="36" spans="1:12" ht="16.2" thickBot="1" x14ac:dyDescent="0.35">
      <c r="A36" s="50"/>
      <c r="B36" s="57"/>
      <c r="C36" s="58"/>
      <c r="D36" s="59"/>
      <c r="E36" s="60"/>
      <c r="F36" s="60"/>
      <c r="G36" s="60"/>
      <c r="H36" s="60"/>
      <c r="I36" s="60"/>
      <c r="J36" s="60"/>
      <c r="K36" s="60"/>
      <c r="L36" s="53"/>
    </row>
    <row r="37" spans="1:12" ht="16.2" thickBot="1" x14ac:dyDescent="0.35">
      <c r="A37" s="50">
        <v>16</v>
      </c>
      <c r="B37" s="51" t="e">
        <f>#REF!</f>
        <v>#REF!</v>
      </c>
      <c r="C37" s="52">
        <f ca="1">COUNTIF(INDIRECT("'"&amp;VLOOKUP($B$3,Horaire!$A$2:$B$41,2,FALSE)&amp;"'!$N$"&amp;2+(ROW()-7)/2*10&amp;":$N$"&amp;8+(ROW()-7)/2*10),"&gt;0")</f>
        <v>0</v>
      </c>
      <c r="D37" s="53">
        <v>13</v>
      </c>
      <c r="E37" s="54">
        <f ca="1">C37*D37</f>
        <v>0</v>
      </c>
      <c r="F37" s="54" t="e">
        <f ca="1">COUNTIF(INDIRECT("'"&amp;VLOOKUP($B$3,Horaire!$A$2:$B$41,2,FALSE)&amp;"'!$O$"&amp;9+(ROW()-7)/2*10&amp;":$O$"&amp;10+(ROW()-7)/2*10),"&gt;0")*#REF!</f>
        <v>#REF!</v>
      </c>
      <c r="G37" s="55"/>
      <c r="H37" s="55">
        <f ca="1">SUM(INDIRECT("'"&amp;VLOOKUP($B$3,Horaire!$A$2:$B$41,2,FALSE)&amp;"'!$I$"&amp;2+(ROW()-7)/2*10&amp;":$I$"&amp;10+(ROW()-7)/2*10))*0.25</f>
        <v>0</v>
      </c>
      <c r="I37" s="55">
        <f ca="1">SUM(INDIRECT("'"&amp;VLOOKUP($B$3,Horaire!$A$2:$B$41,2,FALSE)&amp;"'!$J$"&amp;2+(ROW()-7)/2*10&amp;":$J$"&amp;10+(ROW()-7)/2*10))*0.5</f>
        <v>0</v>
      </c>
      <c r="J37" s="55">
        <f ca="1">SUM(INDIRECT("'"&amp;VLOOKUP($B$3,Horaire!$A$2:$B$41,2,FALSE)&amp;"'!$K$"&amp;2+(ROW()-7)/2*10&amp;":$K$"&amp;10+(ROW()-7)/2*10))</f>
        <v>0</v>
      </c>
      <c r="K37" s="55">
        <f ca="1">SUM(INDIRECT("'"&amp;VLOOKUP($B$3,Horaire!$A$2:$B$41,2,FALSE)&amp;"'!$L$"&amp;2+(ROW()-7)/2*10&amp;":$L$"&amp;10+(ROW()-7)/2*10))*0.25</f>
        <v>0</v>
      </c>
      <c r="L37" s="56" t="e">
        <f ca="1">SUM(E37:K37)</f>
        <v>#REF!</v>
      </c>
    </row>
    <row r="38" spans="1:12" ht="16.2" thickBot="1" x14ac:dyDescent="0.35">
      <c r="A38" s="50"/>
      <c r="B38" s="57"/>
      <c r="C38" s="58"/>
      <c r="D38" s="62"/>
      <c r="E38" s="60"/>
      <c r="F38" s="60"/>
      <c r="G38" s="60"/>
      <c r="H38" s="60"/>
      <c r="I38" s="60"/>
      <c r="J38" s="60"/>
      <c r="K38" s="60"/>
      <c r="L38" s="61"/>
    </row>
    <row r="39" spans="1:12" ht="16.2" thickBot="1" x14ac:dyDescent="0.35">
      <c r="A39" s="63"/>
      <c r="B39" s="64"/>
      <c r="C39" s="65">
        <f ca="1">SUM(C7:C37)</f>
        <v>5</v>
      </c>
      <c r="D39" s="66"/>
      <c r="E39" s="67">
        <f t="shared" ref="E39:L39" ca="1" si="0">SUM(E7:E37)</f>
        <v>65</v>
      </c>
      <c r="F39" s="67" t="e">
        <f t="shared" ca="1" si="0"/>
        <v>#REF!</v>
      </c>
      <c r="G39" s="67">
        <f t="shared" si="0"/>
        <v>0</v>
      </c>
      <c r="H39" s="67">
        <f t="shared" ca="1" si="0"/>
        <v>1</v>
      </c>
      <c r="I39" s="67">
        <f t="shared" ca="1" si="0"/>
        <v>0.5</v>
      </c>
      <c r="J39" s="67">
        <f t="shared" ca="1" si="0"/>
        <v>1</v>
      </c>
      <c r="K39" s="67">
        <f t="shared" ca="1" si="0"/>
        <v>1.25</v>
      </c>
      <c r="L39" s="68" t="e">
        <f t="shared" ca="1" si="0"/>
        <v>#REF!</v>
      </c>
    </row>
    <row r="40" spans="1:12" ht="16.2" thickBot="1" x14ac:dyDescent="0.35">
      <c r="A40" s="50"/>
      <c r="B40" s="69"/>
      <c r="C40" s="70"/>
      <c r="D40" s="31"/>
      <c r="E40" s="71" t="s">
        <v>24</v>
      </c>
      <c r="F40" s="72" t="s">
        <v>25</v>
      </c>
      <c r="G40" s="73"/>
      <c r="H40" s="74"/>
      <c r="I40" s="75"/>
      <c r="J40" s="76"/>
      <c r="K40" s="77" t="s">
        <v>26</v>
      </c>
      <c r="L40" s="78"/>
    </row>
    <row r="41" spans="1:12" ht="16.2" thickBot="1" x14ac:dyDescent="0.35">
      <c r="A41" s="50"/>
      <c r="B41" s="79" t="s">
        <v>27</v>
      </c>
      <c r="C41" s="58"/>
      <c r="D41" s="80"/>
      <c r="E41" s="81"/>
      <c r="F41" s="82" t="s">
        <v>28</v>
      </c>
      <c r="G41" s="83">
        <f>E41*50</f>
        <v>0</v>
      </c>
      <c r="H41" s="80"/>
      <c r="I41" s="84"/>
      <c r="J41" s="57" t="s">
        <v>29</v>
      </c>
      <c r="K41" s="85"/>
      <c r="L41" s="86">
        <f ca="1">INDIRECT("'"&amp;VLOOKUP($B$3,Horaire!$A$2:$B$41,2,FALSE)&amp;"'!$C$"&amp;165+(ROW()-41)/2*10)-INDIRECT("'"&amp;VLOOKUP($B$3,Horaire!$A$2:$B$41,2,FALSE)&amp;"'!$C$"&amp;167+(ROW()-41)/2*10)</f>
        <v>0</v>
      </c>
    </row>
    <row r="42" spans="1:12" ht="16.2" thickBot="1" x14ac:dyDescent="0.35">
      <c r="A42" s="50"/>
      <c r="B42" s="87"/>
      <c r="C42" s="88"/>
      <c r="D42" s="89"/>
      <c r="E42" s="90"/>
      <c r="F42" s="51"/>
      <c r="G42" s="91"/>
      <c r="H42" s="89"/>
      <c r="I42" s="84"/>
      <c r="J42" s="21"/>
      <c r="K42" s="92" t="s">
        <v>30</v>
      </c>
      <c r="L42" s="93"/>
    </row>
    <row r="43" spans="1:12" ht="16.2" thickBot="1" x14ac:dyDescent="0.35">
      <c r="A43" s="50"/>
      <c r="B43" s="79" t="s">
        <v>31</v>
      </c>
      <c r="C43" s="58"/>
      <c r="D43" s="80"/>
      <c r="E43" s="81"/>
      <c r="F43" s="82" t="s">
        <v>28</v>
      </c>
      <c r="G43" s="83">
        <f>E43*20</f>
        <v>0</v>
      </c>
      <c r="H43" s="80"/>
      <c r="I43" s="84"/>
      <c r="J43" s="21"/>
      <c r="K43" s="94" t="s">
        <v>28</v>
      </c>
      <c r="L43" s="95" t="e">
        <f ca="1">L39+L41</f>
        <v>#REF!</v>
      </c>
    </row>
    <row r="44" spans="1:12" ht="16.2" thickBot="1" x14ac:dyDescent="0.35">
      <c r="A44" s="50"/>
      <c r="B44" s="87"/>
      <c r="C44" s="88"/>
      <c r="D44" s="89"/>
      <c r="E44" s="90"/>
      <c r="F44" s="51"/>
      <c r="G44" s="91"/>
      <c r="H44" s="89"/>
      <c r="I44" s="84"/>
      <c r="J44" s="21"/>
      <c r="K44" s="96" t="s">
        <v>32</v>
      </c>
      <c r="L44" s="97"/>
    </row>
    <row r="45" spans="1:12" ht="16.2" thickBot="1" x14ac:dyDescent="0.35">
      <c r="A45" s="50"/>
      <c r="B45" s="79" t="s">
        <v>33</v>
      </c>
      <c r="C45" s="58"/>
      <c r="D45" s="80"/>
      <c r="E45" s="81"/>
      <c r="F45" s="82" t="s">
        <v>28</v>
      </c>
      <c r="G45" s="83">
        <f>E45*10</f>
        <v>0</v>
      </c>
      <c r="H45" s="80"/>
      <c r="I45" s="98" t="s">
        <v>34</v>
      </c>
      <c r="J45" s="99" t="e">
        <f ca="1">C39+F39</f>
        <v>#REF!</v>
      </c>
      <c r="K45" s="100" t="e">
        <f>#REF!</f>
        <v>#REF!</v>
      </c>
      <c r="L45" s="101" t="e">
        <f ca="1">J45*K45</f>
        <v>#REF!</v>
      </c>
    </row>
    <row r="46" spans="1:12" ht="16.2" thickBot="1" x14ac:dyDescent="0.35">
      <c r="A46" s="50"/>
      <c r="B46" s="87"/>
      <c r="C46" s="88"/>
      <c r="D46" s="89"/>
      <c r="E46" s="90"/>
      <c r="F46" s="51"/>
      <c r="G46" s="91"/>
      <c r="H46" s="21" t="s">
        <v>35</v>
      </c>
      <c r="I46" s="82" t="s">
        <v>34</v>
      </c>
      <c r="J46" s="82" t="s">
        <v>36</v>
      </c>
      <c r="K46" s="102">
        <v>10</v>
      </c>
      <c r="L46" s="103">
        <f ca="1">INDIRECT("'"&amp;VLOOKUP($B$3,Horaire!$A$2:$B$41,2,FALSE)&amp;"'!$AC$"&amp;1+(ROW()-46)/2*10)</f>
        <v>0</v>
      </c>
    </row>
    <row r="47" spans="1:12" ht="16.2" thickBot="1" x14ac:dyDescent="0.35">
      <c r="A47" s="50"/>
      <c r="B47" s="79" t="s">
        <v>37</v>
      </c>
      <c r="C47" s="58"/>
      <c r="D47" s="80"/>
      <c r="E47" s="81"/>
      <c r="F47" s="82" t="s">
        <v>28</v>
      </c>
      <c r="G47" s="83">
        <f>E47*5</f>
        <v>0</v>
      </c>
      <c r="H47" s="104">
        <f>SUM(G41:G53)</f>
        <v>0</v>
      </c>
      <c r="I47" s="82"/>
      <c r="J47" s="105"/>
      <c r="K47" s="106"/>
      <c r="L47" s="107"/>
    </row>
    <row r="48" spans="1:12" ht="16.2" thickBot="1" x14ac:dyDescent="0.35">
      <c r="A48" s="50"/>
      <c r="B48" s="87"/>
      <c r="C48" s="88"/>
      <c r="D48" s="89"/>
      <c r="E48" s="90"/>
      <c r="F48" s="51"/>
      <c r="G48" s="91"/>
      <c r="H48" s="108"/>
      <c r="I48" s="84"/>
      <c r="J48" s="21"/>
      <c r="K48" s="92" t="s">
        <v>30</v>
      </c>
      <c r="L48" s="93"/>
    </row>
    <row r="49" spans="1:12" ht="16.2" thickBot="1" x14ac:dyDescent="0.35">
      <c r="A49" s="50"/>
      <c r="B49" s="79" t="s">
        <v>38</v>
      </c>
      <c r="C49" s="58"/>
      <c r="D49" s="80"/>
      <c r="E49" s="81"/>
      <c r="F49" s="82" t="s">
        <v>28</v>
      </c>
      <c r="G49" s="83">
        <f>E49*2</f>
        <v>0</v>
      </c>
      <c r="H49" s="49"/>
      <c r="I49" s="84"/>
      <c r="J49" s="21"/>
      <c r="K49" s="82" t="s">
        <v>39</v>
      </c>
      <c r="L49" s="109" t="e">
        <f ca="1">L43-(L45+L46)</f>
        <v>#REF!</v>
      </c>
    </row>
    <row r="50" spans="1:12" ht="16.2" thickBot="1" x14ac:dyDescent="0.35">
      <c r="A50" s="50"/>
      <c r="B50" s="87"/>
      <c r="C50" s="88"/>
      <c r="D50" s="89"/>
      <c r="E50" s="90"/>
      <c r="F50" s="51"/>
      <c r="G50" s="91"/>
      <c r="H50" s="89"/>
      <c r="I50" s="84"/>
      <c r="J50" s="21"/>
      <c r="K50" s="21"/>
      <c r="L50" s="110"/>
    </row>
    <row r="51" spans="1:12" ht="16.2" thickBot="1" x14ac:dyDescent="0.35">
      <c r="A51" s="50"/>
      <c r="B51" s="79" t="s">
        <v>40</v>
      </c>
      <c r="C51" s="58"/>
      <c r="D51" s="80"/>
      <c r="E51" s="81"/>
      <c r="F51" s="82" t="s">
        <v>28</v>
      </c>
      <c r="G51" s="83">
        <f>E51*1</f>
        <v>0</v>
      </c>
      <c r="H51" s="80"/>
      <c r="I51" s="84"/>
      <c r="J51" s="21"/>
      <c r="K51" s="21"/>
      <c r="L51" s="110"/>
    </row>
    <row r="52" spans="1:12" ht="16.2" thickBot="1" x14ac:dyDescent="0.35">
      <c r="A52" s="50"/>
      <c r="B52" s="87"/>
      <c r="C52" s="88"/>
      <c r="D52" s="89"/>
      <c r="E52" s="90"/>
      <c r="F52" s="51"/>
      <c r="G52" s="91"/>
      <c r="H52" s="89"/>
      <c r="I52" s="84"/>
      <c r="J52" s="21"/>
      <c r="K52" s="21"/>
      <c r="L52" s="110"/>
    </row>
    <row r="53" spans="1:12" ht="16.2" thickBot="1" x14ac:dyDescent="0.35">
      <c r="A53" s="50"/>
      <c r="B53" s="79" t="s">
        <v>41</v>
      </c>
      <c r="C53" s="58"/>
      <c r="D53" s="80"/>
      <c r="E53" s="81"/>
      <c r="F53" s="82" t="s">
        <v>28</v>
      </c>
      <c r="G53" s="83">
        <f>E53*0.25</f>
        <v>0</v>
      </c>
      <c r="H53" s="80"/>
      <c r="I53" s="111"/>
      <c r="J53" s="112"/>
      <c r="K53" s="112"/>
      <c r="L53" s="113"/>
    </row>
    <row r="54" spans="1:12" x14ac:dyDescent="0.3">
      <c r="B54" s="115"/>
      <c r="C54" s="116"/>
      <c r="D54" s="117"/>
      <c r="E54" s="117"/>
      <c r="F54" s="117"/>
      <c r="G54" s="118"/>
      <c r="H54" s="117"/>
      <c r="I54" s="117"/>
      <c r="J54" s="117"/>
      <c r="K54" s="117"/>
      <c r="L54" s="117"/>
    </row>
    <row r="55" spans="1:12" x14ac:dyDescent="0.3">
      <c r="B55" s="115"/>
      <c r="C55" s="116"/>
      <c r="D55" s="117"/>
      <c r="E55" s="117"/>
      <c r="F55" s="117"/>
      <c r="G55" s="118"/>
      <c r="H55" s="117"/>
      <c r="I55" s="117"/>
      <c r="J55" s="117"/>
      <c r="K55" s="117"/>
      <c r="L55" s="117"/>
    </row>
    <row r="56" spans="1:12" x14ac:dyDescent="0.3">
      <c r="B56" s="115"/>
      <c r="C56" s="116"/>
      <c r="D56" s="117"/>
      <c r="E56" s="117"/>
      <c r="F56" s="117"/>
      <c r="G56" s="118"/>
      <c r="H56" s="117"/>
      <c r="I56" s="117"/>
      <c r="J56" s="117"/>
      <c r="K56" s="117"/>
      <c r="L56" s="117"/>
    </row>
    <row r="57" spans="1:12" x14ac:dyDescent="0.3">
      <c r="B57" s="115"/>
      <c r="C57" s="116"/>
      <c r="D57" s="117"/>
      <c r="E57" s="117"/>
      <c r="F57" s="117"/>
      <c r="G57" s="118"/>
      <c r="H57" s="117"/>
      <c r="I57" s="117"/>
      <c r="J57" s="117"/>
      <c r="K57" s="117"/>
      <c r="L57" s="117"/>
    </row>
    <row r="58" spans="1:12" x14ac:dyDescent="0.3">
      <c r="B58" s="119"/>
      <c r="C58" s="116"/>
      <c r="D58" s="117"/>
      <c r="E58" s="117"/>
      <c r="F58" s="117"/>
      <c r="G58" s="118"/>
      <c r="H58" s="117"/>
      <c r="I58" s="117"/>
      <c r="J58" s="117"/>
      <c r="K58" s="117"/>
      <c r="L58" s="117"/>
    </row>
    <row r="62" spans="1:12" x14ac:dyDescent="0.3">
      <c r="B62" s="123"/>
    </row>
  </sheetData>
  <mergeCells count="3">
    <mergeCell ref="A1:F1"/>
    <mergeCell ref="G1:I1"/>
    <mergeCell ref="J1:L1"/>
  </mergeCells>
  <conditionalFormatting sqref="B2:E3 G2:G3 J2:K3 H7:K37 B4:K6 B38:K38 B7:F37">
    <cfRule type="cellIs" dxfId="127" priority="16" operator="equal">
      <formula>FALSE</formula>
    </cfRule>
    <cfRule type="cellIs" dxfId="126" priority="17" operator="equal">
      <formula>0</formula>
    </cfRule>
    <cfRule type="containsErrors" dxfId="125" priority="18">
      <formula>ISERROR(B2)</formula>
    </cfRule>
  </conditionalFormatting>
  <conditionalFormatting sqref="L43">
    <cfRule type="containsErrors" dxfId="124" priority="4">
      <formula>ISERROR(L43)</formula>
    </cfRule>
    <cfRule type="cellIs" dxfId="123" priority="15" operator="equal">
      <formula>0</formula>
    </cfRule>
  </conditionalFormatting>
  <conditionalFormatting sqref="L45:L46">
    <cfRule type="containsErrors" dxfId="122" priority="3">
      <formula>ISERROR(L45)</formula>
    </cfRule>
  </conditionalFormatting>
  <conditionalFormatting sqref="L49">
    <cfRule type="containsErrors" dxfId="121" priority="2">
      <formula>ISERROR(L49)</formula>
    </cfRule>
    <cfRule type="cellIs" dxfId="120" priority="13" operator="equal">
      <formula>0</formula>
    </cfRule>
  </conditionalFormatting>
  <conditionalFormatting sqref="H47">
    <cfRule type="cellIs" dxfId="119" priority="12" operator="equal">
      <formula>0</formula>
    </cfRule>
  </conditionalFormatting>
  <conditionalFormatting sqref="G41:G53">
    <cfRule type="cellIs" dxfId="118" priority="11" operator="equal">
      <formula>0</formula>
    </cfRule>
  </conditionalFormatting>
  <conditionalFormatting sqref="L41">
    <cfRule type="containsErrors" dxfId="117" priority="5">
      <formula>ISERROR(L41)</formula>
    </cfRule>
    <cfRule type="cellIs" dxfId="116" priority="10" operator="equal">
      <formula>0</formula>
    </cfRule>
  </conditionalFormatting>
  <conditionalFormatting sqref="G38">
    <cfRule type="cellIs" dxfId="115" priority="9" operator="equal">
      <formula>0</formula>
    </cfRule>
  </conditionalFormatting>
  <conditionalFormatting sqref="L7:L37">
    <cfRule type="containsErrors" dxfId="114" priority="8">
      <formula>ISERROR(L7)</formula>
    </cfRule>
  </conditionalFormatting>
  <conditionalFormatting sqref="C39:K39">
    <cfRule type="cellIs" dxfId="113" priority="7" operator="equal">
      <formula>0</formula>
    </cfRule>
    <cfRule type="containsErrors" dxfId="112" priority="19">
      <formula>ISERROR(C39)</formula>
    </cfRule>
  </conditionalFormatting>
  <conditionalFormatting sqref="L39">
    <cfRule type="containsErrors" dxfId="111" priority="6">
      <formula>ISERROR(L39)</formula>
    </cfRule>
  </conditionalFormatting>
  <conditionalFormatting sqref="J45">
    <cfRule type="containsErrors" dxfId="110" priority="1">
      <formula>ISERROR(J45)</formula>
    </cfRule>
  </conditionalFormatting>
  <conditionalFormatting sqref="L45:L47">
    <cfRule type="cellIs" dxfId="109" priority="14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3"/>
  <sheetViews>
    <sheetView workbookViewId="0">
      <selection activeCell="F9" sqref="F9"/>
    </sheetView>
  </sheetViews>
  <sheetFormatPr baseColWidth="10" defaultRowHeight="14.4" x14ac:dyDescent="0.3"/>
  <cols>
    <col min="1" max="1" width="9.77734375" style="141" customWidth="1"/>
    <col min="2" max="2" width="20.77734375" style="141" customWidth="1"/>
    <col min="3" max="4" width="7.77734375" style="141" customWidth="1"/>
    <col min="5" max="6" width="10.77734375" style="141" customWidth="1"/>
    <col min="7" max="8" width="9.77734375" style="141" customWidth="1"/>
    <col min="9" max="9" width="8.77734375" style="141" customWidth="1"/>
    <col min="10" max="10" width="12.77734375" style="141" customWidth="1"/>
    <col min="11" max="11" width="8.77734375" style="141" customWidth="1"/>
    <col min="12" max="12" width="12.77734375" style="141" customWidth="1"/>
  </cols>
  <sheetData>
    <row r="1" spans="1:12" x14ac:dyDescent="0.3">
      <c r="A1" s="428"/>
      <c r="B1" s="429"/>
      <c r="C1" s="429"/>
      <c r="D1" s="429"/>
      <c r="E1" s="429"/>
      <c r="F1" s="429"/>
      <c r="G1" s="124"/>
      <c r="H1" s="124"/>
      <c r="I1" s="124"/>
      <c r="J1" s="124"/>
      <c r="K1" s="124"/>
      <c r="L1" s="125"/>
    </row>
    <row r="2" spans="1:12" x14ac:dyDescent="0.3">
      <c r="A2" s="126"/>
      <c r="B2" s="127"/>
      <c r="C2" s="127"/>
      <c r="D2" s="127"/>
      <c r="E2" s="127"/>
      <c r="F2" s="127"/>
      <c r="G2" s="127"/>
      <c r="H2" s="127"/>
      <c r="I2" s="127"/>
      <c r="J2" s="128"/>
      <c r="K2" s="127"/>
      <c r="L2" s="129"/>
    </row>
    <row r="3" spans="1:12" x14ac:dyDescent="0.3">
      <c r="A3" s="126"/>
      <c r="B3" s="130"/>
      <c r="C3" s="127"/>
      <c r="D3" s="127"/>
      <c r="E3" s="127"/>
      <c r="F3" s="127"/>
      <c r="G3" s="127"/>
      <c r="H3" s="127"/>
      <c r="I3" s="127"/>
      <c r="J3" s="127"/>
      <c r="K3" s="127"/>
      <c r="L3" s="129"/>
    </row>
    <row r="4" spans="1:12" x14ac:dyDescent="0.3">
      <c r="A4" s="126"/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9"/>
    </row>
    <row r="5" spans="1:12" ht="15.6" x14ac:dyDescent="0.3">
      <c r="A5" s="131"/>
      <c r="B5" s="132"/>
      <c r="C5" s="133"/>
      <c r="D5" s="133"/>
      <c r="E5" s="133"/>
      <c r="F5" s="133"/>
      <c r="G5" s="133"/>
      <c r="H5" s="133"/>
      <c r="I5" s="133"/>
      <c r="J5" s="133"/>
      <c r="K5" s="133"/>
      <c r="L5" s="134"/>
    </row>
    <row r="6" spans="1:12" x14ac:dyDescent="0.3">
      <c r="A6" s="135"/>
      <c r="B6" s="128"/>
      <c r="C6" s="128"/>
      <c r="D6" s="128"/>
      <c r="E6" s="128"/>
      <c r="F6" s="128"/>
      <c r="G6" s="128"/>
      <c r="H6" s="128"/>
      <c r="I6" s="128"/>
      <c r="J6" s="128"/>
      <c r="K6" s="128"/>
      <c r="L6" s="136"/>
    </row>
    <row r="7" spans="1:12" x14ac:dyDescent="0.3">
      <c r="A7" s="135"/>
      <c r="B7" s="137"/>
      <c r="C7" s="128"/>
      <c r="D7" s="128"/>
      <c r="E7" s="128"/>
      <c r="F7" s="128"/>
      <c r="G7" s="128"/>
      <c r="H7" s="128"/>
      <c r="I7" s="128"/>
      <c r="J7" s="128"/>
      <c r="K7" s="128"/>
      <c r="L7" s="136"/>
    </row>
    <row r="8" spans="1:12" x14ac:dyDescent="0.3">
      <c r="A8" s="135"/>
      <c r="B8" s="137"/>
      <c r="C8" s="128"/>
      <c r="D8" s="128"/>
      <c r="E8" s="128"/>
      <c r="F8" s="128"/>
      <c r="G8" s="128"/>
      <c r="H8" s="128"/>
      <c r="I8" s="128"/>
      <c r="J8" s="128"/>
      <c r="K8" s="128"/>
      <c r="L8" s="136"/>
    </row>
    <row r="9" spans="1:12" x14ac:dyDescent="0.3">
      <c r="A9" s="135"/>
      <c r="B9" s="137"/>
      <c r="C9" s="128"/>
      <c r="D9" s="128"/>
      <c r="E9" s="128"/>
      <c r="F9" s="128"/>
      <c r="G9" s="128"/>
      <c r="H9" s="128"/>
      <c r="I9" s="128"/>
      <c r="J9" s="128"/>
      <c r="K9" s="128"/>
      <c r="L9" s="136"/>
    </row>
    <row r="10" spans="1:12" x14ac:dyDescent="0.3">
      <c r="A10" s="135"/>
      <c r="B10" s="137"/>
      <c r="C10" s="128"/>
      <c r="D10" s="128"/>
      <c r="E10" s="128"/>
      <c r="F10" s="128"/>
      <c r="G10" s="128"/>
      <c r="H10" s="128"/>
      <c r="I10" s="128"/>
      <c r="J10" s="128"/>
      <c r="K10" s="128"/>
      <c r="L10" s="136"/>
    </row>
    <row r="11" spans="1:12" x14ac:dyDescent="0.3">
      <c r="A11" s="135"/>
      <c r="B11" s="137"/>
      <c r="C11" s="128"/>
      <c r="D11" s="128"/>
      <c r="E11" s="128"/>
      <c r="F11" s="128"/>
      <c r="G11" s="128"/>
      <c r="H11" s="128"/>
      <c r="I11" s="128"/>
      <c r="J11" s="128"/>
      <c r="K11" s="128"/>
      <c r="L11" s="136"/>
    </row>
    <row r="12" spans="1:12" x14ac:dyDescent="0.3">
      <c r="A12" s="135"/>
      <c r="B12" s="137"/>
      <c r="C12" s="128"/>
      <c r="D12" s="128"/>
      <c r="E12" s="128"/>
      <c r="F12" s="128"/>
      <c r="G12" s="128"/>
      <c r="H12" s="128"/>
      <c r="I12" s="128"/>
      <c r="J12" s="128"/>
      <c r="K12" s="128"/>
      <c r="L12" s="136"/>
    </row>
    <row r="13" spans="1:12" x14ac:dyDescent="0.3">
      <c r="A13" s="135"/>
      <c r="B13" s="137"/>
      <c r="C13" s="128"/>
      <c r="D13" s="128"/>
      <c r="E13" s="128"/>
      <c r="F13" s="128"/>
      <c r="G13" s="128"/>
      <c r="H13" s="128"/>
      <c r="I13" s="128"/>
      <c r="J13" s="128"/>
      <c r="K13" s="128"/>
      <c r="L13" s="136"/>
    </row>
    <row r="14" spans="1:12" x14ac:dyDescent="0.3">
      <c r="A14" s="135"/>
      <c r="B14" s="137"/>
      <c r="C14" s="128"/>
      <c r="D14" s="128"/>
      <c r="E14" s="128"/>
      <c r="F14" s="128"/>
      <c r="G14" s="128"/>
      <c r="H14" s="128"/>
      <c r="I14" s="128"/>
      <c r="J14" s="128"/>
      <c r="K14" s="128"/>
      <c r="L14" s="136"/>
    </row>
    <row r="15" spans="1:12" x14ac:dyDescent="0.3">
      <c r="A15" s="135"/>
      <c r="B15" s="137"/>
      <c r="C15" s="128"/>
      <c r="D15" s="128"/>
      <c r="E15" s="128"/>
      <c r="F15" s="128"/>
      <c r="G15" s="128"/>
      <c r="H15" s="128"/>
      <c r="I15" s="128"/>
      <c r="J15" s="128"/>
      <c r="K15" s="128"/>
      <c r="L15" s="136"/>
    </row>
    <row r="16" spans="1:12" x14ac:dyDescent="0.3">
      <c r="A16" s="135"/>
      <c r="B16" s="137"/>
      <c r="C16" s="128"/>
      <c r="D16" s="128"/>
      <c r="E16" s="128"/>
      <c r="F16" s="128"/>
      <c r="G16" s="128"/>
      <c r="H16" s="128"/>
      <c r="I16" s="128"/>
      <c r="J16" s="128"/>
      <c r="K16" s="128"/>
      <c r="L16" s="136"/>
    </row>
    <row r="17" spans="1:12" x14ac:dyDescent="0.3">
      <c r="A17" s="135"/>
      <c r="B17" s="137"/>
      <c r="C17" s="128"/>
      <c r="D17" s="128"/>
      <c r="E17" s="128"/>
      <c r="F17" s="128"/>
      <c r="G17" s="128"/>
      <c r="H17" s="128"/>
      <c r="I17" s="128"/>
      <c r="J17" s="128"/>
      <c r="K17" s="128"/>
      <c r="L17" s="136"/>
    </row>
    <row r="18" spans="1:12" x14ac:dyDescent="0.3">
      <c r="A18" s="135"/>
      <c r="B18" s="137"/>
      <c r="C18" s="128"/>
      <c r="D18" s="128"/>
      <c r="E18" s="128"/>
      <c r="F18" s="128"/>
      <c r="G18" s="128"/>
      <c r="H18" s="128"/>
      <c r="I18" s="128"/>
      <c r="J18" s="128"/>
      <c r="K18" s="128"/>
      <c r="L18" s="136"/>
    </row>
    <row r="19" spans="1:12" x14ac:dyDescent="0.3">
      <c r="A19" s="135"/>
      <c r="B19" s="137"/>
      <c r="C19" s="128"/>
      <c r="D19" s="128"/>
      <c r="E19" s="128"/>
      <c r="F19" s="128"/>
      <c r="G19" s="128"/>
      <c r="H19" s="128"/>
      <c r="I19" s="128"/>
      <c r="J19" s="128"/>
      <c r="K19" s="128"/>
      <c r="L19" s="136"/>
    </row>
    <row r="20" spans="1:12" x14ac:dyDescent="0.3">
      <c r="A20" s="135"/>
      <c r="B20" s="137"/>
      <c r="C20" s="128"/>
      <c r="D20" s="128"/>
      <c r="E20" s="128"/>
      <c r="F20" s="128"/>
      <c r="G20" s="128"/>
      <c r="H20" s="128"/>
      <c r="I20" s="128"/>
      <c r="J20" s="128"/>
      <c r="K20" s="128"/>
      <c r="L20" s="136"/>
    </row>
    <row r="21" spans="1:12" x14ac:dyDescent="0.3">
      <c r="A21" s="135"/>
      <c r="B21" s="137"/>
      <c r="C21" s="128"/>
      <c r="D21" s="128"/>
      <c r="E21" s="128"/>
      <c r="F21" s="128"/>
      <c r="G21" s="128"/>
      <c r="H21" s="128"/>
      <c r="I21" s="128"/>
      <c r="J21" s="128"/>
      <c r="K21" s="128"/>
      <c r="L21" s="136"/>
    </row>
    <row r="22" spans="1:12" x14ac:dyDescent="0.3">
      <c r="A22" s="135"/>
      <c r="B22" s="137"/>
      <c r="C22" s="128"/>
      <c r="D22" s="128"/>
      <c r="E22" s="128"/>
      <c r="F22" s="128"/>
      <c r="G22" s="128"/>
      <c r="H22" s="128"/>
      <c r="I22" s="128"/>
      <c r="J22" s="128"/>
      <c r="K22" s="128"/>
      <c r="L22" s="136"/>
    </row>
    <row r="23" spans="1:12" x14ac:dyDescent="0.3">
      <c r="A23" s="135"/>
      <c r="B23" s="137"/>
      <c r="C23" s="128"/>
      <c r="D23" s="128"/>
      <c r="E23" s="128"/>
      <c r="F23" s="128"/>
      <c r="G23" s="128"/>
      <c r="H23" s="128"/>
      <c r="I23" s="128"/>
      <c r="J23" s="128"/>
      <c r="K23" s="128"/>
      <c r="L23" s="136"/>
    </row>
    <row r="24" spans="1:12" x14ac:dyDescent="0.3">
      <c r="A24" s="135"/>
      <c r="B24" s="137"/>
      <c r="C24" s="128"/>
      <c r="D24" s="128"/>
      <c r="E24" s="128"/>
      <c r="F24" s="128"/>
      <c r="G24" s="128"/>
      <c r="H24" s="128"/>
      <c r="I24" s="128"/>
      <c r="J24" s="128"/>
      <c r="K24" s="128"/>
      <c r="L24" s="136"/>
    </row>
    <row r="25" spans="1:12" x14ac:dyDescent="0.3">
      <c r="A25" s="135"/>
      <c r="B25" s="137"/>
      <c r="C25" s="128"/>
      <c r="D25" s="128"/>
      <c r="E25" s="128"/>
      <c r="F25" s="128"/>
      <c r="G25" s="128"/>
      <c r="H25" s="128"/>
      <c r="I25" s="128"/>
      <c r="J25" s="128"/>
      <c r="K25" s="128"/>
      <c r="L25" s="136"/>
    </row>
    <row r="26" spans="1:12" x14ac:dyDescent="0.3">
      <c r="A26" s="135"/>
      <c r="B26" s="137"/>
      <c r="C26" s="128"/>
      <c r="D26" s="128"/>
      <c r="E26" s="128"/>
      <c r="F26" s="128"/>
      <c r="G26" s="128"/>
      <c r="H26" s="128"/>
      <c r="I26" s="128"/>
      <c r="J26" s="128"/>
      <c r="K26" s="128"/>
      <c r="L26" s="136"/>
    </row>
    <row r="27" spans="1:12" x14ac:dyDescent="0.3">
      <c r="A27" s="135"/>
      <c r="B27" s="137"/>
      <c r="C27" s="128"/>
      <c r="D27" s="128"/>
      <c r="E27" s="128"/>
      <c r="F27" s="128"/>
      <c r="G27" s="128"/>
      <c r="H27" s="128"/>
      <c r="I27" s="128"/>
      <c r="J27" s="128"/>
      <c r="K27" s="128"/>
      <c r="L27" s="136"/>
    </row>
    <row r="28" spans="1:12" x14ac:dyDescent="0.3">
      <c r="A28" s="135"/>
      <c r="B28" s="137"/>
      <c r="C28" s="128"/>
      <c r="D28" s="128"/>
      <c r="E28" s="128"/>
      <c r="F28" s="128"/>
      <c r="G28" s="128"/>
      <c r="H28" s="128"/>
      <c r="I28" s="128"/>
      <c r="J28" s="128"/>
      <c r="K28" s="128"/>
      <c r="L28" s="136"/>
    </row>
    <row r="29" spans="1:12" x14ac:dyDescent="0.3">
      <c r="A29" s="135"/>
      <c r="B29" s="137"/>
      <c r="C29" s="128"/>
      <c r="D29" s="128"/>
      <c r="E29" s="128"/>
      <c r="F29" s="128"/>
      <c r="G29" s="128"/>
      <c r="H29" s="128"/>
      <c r="I29" s="128"/>
      <c r="J29" s="128"/>
      <c r="K29" s="128"/>
      <c r="L29" s="136"/>
    </row>
    <row r="30" spans="1:12" x14ac:dyDescent="0.3">
      <c r="A30" s="135"/>
      <c r="B30" s="137"/>
      <c r="C30" s="128"/>
      <c r="D30" s="128"/>
      <c r="E30" s="128"/>
      <c r="F30" s="128"/>
      <c r="G30" s="128"/>
      <c r="H30" s="128"/>
      <c r="I30" s="128"/>
      <c r="J30" s="128"/>
      <c r="K30" s="128"/>
      <c r="L30" s="136"/>
    </row>
    <row r="31" spans="1:12" x14ac:dyDescent="0.3">
      <c r="A31" s="135"/>
      <c r="B31" s="137"/>
      <c r="C31" s="128"/>
      <c r="D31" s="128"/>
      <c r="E31" s="128"/>
      <c r="F31" s="128"/>
      <c r="G31" s="128"/>
      <c r="H31" s="128"/>
      <c r="I31" s="128"/>
      <c r="J31" s="128"/>
      <c r="K31" s="128"/>
      <c r="L31" s="136"/>
    </row>
    <row r="32" spans="1:12" x14ac:dyDescent="0.3">
      <c r="A32" s="135"/>
      <c r="B32" s="137"/>
      <c r="C32" s="128"/>
      <c r="D32" s="128"/>
      <c r="E32" s="128"/>
      <c r="F32" s="128"/>
      <c r="G32" s="128"/>
      <c r="H32" s="128"/>
      <c r="I32" s="128"/>
      <c r="J32" s="128"/>
      <c r="K32" s="128"/>
      <c r="L32" s="136"/>
    </row>
    <row r="33" spans="1:12" x14ac:dyDescent="0.3">
      <c r="A33" s="135"/>
      <c r="B33" s="137"/>
      <c r="C33" s="128"/>
      <c r="D33" s="128"/>
      <c r="E33" s="128"/>
      <c r="F33" s="128"/>
      <c r="G33" s="128"/>
      <c r="H33" s="128"/>
      <c r="I33" s="128"/>
      <c r="J33" s="128"/>
      <c r="K33" s="128"/>
      <c r="L33" s="136"/>
    </row>
    <row r="34" spans="1:12" x14ac:dyDescent="0.3">
      <c r="A34" s="135"/>
      <c r="B34" s="137"/>
      <c r="C34" s="128"/>
      <c r="D34" s="128"/>
      <c r="E34" s="128"/>
      <c r="F34" s="128"/>
      <c r="G34" s="128"/>
      <c r="H34" s="128"/>
      <c r="I34" s="128"/>
      <c r="J34" s="128"/>
      <c r="K34" s="128"/>
      <c r="L34" s="136"/>
    </row>
    <row r="35" spans="1:12" x14ac:dyDescent="0.3">
      <c r="A35" s="135"/>
      <c r="B35" s="137"/>
      <c r="C35" s="128"/>
      <c r="D35" s="128"/>
      <c r="E35" s="128"/>
      <c r="F35" s="128"/>
      <c r="G35" s="128"/>
      <c r="H35" s="128"/>
      <c r="I35" s="128"/>
      <c r="J35" s="128"/>
      <c r="K35" s="128"/>
      <c r="L35" s="136"/>
    </row>
    <row r="36" spans="1:12" x14ac:dyDescent="0.3">
      <c r="A36" s="135"/>
      <c r="B36" s="137"/>
      <c r="C36" s="128"/>
      <c r="D36" s="128"/>
      <c r="E36" s="128"/>
      <c r="F36" s="128"/>
      <c r="G36" s="128"/>
      <c r="H36" s="128"/>
      <c r="I36" s="128"/>
      <c r="J36" s="128"/>
      <c r="K36" s="128"/>
      <c r="L36" s="136"/>
    </row>
    <row r="37" spans="1:12" x14ac:dyDescent="0.3">
      <c r="A37" s="135"/>
      <c r="B37" s="137"/>
      <c r="C37" s="128"/>
      <c r="D37" s="128"/>
      <c r="E37" s="128"/>
      <c r="F37" s="128"/>
      <c r="G37" s="128"/>
      <c r="H37" s="128"/>
      <c r="I37" s="128"/>
      <c r="J37" s="128"/>
      <c r="K37" s="128"/>
      <c r="L37" s="136"/>
    </row>
    <row r="38" spans="1:12" x14ac:dyDescent="0.3">
      <c r="A38" s="135"/>
      <c r="B38" s="128"/>
      <c r="C38" s="128"/>
      <c r="D38" s="128"/>
      <c r="E38" s="128"/>
      <c r="F38" s="128"/>
      <c r="G38" s="128"/>
      <c r="H38" s="128"/>
      <c r="I38" s="128"/>
      <c r="J38" s="128"/>
      <c r="K38" s="128"/>
      <c r="L38" s="136"/>
    </row>
    <row r="39" spans="1:12" x14ac:dyDescent="0.3">
      <c r="A39" s="135"/>
      <c r="B39" s="128"/>
      <c r="C39" s="128"/>
      <c r="D39" s="128"/>
      <c r="E39" s="128"/>
      <c r="F39" s="128"/>
      <c r="G39" s="128"/>
      <c r="H39" s="128"/>
      <c r="I39" s="128"/>
      <c r="J39" s="128"/>
      <c r="K39" s="128"/>
      <c r="L39" s="136"/>
    </row>
    <row r="40" spans="1:12" x14ac:dyDescent="0.3">
      <c r="A40" s="126"/>
      <c r="B40" s="127"/>
      <c r="C40" s="127"/>
      <c r="D40" s="127"/>
      <c r="E40" s="127"/>
      <c r="F40" s="127"/>
      <c r="G40" s="127"/>
      <c r="H40" s="127"/>
      <c r="I40" s="127"/>
      <c r="J40" s="127"/>
      <c r="K40" s="127"/>
      <c r="L40" s="129"/>
    </row>
    <row r="41" spans="1:12" x14ac:dyDescent="0.3">
      <c r="A41" s="126"/>
      <c r="B41" s="127"/>
      <c r="C41" s="127"/>
      <c r="D41" s="127"/>
      <c r="E41" s="127"/>
      <c r="F41" s="127"/>
      <c r="G41" s="127"/>
      <c r="H41" s="127"/>
      <c r="I41" s="127"/>
      <c r="J41" s="127"/>
      <c r="K41" s="127"/>
      <c r="L41" s="129"/>
    </row>
    <row r="42" spans="1:12" x14ac:dyDescent="0.3">
      <c r="A42" s="126"/>
      <c r="B42" s="127"/>
      <c r="C42" s="127"/>
      <c r="D42" s="127"/>
      <c r="E42" s="127"/>
      <c r="F42" s="127"/>
      <c r="G42" s="127"/>
      <c r="H42" s="127"/>
      <c r="I42" s="127"/>
      <c r="J42" s="127"/>
      <c r="K42" s="127"/>
      <c r="L42" s="129"/>
    </row>
    <row r="43" spans="1:12" x14ac:dyDescent="0.3">
      <c r="A43" s="126"/>
      <c r="B43" s="127"/>
      <c r="C43" s="127"/>
      <c r="D43" s="127"/>
      <c r="E43" s="127"/>
      <c r="F43" s="127"/>
      <c r="G43" s="127"/>
      <c r="H43" s="127"/>
      <c r="I43" s="127"/>
      <c r="J43" s="127"/>
      <c r="K43" s="127"/>
      <c r="L43" s="129"/>
    </row>
    <row r="44" spans="1:12" x14ac:dyDescent="0.3">
      <c r="A44" s="126"/>
      <c r="B44" s="127"/>
      <c r="C44" s="127"/>
      <c r="D44" s="127"/>
      <c r="E44" s="127"/>
      <c r="F44" s="127"/>
      <c r="G44" s="127"/>
      <c r="H44" s="127"/>
      <c r="I44" s="127"/>
      <c r="J44" s="127"/>
      <c r="K44" s="127"/>
      <c r="L44" s="129"/>
    </row>
    <row r="45" spans="1:12" x14ac:dyDescent="0.3">
      <c r="A45" s="126"/>
      <c r="B45" s="127"/>
      <c r="C45" s="127"/>
      <c r="D45" s="127"/>
      <c r="E45" s="127"/>
      <c r="F45" s="127"/>
      <c r="G45" s="127"/>
      <c r="H45" s="127"/>
      <c r="I45" s="127"/>
      <c r="J45" s="127"/>
      <c r="K45" s="127"/>
      <c r="L45" s="129"/>
    </row>
    <row r="46" spans="1:12" x14ac:dyDescent="0.3">
      <c r="A46" s="126"/>
      <c r="B46" s="127"/>
      <c r="C46" s="127"/>
      <c r="D46" s="127"/>
      <c r="E46" s="127"/>
      <c r="F46" s="127"/>
      <c r="G46" s="127"/>
      <c r="H46" s="127"/>
      <c r="I46" s="127"/>
      <c r="J46" s="127"/>
      <c r="K46" s="127"/>
      <c r="L46" s="129"/>
    </row>
    <row r="47" spans="1:12" x14ac:dyDescent="0.3">
      <c r="A47" s="126"/>
      <c r="B47" s="127"/>
      <c r="C47" s="127"/>
      <c r="D47" s="127"/>
      <c r="E47" s="127"/>
      <c r="F47" s="127"/>
      <c r="G47" s="127"/>
      <c r="H47" s="127"/>
      <c r="I47" s="127"/>
      <c r="J47" s="127"/>
      <c r="K47" s="127"/>
      <c r="L47" s="129"/>
    </row>
    <row r="48" spans="1:12" x14ac:dyDescent="0.3">
      <c r="A48" s="126"/>
      <c r="B48" s="127"/>
      <c r="C48" s="127"/>
      <c r="D48" s="127"/>
      <c r="E48" s="127"/>
      <c r="F48" s="127"/>
      <c r="G48" s="127"/>
      <c r="H48" s="127"/>
      <c r="I48" s="127"/>
      <c r="J48" s="127"/>
      <c r="K48" s="127"/>
      <c r="L48" s="129"/>
    </row>
    <row r="49" spans="1:12" x14ac:dyDescent="0.3">
      <c r="A49" s="126"/>
      <c r="B49" s="127"/>
      <c r="C49" s="127"/>
      <c r="D49" s="127"/>
      <c r="E49" s="127"/>
      <c r="F49" s="127"/>
      <c r="G49" s="127"/>
      <c r="H49" s="127"/>
      <c r="I49" s="127"/>
      <c r="J49" s="127"/>
      <c r="K49" s="127"/>
      <c r="L49" s="129"/>
    </row>
    <row r="50" spans="1:12" x14ac:dyDescent="0.3">
      <c r="A50" s="126"/>
      <c r="B50" s="127"/>
      <c r="C50" s="127"/>
      <c r="D50" s="127"/>
      <c r="E50" s="127"/>
      <c r="F50" s="127"/>
      <c r="G50" s="127"/>
      <c r="H50" s="127"/>
      <c r="I50" s="127"/>
      <c r="J50" s="127"/>
      <c r="K50" s="127"/>
      <c r="L50" s="129"/>
    </row>
    <row r="51" spans="1:12" x14ac:dyDescent="0.3">
      <c r="A51" s="126"/>
      <c r="B51" s="127"/>
      <c r="C51" s="127"/>
      <c r="D51" s="127"/>
      <c r="E51" s="127"/>
      <c r="F51" s="127"/>
      <c r="G51" s="127"/>
      <c r="H51" s="127"/>
      <c r="I51" s="127"/>
      <c r="J51" s="127"/>
      <c r="K51" s="127"/>
      <c r="L51" s="129"/>
    </row>
    <row r="52" spans="1:12" x14ac:dyDescent="0.3">
      <c r="A52" s="126"/>
      <c r="B52" s="127"/>
      <c r="C52" s="127"/>
      <c r="D52" s="127"/>
      <c r="E52" s="127"/>
      <c r="F52" s="127"/>
      <c r="G52" s="127"/>
      <c r="H52" s="127"/>
      <c r="I52" s="127"/>
      <c r="J52" s="127"/>
      <c r="K52" s="127"/>
      <c r="L52" s="129"/>
    </row>
    <row r="53" spans="1:12" ht="15" thickBot="1" x14ac:dyDescent="0.35">
      <c r="A53" s="138"/>
      <c r="B53" s="139"/>
      <c r="C53" s="139"/>
      <c r="D53" s="139"/>
      <c r="E53" s="139"/>
      <c r="F53" s="139"/>
      <c r="G53" s="139"/>
      <c r="H53" s="139"/>
      <c r="I53" s="139"/>
      <c r="J53" s="139"/>
      <c r="K53" s="139"/>
      <c r="L53" s="140"/>
    </row>
  </sheetData>
  <mergeCells count="1">
    <mergeCell ref="A1:F1"/>
  </mergeCells>
  <conditionalFormatting sqref="A1:L1048576">
    <cfRule type="cellIs" dxfId="108" priority="1" operator="equal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S11"/>
  <sheetViews>
    <sheetView tabSelected="1" workbookViewId="0"/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14" width="5.77734375" customWidth="1"/>
    <col min="15" max="15" width="14" customWidth="1"/>
    <col min="16" max="16" width="0.88671875" customWidth="1"/>
    <col min="17" max="19" width="7.77734375" customWidth="1"/>
  </cols>
  <sheetData>
    <row r="1" spans="1:19" ht="49.8" customHeight="1" thickBot="1" x14ac:dyDescent="0.35">
      <c r="A1" s="142" t="s">
        <v>2</v>
      </c>
      <c r="B1" s="143" t="s">
        <v>44</v>
      </c>
      <c r="C1" s="144" t="s">
        <v>45</v>
      </c>
      <c r="D1" s="145" t="s">
        <v>46</v>
      </c>
      <c r="E1" s="146" t="s">
        <v>47</v>
      </c>
      <c r="F1" s="146" t="s">
        <v>48</v>
      </c>
      <c r="G1" s="146" t="s">
        <v>49</v>
      </c>
      <c r="H1" s="147" t="s">
        <v>50</v>
      </c>
      <c r="I1" s="148">
        <v>69</v>
      </c>
      <c r="J1" s="149">
        <v>169</v>
      </c>
      <c r="K1" s="150">
        <v>269</v>
      </c>
      <c r="L1" s="151" t="s">
        <v>22</v>
      </c>
      <c r="M1" s="152" t="s">
        <v>51</v>
      </c>
      <c r="N1" s="152" t="s">
        <v>52</v>
      </c>
      <c r="O1" s="153">
        <v>42614</v>
      </c>
      <c r="P1" s="154"/>
      <c r="Q1" s="155" t="s">
        <v>53</v>
      </c>
      <c r="R1" s="156" t="s">
        <v>54</v>
      </c>
      <c r="S1" s="157" t="s">
        <v>55</v>
      </c>
    </row>
    <row r="2" spans="1:19" ht="15.6" x14ac:dyDescent="0.3">
      <c r="A2" s="158" t="s">
        <v>6</v>
      </c>
      <c r="B2" s="18">
        <v>1000</v>
      </c>
      <c r="C2" s="159" t="str">
        <f>VLOOKUP(B2,Données!$A$3:$G$1003,3)</f>
        <v>Jocelyne Labelle</v>
      </c>
      <c r="D2" s="160"/>
      <c r="E2" s="161">
        <v>1</v>
      </c>
      <c r="F2" s="161">
        <v>1</v>
      </c>
      <c r="G2" s="161">
        <v>1</v>
      </c>
      <c r="H2" s="162"/>
      <c r="I2" s="163">
        <v>1</v>
      </c>
      <c r="J2" s="164"/>
      <c r="K2" s="165">
        <v>1</v>
      </c>
      <c r="L2" s="166">
        <v>1</v>
      </c>
      <c r="M2" s="167">
        <f>SUM(E2:G2)</f>
        <v>3</v>
      </c>
      <c r="N2" s="167">
        <f>COUNTIF(E2:G2,"&gt;0")</f>
        <v>3</v>
      </c>
      <c r="O2" s="168">
        <f>IF(OR(E2&gt;0,F2&gt;0,G2&gt;0),Données!$X$6)</f>
        <v>13</v>
      </c>
      <c r="P2" s="169"/>
      <c r="Q2" s="170"/>
      <c r="R2" s="171"/>
      <c r="S2" s="172">
        <f t="shared" ref="S2:S10" si="0">SUM(I2:L2)</f>
        <v>3</v>
      </c>
    </row>
    <row r="3" spans="1:19" ht="15.6" x14ac:dyDescent="0.3">
      <c r="A3" s="173" t="s">
        <v>8</v>
      </c>
      <c r="B3" s="174">
        <v>1001</v>
      </c>
      <c r="C3" s="159" t="str">
        <f>VLOOKUP(B3,Données!$A$3:$G$1003,3)</f>
        <v>Philippe Renaud</v>
      </c>
      <c r="D3" s="175"/>
      <c r="E3" s="176">
        <v>1</v>
      </c>
      <c r="F3" s="176">
        <v>1</v>
      </c>
      <c r="G3" s="176">
        <v>1</v>
      </c>
      <c r="H3" s="177"/>
      <c r="I3" s="178"/>
      <c r="J3" s="179">
        <v>1</v>
      </c>
      <c r="K3" s="180"/>
      <c r="L3" s="181">
        <v>1</v>
      </c>
      <c r="M3" s="167">
        <f t="shared" ref="M3:M4" si="1">SUM(E3:G3)</f>
        <v>3</v>
      </c>
      <c r="N3" s="167">
        <f t="shared" ref="N3:N10" si="2">COUNTIF(E3:G3,"&gt;0")</f>
        <v>3</v>
      </c>
      <c r="O3" s="168">
        <f>IF(OR(E3&gt;0,F3&gt;0,G3&gt;0),Données!$X$6)</f>
        <v>13</v>
      </c>
      <c r="P3" s="169"/>
      <c r="Q3" s="170"/>
      <c r="R3" s="182"/>
      <c r="S3" s="183">
        <f t="shared" si="0"/>
        <v>2</v>
      </c>
    </row>
    <row r="4" spans="1:19" ht="15.6" x14ac:dyDescent="0.3">
      <c r="A4" s="173" t="s">
        <v>8</v>
      </c>
      <c r="B4" s="174">
        <v>1002</v>
      </c>
      <c r="C4" s="159" t="str">
        <f>VLOOKUP(B4,Données!$A$3:$G$1003,3)</f>
        <v>Maurice Chartrand</v>
      </c>
      <c r="D4" s="175"/>
      <c r="E4" s="176">
        <v>1</v>
      </c>
      <c r="F4" s="176">
        <v>1</v>
      </c>
      <c r="G4" s="176">
        <v>1</v>
      </c>
      <c r="H4" s="177"/>
      <c r="I4" s="178">
        <v>2</v>
      </c>
      <c r="J4" s="179"/>
      <c r="K4" s="180"/>
      <c r="L4" s="181">
        <v>1</v>
      </c>
      <c r="M4" s="167">
        <f t="shared" si="1"/>
        <v>3</v>
      </c>
      <c r="N4" s="167">
        <f t="shared" si="2"/>
        <v>3</v>
      </c>
      <c r="O4" s="168">
        <f>IF(OR(E4&gt;0,F4&gt;0,G4&gt;0),Données!$X$6)</f>
        <v>13</v>
      </c>
      <c r="P4" s="169"/>
      <c r="Q4" s="170"/>
      <c r="R4" s="182"/>
      <c r="S4" s="183">
        <f t="shared" si="0"/>
        <v>3</v>
      </c>
    </row>
    <row r="5" spans="1:19" ht="16.2" thickBot="1" x14ac:dyDescent="0.35">
      <c r="A5" s="173" t="s">
        <v>8</v>
      </c>
      <c r="B5" s="174">
        <v>1003</v>
      </c>
      <c r="C5" s="159" t="str">
        <f>VLOOKUP(B5,Données!$A$3:$G$1003,3)</f>
        <v>Jean-Claude Matte</v>
      </c>
      <c r="D5" s="175"/>
      <c r="E5" s="176">
        <v>1</v>
      </c>
      <c r="F5" s="176">
        <v>1</v>
      </c>
      <c r="G5" s="176">
        <v>1</v>
      </c>
      <c r="H5" s="177"/>
      <c r="I5" s="178">
        <v>1</v>
      </c>
      <c r="J5" s="179"/>
      <c r="K5" s="180"/>
      <c r="L5" s="181">
        <v>1</v>
      </c>
      <c r="M5" s="167">
        <f>SUM(E5:G5)</f>
        <v>3</v>
      </c>
      <c r="N5" s="167">
        <f>COUNTIF(E5:G5,"&gt;0")</f>
        <v>3</v>
      </c>
      <c r="O5" s="168">
        <f>IF(OR(E5&gt;0,F5&gt;0,G5&gt;0),Données!$X$6)</f>
        <v>13</v>
      </c>
      <c r="P5" s="169"/>
      <c r="Q5" s="184"/>
      <c r="R5" s="185"/>
      <c r="S5" s="183">
        <f t="shared" si="0"/>
        <v>2</v>
      </c>
    </row>
    <row r="6" spans="1:19" ht="16.2" thickBot="1" x14ac:dyDescent="0.35">
      <c r="A6" s="173" t="s">
        <v>6</v>
      </c>
      <c r="B6" s="174">
        <v>1004</v>
      </c>
      <c r="C6" s="159" t="str">
        <f>VLOOKUP(B6,Données!$A$3:$G$1003,3)</f>
        <v>Gilberte Caron</v>
      </c>
      <c r="D6" s="175"/>
      <c r="E6" s="176">
        <v>1</v>
      </c>
      <c r="F6" s="176">
        <v>1</v>
      </c>
      <c r="G6" s="176">
        <v>1</v>
      </c>
      <c r="H6" s="177"/>
      <c r="I6" s="178"/>
      <c r="J6" s="179"/>
      <c r="K6" s="180"/>
      <c r="L6" s="181">
        <v>1</v>
      </c>
      <c r="M6" s="167">
        <f>SUM(E6:G6)</f>
        <v>3</v>
      </c>
      <c r="N6" s="167">
        <f>COUNTIF(E6:G6,"&gt;0")</f>
        <v>3</v>
      </c>
      <c r="O6" s="168">
        <f>IF(OR(E6&gt;0,F6&gt;0,G6&gt;0),Données!$X$6)</f>
        <v>13</v>
      </c>
      <c r="P6" s="169"/>
      <c r="Q6" s="186"/>
      <c r="R6" s="186"/>
      <c r="S6" s="183">
        <f t="shared" si="0"/>
        <v>1</v>
      </c>
    </row>
    <row r="7" spans="1:19" ht="15.6" x14ac:dyDescent="0.3">
      <c r="A7" s="187" t="s">
        <v>56</v>
      </c>
      <c r="B7" s="19"/>
      <c r="C7" s="188" t="e">
        <v>#N/A</v>
      </c>
      <c r="D7" s="189"/>
      <c r="E7" s="176"/>
      <c r="F7" s="176"/>
      <c r="G7" s="176"/>
      <c r="H7" s="177"/>
      <c r="I7" s="178"/>
      <c r="J7" s="179"/>
      <c r="K7" s="180"/>
      <c r="L7" s="181"/>
      <c r="M7" s="190">
        <f t="shared" ref="M7:M10" si="3">SUM(E7:G7)</f>
        <v>0</v>
      </c>
      <c r="N7" s="190">
        <f t="shared" si="2"/>
        <v>0</v>
      </c>
      <c r="O7" s="191" t="b">
        <v>0</v>
      </c>
      <c r="P7" s="169"/>
      <c r="Q7" s="192"/>
      <c r="R7" s="192"/>
      <c r="S7" s="183">
        <f t="shared" si="0"/>
        <v>0</v>
      </c>
    </row>
    <row r="8" spans="1:19" ht="15.6" x14ac:dyDescent="0.3">
      <c r="A8" s="187" t="s">
        <v>56</v>
      </c>
      <c r="B8" s="19"/>
      <c r="C8" s="188" t="e">
        <v>#N/A</v>
      </c>
      <c r="D8" s="189"/>
      <c r="E8" s="176"/>
      <c r="F8" s="176"/>
      <c r="G8" s="176"/>
      <c r="H8" s="177"/>
      <c r="I8" s="178"/>
      <c r="J8" s="179"/>
      <c r="K8" s="180"/>
      <c r="L8" s="181"/>
      <c r="M8" s="190">
        <f t="shared" si="3"/>
        <v>0</v>
      </c>
      <c r="N8" s="190">
        <f t="shared" si="2"/>
        <v>0</v>
      </c>
      <c r="O8" s="191" t="b">
        <v>0</v>
      </c>
      <c r="P8" s="169"/>
      <c r="Q8" s="193"/>
      <c r="R8" s="193"/>
      <c r="S8" s="183">
        <f t="shared" si="0"/>
        <v>0</v>
      </c>
    </row>
    <row r="9" spans="1:19" ht="15.6" x14ac:dyDescent="0.3">
      <c r="A9" s="194" t="s">
        <v>57</v>
      </c>
      <c r="B9" s="19"/>
      <c r="C9" s="195" t="e">
        <v>#N/A</v>
      </c>
      <c r="D9" s="196"/>
      <c r="E9" s="176"/>
      <c r="F9" s="176"/>
      <c r="G9" s="176"/>
      <c r="H9" s="177"/>
      <c r="I9" s="178"/>
      <c r="J9" s="179"/>
      <c r="K9" s="180"/>
      <c r="L9" s="181"/>
      <c r="M9" s="197">
        <f t="shared" si="3"/>
        <v>0</v>
      </c>
      <c r="N9" s="197">
        <f t="shared" si="2"/>
        <v>0</v>
      </c>
      <c r="O9" s="198" t="b">
        <v>0</v>
      </c>
      <c r="P9" s="169"/>
      <c r="Q9" s="193"/>
      <c r="R9" s="193"/>
      <c r="S9" s="183">
        <f t="shared" si="0"/>
        <v>0</v>
      </c>
    </row>
    <row r="10" spans="1:19" ht="15.6" x14ac:dyDescent="0.3">
      <c r="A10" s="194" t="s">
        <v>57</v>
      </c>
      <c r="B10" s="19"/>
      <c r="C10" s="195" t="e">
        <v>#N/A</v>
      </c>
      <c r="D10" s="196"/>
      <c r="E10" s="176"/>
      <c r="F10" s="176"/>
      <c r="G10" s="176"/>
      <c r="H10" s="177"/>
      <c r="I10" s="178"/>
      <c r="J10" s="179"/>
      <c r="K10" s="180"/>
      <c r="L10" s="181"/>
      <c r="M10" s="197">
        <f t="shared" si="3"/>
        <v>0</v>
      </c>
      <c r="N10" s="197">
        <f t="shared" si="2"/>
        <v>0</v>
      </c>
      <c r="O10" s="198" t="b">
        <v>0</v>
      </c>
      <c r="P10" s="169"/>
      <c r="Q10" s="193"/>
      <c r="R10" s="193"/>
      <c r="S10" s="183">
        <f t="shared" si="0"/>
        <v>0</v>
      </c>
    </row>
    <row r="11" spans="1:19" ht="15.6" x14ac:dyDescent="0.3">
      <c r="A11" s="199"/>
      <c r="B11" s="200"/>
      <c r="C11" s="201" t="s">
        <v>58</v>
      </c>
      <c r="D11" s="200"/>
      <c r="E11" s="202"/>
      <c r="F11" s="202"/>
      <c r="G11" s="202"/>
      <c r="H11" s="203"/>
      <c r="I11" s="204"/>
      <c r="J11" s="205"/>
      <c r="K11" s="206"/>
      <c r="L11" s="207"/>
      <c r="M11" s="208"/>
      <c r="N11" s="208"/>
      <c r="O11" s="209"/>
      <c r="P11" s="169"/>
      <c r="Q11" s="193"/>
      <c r="R11" s="193"/>
      <c r="S11" s="210"/>
    </row>
  </sheetData>
  <conditionalFormatting sqref="B1:D1 H1:L1 M1:N6 D2:D8">
    <cfRule type="containsErrors" dxfId="107" priority="29">
      <formula>ISERROR(B1)</formula>
    </cfRule>
  </conditionalFormatting>
  <conditionalFormatting sqref="M1:M6">
    <cfRule type="containsErrors" dxfId="106" priority="27">
      <formula>ISERROR(M1)</formula>
    </cfRule>
  </conditionalFormatting>
  <conditionalFormatting sqref="M1:N6">
    <cfRule type="cellIs" dxfId="105" priority="26" operator="equal">
      <formula>0</formula>
    </cfRule>
  </conditionalFormatting>
  <conditionalFormatting sqref="A1">
    <cfRule type="containsErrors" dxfId="104" priority="25">
      <formula>ISERROR(A1)</formula>
    </cfRule>
  </conditionalFormatting>
  <conditionalFormatting sqref="A2:A6">
    <cfRule type="cellIs" dxfId="103" priority="1" operator="equal">
      <formula>0</formula>
    </cfRule>
    <cfRule type="containsErrors" dxfId="102" priority="24">
      <formula>ISERROR(A2)</formula>
    </cfRule>
  </conditionalFormatting>
  <conditionalFormatting sqref="A7:A8">
    <cfRule type="cellIs" dxfId="101" priority="22" operator="equal">
      <formula>0</formula>
    </cfRule>
    <cfRule type="containsErrors" dxfId="100" priority="23">
      <formula>ISERROR(A7)</formula>
    </cfRule>
  </conditionalFormatting>
  <conditionalFormatting sqref="A9:A10">
    <cfRule type="cellIs" dxfId="99" priority="20" operator="equal">
      <formula>0</formula>
    </cfRule>
    <cfRule type="containsErrors" dxfId="98" priority="21">
      <formula>ISERROR(A9)</formula>
    </cfRule>
  </conditionalFormatting>
  <conditionalFormatting sqref="C2:C8">
    <cfRule type="containsErrors" dxfId="97" priority="28">
      <formula>ISERROR(C2)</formula>
    </cfRule>
  </conditionalFormatting>
  <conditionalFormatting sqref="C11">
    <cfRule type="containsErrors" dxfId="96" priority="19">
      <formula>ISERROR(C11)</formula>
    </cfRule>
  </conditionalFormatting>
  <conditionalFormatting sqref="O2:O6">
    <cfRule type="cellIs" dxfId="95" priority="15" operator="equal">
      <formula>FALSE</formula>
    </cfRule>
    <cfRule type="containsErrors" dxfId="94" priority="18">
      <formula>ISERROR(O2)</formula>
    </cfRule>
  </conditionalFormatting>
  <conditionalFormatting sqref="O2:O6">
    <cfRule type="containsErrors" dxfId="93" priority="17">
      <formula>ISERROR(O2)</formula>
    </cfRule>
  </conditionalFormatting>
  <conditionalFormatting sqref="O2:O6">
    <cfRule type="cellIs" dxfId="92" priority="16" operator="equal">
      <formula>0</formula>
    </cfRule>
  </conditionalFormatting>
  <conditionalFormatting sqref="S2:S11">
    <cfRule type="cellIs" dxfId="91" priority="14" operator="equal">
      <formula>0</formula>
    </cfRule>
  </conditionalFormatting>
  <conditionalFormatting sqref="E1:G1">
    <cfRule type="containsErrors" dxfId="90" priority="13">
      <formula>ISERROR(E1)</formula>
    </cfRule>
  </conditionalFormatting>
  <conditionalFormatting sqref="E1:G1">
    <cfRule type="cellIs" dxfId="89" priority="11" operator="equal">
      <formula>0</formula>
    </cfRule>
    <cfRule type="containsErrors" dxfId="88" priority="12">
      <formula>ISERROR(E1)</formula>
    </cfRule>
  </conditionalFormatting>
  <conditionalFormatting sqref="O7:O8">
    <cfRule type="cellIs" dxfId="87" priority="7" operator="equal">
      <formula>0</formula>
    </cfRule>
    <cfRule type="containsErrors" dxfId="86" priority="8">
      <formula>ISERROR(O7)</formula>
    </cfRule>
  </conditionalFormatting>
  <conditionalFormatting sqref="M7:N8">
    <cfRule type="cellIs" dxfId="85" priority="9" operator="equal">
      <formula>0</formula>
    </cfRule>
    <cfRule type="containsErrors" dxfId="84" priority="10">
      <formula>ISERROR(M7)</formula>
    </cfRule>
  </conditionalFormatting>
  <conditionalFormatting sqref="O7:O8">
    <cfRule type="cellIs" dxfId="83" priority="6" operator="equal">
      <formula>FALSE</formula>
    </cfRule>
  </conditionalFormatting>
  <conditionalFormatting sqref="C9:D10">
    <cfRule type="cellIs" dxfId="82" priority="4" operator="equal">
      <formula>0</formula>
    </cfRule>
    <cfRule type="containsErrors" dxfId="81" priority="5">
      <formula>ISERROR(C9)</formula>
    </cfRule>
  </conditionalFormatting>
  <conditionalFormatting sqref="M9:O10">
    <cfRule type="cellIs" dxfId="80" priority="2" operator="equal">
      <formula>FALSE</formula>
    </cfRule>
    <cfRule type="cellIs" dxfId="79" priority="3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standar01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S11"/>
  <sheetViews>
    <sheetView workbookViewId="0"/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12" width="5.77734375" customWidth="1"/>
    <col min="13" max="13" width="7" customWidth="1"/>
    <col min="14" max="14" width="7.6640625" customWidth="1"/>
    <col min="16" max="19" width="7.77734375" customWidth="1"/>
  </cols>
  <sheetData>
    <row r="1" spans="1:19" ht="50.4" customHeight="1" thickBot="1" x14ac:dyDescent="0.35">
      <c r="A1" s="211" t="s">
        <v>3</v>
      </c>
      <c r="B1" s="212" t="s">
        <v>44</v>
      </c>
      <c r="C1" s="144" t="s">
        <v>45</v>
      </c>
      <c r="D1" s="145" t="s">
        <v>59</v>
      </c>
      <c r="E1" s="213" t="s">
        <v>47</v>
      </c>
      <c r="F1" s="214" t="s">
        <v>48</v>
      </c>
      <c r="G1" s="214" t="s">
        <v>49</v>
      </c>
      <c r="H1" s="215" t="s">
        <v>50</v>
      </c>
      <c r="I1" s="148">
        <v>69</v>
      </c>
      <c r="J1" s="149">
        <v>169</v>
      </c>
      <c r="K1" s="150">
        <v>269</v>
      </c>
      <c r="L1" s="216" t="s">
        <v>22</v>
      </c>
      <c r="M1" s="217" t="s">
        <v>60</v>
      </c>
      <c r="N1" s="218" t="s">
        <v>61</v>
      </c>
      <c r="O1" s="153">
        <v>42621</v>
      </c>
      <c r="P1" s="219" t="s">
        <v>62</v>
      </c>
      <c r="Q1" s="213" t="s">
        <v>63</v>
      </c>
      <c r="R1" s="220" t="s">
        <v>64</v>
      </c>
      <c r="S1" s="221" t="s">
        <v>65</v>
      </c>
    </row>
    <row r="2" spans="1:19" ht="15.6" x14ac:dyDescent="0.3">
      <c r="A2" s="158" t="e">
        <v>#N/A</v>
      </c>
      <c r="B2" s="18"/>
      <c r="C2" s="159" t="e">
        <f>VLOOKUP(B2,Données!$A$3:$G$1003,3)</f>
        <v>#N/A</v>
      </c>
      <c r="D2" s="160" t="e">
        <v>#N/A</v>
      </c>
      <c r="E2" s="222">
        <v>3</v>
      </c>
      <c r="F2" s="222">
        <v>3</v>
      </c>
      <c r="G2" s="222">
        <v>3</v>
      </c>
      <c r="H2" s="162"/>
      <c r="I2" s="163">
        <v>1</v>
      </c>
      <c r="J2" s="164"/>
      <c r="K2" s="165"/>
      <c r="L2" s="166"/>
      <c r="M2" s="167">
        <f>SUM(E2:G2)</f>
        <v>9</v>
      </c>
      <c r="N2" s="167">
        <f t="shared" ref="N2:N10" si="0">COUNTIF(E2:G2,"&gt;0")</f>
        <v>3</v>
      </c>
      <c r="O2" s="168">
        <f>IF(OR(E2&gt;0,F2&gt;0,G2&gt;0),Données!$X$6)</f>
        <v>13</v>
      </c>
      <c r="P2" s="223"/>
      <c r="Q2" s="224"/>
      <c r="R2" s="225"/>
      <c r="S2" s="226">
        <f t="shared" ref="S2:S10" si="1">SUM(I2:L2)</f>
        <v>1</v>
      </c>
    </row>
    <row r="3" spans="1:19" ht="15.6" x14ac:dyDescent="0.3">
      <c r="A3" s="173" t="e">
        <v>#N/A</v>
      </c>
      <c r="B3" s="174"/>
      <c r="C3" s="159" t="e">
        <f>VLOOKUP(B3,Données!$A$3:$G$1003,3)</f>
        <v>#N/A</v>
      </c>
      <c r="D3" s="160" t="e">
        <v>#N/A</v>
      </c>
      <c r="E3" s="222">
        <v>3</v>
      </c>
      <c r="F3" s="222">
        <v>3</v>
      </c>
      <c r="G3" s="222">
        <v>3</v>
      </c>
      <c r="H3" s="177"/>
      <c r="I3" s="178">
        <v>1</v>
      </c>
      <c r="J3" s="179"/>
      <c r="K3" s="180"/>
      <c r="L3" s="166"/>
      <c r="M3" s="167">
        <f t="shared" ref="M3:M10" si="2">SUM(E3:G3)</f>
        <v>9</v>
      </c>
      <c r="N3" s="227">
        <f t="shared" si="0"/>
        <v>3</v>
      </c>
      <c r="O3" s="168">
        <f>IF(OR(E3&gt;0,F3&gt;0,G3&gt;0),Données!$X$6)</f>
        <v>13</v>
      </c>
      <c r="P3" s="228"/>
      <c r="Q3" s="229"/>
      <c r="R3" s="230"/>
      <c r="S3" s="183">
        <f t="shared" si="1"/>
        <v>1</v>
      </c>
    </row>
    <row r="4" spans="1:19" ht="16.2" thickBot="1" x14ac:dyDescent="0.35">
      <c r="A4" s="173" t="e">
        <v>#N/A</v>
      </c>
      <c r="B4" s="174"/>
      <c r="C4" s="159" t="e">
        <f>VLOOKUP(B4,Données!$A$3:$G$1003,3)</f>
        <v>#N/A</v>
      </c>
      <c r="D4" s="160" t="e">
        <v>#N/A</v>
      </c>
      <c r="E4" s="222">
        <v>3</v>
      </c>
      <c r="F4" s="222">
        <v>3</v>
      </c>
      <c r="G4" s="222">
        <v>3</v>
      </c>
      <c r="H4" s="177"/>
      <c r="I4" s="178">
        <v>1</v>
      </c>
      <c r="J4" s="179"/>
      <c r="K4" s="180"/>
      <c r="L4" s="166"/>
      <c r="M4" s="167">
        <f t="shared" si="2"/>
        <v>9</v>
      </c>
      <c r="N4" s="227">
        <f t="shared" si="0"/>
        <v>3</v>
      </c>
      <c r="O4" s="168">
        <f>IF(OR(E4&gt;0,F4&gt;0,G4&gt;0),Données!$X$6)</f>
        <v>13</v>
      </c>
      <c r="P4" s="231"/>
      <c r="Q4" s="232"/>
      <c r="R4" s="233"/>
      <c r="S4" s="183">
        <f t="shared" si="1"/>
        <v>1</v>
      </c>
    </row>
    <row r="5" spans="1:19" ht="16.2" thickBot="1" x14ac:dyDescent="0.35">
      <c r="A5" s="173" t="e">
        <v>#N/A</v>
      </c>
      <c r="B5" s="174"/>
      <c r="C5" s="159" t="e">
        <f>VLOOKUP(B5,Données!$A$3:$G$1003,3)</f>
        <v>#N/A</v>
      </c>
      <c r="D5" s="160" t="e">
        <v>#N/A</v>
      </c>
      <c r="E5" s="222">
        <v>3</v>
      </c>
      <c r="F5" s="222">
        <v>3</v>
      </c>
      <c r="G5" s="222">
        <v>3</v>
      </c>
      <c r="H5" s="177"/>
      <c r="I5" s="178"/>
      <c r="J5" s="179"/>
      <c r="K5" s="180"/>
      <c r="L5" s="166"/>
      <c r="M5" s="167">
        <f t="shared" si="2"/>
        <v>9</v>
      </c>
      <c r="N5" s="227">
        <f t="shared" si="0"/>
        <v>3</v>
      </c>
      <c r="O5" s="168">
        <f>IF(OR(E5&gt;0,F5&gt;0,G5&gt;0),Données!$X$6)</f>
        <v>13</v>
      </c>
      <c r="P5" s="234"/>
      <c r="Q5" s="224"/>
      <c r="R5" s="235"/>
      <c r="S5" s="183">
        <f t="shared" si="1"/>
        <v>0</v>
      </c>
    </row>
    <row r="6" spans="1:19" ht="15.6" x14ac:dyDescent="0.3">
      <c r="A6" s="173" t="e">
        <v>#N/A</v>
      </c>
      <c r="B6" s="174"/>
      <c r="C6" s="159" t="e">
        <f>VLOOKUP(B6,Données!$A$3:$G$1003,3)</f>
        <v>#N/A</v>
      </c>
      <c r="D6" s="160" t="e">
        <v>#N/A</v>
      </c>
      <c r="E6" s="222"/>
      <c r="F6" s="222"/>
      <c r="G6" s="222"/>
      <c r="H6" s="177" t="s">
        <v>168</v>
      </c>
      <c r="I6" s="178"/>
      <c r="J6" s="179"/>
      <c r="K6" s="180"/>
      <c r="L6" s="166"/>
      <c r="M6" s="167">
        <f t="shared" si="2"/>
        <v>0</v>
      </c>
      <c r="N6" s="227">
        <f t="shared" si="0"/>
        <v>0</v>
      </c>
      <c r="O6" s="168" t="b">
        <f>IF(OR(E6&gt;0,F6&gt;0,G6&gt;0),Données!$X$6)</f>
        <v>0</v>
      </c>
      <c r="P6" s="236"/>
      <c r="Q6" s="237"/>
      <c r="R6" s="238"/>
      <c r="S6" s="183">
        <f t="shared" si="1"/>
        <v>0</v>
      </c>
    </row>
    <row r="7" spans="1:19" ht="15.6" x14ac:dyDescent="0.3">
      <c r="A7" s="187" t="s">
        <v>56</v>
      </c>
      <c r="B7" s="19"/>
      <c r="C7" s="188" t="e">
        <v>#N/A</v>
      </c>
      <c r="D7" s="189" t="e">
        <v>#N/A</v>
      </c>
      <c r="E7" s="239"/>
      <c r="F7" s="239"/>
      <c r="G7" s="239"/>
      <c r="H7" s="177"/>
      <c r="I7" s="178"/>
      <c r="J7" s="179"/>
      <c r="K7" s="180"/>
      <c r="L7" s="181"/>
      <c r="M7" s="190">
        <f t="shared" si="2"/>
        <v>0</v>
      </c>
      <c r="N7" s="190">
        <f t="shared" si="0"/>
        <v>0</v>
      </c>
      <c r="O7" s="191" t="b">
        <v>0</v>
      </c>
      <c r="P7" s="240"/>
      <c r="Q7" s="241"/>
      <c r="R7" s="241"/>
      <c r="S7" s="183">
        <f t="shared" si="1"/>
        <v>0</v>
      </c>
    </row>
    <row r="8" spans="1:19" ht="15.6" x14ac:dyDescent="0.3">
      <c r="A8" s="187" t="s">
        <v>56</v>
      </c>
      <c r="B8" s="19"/>
      <c r="C8" s="188" t="e">
        <v>#N/A</v>
      </c>
      <c r="D8" s="189" t="e">
        <v>#N/A</v>
      </c>
      <c r="E8" s="242"/>
      <c r="F8" s="242"/>
      <c r="G8" s="242"/>
      <c r="H8" s="177"/>
      <c r="I8" s="178"/>
      <c r="J8" s="179"/>
      <c r="K8" s="180"/>
      <c r="L8" s="181"/>
      <c r="M8" s="190">
        <f t="shared" si="2"/>
        <v>0</v>
      </c>
      <c r="N8" s="190">
        <f t="shared" si="0"/>
        <v>0</v>
      </c>
      <c r="O8" s="191" t="b">
        <v>0</v>
      </c>
      <c r="P8" s="243"/>
      <c r="Q8" s="244"/>
      <c r="R8" s="244"/>
      <c r="S8" s="183">
        <f t="shared" si="1"/>
        <v>0</v>
      </c>
    </row>
    <row r="9" spans="1:19" ht="15.6" x14ac:dyDescent="0.3">
      <c r="A9" s="194" t="s">
        <v>57</v>
      </c>
      <c r="B9" s="245"/>
      <c r="C9" s="195" t="e">
        <v>#N/A</v>
      </c>
      <c r="D9" s="196" t="e">
        <v>#N/A</v>
      </c>
      <c r="E9" s="242"/>
      <c r="F9" s="242"/>
      <c r="G9" s="242"/>
      <c r="H9" s="177"/>
      <c r="I9" s="178"/>
      <c r="J9" s="179"/>
      <c r="K9" s="180"/>
      <c r="L9" s="181"/>
      <c r="M9" s="197">
        <f t="shared" si="2"/>
        <v>0</v>
      </c>
      <c r="N9" s="197">
        <f t="shared" si="0"/>
        <v>0</v>
      </c>
      <c r="O9" s="198" t="b">
        <v>0</v>
      </c>
      <c r="P9" s="243"/>
      <c r="Q9" s="244"/>
      <c r="R9" s="244"/>
      <c r="S9" s="183">
        <f t="shared" si="1"/>
        <v>0</v>
      </c>
    </row>
    <row r="10" spans="1:19" ht="16.2" thickBot="1" x14ac:dyDescent="0.35">
      <c r="A10" s="246" t="s">
        <v>57</v>
      </c>
      <c r="B10" s="247"/>
      <c r="C10" s="195" t="e">
        <v>#N/A</v>
      </c>
      <c r="D10" s="248" t="e">
        <v>#N/A</v>
      </c>
      <c r="E10" s="249"/>
      <c r="F10" s="249"/>
      <c r="G10" s="249"/>
      <c r="H10" s="177"/>
      <c r="I10" s="178"/>
      <c r="J10" s="179"/>
      <c r="K10" s="180"/>
      <c r="L10" s="181"/>
      <c r="M10" s="197">
        <f t="shared" si="2"/>
        <v>0</v>
      </c>
      <c r="N10" s="197">
        <f t="shared" si="0"/>
        <v>0</v>
      </c>
      <c r="O10" s="198" t="b">
        <v>0</v>
      </c>
      <c r="P10" s="243"/>
      <c r="Q10" s="244"/>
      <c r="R10" s="244"/>
      <c r="S10" s="183">
        <f t="shared" si="1"/>
        <v>0</v>
      </c>
    </row>
    <row r="11" spans="1:19" ht="16.2" thickBot="1" x14ac:dyDescent="0.35">
      <c r="A11" s="250" t="e">
        <f>$T$1-D11</f>
        <v>#N/A</v>
      </c>
      <c r="B11" s="251"/>
      <c r="C11" s="252" t="s">
        <v>58</v>
      </c>
      <c r="D11" s="253" t="e">
        <f>SUM(D2:D6)</f>
        <v>#N/A</v>
      </c>
      <c r="E11" s="254" t="e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#N/A</v>
      </c>
      <c r="F11" s="254" t="e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#N/A</v>
      </c>
      <c r="G11" s="254" t="e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#N/A</v>
      </c>
      <c r="H11" s="255"/>
      <c r="I11" s="256"/>
      <c r="J11" s="257"/>
      <c r="K11" s="258"/>
      <c r="L11" s="259"/>
      <c r="M11" s="260" t="e">
        <f>SUM(E11:G11)</f>
        <v>#N/A</v>
      </c>
      <c r="N11" s="261"/>
      <c r="O11" s="262"/>
      <c r="P11" s="263"/>
      <c r="Q11" s="264"/>
      <c r="R11" s="264"/>
      <c r="S11" s="210"/>
    </row>
  </sheetData>
  <conditionalFormatting sqref="A2:A6 E1:N1 M2:M6">
    <cfRule type="containsErrors" dxfId="78" priority="34">
      <formula>ISERROR(A1)</formula>
    </cfRule>
  </conditionalFormatting>
  <conditionalFormatting sqref="M1:M6">
    <cfRule type="containsErrors" dxfId="77" priority="31">
      <formula>ISERROR(M1)</formula>
    </cfRule>
  </conditionalFormatting>
  <conditionalFormatting sqref="M1:N1 M2:M6">
    <cfRule type="cellIs" dxfId="76" priority="30" operator="equal">
      <formula>0</formula>
    </cfRule>
  </conditionalFormatting>
  <conditionalFormatting sqref="A1">
    <cfRule type="containsErrors" dxfId="75" priority="29">
      <formula>ISERROR(A1)</formula>
    </cfRule>
  </conditionalFormatting>
  <conditionalFormatting sqref="N2:O6">
    <cfRule type="cellIs" dxfId="74" priority="27" operator="equal">
      <formula>0</formula>
    </cfRule>
    <cfRule type="containsErrors" dxfId="73" priority="28">
      <formula>ISERROR(N2)</formula>
    </cfRule>
  </conditionalFormatting>
  <conditionalFormatting sqref="A7:A8">
    <cfRule type="cellIs" dxfId="72" priority="25" operator="equal">
      <formula>0</formula>
    </cfRule>
    <cfRule type="containsErrors" dxfId="71" priority="26">
      <formula>ISERROR(A7)</formula>
    </cfRule>
  </conditionalFormatting>
  <conditionalFormatting sqref="A9:A10">
    <cfRule type="cellIs" dxfId="70" priority="23" operator="equal">
      <formula>0</formula>
    </cfRule>
    <cfRule type="containsErrors" dxfId="69" priority="24">
      <formula>ISERROR(A9)</formula>
    </cfRule>
  </conditionalFormatting>
  <conditionalFormatting sqref="O7:O8">
    <cfRule type="cellIs" dxfId="68" priority="19" operator="equal">
      <formula>0</formula>
    </cfRule>
    <cfRule type="containsErrors" dxfId="67" priority="20">
      <formula>ISERROR(O7)</formula>
    </cfRule>
  </conditionalFormatting>
  <conditionalFormatting sqref="M7:N8">
    <cfRule type="cellIs" dxfId="66" priority="21" operator="equal">
      <formula>0</formula>
    </cfRule>
    <cfRule type="containsErrors" dxfId="65" priority="22">
      <formula>ISERROR(M7)</formula>
    </cfRule>
  </conditionalFormatting>
  <conditionalFormatting sqref="A11">
    <cfRule type="containsErrors" dxfId="64" priority="35">
      <formula>ISERROR(A11)</formula>
    </cfRule>
  </conditionalFormatting>
  <conditionalFormatting sqref="O2:O6">
    <cfRule type="cellIs" dxfId="63" priority="18" operator="equal">
      <formula>FALSE</formula>
    </cfRule>
  </conditionalFormatting>
  <conditionalFormatting sqref="O7:O8">
    <cfRule type="cellIs" dxfId="62" priority="17" operator="equal">
      <formula>FALSE</formula>
    </cfRule>
  </conditionalFormatting>
  <conditionalFormatting sqref="B1">
    <cfRule type="containsErrors" dxfId="61" priority="16">
      <formula>ISERROR(B1)</formula>
    </cfRule>
  </conditionalFormatting>
  <conditionalFormatting sqref="S2:S11">
    <cfRule type="cellIs" dxfId="60" priority="15" operator="equal">
      <formula>0</formula>
    </cfRule>
  </conditionalFormatting>
  <conditionalFormatting sqref="E1:G1 E11:G11">
    <cfRule type="cellIs" dxfId="59" priority="32" operator="equal">
      <formula>0</formula>
    </cfRule>
    <cfRule type="containsErrors" dxfId="58" priority="33">
      <formula>ISERROR(E1)</formula>
    </cfRule>
  </conditionalFormatting>
  <conditionalFormatting sqref="B11">
    <cfRule type="containsErrors" dxfId="57" priority="14">
      <formula>ISERROR(B11)</formula>
    </cfRule>
  </conditionalFormatting>
  <conditionalFormatting sqref="M11">
    <cfRule type="containsErrors" dxfId="56" priority="13">
      <formula>ISERROR(M11)</formula>
    </cfRule>
  </conditionalFormatting>
  <conditionalFormatting sqref="C1:D1">
    <cfRule type="containsErrors" dxfId="55" priority="36">
      <formula>ISERROR(C1)</formula>
    </cfRule>
  </conditionalFormatting>
  <conditionalFormatting sqref="C11">
    <cfRule type="containsErrors" dxfId="54" priority="12">
      <formula>ISERROR(C11)</formula>
    </cfRule>
  </conditionalFormatting>
  <conditionalFormatting sqref="C7:D8">
    <cfRule type="containsErrors" dxfId="53" priority="10">
      <formula>ISERROR(C7)</formula>
    </cfRule>
  </conditionalFormatting>
  <conditionalFormatting sqref="D2:D6">
    <cfRule type="containsErrors" dxfId="52" priority="11">
      <formula>ISERROR(D2)</formula>
    </cfRule>
  </conditionalFormatting>
  <conditionalFormatting sqref="D11">
    <cfRule type="containsErrors" dxfId="51" priority="9">
      <formula>ISERROR(D11)</formula>
    </cfRule>
  </conditionalFormatting>
  <conditionalFormatting sqref="B9:B10">
    <cfRule type="cellIs" dxfId="50" priority="7" operator="equal">
      <formula>0</formula>
    </cfRule>
    <cfRule type="containsErrors" dxfId="49" priority="8">
      <formula>ISERROR(B9)</formula>
    </cfRule>
  </conditionalFormatting>
  <conditionalFormatting sqref="M9:O10">
    <cfRule type="cellIs" dxfId="48" priority="5" operator="equal">
      <formula>FALSE</formula>
    </cfRule>
    <cfRule type="cellIs" dxfId="47" priority="6" operator="equal">
      <formula>0</formula>
    </cfRule>
  </conditionalFormatting>
  <conditionalFormatting sqref="C9:D10">
    <cfRule type="cellIs" dxfId="46" priority="3" operator="equal">
      <formula>0</formula>
    </cfRule>
    <cfRule type="containsErrors" dxfId="45" priority="4">
      <formula>ISERROR(C9)</formula>
    </cfRule>
  </conditionalFormatting>
  <conditionalFormatting sqref="A2:A6">
    <cfRule type="cellIs" dxfId="44" priority="2" operator="equal">
      <formula>0</formula>
    </cfRule>
  </conditionalFormatting>
  <conditionalFormatting sqref="C2:C6">
    <cfRule type="containsErrors" dxfId="43" priority="1">
      <formula>ISERROR(C2)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S11"/>
  <sheetViews>
    <sheetView workbookViewId="0"/>
  </sheetViews>
  <sheetFormatPr baseColWidth="10" defaultRowHeight="14.4" x14ac:dyDescent="0.3"/>
  <cols>
    <col min="1" max="1" width="8.77734375" customWidth="1"/>
    <col min="2" max="2" width="7.109375" customWidth="1"/>
    <col min="3" max="3" width="15.77734375" customWidth="1"/>
    <col min="4" max="12" width="5.77734375" customWidth="1"/>
    <col min="13" max="13" width="7" customWidth="1"/>
    <col min="14" max="14" width="7.6640625" customWidth="1"/>
    <col min="16" max="19" width="7.77734375" customWidth="1"/>
  </cols>
  <sheetData>
    <row r="1" spans="1:19" ht="48" customHeight="1" thickBot="1" x14ac:dyDescent="0.35">
      <c r="A1" s="211" t="s">
        <v>4</v>
      </c>
      <c r="B1" s="212" t="s">
        <v>44</v>
      </c>
      <c r="C1" s="144" t="s">
        <v>45</v>
      </c>
      <c r="D1" s="145" t="s">
        <v>59</v>
      </c>
      <c r="E1" s="213" t="s">
        <v>47</v>
      </c>
      <c r="F1" s="214" t="s">
        <v>48</v>
      </c>
      <c r="G1" s="214" t="s">
        <v>49</v>
      </c>
      <c r="H1" s="215" t="s">
        <v>50</v>
      </c>
      <c r="I1" s="148">
        <v>69</v>
      </c>
      <c r="J1" s="149">
        <v>169</v>
      </c>
      <c r="K1" s="150">
        <v>269</v>
      </c>
      <c r="L1" s="216" t="s">
        <v>22</v>
      </c>
      <c r="M1" s="217" t="s">
        <v>60</v>
      </c>
      <c r="N1" s="218" t="s">
        <v>61</v>
      </c>
      <c r="O1" s="153">
        <v>42628</v>
      </c>
      <c r="P1" s="265" t="s">
        <v>62</v>
      </c>
      <c r="Q1" s="220" t="s">
        <v>63</v>
      </c>
      <c r="R1" s="220" t="s">
        <v>64</v>
      </c>
      <c r="S1" s="221" t="s">
        <v>65</v>
      </c>
    </row>
    <row r="2" spans="1:19" ht="15.6" x14ac:dyDescent="0.3">
      <c r="A2" s="158" t="e">
        <v>#N/A</v>
      </c>
      <c r="B2" s="18"/>
      <c r="C2" s="159" t="e">
        <f>VLOOKUP(B2,Données!$A$3:$G$1003,3)</f>
        <v>#N/A</v>
      </c>
      <c r="D2" s="160" t="e">
        <v>#N/A</v>
      </c>
      <c r="E2" s="222">
        <v>2</v>
      </c>
      <c r="F2" s="222">
        <v>2</v>
      </c>
      <c r="G2" s="222">
        <v>2</v>
      </c>
      <c r="H2" s="162"/>
      <c r="I2" s="163"/>
      <c r="J2" s="164">
        <v>1</v>
      </c>
      <c r="K2" s="165"/>
      <c r="L2" s="166"/>
      <c r="M2" s="167">
        <f t="shared" ref="M2:M10" si="0">SUM(E2:G2)</f>
        <v>6</v>
      </c>
      <c r="N2" s="167">
        <f>COUNTIF(E2:G2,"&gt;0")</f>
        <v>3</v>
      </c>
      <c r="O2" s="168">
        <f>IF(OR(E2&gt;0,F2&gt;0,G2&gt;0),Données!$X$6)</f>
        <v>13</v>
      </c>
      <c r="P2" s="223"/>
      <c r="Q2" s="224"/>
      <c r="R2" s="225"/>
      <c r="S2" s="226">
        <f t="shared" ref="S2:S10" si="1">SUM(I2:L2)</f>
        <v>1</v>
      </c>
    </row>
    <row r="3" spans="1:19" ht="16.2" thickBot="1" x14ac:dyDescent="0.35">
      <c r="A3" s="173" t="e">
        <v>#N/A</v>
      </c>
      <c r="B3" s="174"/>
      <c r="C3" s="159" t="e">
        <f>VLOOKUP(B3,Données!$A$3:$G$1003,3)</f>
        <v>#N/A</v>
      </c>
      <c r="D3" s="160" t="e">
        <v>#N/A</v>
      </c>
      <c r="E3" s="222"/>
      <c r="F3" s="222"/>
      <c r="G3" s="222"/>
      <c r="H3" s="177" t="s">
        <v>168</v>
      </c>
      <c r="I3" s="178"/>
      <c r="J3" s="179"/>
      <c r="K3" s="180"/>
      <c r="L3" s="181"/>
      <c r="M3" s="227">
        <f t="shared" si="0"/>
        <v>0</v>
      </c>
      <c r="N3" s="227">
        <f>COUNTIF(E3:G3,"&gt;0")</f>
        <v>0</v>
      </c>
      <c r="O3" s="168" t="b">
        <f>IF(OR(E3&gt;0,F3&gt;0,G3&gt;0),Données!$X$6)</f>
        <v>0</v>
      </c>
      <c r="P3" s="266"/>
      <c r="Q3" s="229"/>
      <c r="R3" s="230"/>
      <c r="S3" s="183">
        <f t="shared" si="1"/>
        <v>0</v>
      </c>
    </row>
    <row r="4" spans="1:19" ht="16.2" thickBot="1" x14ac:dyDescent="0.35">
      <c r="A4" s="173" t="e">
        <v>#N/A</v>
      </c>
      <c r="B4" s="174"/>
      <c r="C4" s="159" t="e">
        <f>VLOOKUP(B4,Données!$A$3:$G$1003,3)</f>
        <v>#N/A</v>
      </c>
      <c r="D4" s="160" t="e">
        <v>#N/A</v>
      </c>
      <c r="E4" s="222"/>
      <c r="F4" s="222"/>
      <c r="G4" s="222"/>
      <c r="H4" s="177" t="s">
        <v>168</v>
      </c>
      <c r="I4" s="178"/>
      <c r="J4" s="179"/>
      <c r="K4" s="180"/>
      <c r="L4" s="181"/>
      <c r="M4" s="227">
        <f t="shared" si="0"/>
        <v>0</v>
      </c>
      <c r="N4" s="227">
        <f>COUNTIF(E4:G4,"&gt;0")</f>
        <v>0</v>
      </c>
      <c r="O4" s="168" t="b">
        <f>IF(OR(E4&gt;0,F4&gt;0,G4&gt;0),Données!$X$6)</f>
        <v>0</v>
      </c>
      <c r="P4" s="267"/>
      <c r="Q4" s="232"/>
      <c r="R4" s="233"/>
      <c r="S4" s="183">
        <f t="shared" si="1"/>
        <v>0</v>
      </c>
    </row>
    <row r="5" spans="1:19" ht="15.6" x14ac:dyDescent="0.3">
      <c r="A5" s="173" t="e">
        <v>#N/A</v>
      </c>
      <c r="B5" s="174"/>
      <c r="C5" s="159" t="e">
        <f>VLOOKUP(B5,Données!$A$3:$G$1003,3)</f>
        <v>#N/A</v>
      </c>
      <c r="D5" s="160" t="e">
        <v>#N/A</v>
      </c>
      <c r="E5" s="222">
        <v>2</v>
      </c>
      <c r="F5" s="222">
        <v>2</v>
      </c>
      <c r="G5" s="222">
        <v>2</v>
      </c>
      <c r="H5" s="177"/>
      <c r="I5" s="178"/>
      <c r="J5" s="179"/>
      <c r="K5" s="180"/>
      <c r="L5" s="181"/>
      <c r="M5" s="227">
        <f t="shared" si="0"/>
        <v>6</v>
      </c>
      <c r="N5" s="227">
        <f>COUNTIF(E5:G5,"&gt;0")</f>
        <v>3</v>
      </c>
      <c r="O5" s="168">
        <f>IF(OR(E5&gt;0,F5&gt;0,G5&gt;0),Données!$X$6)</f>
        <v>13</v>
      </c>
      <c r="P5" s="266"/>
      <c r="Q5" s="268"/>
      <c r="R5" s="269"/>
      <c r="S5" s="183">
        <f t="shared" si="1"/>
        <v>0</v>
      </c>
    </row>
    <row r="6" spans="1:19" ht="15.6" x14ac:dyDescent="0.3">
      <c r="A6" s="173" t="e">
        <v>#N/A</v>
      </c>
      <c r="B6" s="174"/>
      <c r="C6" s="159" t="e">
        <f>VLOOKUP(B6,Données!$A$3:$G$1003,3)</f>
        <v>#N/A</v>
      </c>
      <c r="D6" s="160" t="e">
        <v>#N/A</v>
      </c>
      <c r="E6" s="222">
        <v>2</v>
      </c>
      <c r="F6" s="222">
        <v>2</v>
      </c>
      <c r="G6" s="222">
        <v>2</v>
      </c>
      <c r="H6" s="177"/>
      <c r="I6" s="178"/>
      <c r="J6" s="179"/>
      <c r="K6" s="180"/>
      <c r="L6" s="181"/>
      <c r="M6" s="227">
        <f t="shared" si="0"/>
        <v>6</v>
      </c>
      <c r="N6" s="227">
        <f>COUNTIF(E6:G6,"&gt;0")</f>
        <v>3</v>
      </c>
      <c r="O6" s="168">
        <f>IF(OR(E6&gt;0,F6&gt;0,G6&gt;0),Données!$X$6)</f>
        <v>13</v>
      </c>
      <c r="P6" s="270"/>
      <c r="Q6" s="237"/>
      <c r="R6" s="238"/>
      <c r="S6" s="183">
        <f t="shared" si="1"/>
        <v>0</v>
      </c>
    </row>
    <row r="7" spans="1:19" ht="15.6" x14ac:dyDescent="0.3">
      <c r="A7" s="187" t="s">
        <v>56</v>
      </c>
      <c r="B7" s="19"/>
      <c r="C7" s="188" t="e">
        <v>#N/A</v>
      </c>
      <c r="D7" s="189" t="e">
        <v>#N/A</v>
      </c>
      <c r="E7" s="239"/>
      <c r="F7" s="239"/>
      <c r="G7" s="239"/>
      <c r="H7" s="177"/>
      <c r="I7" s="178"/>
      <c r="J7" s="179"/>
      <c r="K7" s="180"/>
      <c r="L7" s="181"/>
      <c r="M7" s="190">
        <f t="shared" si="0"/>
        <v>0</v>
      </c>
      <c r="N7" s="190">
        <f>COUNTIF(E7:G7,("&gt;0"))</f>
        <v>0</v>
      </c>
      <c r="O7" s="191" t="b">
        <v>0</v>
      </c>
      <c r="P7" s="240"/>
      <c r="Q7" s="241"/>
      <c r="R7" s="241"/>
      <c r="S7" s="183">
        <f t="shared" si="1"/>
        <v>0</v>
      </c>
    </row>
    <row r="8" spans="1:19" ht="15.6" x14ac:dyDescent="0.3">
      <c r="A8" s="187" t="s">
        <v>56</v>
      </c>
      <c r="B8" s="19"/>
      <c r="C8" s="188" t="e">
        <v>#N/A</v>
      </c>
      <c r="D8" s="189" t="e">
        <v>#N/A</v>
      </c>
      <c r="E8" s="242"/>
      <c r="F8" s="242"/>
      <c r="G8" s="242"/>
      <c r="H8" s="177"/>
      <c r="I8" s="178"/>
      <c r="J8" s="179"/>
      <c r="K8" s="180"/>
      <c r="L8" s="181"/>
      <c r="M8" s="190">
        <f t="shared" si="0"/>
        <v>0</v>
      </c>
      <c r="N8" s="190">
        <f>COUNTIF(E8:G8,("&gt;0"))</f>
        <v>0</v>
      </c>
      <c r="O8" s="191" t="b">
        <v>0</v>
      </c>
      <c r="P8" s="243"/>
      <c r="Q8" s="244"/>
      <c r="R8" s="244"/>
      <c r="S8" s="183">
        <f t="shared" si="1"/>
        <v>0</v>
      </c>
    </row>
    <row r="9" spans="1:19" ht="15.6" x14ac:dyDescent="0.3">
      <c r="A9" s="194" t="s">
        <v>57</v>
      </c>
      <c r="B9" s="245"/>
      <c r="C9" s="195" t="e">
        <v>#N/A</v>
      </c>
      <c r="D9" s="196" t="e">
        <v>#N/A</v>
      </c>
      <c r="E9" s="242"/>
      <c r="F9" s="242"/>
      <c r="G9" s="242"/>
      <c r="H9" s="177"/>
      <c r="I9" s="178"/>
      <c r="J9" s="179"/>
      <c r="K9" s="180"/>
      <c r="L9" s="181"/>
      <c r="M9" s="197">
        <f t="shared" si="0"/>
        <v>0</v>
      </c>
      <c r="N9" s="197">
        <f>COUNTIF(E9:G9,("&gt;0"))</f>
        <v>0</v>
      </c>
      <c r="O9" s="198" t="b">
        <v>0</v>
      </c>
      <c r="P9" s="243"/>
      <c r="Q9" s="244"/>
      <c r="R9" s="244"/>
      <c r="S9" s="183">
        <f t="shared" si="1"/>
        <v>0</v>
      </c>
    </row>
    <row r="10" spans="1:19" ht="16.2" thickBot="1" x14ac:dyDescent="0.35">
      <c r="A10" s="246" t="s">
        <v>57</v>
      </c>
      <c r="B10" s="247"/>
      <c r="C10" s="195" t="e">
        <v>#N/A</v>
      </c>
      <c r="D10" s="248" t="e">
        <v>#N/A</v>
      </c>
      <c r="E10" s="249"/>
      <c r="F10" s="249"/>
      <c r="G10" s="249"/>
      <c r="H10" s="177"/>
      <c r="I10" s="178"/>
      <c r="J10" s="179"/>
      <c r="K10" s="180"/>
      <c r="L10" s="181"/>
      <c r="M10" s="197">
        <f t="shared" si="0"/>
        <v>0</v>
      </c>
      <c r="N10" s="197">
        <f>COUNTIF(E10:G10,("&gt;0"))</f>
        <v>0</v>
      </c>
      <c r="O10" s="198" t="b">
        <v>0</v>
      </c>
      <c r="P10" s="243"/>
      <c r="Q10" s="244"/>
      <c r="R10" s="244"/>
      <c r="S10" s="183">
        <f t="shared" si="1"/>
        <v>0</v>
      </c>
    </row>
    <row r="11" spans="1:19" ht="16.2" thickBot="1" x14ac:dyDescent="0.35">
      <c r="A11" s="250" t="e">
        <f>$T$1-D11</f>
        <v>#N/A</v>
      </c>
      <c r="B11" s="251"/>
      <c r="C11" s="252" t="s">
        <v>58</v>
      </c>
      <c r="D11" s="253" t="e">
        <f>SUM(D2:D6)</f>
        <v>#N/A</v>
      </c>
      <c r="E11" s="254" t="e">
        <f>IF(AND(E2=0,E3=0),SUM(E2:E6)+D2+D3,IF(AND(E2=0,E4=0),SUM(E2:E6)+D2+D4,IF(AND(E2=0,E5=0),SUM(E2:E6)+D2+D5,IF(AND(E2=0,E6=0),SUM(E2:E6)+D2+D6,IF(AND(E3=0,E4=0),SUM(E2:E6)+D3+D4,IF(AND(E3=0,E5=0),SUM(E2:E6)+D3+D5,IF(AND(E3=0,E6=0),SUM(E2:E6)+D3+D6,IF(AND(E4=0,E5=0),SUM(E2:E6)+D4+D5,IF(AND(E4=0,E6=0),SUM(E2:E6)+D4+D6,IF(AND(E5=0,E6=0),SUM(E2:E6)+D5+D6,IF(E2=0,SUM(E2:E6)+D2,IF(E3=0,SUM(E2:E6)+D3,IF(E4=0,SUM(E2:E6)+D4,IF(E5=0,SUM(E2:E6)+D5,IF(E6=0,SUM(E2:E6)+D6,SUM(E2:E6))))))))))))))))</f>
        <v>#N/A</v>
      </c>
      <c r="F11" s="254" t="e">
        <f>IF(AND(F2=0,F3=0),SUM(F2:F6)+D2+D3,IF(AND(F2=0,F4=0),SUM(F2:F6)+D2+D4,IF(AND(F2=0,F5=0),SUM(F2:F6)+D2+D5,IF(AND(F2=0,F6=0),SUM(F2:F6)+D2+D6,IF(AND(F3=0,F4=0),SUM(F2:F6)+D3+D4,IF(AND(F3=0,F5=0),SUM(F2:F6)+D3+D5,IF(AND(F3=0,F6=0),SUM(F2:F6)+D3+D6,IF(AND(F4=0,F5=0),SUM(F2:F6)+D4+D5,IF(AND(F4=0,F6=0),SUM(F2:F6)+D4+D6,IF(AND(F5=0,F6=0),SUM(F2:F6)+D5+D6,IF(F2=0,SUM(F2:F6)+D2,IF(F3=0,SUM(F2:F6)+D3,IF(F4=0,SUM(F2:F6)+D4,IF(F5=0,SUM(F2:F6)+D5,IF(F6=0,SUM(F2:F6)+D6,SUM(F2:F6))))))))))))))))</f>
        <v>#N/A</v>
      </c>
      <c r="G11" s="254" t="e">
        <f>IF(AND(G2=0,G3=0),SUM(G2:G6)+D2+D3,IF(AND(G2=0,G4=0),SUM(G2:G6)+D2+D4,IF(AND(G2=0,G5=0),SUM(G2:G6)+D2+D5,IF(AND(G2=0,G6=0),SUM(G2:G6)+D2+D6,IF(AND(G3=0,G4=0),SUM(G2:G6)+D3+D4,IF(AND(G3=0,G5=0),SUM(G2:G6)+D3+D5,IF(AND(G3=0,G6=0),SUM(G2:G6)+D3+D6,IF(AND(G4=0,G5=0),SUM(G2:G6)+D4+D5,IF(AND(G4=0,G6=0),SUM(G2:G6)+D4+D6,IF(AND(G5=0,G6=0),SUM(G2:G6)+D5+D6,IF(G2=0,SUM(G2:G6)+D2,IF(G3=0,SUM(G2:G6)+D3,IF(G4=0,SUM(G2:G6)+D4,IF(G5=0,SUM(G2:G6)+D5,IF(G6=0,SUM(G2:G6)+D6,SUM(G2:G6))))))))))))))))</f>
        <v>#N/A</v>
      </c>
      <c r="H11" s="255"/>
      <c r="I11" s="256"/>
      <c r="J11" s="257"/>
      <c r="K11" s="258"/>
      <c r="L11" s="259"/>
      <c r="M11" s="260" t="e">
        <f>SUM(E11:G11)</f>
        <v>#N/A</v>
      </c>
      <c r="N11" s="261"/>
      <c r="O11" s="262"/>
      <c r="P11" s="244"/>
      <c r="Q11" s="244"/>
      <c r="R11" s="244"/>
      <c r="S11" s="210"/>
    </row>
  </sheetData>
  <conditionalFormatting sqref="S2:S11">
    <cfRule type="cellIs" dxfId="42" priority="43" operator="equal">
      <formula>0</formula>
    </cfRule>
  </conditionalFormatting>
  <conditionalFormatting sqref="E1:N1">
    <cfRule type="containsErrors" dxfId="41" priority="42">
      <formula>ISERROR(E1)</formula>
    </cfRule>
  </conditionalFormatting>
  <conditionalFormatting sqref="M1">
    <cfRule type="containsErrors" dxfId="40" priority="39">
      <formula>ISERROR(M1)</formula>
    </cfRule>
  </conditionalFormatting>
  <conditionalFormatting sqref="M1:N1">
    <cfRule type="cellIs" dxfId="39" priority="38" operator="equal">
      <formula>0</formula>
    </cfRule>
  </conditionalFormatting>
  <conditionalFormatting sqref="A1">
    <cfRule type="containsErrors" dxfId="38" priority="37">
      <formula>ISERROR(A1)</formula>
    </cfRule>
  </conditionalFormatting>
  <conditionalFormatting sqref="B1">
    <cfRule type="containsErrors" dxfId="37" priority="36">
      <formula>ISERROR(B1)</formula>
    </cfRule>
  </conditionalFormatting>
  <conditionalFormatting sqref="E1:G1">
    <cfRule type="cellIs" dxfId="36" priority="40" operator="equal">
      <formula>0</formula>
    </cfRule>
    <cfRule type="containsErrors" dxfId="35" priority="41">
      <formula>ISERROR(E1)</formula>
    </cfRule>
  </conditionalFormatting>
  <conditionalFormatting sqref="C1">
    <cfRule type="containsErrors" dxfId="34" priority="35">
      <formula>ISERROR(C1)</formula>
    </cfRule>
  </conditionalFormatting>
  <conditionalFormatting sqref="D1">
    <cfRule type="containsErrors" dxfId="33" priority="34">
      <formula>ISERROR(D1)</formula>
    </cfRule>
  </conditionalFormatting>
  <conditionalFormatting sqref="M2:M6">
    <cfRule type="containsErrors" dxfId="32" priority="33">
      <formula>ISERROR(M2)</formula>
    </cfRule>
  </conditionalFormatting>
  <conditionalFormatting sqref="M2:M6">
    <cfRule type="containsErrors" dxfId="31" priority="30">
      <formula>ISERROR(M2)</formula>
    </cfRule>
  </conditionalFormatting>
  <conditionalFormatting sqref="M2:M6">
    <cfRule type="cellIs" dxfId="30" priority="29" operator="equal">
      <formula>0</formula>
    </cfRule>
  </conditionalFormatting>
  <conditionalFormatting sqref="N2:O6">
    <cfRule type="cellIs" dxfId="29" priority="27" operator="equal">
      <formula>0</formula>
    </cfRule>
    <cfRule type="containsErrors" dxfId="28" priority="28">
      <formula>ISERROR(N2)</formula>
    </cfRule>
  </conditionalFormatting>
  <conditionalFormatting sqref="O7:O8">
    <cfRule type="cellIs" dxfId="27" priority="23" operator="equal">
      <formula>0</formula>
    </cfRule>
    <cfRule type="containsErrors" dxfId="26" priority="24">
      <formula>ISERROR(O7)</formula>
    </cfRule>
  </conditionalFormatting>
  <conditionalFormatting sqref="M7:N8">
    <cfRule type="cellIs" dxfId="25" priority="25" operator="equal">
      <formula>0</formula>
    </cfRule>
    <cfRule type="containsErrors" dxfId="24" priority="26">
      <formula>ISERROR(M7)</formula>
    </cfRule>
  </conditionalFormatting>
  <conditionalFormatting sqref="O2:O6">
    <cfRule type="cellIs" dxfId="23" priority="22" operator="equal">
      <formula>FALSE</formula>
    </cfRule>
  </conditionalFormatting>
  <conditionalFormatting sqref="O7:O8">
    <cfRule type="cellIs" dxfId="22" priority="21" operator="equal">
      <formula>FALSE</formula>
    </cfRule>
  </conditionalFormatting>
  <conditionalFormatting sqref="E11:G11">
    <cfRule type="cellIs" dxfId="21" priority="31" operator="equal">
      <formula>0</formula>
    </cfRule>
    <cfRule type="containsErrors" dxfId="20" priority="32">
      <formula>ISERROR(E11)</formula>
    </cfRule>
  </conditionalFormatting>
  <conditionalFormatting sqref="B11">
    <cfRule type="containsErrors" dxfId="19" priority="20">
      <formula>ISERROR(B11)</formula>
    </cfRule>
  </conditionalFormatting>
  <conditionalFormatting sqref="M11">
    <cfRule type="containsErrors" dxfId="18" priority="19">
      <formula>ISERROR(M11)</formula>
    </cfRule>
  </conditionalFormatting>
  <conditionalFormatting sqref="C11">
    <cfRule type="containsErrors" dxfId="17" priority="18">
      <formula>ISERROR(C11)</formula>
    </cfRule>
  </conditionalFormatting>
  <conditionalFormatting sqref="C7:D8">
    <cfRule type="containsErrors" dxfId="16" priority="16">
      <formula>ISERROR(C7)</formula>
    </cfRule>
  </conditionalFormatting>
  <conditionalFormatting sqref="D2:D6">
    <cfRule type="containsErrors" dxfId="15" priority="17">
      <formula>ISERROR(D2)</formula>
    </cfRule>
  </conditionalFormatting>
  <conditionalFormatting sqref="D11">
    <cfRule type="containsErrors" dxfId="14" priority="15">
      <formula>ISERROR(D11)</formula>
    </cfRule>
  </conditionalFormatting>
  <conditionalFormatting sqref="B9:B10">
    <cfRule type="cellIs" dxfId="13" priority="13" operator="equal">
      <formula>0</formula>
    </cfRule>
    <cfRule type="containsErrors" dxfId="12" priority="14">
      <formula>ISERROR(B9)</formula>
    </cfRule>
  </conditionalFormatting>
  <conditionalFormatting sqref="M9:O10">
    <cfRule type="cellIs" dxfId="11" priority="11" operator="equal">
      <formula>FALSE</formula>
    </cfRule>
    <cfRule type="cellIs" dxfId="10" priority="12" operator="equal">
      <formula>0</formula>
    </cfRule>
  </conditionalFormatting>
  <conditionalFormatting sqref="C9:D10">
    <cfRule type="cellIs" dxfId="9" priority="9" operator="equal">
      <formula>0</formula>
    </cfRule>
    <cfRule type="containsErrors" dxfId="8" priority="10">
      <formula>ISERROR(C9)</formula>
    </cfRule>
  </conditionalFormatting>
  <conditionalFormatting sqref="A2:A6">
    <cfRule type="containsErrors" dxfId="7" priority="7">
      <formula>ISERROR(A2)</formula>
    </cfRule>
  </conditionalFormatting>
  <conditionalFormatting sqref="A7:A8">
    <cfRule type="cellIs" dxfId="6" priority="5" operator="equal">
      <formula>0</formula>
    </cfRule>
    <cfRule type="containsErrors" dxfId="5" priority="6">
      <formula>ISERROR(A7)</formula>
    </cfRule>
  </conditionalFormatting>
  <conditionalFormatting sqref="A9:A10">
    <cfRule type="cellIs" dxfId="4" priority="3" operator="equal">
      <formula>0</formula>
    </cfRule>
    <cfRule type="containsErrors" dxfId="3" priority="4">
      <formula>ISERROR(A9)</formula>
    </cfRule>
  </conditionalFormatting>
  <conditionalFormatting sqref="A11">
    <cfRule type="containsErrors" dxfId="2" priority="8">
      <formula>ISERROR(A11)</formula>
    </cfRule>
  </conditionalFormatting>
  <conditionalFormatting sqref="A2:A6">
    <cfRule type="cellIs" dxfId="1" priority="2" operator="equal">
      <formula>0</formula>
    </cfRule>
  </conditionalFormatting>
  <conditionalFormatting sqref="C2:C6">
    <cfRule type="containsErrors" dxfId="0" priority="1">
      <formula>ISERROR(C2)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5" r:id="rId3" name="Button 7">
              <controlPr defaultSize="0" print="0" autoFill="0" autoPict="0" macro="[0]!standar">
                <anchor moveWithCells="1">
                  <from>
                    <xdr:col>2</xdr:col>
                    <xdr:colOff>0</xdr:colOff>
                    <xdr:row>0</xdr:row>
                    <xdr:rowOff>0</xdr:rowOff>
                  </from>
                  <to>
                    <xdr:col>3</xdr:col>
                    <xdr:colOff>0</xdr:colOff>
                    <xdr:row>0</xdr:row>
                    <xdr:rowOff>259080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Horaire</vt:lpstr>
      <vt:lpstr>Données</vt:lpstr>
      <vt:lpstr>Budget hebdo.</vt:lpstr>
      <vt:lpstr>Budget</vt:lpstr>
      <vt:lpstr>Abat-Neuf</vt:lpstr>
      <vt:lpstr>Sem.01</vt:lpstr>
      <vt:lpstr>Sem.02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2016-07-18T16:06:32Z</dcterms:created>
  <dcterms:modified xsi:type="dcterms:W3CDTF">2016-07-20T01:45:50Z</dcterms:modified>
</cp:coreProperties>
</file>