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7608" windowHeight="5604" activeTab="1"/>
  </bookViews>
  <sheets>
    <sheet name="Ancien horaire" sheetId="7" r:id="rId1"/>
    <sheet name="Nouvel horaire" sheetId="1" r:id="rId2"/>
    <sheet name="Sem.01" sheetId="2" r:id="rId3"/>
    <sheet name="Sem.02" sheetId="3" r:id="rId4"/>
    <sheet name="Sem.03" sheetId="4" r:id="rId5"/>
    <sheet name="Sem.04" sheetId="5" r:id="rId6"/>
    <sheet name="Sem.05" sheetId="6" r:id="rId7"/>
    <sheet name="Sem.010" sheetId="9" r:id="rId8"/>
  </sheets>
  <definedNames>
    <definedName name="JF">'Nouvel horaire'!$X$2:$X$41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G178" i="3" l="1"/>
  <c r="CS179" i="6" l="1"/>
  <c r="CS180" i="6"/>
  <c r="CS181" i="6"/>
  <c r="CS182" i="6"/>
  <c r="CS184" i="6"/>
  <c r="CS185" i="6"/>
  <c r="CS186" i="6"/>
  <c r="CS188" i="6"/>
  <c r="CS191" i="6"/>
  <c r="CS192" i="6"/>
  <c r="CS194" i="6"/>
  <c r="CS195" i="6"/>
  <c r="CS179" i="5"/>
  <c r="CS180" i="5"/>
  <c r="CS181" i="5"/>
  <c r="CS182" i="5"/>
  <c r="CS184" i="5"/>
  <c r="CS185" i="5"/>
  <c r="CS186" i="5"/>
  <c r="CS188" i="5"/>
  <c r="CS189" i="5"/>
  <c r="CS190" i="5"/>
  <c r="CS191" i="5"/>
  <c r="CS192" i="5"/>
  <c r="CS194" i="5"/>
  <c r="CS195" i="5"/>
  <c r="CS179" i="4"/>
  <c r="CS180" i="4"/>
  <c r="CS181" i="4"/>
  <c r="CS182" i="4"/>
  <c r="CS184" i="4"/>
  <c r="CS185" i="4"/>
  <c r="CS186" i="4"/>
  <c r="CS187" i="4"/>
  <c r="CS188" i="4"/>
  <c r="CS189" i="4"/>
  <c r="CS190" i="4"/>
  <c r="CS191" i="4"/>
  <c r="CS192" i="4"/>
  <c r="CS194" i="4"/>
  <c r="CS195" i="4"/>
  <c r="CS179" i="3"/>
  <c r="CS180" i="3"/>
  <c r="CS181" i="3"/>
  <c r="CS182" i="3"/>
  <c r="CS183" i="3"/>
  <c r="CS184" i="3"/>
  <c r="CS185" i="3"/>
  <c r="CS186" i="3"/>
  <c r="CS187" i="3"/>
  <c r="CS188" i="3"/>
  <c r="CS189" i="3"/>
  <c r="CS190" i="3"/>
  <c r="CS191" i="3"/>
  <c r="CS192" i="3"/>
  <c r="CS194" i="3"/>
  <c r="CS195" i="3"/>
  <c r="CE175" i="9" l="1"/>
  <c r="CE175" i="6"/>
  <c r="CE175" i="5"/>
  <c r="CE175" i="4"/>
  <c r="CE175" i="3"/>
  <c r="CE175" i="2" l="1"/>
  <c r="CP195" i="9" l="1"/>
  <c r="CO195" i="9"/>
  <c r="CL195" i="9"/>
  <c r="CI195" i="9"/>
  <c r="CF195" i="9"/>
  <c r="CG195" i="9" s="1"/>
  <c r="CO194" i="9"/>
  <c r="CL194" i="9"/>
  <c r="CI194" i="9"/>
  <c r="CG194" i="9"/>
  <c r="CF194" i="9"/>
  <c r="CO193" i="9"/>
  <c r="CL193" i="9"/>
  <c r="CJ193" i="9"/>
  <c r="CI193" i="9"/>
  <c r="CF193" i="9"/>
  <c r="CO192" i="9"/>
  <c r="CM192" i="9"/>
  <c r="CL192" i="9"/>
  <c r="CJ192" i="9"/>
  <c r="CI192" i="9"/>
  <c r="CF192" i="9"/>
  <c r="CP191" i="9"/>
  <c r="CO191" i="9"/>
  <c r="CL191" i="9"/>
  <c r="CI191" i="9"/>
  <c r="CF191" i="9"/>
  <c r="CG191" i="9" s="1"/>
  <c r="CO190" i="9"/>
  <c r="CL190" i="9"/>
  <c r="CI190" i="9"/>
  <c r="CJ190" i="9" s="1"/>
  <c r="CG190" i="9"/>
  <c r="CF190" i="9"/>
  <c r="CO189" i="9"/>
  <c r="CL189" i="9"/>
  <c r="CJ189" i="9"/>
  <c r="CI189" i="9"/>
  <c r="CF189" i="9"/>
  <c r="CO188" i="9"/>
  <c r="CP188" i="9" s="1"/>
  <c r="CL188" i="9"/>
  <c r="CJ188" i="9"/>
  <c r="CI188" i="9"/>
  <c r="CF188" i="9"/>
  <c r="CP187" i="9"/>
  <c r="CO187" i="9"/>
  <c r="CL187" i="9"/>
  <c r="CM187" i="9" s="1"/>
  <c r="CI187" i="9"/>
  <c r="CJ185" i="9" s="1"/>
  <c r="CF187" i="9"/>
  <c r="CO186" i="9"/>
  <c r="CM186" i="9"/>
  <c r="CL186" i="9"/>
  <c r="CI186" i="9"/>
  <c r="CG186" i="9"/>
  <c r="CF186" i="9"/>
  <c r="CO185" i="9"/>
  <c r="CL185" i="9"/>
  <c r="CI185" i="9"/>
  <c r="CF185" i="9"/>
  <c r="CG185" i="9" s="1"/>
  <c r="CO184" i="9"/>
  <c r="CP184" i="9" s="1"/>
  <c r="CM184" i="9"/>
  <c r="CL184" i="9"/>
  <c r="CJ184" i="9"/>
  <c r="CI184" i="9"/>
  <c r="CF184" i="9"/>
  <c r="CP183" i="9"/>
  <c r="CO183" i="9"/>
  <c r="CL183" i="9"/>
  <c r="CM188" i="9" s="1"/>
  <c r="CJ183" i="9"/>
  <c r="CI183" i="9"/>
  <c r="CF183" i="9"/>
  <c r="CG183" i="9" s="1"/>
  <c r="CP182" i="9"/>
  <c r="CO182" i="9"/>
  <c r="CQ182" i="9" s="1"/>
  <c r="CL182" i="9"/>
  <c r="CI182" i="9"/>
  <c r="CG182" i="9"/>
  <c r="CF182" i="9"/>
  <c r="CP181" i="9"/>
  <c r="CO181" i="9"/>
  <c r="CP179" i="9" s="1"/>
  <c r="CL181" i="9"/>
  <c r="CM181" i="9" s="1"/>
  <c r="CI181" i="9"/>
  <c r="CG181" i="9"/>
  <c r="CF181" i="9"/>
  <c r="CH185" i="9" s="1"/>
  <c r="CO180" i="9"/>
  <c r="CM180" i="9"/>
  <c r="CL180" i="9"/>
  <c r="CI180" i="9"/>
  <c r="CK180" i="9" s="1"/>
  <c r="CG180" i="9"/>
  <c r="CF180" i="9"/>
  <c r="CO179" i="9"/>
  <c r="CN179" i="9"/>
  <c r="CM179" i="9"/>
  <c r="CL179" i="9"/>
  <c r="CI179" i="9"/>
  <c r="CK179" i="9" s="1"/>
  <c r="CF179" i="9"/>
  <c r="CO178" i="9"/>
  <c r="CP178" i="9" s="1"/>
  <c r="CM178" i="9"/>
  <c r="CL178" i="9"/>
  <c r="CN193" i="9" s="1"/>
  <c r="CI178" i="9"/>
  <c r="CJ178" i="9" s="1"/>
  <c r="CH178" i="9"/>
  <c r="CF178" i="9"/>
  <c r="CK181" i="9" l="1"/>
  <c r="CK182" i="9"/>
  <c r="CH184" i="9"/>
  <c r="CN185" i="9"/>
  <c r="CQ187" i="9"/>
  <c r="CH189" i="9"/>
  <c r="CK189" i="9"/>
  <c r="CN190" i="9"/>
  <c r="CM190" i="9"/>
  <c r="CN191" i="9"/>
  <c r="CQ191" i="9"/>
  <c r="CP192" i="9"/>
  <c r="CH193" i="9"/>
  <c r="CK193" i="9"/>
  <c r="CN194" i="9"/>
  <c r="CM194" i="9"/>
  <c r="CN195" i="9"/>
  <c r="CQ195" i="9"/>
  <c r="CJ180" i="9"/>
  <c r="CH181" i="9"/>
  <c r="CR181" i="9" s="1"/>
  <c r="CH183" i="9"/>
  <c r="CR183" i="9" s="1"/>
  <c r="CM183" i="9"/>
  <c r="CG184" i="9"/>
  <c r="CQ184" i="9"/>
  <c r="CQ185" i="9"/>
  <c r="CJ186" i="9"/>
  <c r="CG187" i="9"/>
  <c r="CH190" i="9"/>
  <c r="CR190" i="9" s="1"/>
  <c r="CQ190" i="9"/>
  <c r="CM191" i="9"/>
  <c r="CQ194" i="9"/>
  <c r="CM195" i="9"/>
  <c r="CK184" i="9"/>
  <c r="CH186" i="9"/>
  <c r="CR186" i="9" s="1"/>
  <c r="CN187" i="9"/>
  <c r="CJ179" i="9"/>
  <c r="CN180" i="9"/>
  <c r="CN182" i="9"/>
  <c r="CQ183" i="9"/>
  <c r="CQ186" i="9"/>
  <c r="CQ188" i="9"/>
  <c r="CG189" i="9"/>
  <c r="CM189" i="9"/>
  <c r="CQ192" i="9"/>
  <c r="CG193" i="9"/>
  <c r="CM193" i="9"/>
  <c r="CH194" i="9"/>
  <c r="CR194" i="9" s="1"/>
  <c r="CK178" i="9"/>
  <c r="CG179" i="9"/>
  <c r="CH180" i="9"/>
  <c r="CP180" i="9"/>
  <c r="CN181" i="9"/>
  <c r="CH182" i="9"/>
  <c r="CR182" i="9" s="1"/>
  <c r="CM182" i="9"/>
  <c r="CK183" i="9"/>
  <c r="CN183" i="9"/>
  <c r="CK185" i="9"/>
  <c r="CR185" i="9" s="1"/>
  <c r="CP185" i="9"/>
  <c r="CK186" i="9"/>
  <c r="CP186" i="9"/>
  <c r="CH187" i="9"/>
  <c r="CH188" i="9"/>
  <c r="CG188" i="9"/>
  <c r="CN189" i="9"/>
  <c r="CP190" i="9"/>
  <c r="CH191" i="9"/>
  <c r="CR191" i="9" s="1"/>
  <c r="CH192" i="9"/>
  <c r="CG192" i="9"/>
  <c r="CR192" i="9" s="1"/>
  <c r="CJ194" i="9"/>
  <c r="CP194" i="9"/>
  <c r="CH195" i="9"/>
  <c r="CR195" i="9" s="1"/>
  <c r="CG178" i="9"/>
  <c r="CR178" i="9" s="1"/>
  <c r="CN178" i="9"/>
  <c r="CQ178" i="9"/>
  <c r="CH179" i="9"/>
  <c r="CQ179" i="9"/>
  <c r="CQ180" i="9"/>
  <c r="CJ181" i="9"/>
  <c r="CQ181" i="9"/>
  <c r="CJ182" i="9"/>
  <c r="CN184" i="9"/>
  <c r="CM185" i="9"/>
  <c r="CN186" i="9"/>
  <c r="CK187" i="9"/>
  <c r="CJ187" i="9"/>
  <c r="CK188" i="9"/>
  <c r="CN188" i="9"/>
  <c r="CQ189" i="9"/>
  <c r="CP189" i="9"/>
  <c r="CK190" i="9"/>
  <c r="CK191" i="9"/>
  <c r="CJ191" i="9"/>
  <c r="CK192" i="9"/>
  <c r="CN192" i="9"/>
  <c r="CQ193" i="9"/>
  <c r="CP193" i="9"/>
  <c r="CK194" i="9"/>
  <c r="CK195" i="9"/>
  <c r="CJ195" i="9"/>
  <c r="CR189" i="9" l="1"/>
  <c r="CR188" i="9"/>
  <c r="CR193" i="9"/>
  <c r="CR180" i="9"/>
  <c r="CR179" i="9"/>
  <c r="CR187" i="9"/>
  <c r="CR184" i="9"/>
  <c r="CO195" i="6" l="1"/>
  <c r="CL195" i="6"/>
  <c r="CM195" i="6" s="1"/>
  <c r="CI195" i="6"/>
  <c r="CF195" i="6"/>
  <c r="CO194" i="6"/>
  <c r="CP194" i="6" s="1"/>
  <c r="CM194" i="6"/>
  <c r="CL194" i="6"/>
  <c r="CI194" i="6"/>
  <c r="CF194" i="6"/>
  <c r="CO193" i="6"/>
  <c r="CL193" i="6"/>
  <c r="CI193" i="6"/>
  <c r="CF193" i="6"/>
  <c r="CG193" i="6" s="1"/>
  <c r="CO192" i="6"/>
  <c r="CL192" i="6"/>
  <c r="CI192" i="6"/>
  <c r="CJ192" i="6" s="1"/>
  <c r="CF192" i="6"/>
  <c r="CP191" i="6"/>
  <c r="CO191" i="6"/>
  <c r="CL191" i="6"/>
  <c r="CM191" i="6" s="1"/>
  <c r="CJ191" i="6"/>
  <c r="CI191" i="6"/>
  <c r="CF191" i="6"/>
  <c r="CO190" i="6"/>
  <c r="CM190" i="6"/>
  <c r="CL190" i="6"/>
  <c r="CI190" i="6"/>
  <c r="CF190" i="6"/>
  <c r="CG190" i="6" s="1"/>
  <c r="CP189" i="6"/>
  <c r="CO189" i="6"/>
  <c r="CL189" i="6"/>
  <c r="CJ189" i="6"/>
  <c r="CI189" i="6"/>
  <c r="CF189" i="6"/>
  <c r="CO188" i="6"/>
  <c r="CM188" i="6"/>
  <c r="CL188" i="6"/>
  <c r="CI188" i="6"/>
  <c r="CF188" i="6"/>
  <c r="CG188" i="6" s="1"/>
  <c r="CO187" i="6"/>
  <c r="CL187" i="6"/>
  <c r="CM187" i="6" s="1"/>
  <c r="CI187" i="6"/>
  <c r="CF187" i="6"/>
  <c r="CO186" i="6"/>
  <c r="CM186" i="6"/>
  <c r="CL186" i="6"/>
  <c r="CI186" i="6"/>
  <c r="CF186" i="6"/>
  <c r="CG186" i="6" s="1"/>
  <c r="CO185" i="6"/>
  <c r="CL185" i="6"/>
  <c r="CI185" i="6"/>
  <c r="CF185" i="6"/>
  <c r="CO184" i="6"/>
  <c r="CM184" i="6"/>
  <c r="CL184" i="6"/>
  <c r="CI184" i="6"/>
  <c r="CJ184" i="6" s="1"/>
  <c r="CF184" i="6"/>
  <c r="CO183" i="6"/>
  <c r="CL183" i="6"/>
  <c r="CM183" i="6" s="1"/>
  <c r="CI183" i="6"/>
  <c r="CF183" i="6"/>
  <c r="CG183" i="6" s="1"/>
  <c r="CO182" i="6"/>
  <c r="CP182" i="6" s="1"/>
  <c r="CL182" i="6"/>
  <c r="CI182" i="6"/>
  <c r="CK182" i="6" s="1"/>
  <c r="CF182" i="6"/>
  <c r="CG182" i="6" s="1"/>
  <c r="CO181" i="6"/>
  <c r="CL181" i="6"/>
  <c r="CN181" i="6" s="1"/>
  <c r="CJ181" i="6"/>
  <c r="CI181" i="6"/>
  <c r="CF181" i="6"/>
  <c r="CO180" i="6"/>
  <c r="CP180" i="6" s="1"/>
  <c r="CL180" i="6"/>
  <c r="CI180" i="6"/>
  <c r="CJ180" i="6" s="1"/>
  <c r="CF180" i="6"/>
  <c r="CP179" i="6"/>
  <c r="CO179" i="6"/>
  <c r="CL179" i="6"/>
  <c r="CN179" i="6" s="1"/>
  <c r="CJ179" i="6"/>
  <c r="CI179" i="6"/>
  <c r="CF179" i="6"/>
  <c r="CG179" i="6" s="1"/>
  <c r="CO178" i="6"/>
  <c r="CQ194" i="6" s="1"/>
  <c r="CM178" i="6"/>
  <c r="CL178" i="6"/>
  <c r="CI178" i="6"/>
  <c r="CK188" i="6" s="1"/>
  <c r="CG178" i="6"/>
  <c r="CF178" i="6"/>
  <c r="CO195" i="5"/>
  <c r="CL195" i="5"/>
  <c r="CM195" i="5" s="1"/>
  <c r="CI195" i="5"/>
  <c r="CJ195" i="5" s="1"/>
  <c r="CF195" i="5"/>
  <c r="CO194" i="5"/>
  <c r="CP194" i="5" s="1"/>
  <c r="CL194" i="5"/>
  <c r="CM194" i="5" s="1"/>
  <c r="CJ194" i="5"/>
  <c r="CI194" i="5"/>
  <c r="CF194" i="5"/>
  <c r="CO193" i="5"/>
  <c r="CP193" i="5" s="1"/>
  <c r="CM193" i="5"/>
  <c r="CL193" i="5"/>
  <c r="CI193" i="5"/>
  <c r="CF193" i="5"/>
  <c r="CO192" i="5"/>
  <c r="CL192" i="5"/>
  <c r="CI192" i="5"/>
  <c r="CJ192" i="5" s="1"/>
  <c r="CF192" i="5"/>
  <c r="CO191" i="5"/>
  <c r="CL191" i="5"/>
  <c r="CM191" i="5" s="1"/>
  <c r="CI191" i="5"/>
  <c r="CJ191" i="5" s="1"/>
  <c r="CF191" i="5"/>
  <c r="CG191" i="5" s="1"/>
  <c r="CO190" i="5"/>
  <c r="CP190" i="5" s="1"/>
  <c r="CN190" i="5"/>
  <c r="CL190" i="5"/>
  <c r="CI190" i="5"/>
  <c r="CF190" i="5"/>
  <c r="CO189" i="5"/>
  <c r="CP189" i="5" s="1"/>
  <c r="CM189" i="5"/>
  <c r="CL189" i="5"/>
  <c r="CI189" i="5"/>
  <c r="CF189" i="5"/>
  <c r="CO188" i="5"/>
  <c r="CL188" i="5"/>
  <c r="CI188" i="5"/>
  <c r="CJ188" i="5" s="1"/>
  <c r="CF188" i="5"/>
  <c r="CO187" i="5"/>
  <c r="CL187" i="5"/>
  <c r="CM187" i="5" s="1"/>
  <c r="CI187" i="5"/>
  <c r="CJ187" i="5" s="1"/>
  <c r="CF187" i="5"/>
  <c r="CO186" i="5"/>
  <c r="CL186" i="5"/>
  <c r="CM186" i="5" s="1"/>
  <c r="CJ186" i="5"/>
  <c r="CI186" i="5"/>
  <c r="CF186" i="5"/>
  <c r="CO185" i="5"/>
  <c r="CP185" i="5" s="1"/>
  <c r="CM185" i="5"/>
  <c r="CL185" i="5"/>
  <c r="CI185" i="5"/>
  <c r="CF185" i="5"/>
  <c r="CG185" i="5" s="1"/>
  <c r="CP184" i="5"/>
  <c r="CO184" i="5"/>
  <c r="CL184" i="5"/>
  <c r="CI184" i="5"/>
  <c r="CF184" i="5"/>
  <c r="CO183" i="5"/>
  <c r="CL183" i="5"/>
  <c r="CI183" i="5"/>
  <c r="CJ183" i="5" s="1"/>
  <c r="CF183" i="5"/>
  <c r="CO182" i="5"/>
  <c r="CN182" i="5"/>
  <c r="CL182" i="5"/>
  <c r="CM182" i="5" s="1"/>
  <c r="CI182" i="5"/>
  <c r="CF182" i="5"/>
  <c r="CG182" i="5" s="1"/>
  <c r="CO181" i="5"/>
  <c r="CP181" i="5" s="1"/>
  <c r="CM181" i="5"/>
  <c r="CL181" i="5"/>
  <c r="CI181" i="5"/>
  <c r="CF181" i="5"/>
  <c r="CP180" i="5"/>
  <c r="CO180" i="5"/>
  <c r="CM180" i="5"/>
  <c r="CL180" i="5"/>
  <c r="CI180" i="5"/>
  <c r="CF180" i="5"/>
  <c r="CO179" i="5"/>
  <c r="CQ179" i="5" s="1"/>
  <c r="CL179" i="5"/>
  <c r="CI179" i="5"/>
  <c r="CJ179" i="5" s="1"/>
  <c r="CF179" i="5"/>
  <c r="CH179" i="5" s="1"/>
  <c r="CO178" i="5"/>
  <c r="CN178" i="5"/>
  <c r="CL178" i="5"/>
  <c r="CM178" i="5" s="1"/>
  <c r="CJ178" i="5"/>
  <c r="CI178" i="5"/>
  <c r="CF178" i="5"/>
  <c r="CG178" i="5" s="1"/>
  <c r="CO195" i="4"/>
  <c r="CP195" i="4" s="1"/>
  <c r="CL195" i="4"/>
  <c r="CI195" i="4"/>
  <c r="CK195" i="4" s="1"/>
  <c r="CF195" i="4"/>
  <c r="CP194" i="4"/>
  <c r="CO194" i="4"/>
  <c r="CM194" i="4"/>
  <c r="CL194" i="4"/>
  <c r="CM195" i="4" s="1"/>
  <c r="CI194" i="4"/>
  <c r="CK194" i="4" s="1"/>
  <c r="CF194" i="4"/>
  <c r="CG194" i="4" s="1"/>
  <c r="CO193" i="4"/>
  <c r="CQ193" i="4" s="1"/>
  <c r="CL193" i="4"/>
  <c r="CN193" i="4" s="1"/>
  <c r="CI193" i="4"/>
  <c r="CJ193" i="4" s="1"/>
  <c r="CG193" i="4"/>
  <c r="CF193" i="4"/>
  <c r="CO192" i="4"/>
  <c r="CQ192" i="4" s="1"/>
  <c r="CL192" i="4"/>
  <c r="CM192" i="4" s="1"/>
  <c r="CI192" i="4"/>
  <c r="CF192" i="4"/>
  <c r="CO191" i="4"/>
  <c r="CP191" i="4" s="1"/>
  <c r="CL191" i="4"/>
  <c r="CJ191" i="4"/>
  <c r="CI191" i="4"/>
  <c r="CK191" i="4" s="1"/>
  <c r="CF191" i="4"/>
  <c r="CO190" i="4"/>
  <c r="CM190" i="4"/>
  <c r="CL190" i="4"/>
  <c r="CN190" i="4" s="1"/>
  <c r="CI190" i="4"/>
  <c r="CJ184" i="4" s="1"/>
  <c r="CF190" i="4"/>
  <c r="CG190" i="4" s="1"/>
  <c r="CP189" i="4"/>
  <c r="CO189" i="4"/>
  <c r="CQ189" i="4" s="1"/>
  <c r="CL189" i="4"/>
  <c r="CN189" i="4" s="1"/>
  <c r="CI189" i="4"/>
  <c r="CJ189" i="4" s="1"/>
  <c r="CG189" i="4"/>
  <c r="CF189" i="4"/>
  <c r="CO188" i="4"/>
  <c r="CQ188" i="4" s="1"/>
  <c r="CL188" i="4"/>
  <c r="CM188" i="4" s="1"/>
  <c r="CJ188" i="4"/>
  <c r="CI188" i="4"/>
  <c r="CF188" i="4"/>
  <c r="CO187" i="4"/>
  <c r="CP187" i="4" s="1"/>
  <c r="CM187" i="4"/>
  <c r="CL187" i="4"/>
  <c r="CJ187" i="4"/>
  <c r="CI187" i="4"/>
  <c r="CJ192" i="4" s="1"/>
  <c r="CF187" i="4"/>
  <c r="CP186" i="4"/>
  <c r="CO186" i="4"/>
  <c r="CM186" i="4"/>
  <c r="CL186" i="4"/>
  <c r="CN186" i="4" s="1"/>
  <c r="CI186" i="4"/>
  <c r="CK186" i="4" s="1"/>
  <c r="CF186" i="4"/>
  <c r="CG186" i="4" s="1"/>
  <c r="CP185" i="4"/>
  <c r="CO185" i="4"/>
  <c r="CQ185" i="4" s="1"/>
  <c r="CL185" i="4"/>
  <c r="CM191" i="4" s="1"/>
  <c r="CI185" i="4"/>
  <c r="CJ185" i="4" s="1"/>
  <c r="CF185" i="4"/>
  <c r="CO184" i="4"/>
  <c r="CP190" i="4" s="1"/>
  <c r="CL184" i="4"/>
  <c r="CM184" i="4" s="1"/>
  <c r="CI184" i="4"/>
  <c r="CG184" i="4"/>
  <c r="CF184" i="4"/>
  <c r="CO183" i="4"/>
  <c r="CP183" i="4" s="1"/>
  <c r="CL183" i="4"/>
  <c r="CI183" i="4"/>
  <c r="CK183" i="4" s="1"/>
  <c r="CF183" i="4"/>
  <c r="CP182" i="4"/>
  <c r="CO182" i="4"/>
  <c r="CM182" i="4"/>
  <c r="CL182" i="4"/>
  <c r="CN182" i="4" s="1"/>
  <c r="CI182" i="4"/>
  <c r="CK182" i="4" s="1"/>
  <c r="CF182" i="4"/>
  <c r="CG182" i="4" s="1"/>
  <c r="CP181" i="4"/>
  <c r="CO181" i="4"/>
  <c r="CQ181" i="4" s="1"/>
  <c r="CL181" i="4"/>
  <c r="CN181" i="4" s="1"/>
  <c r="CI181" i="4"/>
  <c r="CJ181" i="4" s="1"/>
  <c r="CG181" i="4"/>
  <c r="CF181" i="4"/>
  <c r="CO180" i="4"/>
  <c r="CQ195" i="4" s="1"/>
  <c r="CL180" i="4"/>
  <c r="CM180" i="4" s="1"/>
  <c r="CJ180" i="4"/>
  <c r="CI180" i="4"/>
  <c r="CF180" i="4"/>
  <c r="CO179" i="4"/>
  <c r="CP179" i="4" s="1"/>
  <c r="CN179" i="4"/>
  <c r="CM179" i="4"/>
  <c r="CL179" i="4"/>
  <c r="CJ179" i="4"/>
  <c r="CI179" i="4"/>
  <c r="CK179" i="4" s="1"/>
  <c r="CF179" i="4"/>
  <c r="CQ178" i="4"/>
  <c r="CP178" i="4"/>
  <c r="CO178" i="4"/>
  <c r="CM178" i="4"/>
  <c r="CL178" i="4"/>
  <c r="CN192" i="4" s="1"/>
  <c r="CI178" i="4"/>
  <c r="CK193" i="4" s="1"/>
  <c r="CF178" i="4"/>
  <c r="CG178" i="4" s="1"/>
  <c r="CO195" i="3"/>
  <c r="CP195" i="3" s="1"/>
  <c r="CM195" i="3"/>
  <c r="CL195" i="3"/>
  <c r="CI195" i="3"/>
  <c r="CJ195" i="3" s="1"/>
  <c r="CF195" i="3"/>
  <c r="CP194" i="3"/>
  <c r="CO194" i="3"/>
  <c r="CM194" i="3"/>
  <c r="CL194" i="3"/>
  <c r="CI194" i="3"/>
  <c r="CF194" i="3"/>
  <c r="CP193" i="3"/>
  <c r="CO193" i="3"/>
  <c r="CL193" i="3"/>
  <c r="CI193" i="3"/>
  <c r="CJ193" i="3" s="1"/>
  <c r="CG193" i="3"/>
  <c r="CF193" i="3"/>
  <c r="CO192" i="3"/>
  <c r="CL192" i="3"/>
  <c r="CM192" i="3" s="1"/>
  <c r="CI192" i="3"/>
  <c r="CF192" i="3"/>
  <c r="CO191" i="3"/>
  <c r="CM191" i="3"/>
  <c r="CL191" i="3"/>
  <c r="CI191" i="3"/>
  <c r="CJ191" i="3" s="1"/>
  <c r="CF191" i="3"/>
  <c r="CP190" i="3"/>
  <c r="CO190" i="3"/>
  <c r="CM190" i="3"/>
  <c r="CL190" i="3"/>
  <c r="CI190" i="3"/>
  <c r="CF190" i="3"/>
  <c r="CP189" i="3"/>
  <c r="CO189" i="3"/>
  <c r="CL189" i="3"/>
  <c r="CI189" i="3"/>
  <c r="CJ189" i="3" s="1"/>
  <c r="CF189" i="3"/>
  <c r="CG189" i="3" s="1"/>
  <c r="CO188" i="3"/>
  <c r="CL188" i="3"/>
  <c r="CM188" i="3" s="1"/>
  <c r="CJ188" i="3"/>
  <c r="CI188" i="3"/>
  <c r="CG188" i="3"/>
  <c r="CF188" i="3"/>
  <c r="CO187" i="3"/>
  <c r="CP187" i="3" s="1"/>
  <c r="CM187" i="3"/>
  <c r="CL187" i="3"/>
  <c r="CI187" i="3"/>
  <c r="CJ187" i="3" s="1"/>
  <c r="CF187" i="3"/>
  <c r="CO186" i="3"/>
  <c r="CM186" i="3"/>
  <c r="CL186" i="3"/>
  <c r="CI186" i="3"/>
  <c r="CF186" i="3"/>
  <c r="CP185" i="3"/>
  <c r="CO185" i="3"/>
  <c r="CL185" i="3"/>
  <c r="CI185" i="3"/>
  <c r="CJ185" i="3" s="1"/>
  <c r="CF185" i="3"/>
  <c r="CO184" i="3"/>
  <c r="CL184" i="3"/>
  <c r="CM184" i="3" s="1"/>
  <c r="CJ184" i="3"/>
  <c r="CI184" i="3"/>
  <c r="CG184" i="3"/>
  <c r="CF184" i="3"/>
  <c r="CO183" i="3"/>
  <c r="CM183" i="3"/>
  <c r="CL183" i="3"/>
  <c r="CI183" i="3"/>
  <c r="CJ192" i="3" s="1"/>
  <c r="CF183" i="3"/>
  <c r="CG192" i="3" s="1"/>
  <c r="CP182" i="3"/>
  <c r="CO182" i="3"/>
  <c r="CM182" i="3"/>
  <c r="CL182" i="3"/>
  <c r="CI182" i="3"/>
  <c r="CK182" i="3" s="1"/>
  <c r="CF182" i="3"/>
  <c r="CO181" i="3"/>
  <c r="CQ181" i="3" s="1"/>
  <c r="CM181" i="3"/>
  <c r="CL181" i="3"/>
  <c r="CI181" i="3"/>
  <c r="CJ181" i="3" s="1"/>
  <c r="CF181" i="3"/>
  <c r="CO180" i="3"/>
  <c r="CP180" i="3" s="1"/>
  <c r="CL180" i="3"/>
  <c r="CM180" i="3" s="1"/>
  <c r="CJ180" i="3"/>
  <c r="CI180" i="3"/>
  <c r="CF180" i="3"/>
  <c r="CO179" i="3"/>
  <c r="CP179" i="3" s="1"/>
  <c r="CM179" i="3"/>
  <c r="CL179" i="3"/>
  <c r="CK179" i="3"/>
  <c r="CI179" i="3"/>
  <c r="CF179" i="3"/>
  <c r="CP178" i="3"/>
  <c r="CO178" i="3"/>
  <c r="CL178" i="3"/>
  <c r="CN179" i="3" s="1"/>
  <c r="CJ178" i="3"/>
  <c r="CI178" i="3"/>
  <c r="CF178" i="3"/>
  <c r="CO195" i="2"/>
  <c r="CL195" i="2"/>
  <c r="CK195" i="2"/>
  <c r="CJ195" i="2"/>
  <c r="CI195" i="2"/>
  <c r="CF195" i="2"/>
  <c r="CH195" i="2" s="1"/>
  <c r="CO194" i="2"/>
  <c r="CL194" i="2"/>
  <c r="CK194" i="2"/>
  <c r="CJ194" i="2"/>
  <c r="CI194" i="2"/>
  <c r="CF194" i="2"/>
  <c r="CH194" i="2" s="1"/>
  <c r="CO193" i="2"/>
  <c r="CL193" i="2"/>
  <c r="CN193" i="2" s="1"/>
  <c r="CK193" i="2"/>
  <c r="CJ193" i="2"/>
  <c r="CI193" i="2"/>
  <c r="CF193" i="2"/>
  <c r="CH193" i="2" s="1"/>
  <c r="CO192" i="2"/>
  <c r="CL192" i="2"/>
  <c r="CN192" i="2" s="1"/>
  <c r="CK192" i="2"/>
  <c r="CJ192" i="2"/>
  <c r="CI192" i="2"/>
  <c r="CF192" i="2"/>
  <c r="CH192" i="2" s="1"/>
  <c r="CO191" i="2"/>
  <c r="CL191" i="2"/>
  <c r="CK191" i="2"/>
  <c r="CJ191" i="2"/>
  <c r="CI191" i="2"/>
  <c r="CF191" i="2"/>
  <c r="CH191" i="2" s="1"/>
  <c r="CO190" i="2"/>
  <c r="CL190" i="2"/>
  <c r="CK190" i="2"/>
  <c r="CJ190" i="2"/>
  <c r="CI190" i="2"/>
  <c r="CF190" i="2"/>
  <c r="CH190" i="2" s="1"/>
  <c r="CO189" i="2"/>
  <c r="CL189" i="2"/>
  <c r="CN189" i="2" s="1"/>
  <c r="CK189" i="2"/>
  <c r="CJ189" i="2"/>
  <c r="CI189" i="2"/>
  <c r="CF189" i="2"/>
  <c r="CH189" i="2" s="1"/>
  <c r="CO188" i="2"/>
  <c r="CL188" i="2"/>
  <c r="CN188" i="2" s="1"/>
  <c r="CK188" i="2"/>
  <c r="CJ188" i="2"/>
  <c r="CI188" i="2"/>
  <c r="CF188" i="2"/>
  <c r="CH188" i="2" s="1"/>
  <c r="CO187" i="2"/>
  <c r="CL187" i="2"/>
  <c r="CK187" i="2"/>
  <c r="CJ187" i="2"/>
  <c r="CI187" i="2"/>
  <c r="CF187" i="2"/>
  <c r="CH187" i="2" s="1"/>
  <c r="CO186" i="2"/>
  <c r="CL186" i="2"/>
  <c r="CK186" i="2"/>
  <c r="CJ186" i="2"/>
  <c r="CI186" i="2"/>
  <c r="CF186" i="2"/>
  <c r="CH186" i="2" s="1"/>
  <c r="CO185" i="2"/>
  <c r="CL185" i="2"/>
  <c r="CN185" i="2" s="1"/>
  <c r="CK185" i="2"/>
  <c r="CJ185" i="2"/>
  <c r="CI185" i="2"/>
  <c r="CF185" i="2"/>
  <c r="CH185" i="2" s="1"/>
  <c r="CO184" i="2"/>
  <c r="CL184" i="2"/>
  <c r="CN184" i="2" s="1"/>
  <c r="CK184" i="2"/>
  <c r="CJ184" i="2"/>
  <c r="CI184" i="2"/>
  <c r="CF184" i="2"/>
  <c r="CH184" i="2" s="1"/>
  <c r="CO183" i="2"/>
  <c r="CL183" i="2"/>
  <c r="CK183" i="2"/>
  <c r="CJ183" i="2"/>
  <c r="CI183" i="2"/>
  <c r="CF183" i="2"/>
  <c r="CH183" i="2" s="1"/>
  <c r="CO182" i="2"/>
  <c r="CL182" i="2"/>
  <c r="CN182" i="2" s="1"/>
  <c r="CK182" i="2"/>
  <c r="CJ182" i="2"/>
  <c r="CI182" i="2"/>
  <c r="CF182" i="2"/>
  <c r="CH182" i="2" s="1"/>
  <c r="CO181" i="2"/>
  <c r="CL181" i="2"/>
  <c r="CN181" i="2" s="1"/>
  <c r="CK181" i="2"/>
  <c r="CJ181" i="2"/>
  <c r="CI181" i="2"/>
  <c r="CF181" i="2"/>
  <c r="CH181" i="2" s="1"/>
  <c r="CO180" i="2"/>
  <c r="CL180" i="2"/>
  <c r="CN180" i="2" s="1"/>
  <c r="CK180" i="2"/>
  <c r="CJ180" i="2"/>
  <c r="CI180" i="2"/>
  <c r="CF180" i="2"/>
  <c r="CH180" i="2" s="1"/>
  <c r="CO179" i="2"/>
  <c r="CL179" i="2"/>
  <c r="CK179" i="2"/>
  <c r="CJ179" i="2"/>
  <c r="CI179" i="2"/>
  <c r="CF179" i="2"/>
  <c r="CH179" i="2" s="1"/>
  <c r="CP178" i="2"/>
  <c r="CO178" i="2"/>
  <c r="CL178" i="2"/>
  <c r="CK178" i="2"/>
  <c r="CJ178" i="2"/>
  <c r="CI178" i="2"/>
  <c r="CF178" i="2"/>
  <c r="CH17" i="2" s="1"/>
  <c r="CM38" i="2"/>
  <c r="CF38" i="2"/>
  <c r="CO21" i="2"/>
  <c r="CM21" i="2"/>
  <c r="CL21" i="2"/>
  <c r="CK21" i="2"/>
  <c r="CI21" i="2"/>
  <c r="CJ21" i="2" s="1"/>
  <c r="CF21" i="2"/>
  <c r="CH21" i="2" s="1"/>
  <c r="CO20" i="2"/>
  <c r="CN20" i="2"/>
  <c r="CM20" i="2"/>
  <c r="CL20" i="2"/>
  <c r="CK20" i="2"/>
  <c r="CI20" i="2"/>
  <c r="CJ20" i="2" s="1"/>
  <c r="CG20" i="2"/>
  <c r="CF20" i="2"/>
  <c r="CO19" i="2"/>
  <c r="CM19" i="2"/>
  <c r="CL19" i="2"/>
  <c r="CK19" i="2"/>
  <c r="CI19" i="2"/>
  <c r="CJ19" i="2" s="1"/>
  <c r="CG19" i="2"/>
  <c r="CF19" i="2"/>
  <c r="CH19" i="2" s="1"/>
  <c r="CO18" i="2"/>
  <c r="CN18" i="2"/>
  <c r="CM18" i="2"/>
  <c r="CL18" i="2"/>
  <c r="CK18" i="2"/>
  <c r="CI18" i="2"/>
  <c r="CJ18" i="2" s="1"/>
  <c r="CG18" i="2"/>
  <c r="CF18" i="2"/>
  <c r="CO17" i="2"/>
  <c r="CM17" i="2"/>
  <c r="CL17" i="2"/>
  <c r="CN17" i="2" s="1"/>
  <c r="CK17" i="2"/>
  <c r="CI17" i="2"/>
  <c r="CJ17" i="2" s="1"/>
  <c r="CG17" i="2"/>
  <c r="CF17" i="2"/>
  <c r="CO16" i="2"/>
  <c r="CM16" i="2"/>
  <c r="CL16" i="2"/>
  <c r="CK16" i="2"/>
  <c r="CI16" i="2"/>
  <c r="CJ16" i="2" s="1"/>
  <c r="CH16" i="2"/>
  <c r="CF16" i="2"/>
  <c r="CG16" i="2" s="1"/>
  <c r="CO15" i="2"/>
  <c r="CL15" i="2"/>
  <c r="CK15" i="2"/>
  <c r="CI15" i="2"/>
  <c r="CJ15" i="2" s="1"/>
  <c r="CH15" i="2"/>
  <c r="CF15" i="2"/>
  <c r="CG15" i="2" s="1"/>
  <c r="CO14" i="2"/>
  <c r="CL14" i="2"/>
  <c r="CN14" i="2" s="1"/>
  <c r="CK14" i="2"/>
  <c r="CI14" i="2"/>
  <c r="CJ14" i="2" s="1"/>
  <c r="CG14" i="2"/>
  <c r="CF14" i="2"/>
  <c r="CO13" i="2"/>
  <c r="CQ13" i="2" s="1"/>
  <c r="CL13" i="2"/>
  <c r="CN13" i="2" s="1"/>
  <c r="CK13" i="2"/>
  <c r="CI13" i="2"/>
  <c r="CJ13" i="2" s="1"/>
  <c r="CH13" i="2"/>
  <c r="CG13" i="2"/>
  <c r="CF13" i="2"/>
  <c r="CO12" i="2"/>
  <c r="CL12" i="2"/>
  <c r="CK12" i="2"/>
  <c r="CI12" i="2"/>
  <c r="CJ12" i="2" s="1"/>
  <c r="CH12" i="2"/>
  <c r="CG12" i="2"/>
  <c r="CF12" i="2"/>
  <c r="CO11" i="2"/>
  <c r="CL11" i="2"/>
  <c r="CK11" i="2"/>
  <c r="CI11" i="2"/>
  <c r="CJ11" i="2" s="1"/>
  <c r="CH11" i="2"/>
  <c r="CF11" i="2"/>
  <c r="CO10" i="2"/>
  <c r="CL10" i="2"/>
  <c r="CN10" i="2" s="1"/>
  <c r="CK10" i="2"/>
  <c r="CI10" i="2"/>
  <c r="CJ10" i="2" s="1"/>
  <c r="CG10" i="2"/>
  <c r="CF10" i="2"/>
  <c r="CG11" i="2" s="1"/>
  <c r="CO9" i="2"/>
  <c r="CL9" i="2"/>
  <c r="CN9" i="2" s="1"/>
  <c r="CK9" i="2"/>
  <c r="CI9" i="2"/>
  <c r="CJ9" i="2" s="1"/>
  <c r="CG9" i="2"/>
  <c r="CF9" i="2"/>
  <c r="CH9" i="2" s="1"/>
  <c r="CO8" i="2"/>
  <c r="CQ8" i="2" s="1"/>
  <c r="CL8" i="2"/>
  <c r="CK8" i="2"/>
  <c r="CI8" i="2"/>
  <c r="CJ8" i="2" s="1"/>
  <c r="CG8" i="2"/>
  <c r="CF8" i="2"/>
  <c r="CH8" i="2" s="1"/>
  <c r="CO7" i="2"/>
  <c r="CL7" i="2"/>
  <c r="CK7" i="2"/>
  <c r="CI7" i="2"/>
  <c r="CJ7" i="2" s="1"/>
  <c r="CF7" i="2"/>
  <c r="CH7" i="2" s="1"/>
  <c r="CO6" i="2"/>
  <c r="CL6" i="2"/>
  <c r="CN6" i="2" s="1"/>
  <c r="CK6" i="2"/>
  <c r="CI6" i="2"/>
  <c r="CJ6" i="2" s="1"/>
  <c r="CF6" i="2"/>
  <c r="CG6" i="2" s="1"/>
  <c r="CO5" i="2"/>
  <c r="CL5" i="2"/>
  <c r="CN5" i="2" s="1"/>
  <c r="CK5" i="2"/>
  <c r="CI5" i="2"/>
  <c r="CJ5" i="2" s="1"/>
  <c r="CF5" i="2"/>
  <c r="CH5" i="2" s="1"/>
  <c r="CO4" i="2"/>
  <c r="CL4" i="2"/>
  <c r="CK4" i="2"/>
  <c r="CI4" i="2"/>
  <c r="CJ4" i="2" s="1"/>
  <c r="CF4" i="2"/>
  <c r="CH4" i="2" s="1"/>
  <c r="CG7" i="2" l="1"/>
  <c r="CH180" i="3"/>
  <c r="CH183" i="5"/>
  <c r="CG184" i="5"/>
  <c r="CG4" i="2"/>
  <c r="CG5" i="2"/>
  <c r="CG21" i="2"/>
  <c r="CG178" i="2"/>
  <c r="CG183" i="3"/>
  <c r="CH180" i="4"/>
  <c r="CH188" i="4"/>
  <c r="CG179" i="5"/>
  <c r="CH178" i="2"/>
  <c r="CG179" i="2"/>
  <c r="CG180" i="2"/>
  <c r="CG181" i="2"/>
  <c r="CG182" i="2"/>
  <c r="CG183" i="2"/>
  <c r="CG184" i="2"/>
  <c r="CG185" i="2"/>
  <c r="CG186" i="2"/>
  <c r="CG187" i="2"/>
  <c r="CG188" i="2"/>
  <c r="CG189" i="2"/>
  <c r="CG190" i="2"/>
  <c r="CG191" i="2"/>
  <c r="CG192" i="2"/>
  <c r="CG193" i="2"/>
  <c r="CG194" i="2"/>
  <c r="CG195" i="2"/>
  <c r="CH194" i="4"/>
  <c r="CG180" i="4"/>
  <c r="CG188" i="4"/>
  <c r="CG185" i="4"/>
  <c r="CH195" i="4"/>
  <c r="CG180" i="5"/>
  <c r="CG192" i="5"/>
  <c r="CG185" i="6"/>
  <c r="CG190" i="3"/>
  <c r="CH183" i="4"/>
  <c r="CH184" i="4"/>
  <c r="CH187" i="4"/>
  <c r="CH192" i="4"/>
  <c r="CG188" i="5"/>
  <c r="CG181" i="6"/>
  <c r="CK178" i="6"/>
  <c r="CQ178" i="6"/>
  <c r="CH179" i="6"/>
  <c r="CR179" i="6" s="1"/>
  <c r="CK180" i="6"/>
  <c r="CQ180" i="6"/>
  <c r="CH181" i="6"/>
  <c r="CR181" i="6" s="1"/>
  <c r="CQ182" i="6"/>
  <c r="CH183" i="6"/>
  <c r="CR183" i="6" s="1"/>
  <c r="CN183" i="6"/>
  <c r="CK184" i="6"/>
  <c r="CK185" i="6"/>
  <c r="CK189" i="6"/>
  <c r="CK190" i="6"/>
  <c r="CJ190" i="6"/>
  <c r="CQ190" i="6"/>
  <c r="CG192" i="6"/>
  <c r="CQ192" i="6"/>
  <c r="CP192" i="6"/>
  <c r="CH193" i="6"/>
  <c r="CP193" i="6"/>
  <c r="CM179" i="6"/>
  <c r="CN194" i="6"/>
  <c r="CN190" i="6"/>
  <c r="CN186" i="6"/>
  <c r="CN182" i="6"/>
  <c r="CN178" i="6"/>
  <c r="CM192" i="6"/>
  <c r="CM181" i="6"/>
  <c r="CJ193" i="6"/>
  <c r="CJ185" i="6"/>
  <c r="CJ182" i="6"/>
  <c r="CP187" i="6"/>
  <c r="CQ184" i="6"/>
  <c r="CP184" i="6"/>
  <c r="CH185" i="6"/>
  <c r="CP185" i="6"/>
  <c r="CK186" i="6"/>
  <c r="CJ186" i="6"/>
  <c r="CQ186" i="6"/>
  <c r="CJ187" i="6"/>
  <c r="CJ188" i="6"/>
  <c r="CQ188" i="6"/>
  <c r="CP188" i="6"/>
  <c r="CH189" i="6"/>
  <c r="CR190" i="6"/>
  <c r="CS190" i="6" s="1"/>
  <c r="CP190" i="6"/>
  <c r="CQ191" i="6"/>
  <c r="CN192" i="6"/>
  <c r="CK194" i="6"/>
  <c r="CJ194" i="6"/>
  <c r="CJ195" i="6"/>
  <c r="CH178" i="6"/>
  <c r="CR178" i="6" s="1"/>
  <c r="CQ179" i="6"/>
  <c r="CN180" i="6"/>
  <c r="CK181" i="6"/>
  <c r="CH182" i="6"/>
  <c r="CR182" i="6" s="1"/>
  <c r="CQ183" i="6"/>
  <c r="CN184" i="6"/>
  <c r="CN185" i="6"/>
  <c r="CM185" i="6"/>
  <c r="CH186" i="6"/>
  <c r="CH187" i="6"/>
  <c r="CG187" i="6"/>
  <c r="CN187" i="6"/>
  <c r="CN188" i="6"/>
  <c r="CK193" i="6"/>
  <c r="CH195" i="6"/>
  <c r="CG194" i="6"/>
  <c r="CG195" i="6"/>
  <c r="CN195" i="6"/>
  <c r="CK195" i="6"/>
  <c r="CK191" i="6"/>
  <c r="CK187" i="6"/>
  <c r="CK183" i="6"/>
  <c r="CK179" i="6"/>
  <c r="CJ178" i="6"/>
  <c r="CP178" i="6"/>
  <c r="CQ193" i="6"/>
  <c r="CQ189" i="6"/>
  <c r="CQ185" i="6"/>
  <c r="CQ181" i="6"/>
  <c r="CG180" i="6"/>
  <c r="CM180" i="6"/>
  <c r="CP181" i="6"/>
  <c r="CM182" i="6"/>
  <c r="CJ183" i="6"/>
  <c r="CP183" i="6"/>
  <c r="CG184" i="6"/>
  <c r="CR186" i="6"/>
  <c r="CP186" i="6"/>
  <c r="CQ187" i="6"/>
  <c r="CG189" i="6"/>
  <c r="CR189" i="6" s="1"/>
  <c r="CS189" i="6" s="1"/>
  <c r="CN189" i="6"/>
  <c r="CM189" i="6"/>
  <c r="CH190" i="6"/>
  <c r="CH191" i="6"/>
  <c r="CG191" i="6"/>
  <c r="CN191" i="6"/>
  <c r="CK192" i="6"/>
  <c r="CN193" i="6"/>
  <c r="CR193" i="6" s="1"/>
  <c r="CM193" i="6"/>
  <c r="CH194" i="6"/>
  <c r="CQ195" i="6"/>
  <c r="CH180" i="6"/>
  <c r="CH184" i="6"/>
  <c r="CH188" i="6"/>
  <c r="CR188" i="6" s="1"/>
  <c r="CH192" i="6"/>
  <c r="CP195" i="6"/>
  <c r="CQ181" i="5"/>
  <c r="CQ183" i="5"/>
  <c r="CJ185" i="5"/>
  <c r="CK185" i="5"/>
  <c r="CQ185" i="5"/>
  <c r="CH190" i="5"/>
  <c r="CG190" i="5"/>
  <c r="CK193" i="5"/>
  <c r="CJ193" i="5"/>
  <c r="CQ193" i="5"/>
  <c r="CP179" i="5"/>
  <c r="CH180" i="5"/>
  <c r="CR180" i="5" s="1"/>
  <c r="CH181" i="5"/>
  <c r="CG181" i="5"/>
  <c r="CP183" i="5"/>
  <c r="CH184" i="5"/>
  <c r="CK187" i="5"/>
  <c r="CN188" i="5"/>
  <c r="CM188" i="5"/>
  <c r="CH189" i="5"/>
  <c r="CQ191" i="5"/>
  <c r="CP191" i="5"/>
  <c r="CH192" i="5"/>
  <c r="CP192" i="5"/>
  <c r="CK195" i="5"/>
  <c r="CP178" i="5"/>
  <c r="CQ192" i="5"/>
  <c r="CQ188" i="5"/>
  <c r="CQ178" i="5"/>
  <c r="CQ184" i="5"/>
  <c r="CK179" i="5"/>
  <c r="CJ180" i="5"/>
  <c r="CK194" i="5"/>
  <c r="CK190" i="5"/>
  <c r="CK180" i="5"/>
  <c r="CK186" i="5"/>
  <c r="CK181" i="5"/>
  <c r="CN181" i="5"/>
  <c r="CJ182" i="5"/>
  <c r="CQ182" i="5"/>
  <c r="CP182" i="5"/>
  <c r="CK183" i="5"/>
  <c r="CJ184" i="5"/>
  <c r="CG186" i="5"/>
  <c r="CH186" i="5"/>
  <c r="CN186" i="5"/>
  <c r="CK189" i="5"/>
  <c r="CJ189" i="5"/>
  <c r="CQ189" i="5"/>
  <c r="CJ190" i="5"/>
  <c r="CH194" i="5"/>
  <c r="CG194" i="5"/>
  <c r="CN194" i="5"/>
  <c r="CH178" i="5"/>
  <c r="CR178" i="5" s="1"/>
  <c r="CH191" i="5"/>
  <c r="CR191" i="5" s="1"/>
  <c r="CH195" i="5"/>
  <c r="CH187" i="5"/>
  <c r="CK178" i="5"/>
  <c r="CN193" i="5"/>
  <c r="CN189" i="5"/>
  <c r="CN179" i="5"/>
  <c r="CM179" i="5"/>
  <c r="CR179" i="5" s="1"/>
  <c r="CN185" i="5"/>
  <c r="CN180" i="5"/>
  <c r="CQ180" i="5"/>
  <c r="CJ181" i="5"/>
  <c r="CH182" i="5"/>
  <c r="CK182" i="5"/>
  <c r="CR182" i="5" s="1"/>
  <c r="CG183" i="5"/>
  <c r="CM183" i="5"/>
  <c r="CN183" i="5"/>
  <c r="CM184" i="5"/>
  <c r="CN184" i="5"/>
  <c r="CP186" i="5"/>
  <c r="CG187" i="5"/>
  <c r="CQ187" i="5"/>
  <c r="CP187" i="5"/>
  <c r="CH188" i="5"/>
  <c r="CR188" i="5" s="1"/>
  <c r="CP188" i="5"/>
  <c r="CM190" i="5"/>
  <c r="CK191" i="5"/>
  <c r="CN192" i="5"/>
  <c r="CM192" i="5"/>
  <c r="CR192" i="5" s="1"/>
  <c r="CG193" i="5"/>
  <c r="CG195" i="5"/>
  <c r="CQ195" i="5"/>
  <c r="CP195" i="5"/>
  <c r="CG189" i="5"/>
  <c r="CK184" i="5"/>
  <c r="CR184" i="5" s="1"/>
  <c r="CH185" i="5"/>
  <c r="CR185" i="5" s="1"/>
  <c r="CQ186" i="5"/>
  <c r="CN187" i="5"/>
  <c r="CK188" i="5"/>
  <c r="CQ190" i="5"/>
  <c r="CN191" i="5"/>
  <c r="CK192" i="5"/>
  <c r="CH193" i="5"/>
  <c r="CQ194" i="5"/>
  <c r="CN195" i="5"/>
  <c r="CK180" i="4"/>
  <c r="CR180" i="4" s="1"/>
  <c r="CH181" i="4"/>
  <c r="CR181" i="4" s="1"/>
  <c r="CQ182" i="4"/>
  <c r="CJ183" i="4"/>
  <c r="CN183" i="4"/>
  <c r="CK184" i="4"/>
  <c r="CR184" i="4" s="1"/>
  <c r="CH185" i="4"/>
  <c r="CQ186" i="4"/>
  <c r="CN187" i="4"/>
  <c r="CK188" i="4"/>
  <c r="CR188" i="4" s="1"/>
  <c r="CH189" i="4"/>
  <c r="CR189" i="4" s="1"/>
  <c r="CQ190" i="4"/>
  <c r="CN191" i="4"/>
  <c r="CG192" i="4"/>
  <c r="CK192" i="4"/>
  <c r="CH193" i="4"/>
  <c r="CR193" i="4" s="1"/>
  <c r="CP193" i="4"/>
  <c r="CQ194" i="4"/>
  <c r="CJ195" i="4"/>
  <c r="CN195" i="4"/>
  <c r="CP180" i="4"/>
  <c r="CG183" i="4"/>
  <c r="CP184" i="4"/>
  <c r="CJ186" i="4"/>
  <c r="CK187" i="4"/>
  <c r="CM189" i="4"/>
  <c r="CJ190" i="4"/>
  <c r="CP192" i="4"/>
  <c r="CJ194" i="4"/>
  <c r="CR194" i="4" s="1"/>
  <c r="CJ178" i="4"/>
  <c r="CN178" i="4"/>
  <c r="CG179" i="4"/>
  <c r="CM181" i="4"/>
  <c r="CJ182" i="4"/>
  <c r="CM185" i="4"/>
  <c r="CG187" i="4"/>
  <c r="CP188" i="4"/>
  <c r="CG191" i="4"/>
  <c r="CM193" i="4"/>
  <c r="CN194" i="4"/>
  <c r="CG195" i="4"/>
  <c r="CR195" i="4" s="1"/>
  <c r="CK178" i="4"/>
  <c r="CH179" i="4"/>
  <c r="CQ180" i="4"/>
  <c r="CQ184" i="4"/>
  <c r="CN185" i="4"/>
  <c r="CK190" i="4"/>
  <c r="CH191" i="4"/>
  <c r="CH178" i="4"/>
  <c r="CR178" i="4" s="1"/>
  <c r="CQ179" i="4"/>
  <c r="CN180" i="4"/>
  <c r="CK181" i="4"/>
  <c r="CH182" i="4"/>
  <c r="CR182" i="4" s="1"/>
  <c r="CM183" i="4"/>
  <c r="CQ183" i="4"/>
  <c r="CN184" i="4"/>
  <c r="CK185" i="4"/>
  <c r="CH186" i="4"/>
  <c r="CR186" i="4" s="1"/>
  <c r="CQ187" i="4"/>
  <c r="CN188" i="4"/>
  <c r="CK189" i="4"/>
  <c r="CH190" i="4"/>
  <c r="CR190" i="4" s="1"/>
  <c r="CQ191" i="4"/>
  <c r="CH179" i="3"/>
  <c r="CN180" i="3"/>
  <c r="CH181" i="3"/>
  <c r="CN182" i="3"/>
  <c r="CN184" i="3"/>
  <c r="CH186" i="3"/>
  <c r="CH187" i="3"/>
  <c r="CG187" i="3"/>
  <c r="CN188" i="3"/>
  <c r="CH190" i="3"/>
  <c r="CH191" i="3"/>
  <c r="CG191" i="3"/>
  <c r="CN192" i="3"/>
  <c r="CH194" i="3"/>
  <c r="CH195" i="3"/>
  <c r="CG195" i="3"/>
  <c r="CR195" i="3" s="1"/>
  <c r="CK178" i="3"/>
  <c r="CN178" i="3"/>
  <c r="CG180" i="3"/>
  <c r="CK180" i="3"/>
  <c r="CK181" i="3"/>
  <c r="CP181" i="3"/>
  <c r="CG182" i="3"/>
  <c r="CH183" i="3"/>
  <c r="CK183" i="3"/>
  <c r="CP183" i="3"/>
  <c r="CH184" i="3"/>
  <c r="CR184" i="3" s="1"/>
  <c r="CK184" i="3"/>
  <c r="CG185" i="3"/>
  <c r="CN185" i="3"/>
  <c r="CM185" i="3"/>
  <c r="CN186" i="3"/>
  <c r="CQ186" i="3"/>
  <c r="CH188" i="3"/>
  <c r="CR188" i="3" s="1"/>
  <c r="CK188" i="3"/>
  <c r="CN189" i="3"/>
  <c r="CM189" i="3"/>
  <c r="CN190" i="3"/>
  <c r="CQ190" i="3"/>
  <c r="CP191" i="3"/>
  <c r="CH192" i="3"/>
  <c r="CR192" i="3" s="1"/>
  <c r="CK192" i="3"/>
  <c r="CN193" i="3"/>
  <c r="CM193" i="3"/>
  <c r="CN194" i="3"/>
  <c r="CQ194" i="3"/>
  <c r="CH178" i="3"/>
  <c r="CR178" i="3" s="1"/>
  <c r="CS178" i="3" s="1"/>
  <c r="CS178" i="4" s="1"/>
  <c r="CS178" i="5" s="1"/>
  <c r="CS178" i="6" s="1"/>
  <c r="CM178" i="3"/>
  <c r="CQ178" i="3"/>
  <c r="CG179" i="3"/>
  <c r="CQ179" i="3"/>
  <c r="CQ180" i="3"/>
  <c r="CJ182" i="3"/>
  <c r="CJ183" i="3"/>
  <c r="CN183" i="3"/>
  <c r="CQ184" i="3"/>
  <c r="CP184" i="3"/>
  <c r="CK185" i="3"/>
  <c r="CK186" i="3"/>
  <c r="CJ186" i="3"/>
  <c r="CP186" i="3"/>
  <c r="CK187" i="3"/>
  <c r="CN187" i="3"/>
  <c r="CQ188" i="3"/>
  <c r="CP188" i="3"/>
  <c r="CK189" i="3"/>
  <c r="CK190" i="3"/>
  <c r="CJ190" i="3"/>
  <c r="CK191" i="3"/>
  <c r="CN191" i="3"/>
  <c r="CQ192" i="3"/>
  <c r="CP192" i="3"/>
  <c r="CK193" i="3"/>
  <c r="CK194" i="3"/>
  <c r="CJ194" i="3"/>
  <c r="CK195" i="3"/>
  <c r="CN195" i="3"/>
  <c r="CJ179" i="3"/>
  <c r="CG181" i="3"/>
  <c r="CR181" i="3" s="1"/>
  <c r="CN181" i="3"/>
  <c r="CH182" i="3"/>
  <c r="CQ182" i="3"/>
  <c r="CQ183" i="3"/>
  <c r="CH185" i="3"/>
  <c r="CQ185" i="3"/>
  <c r="CG186" i="3"/>
  <c r="CR186" i="3" s="1"/>
  <c r="CQ187" i="3"/>
  <c r="CH189" i="3"/>
  <c r="CQ189" i="3"/>
  <c r="CR190" i="3"/>
  <c r="CQ191" i="3"/>
  <c r="CH193" i="3"/>
  <c r="CR193" i="3" s="1"/>
  <c r="CS193" i="3" s="1"/>
  <c r="CS193" i="4" s="1"/>
  <c r="CS193" i="5" s="1"/>
  <c r="CS193" i="6" s="1"/>
  <c r="CQ193" i="3"/>
  <c r="CG194" i="3"/>
  <c r="CR194" i="3" s="1"/>
  <c r="CQ195" i="3"/>
  <c r="CP182" i="2"/>
  <c r="CQ182" i="2"/>
  <c r="CR184" i="2"/>
  <c r="CS184" i="2" s="1"/>
  <c r="CP186" i="2"/>
  <c r="CQ186" i="2"/>
  <c r="CQ190" i="2"/>
  <c r="CP190" i="2"/>
  <c r="CQ194" i="2"/>
  <c r="CP194" i="2"/>
  <c r="CQ4" i="2"/>
  <c r="CQ9" i="2"/>
  <c r="CQ20" i="2"/>
  <c r="CQ181" i="2"/>
  <c r="CP181" i="2"/>
  <c r="CQ185" i="2"/>
  <c r="CP185" i="2"/>
  <c r="CP189" i="2"/>
  <c r="CQ189" i="2"/>
  <c r="CP193" i="2"/>
  <c r="CQ193" i="2"/>
  <c r="CQ5" i="2"/>
  <c r="CQ18" i="2"/>
  <c r="CN178" i="2"/>
  <c r="CR178" i="2" s="1"/>
  <c r="CS178" i="2" s="1"/>
  <c r="CM178" i="2"/>
  <c r="CN21" i="2"/>
  <c r="CN19" i="2"/>
  <c r="CN179" i="2"/>
  <c r="CM179" i="2"/>
  <c r="CP180" i="2"/>
  <c r="CQ180" i="2"/>
  <c r="CR182" i="2"/>
  <c r="CS182" i="2" s="1"/>
  <c r="CN183" i="2"/>
  <c r="CP184" i="2"/>
  <c r="CQ184" i="2"/>
  <c r="CR186" i="2"/>
  <c r="CS186" i="2" s="1"/>
  <c r="CN187" i="2"/>
  <c r="CQ188" i="2"/>
  <c r="CP188" i="2"/>
  <c r="CR190" i="2"/>
  <c r="CS190" i="2" s="1"/>
  <c r="CN191" i="2"/>
  <c r="CQ192" i="2"/>
  <c r="CP192" i="2"/>
  <c r="CR194" i="2"/>
  <c r="CS194" i="2" s="1"/>
  <c r="CN195" i="2"/>
  <c r="CQ12" i="2"/>
  <c r="CQ16" i="2"/>
  <c r="CQ178" i="2"/>
  <c r="CQ179" i="2"/>
  <c r="CP179" i="2"/>
  <c r="CR181" i="2"/>
  <c r="CS181" i="2" s="1"/>
  <c r="CQ183" i="2"/>
  <c r="CP183" i="2"/>
  <c r="CN186" i="2"/>
  <c r="CQ187" i="2"/>
  <c r="CP187" i="2"/>
  <c r="CN190" i="2"/>
  <c r="CP191" i="2"/>
  <c r="CQ191" i="2"/>
  <c r="CN194" i="2"/>
  <c r="CP195" i="2"/>
  <c r="CQ195" i="2"/>
  <c r="CH6" i="2"/>
  <c r="CQ6" i="2"/>
  <c r="CN7" i="2"/>
  <c r="CH10" i="2"/>
  <c r="CQ10" i="2"/>
  <c r="CN11" i="2"/>
  <c r="CH14" i="2"/>
  <c r="CQ14" i="2"/>
  <c r="CN15" i="2"/>
  <c r="CH18" i="2"/>
  <c r="CH20" i="2"/>
  <c r="CM180" i="2"/>
  <c r="CR180" i="2" s="1"/>
  <c r="CS180" i="2" s="1"/>
  <c r="CM181" i="2"/>
  <c r="CM182" i="2"/>
  <c r="CM183" i="2"/>
  <c r="CM184" i="2"/>
  <c r="CM185" i="2"/>
  <c r="CR185" i="2" s="1"/>
  <c r="CS185" i="2" s="1"/>
  <c r="CM186" i="2"/>
  <c r="CM187" i="2"/>
  <c r="CM188" i="2"/>
  <c r="CR188" i="2" s="1"/>
  <c r="CS188" i="2" s="1"/>
  <c r="CM189" i="2"/>
  <c r="CR189" i="2" s="1"/>
  <c r="CS189" i="2" s="1"/>
  <c r="CM190" i="2"/>
  <c r="CM191" i="2"/>
  <c r="CM192" i="2"/>
  <c r="CR192" i="2" s="1"/>
  <c r="CS192" i="2" s="1"/>
  <c r="CM193" i="2"/>
  <c r="CR193" i="2" s="1"/>
  <c r="CS193" i="2" s="1"/>
  <c r="CM194" i="2"/>
  <c r="CM195" i="2"/>
  <c r="CN4" i="2"/>
  <c r="CQ7" i="2"/>
  <c r="CN8" i="2"/>
  <c r="CQ11" i="2"/>
  <c r="CN12" i="2"/>
  <c r="CQ15" i="2"/>
  <c r="CN16" i="2"/>
  <c r="CQ17" i="2"/>
  <c r="CQ19" i="2"/>
  <c r="CQ21" i="2"/>
  <c r="CR19" i="2"/>
  <c r="CS19" i="2" s="1"/>
  <c r="CP5" i="2"/>
  <c r="CP9" i="2"/>
  <c r="CP12" i="2"/>
  <c r="CP15" i="2"/>
  <c r="CP16" i="2"/>
  <c r="CR16" i="2" s="1"/>
  <c r="CS16" i="2" s="1"/>
  <c r="CP17" i="2"/>
  <c r="CP18" i="2"/>
  <c r="CP19" i="2"/>
  <c r="CP20" i="2"/>
  <c r="CR20" i="2" s="1"/>
  <c r="CS20" i="2" s="1"/>
  <c r="CP21" i="2"/>
  <c r="CR21" i="2" s="1"/>
  <c r="CS21" i="2" s="1"/>
  <c r="CP6" i="2"/>
  <c r="CP8" i="2"/>
  <c r="CP10" i="2"/>
  <c r="CP13" i="2"/>
  <c r="CR13" i="2" s="1"/>
  <c r="CS13" i="2" s="1"/>
  <c r="CP14" i="2"/>
  <c r="CM4" i="2"/>
  <c r="CR4" i="2" s="1"/>
  <c r="CS4" i="2" s="1"/>
  <c r="CM5" i="2"/>
  <c r="CM7" i="2"/>
  <c r="CM9" i="2"/>
  <c r="CR9" i="2" s="1"/>
  <c r="CS9" i="2" s="1"/>
  <c r="CM11" i="2"/>
  <c r="CM13" i="2"/>
  <c r="CM15" i="2"/>
  <c r="CR15" i="2" s="1"/>
  <c r="CS15" i="2" s="1"/>
  <c r="CP4" i="2"/>
  <c r="CP7" i="2"/>
  <c r="CP11" i="2"/>
  <c r="CM6" i="2"/>
  <c r="CR6" i="2" s="1"/>
  <c r="CS6" i="2" s="1"/>
  <c r="CM8" i="2"/>
  <c r="CM10" i="2"/>
  <c r="CM12" i="2"/>
  <c r="CR12" i="2" s="1"/>
  <c r="CS12" i="2" s="1"/>
  <c r="CM14" i="2"/>
  <c r="E41" i="7"/>
  <c r="D41" i="7"/>
  <c r="E39" i="7"/>
  <c r="D39" i="7"/>
  <c r="E37" i="7"/>
  <c r="D37" i="7"/>
  <c r="E36" i="7"/>
  <c r="D36" i="7"/>
  <c r="E35" i="7"/>
  <c r="D35" i="7"/>
  <c r="E34" i="7"/>
  <c r="D34" i="7"/>
  <c r="E32" i="7"/>
  <c r="D32" i="7"/>
  <c r="E31" i="7"/>
  <c r="D31" i="7"/>
  <c r="E30" i="7"/>
  <c r="D30" i="7"/>
  <c r="E29" i="7"/>
  <c r="D29" i="7"/>
  <c r="E28" i="7"/>
  <c r="D28" i="7"/>
  <c r="E27" i="7"/>
  <c r="D27" i="7"/>
  <c r="E26" i="7"/>
  <c r="D26" i="7"/>
  <c r="E25" i="7"/>
  <c r="D25" i="7"/>
  <c r="E24" i="7"/>
  <c r="D24" i="7"/>
  <c r="E23" i="7"/>
  <c r="D23" i="7"/>
  <c r="E22" i="7"/>
  <c r="D22" i="7"/>
  <c r="E21" i="7"/>
  <c r="D21" i="7"/>
  <c r="E20" i="7"/>
  <c r="D20" i="7"/>
  <c r="E19" i="7"/>
  <c r="D19" i="7"/>
  <c r="E18" i="7"/>
  <c r="D18" i="7"/>
  <c r="E17" i="7"/>
  <c r="D17" i="7"/>
  <c r="E16" i="7"/>
  <c r="D16" i="7"/>
  <c r="E15" i="7"/>
  <c r="D15" i="7"/>
  <c r="E14" i="7"/>
  <c r="D14" i="7"/>
  <c r="E13" i="7"/>
  <c r="D13" i="7"/>
  <c r="E12" i="7"/>
  <c r="D12" i="7"/>
  <c r="E11" i="7"/>
  <c r="D11" i="7"/>
  <c r="E10" i="7"/>
  <c r="D10" i="7"/>
  <c r="E9" i="7"/>
  <c r="D9" i="7"/>
  <c r="E8" i="7"/>
  <c r="D8" i="7"/>
  <c r="E7" i="7"/>
  <c r="D7" i="7"/>
  <c r="E6" i="7"/>
  <c r="D6" i="7"/>
  <c r="E5" i="7"/>
  <c r="D5" i="7"/>
  <c r="E4" i="7"/>
  <c r="D4" i="7"/>
  <c r="C31" i="7"/>
  <c r="C24" i="7"/>
  <c r="C12" i="7"/>
  <c r="C23" i="7"/>
  <c r="C26" i="7"/>
  <c r="C20" i="7"/>
  <c r="C32" i="7"/>
  <c r="C38" i="7"/>
  <c r="C30" i="7"/>
  <c r="C17" i="7"/>
  <c r="C9" i="7"/>
  <c r="C14" i="7"/>
  <c r="C22" i="7"/>
  <c r="C4" i="7"/>
  <c r="C35" i="7"/>
  <c r="C11" i="7"/>
  <c r="C19" i="7"/>
  <c r="C6" i="7"/>
  <c r="C28" i="7"/>
  <c r="C8" i="7"/>
  <c r="C16" i="7"/>
  <c r="C13" i="7"/>
  <c r="C5" i="7"/>
  <c r="C21" i="7"/>
  <c r="C29" i="7"/>
  <c r="C37" i="7"/>
  <c r="C7" i="7"/>
  <c r="C36" i="7"/>
  <c r="C27" i="7"/>
  <c r="C34" i="7"/>
  <c r="C25" i="7"/>
  <c r="C15" i="7"/>
  <c r="C10" i="7"/>
  <c r="C18" i="7"/>
  <c r="CR189" i="3" l="1"/>
  <c r="CR185" i="4"/>
  <c r="CR10" i="2"/>
  <c r="CS10" i="2" s="1"/>
  <c r="CR195" i="5"/>
  <c r="CR5" i="2"/>
  <c r="CS5" i="2" s="1"/>
  <c r="CR195" i="2"/>
  <c r="CS195" i="2" s="1"/>
  <c r="CR191" i="2"/>
  <c r="CS191" i="2" s="1"/>
  <c r="CR187" i="2"/>
  <c r="CS187" i="2" s="1"/>
  <c r="CR183" i="2"/>
  <c r="CS183" i="2" s="1"/>
  <c r="CR179" i="2"/>
  <c r="CS179" i="2" s="1"/>
  <c r="CR194" i="6"/>
  <c r="CR185" i="6"/>
  <c r="CR180" i="6"/>
  <c r="CR187" i="6"/>
  <c r="CR192" i="6"/>
  <c r="CR184" i="6"/>
  <c r="CR191" i="6"/>
  <c r="CR195" i="6"/>
  <c r="CR187" i="5"/>
  <c r="CS187" i="5" s="1"/>
  <c r="CS187" i="6" s="1"/>
  <c r="CR194" i="5"/>
  <c r="CR181" i="5"/>
  <c r="CR190" i="5"/>
  <c r="CR186" i="5"/>
  <c r="CR189" i="5"/>
  <c r="CR193" i="5"/>
  <c r="CR183" i="5"/>
  <c r="CR187" i="4"/>
  <c r="CR179" i="4"/>
  <c r="CR191" i="4"/>
  <c r="CR183" i="4"/>
  <c r="CS183" i="4" s="1"/>
  <c r="CS183" i="5" s="1"/>
  <c r="CS183" i="6" s="1"/>
  <c r="CR192" i="4"/>
  <c r="CR191" i="3"/>
  <c r="CR187" i="3"/>
  <c r="CR182" i="3"/>
  <c r="CR180" i="3"/>
  <c r="CR179" i="3"/>
  <c r="CR183" i="3"/>
  <c r="CR185" i="3"/>
  <c r="CR11" i="2"/>
  <c r="CS11" i="2" s="1"/>
  <c r="CR8" i="2"/>
  <c r="CS8" i="2" s="1"/>
  <c r="CR18" i="2"/>
  <c r="CS18" i="2" s="1"/>
  <c r="CR14" i="2"/>
  <c r="CS14" i="2" s="1"/>
  <c r="CR7" i="2"/>
  <c r="CS7" i="2" s="1"/>
  <c r="CR17" i="2"/>
  <c r="CS17" i="2" s="1"/>
  <c r="E41" i="1"/>
  <c r="E39" i="1"/>
  <c r="E38" i="1"/>
  <c r="E37" i="1"/>
  <c r="E36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X21" i="1"/>
  <c r="E21" i="1"/>
  <c r="E20" i="1"/>
  <c r="E19" i="1"/>
  <c r="E18" i="1"/>
  <c r="E17" i="1"/>
  <c r="E16" i="1"/>
  <c r="E15" i="1"/>
  <c r="E14" i="1"/>
  <c r="X13" i="1"/>
  <c r="X14" i="1" s="1"/>
  <c r="X15" i="1" s="1"/>
  <c r="X16" i="1" s="1"/>
  <c r="X17" i="1" s="1"/>
  <c r="X18" i="1" s="1"/>
  <c r="X19" i="1" s="1"/>
  <c r="X20" i="1" s="1"/>
  <c r="E13" i="1"/>
  <c r="X12" i="1"/>
  <c r="E12" i="1"/>
  <c r="E11" i="1"/>
  <c r="E10" i="1"/>
  <c r="E9" i="1"/>
  <c r="E8" i="1"/>
  <c r="E7" i="1"/>
  <c r="E6" i="1"/>
  <c r="E5" i="1"/>
  <c r="E4" i="1"/>
  <c r="D4" i="1"/>
  <c r="X3" i="1"/>
  <c r="X4" i="1" s="1"/>
  <c r="X2" i="1"/>
  <c r="X11" i="1" s="1"/>
  <c r="C32" i="1"/>
  <c r="C17" i="1"/>
  <c r="C25" i="1"/>
  <c r="C12" i="1"/>
  <c r="C34" i="1"/>
  <c r="C9" i="1"/>
  <c r="C8" i="1"/>
  <c r="C6" i="1"/>
  <c r="C26" i="1"/>
  <c r="C36" i="1"/>
  <c r="C4" i="1"/>
  <c r="C19" i="1"/>
  <c r="C37" i="1"/>
  <c r="C5" i="1"/>
  <c r="C11" i="1"/>
  <c r="C27" i="1"/>
  <c r="C30" i="1"/>
  <c r="C16" i="1"/>
  <c r="C28" i="1"/>
  <c r="C18" i="1"/>
  <c r="C23" i="1"/>
  <c r="C24" i="1"/>
  <c r="C38" i="1"/>
  <c r="C29" i="1"/>
  <c r="C10" i="1"/>
  <c r="C20" i="1"/>
  <c r="C15" i="1"/>
  <c r="C14" i="1"/>
  <c r="C7" i="1"/>
  <c r="C21" i="1"/>
  <c r="C33" i="1"/>
  <c r="C31" i="1"/>
  <c r="C13" i="1"/>
  <c r="C22" i="1"/>
  <c r="C39" i="1"/>
  <c r="X5" i="1" l="1"/>
  <c r="X6" i="1" s="1"/>
  <c r="X7" i="1" s="1"/>
  <c r="X8" i="1" s="1"/>
  <c r="X9" i="1" s="1"/>
  <c r="X10" i="1" s="1"/>
  <c r="A5" i="1"/>
  <c r="D5" i="1" l="1"/>
  <c r="A6" i="1"/>
  <c r="D6" i="1" l="1"/>
  <c r="A7" i="1"/>
  <c r="A8" i="1" l="1"/>
  <c r="D7" i="1"/>
  <c r="A9" i="1" l="1"/>
  <c r="D8" i="1"/>
  <c r="D9" i="1" l="1"/>
  <c r="A10" i="1"/>
  <c r="D10" i="1" l="1"/>
  <c r="A11" i="1"/>
  <c r="A12" i="1" l="1"/>
  <c r="D11" i="1"/>
  <c r="D12" i="1" l="1"/>
  <c r="A13" i="1"/>
  <c r="D13" i="1" l="1"/>
  <c r="A14" i="1"/>
  <c r="D14" i="1" l="1"/>
  <c r="A15" i="1"/>
  <c r="A16" i="1" l="1"/>
  <c r="D15" i="1"/>
  <c r="D16" i="1" l="1"/>
  <c r="A17" i="1"/>
  <c r="D17" i="1" l="1"/>
  <c r="A18" i="1"/>
  <c r="D18" i="1" l="1"/>
  <c r="A19" i="1"/>
  <c r="A20" i="1" l="1"/>
  <c r="D19" i="1"/>
  <c r="A21" i="1" l="1"/>
  <c r="D20" i="1"/>
  <c r="D21" i="1" l="1"/>
  <c r="A22" i="1"/>
  <c r="D22" i="1" l="1"/>
  <c r="A23" i="1"/>
  <c r="D23" i="1" l="1"/>
  <c r="A24" i="1"/>
  <c r="D24" i="1" l="1"/>
  <c r="A25" i="1"/>
  <c r="D25" i="1" l="1"/>
  <c r="A26" i="1"/>
  <c r="D26" i="1" l="1"/>
  <c r="A27" i="1"/>
  <c r="D27" i="1" l="1"/>
  <c r="A28" i="1"/>
  <c r="D28" i="1" l="1"/>
  <c r="A29" i="1"/>
  <c r="D29" i="1" l="1"/>
  <c r="A30" i="1"/>
  <c r="D30" i="1" l="1"/>
  <c r="A31" i="1"/>
  <c r="D31" i="1" l="1"/>
  <c r="A32" i="1"/>
  <c r="D32" i="1" l="1"/>
  <c r="A33" i="1"/>
  <c r="D33" i="1" l="1"/>
  <c r="A34" i="1"/>
  <c r="D34" i="1" l="1"/>
  <c r="A36" i="1"/>
  <c r="D36" i="1" l="1"/>
  <c r="A37" i="1"/>
  <c r="D37" i="1" l="1"/>
  <c r="A38" i="1"/>
  <c r="D38" i="1" l="1"/>
  <c r="A39" i="1"/>
  <c r="D39" i="1" l="1"/>
  <c r="A41" i="1"/>
  <c r="D41" i="1" s="1"/>
</calcChain>
</file>

<file path=xl/sharedStrings.xml><?xml version="1.0" encoding="utf-8"?>
<sst xmlns="http://schemas.openxmlformats.org/spreadsheetml/2006/main" count="516" uniqueCount="91">
  <si>
    <t xml:space="preserve">SAISON : </t>
  </si>
  <si>
    <t xml:space="preserve">            LIGUE DE QUILLES:</t>
  </si>
  <si>
    <t>Calendrier</t>
  </si>
  <si>
    <t>DATES</t>
  </si>
  <si>
    <t>Dates</t>
  </si>
  <si>
    <t>Semaines</t>
  </si>
  <si>
    <t xml:space="preserve">   Allées</t>
  </si>
  <si>
    <t>▼▼▼▼</t>
  </si>
  <si>
    <t>Abat-Neuf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</si>
  <si>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</si>
  <si>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</si>
  <si>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</si>
  <si>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</si>
  <si>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</si>
  <si>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</si>
  <si>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</si>
  <si>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</si>
  <si>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</si>
  <si>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Sem.010</t>
  </si>
  <si>
    <t>Sem.011</t>
  </si>
  <si>
    <t>Sem.012</t>
  </si>
  <si>
    <t>Sem.013</t>
  </si>
  <si>
    <t>Sem.014</t>
  </si>
  <si>
    <t>Sem.015</t>
  </si>
  <si>
    <t>Sem.016</t>
  </si>
  <si>
    <t>Sem.017</t>
  </si>
  <si>
    <t>Sem.018</t>
  </si>
  <si>
    <t>Sem.019</t>
  </si>
  <si>
    <t>Sem.020</t>
  </si>
  <si>
    <t>Sem.021</t>
  </si>
  <si>
    <t>Sem.022</t>
  </si>
  <si>
    <t>Sem.023</t>
  </si>
  <si>
    <t>Sem.024</t>
  </si>
  <si>
    <t>Sem.025</t>
  </si>
  <si>
    <t>Sem.026</t>
  </si>
  <si>
    <t>Sem.027</t>
  </si>
  <si>
    <t>Sem.028</t>
  </si>
  <si>
    <t>Sem.029</t>
  </si>
  <si>
    <t>Sem.030</t>
  </si>
  <si>
    <t>Sem.031</t>
  </si>
  <si>
    <t>Sem.032</t>
  </si>
  <si>
    <t>Sem.033</t>
  </si>
  <si>
    <t>Sem.034</t>
  </si>
  <si>
    <t>Sem.035</t>
  </si>
  <si>
    <t>Mini-Tournoi</t>
  </si>
  <si>
    <t>No</t>
  </si>
  <si>
    <t xml:space="preserve">                       Capitaine</t>
  </si>
  <si>
    <t xml:space="preserve">  Téléphone</t>
  </si>
  <si>
    <t xml:space="preserve">          Capitaine</t>
  </si>
  <si>
    <t xml:space="preserve">     Téléphone</t>
  </si>
  <si>
    <t>Comité</t>
  </si>
  <si>
    <t>exécutif</t>
  </si>
  <si>
    <t>Ligue de quilles :</t>
  </si>
  <si>
    <t>1ère</t>
  </si>
  <si>
    <t>Pts</t>
  </si>
  <si>
    <t xml:space="preserve">2e </t>
  </si>
  <si>
    <t>3e</t>
  </si>
  <si>
    <t>Total</t>
  </si>
  <si>
    <t>Nos.</t>
  </si>
  <si>
    <t>NOM DES ÉQUIPES</t>
  </si>
  <si>
    <t>Partie</t>
  </si>
  <si>
    <t>Boni</t>
  </si>
  <si>
    <t>Triple</t>
  </si>
  <si>
    <t>Hebdo</t>
  </si>
  <si>
    <t>Cumul</t>
  </si>
  <si>
    <t>NO</t>
  </si>
  <si>
    <t>PARFAITES D'ÉQUIPE :</t>
  </si>
  <si>
    <t xml:space="preserve">             PLUS HAUT SIMPLE, FEMME</t>
  </si>
  <si>
    <t xml:space="preserve">                      PLUS HAUT TRIPLE, FEMME</t>
  </si>
  <si>
    <t xml:space="preserve">             PLUS HAUT SIMPLE, HOMME</t>
  </si>
  <si>
    <t xml:space="preserve">                      PLUS HAUT TRIPLE, HOMME</t>
  </si>
  <si>
    <t xml:space="preserve">            PLUS HAUT SIMPLE, ÉQUIPE</t>
  </si>
  <si>
    <t xml:space="preserve">                      PLUS HAUT TRIPLE, ÉQUIPE</t>
  </si>
  <si>
    <t xml:space="preserve">                                                  TIRAGE   </t>
  </si>
  <si>
    <t xml:space="preserve"> SUBSTITUTS</t>
  </si>
  <si>
    <t>P</t>
  </si>
  <si>
    <t>Q.T.</t>
  </si>
  <si>
    <t>MOY.</t>
  </si>
  <si>
    <t xml:space="preserve">        ANNIVERSAIRES</t>
  </si>
  <si>
    <t xml:space="preserve">                 SUBSTITUTS</t>
  </si>
  <si>
    <t>Calendrier pour la saison</t>
  </si>
  <si>
    <t xml:space="preserve">       Calendrier</t>
  </si>
  <si>
    <t>Optionnel</t>
  </si>
  <si>
    <t xml:space="preserve">                Capitaine</t>
  </si>
  <si>
    <t>Comité:</t>
  </si>
  <si>
    <t>Nos. Des équipes</t>
  </si>
  <si>
    <t>←←←←</t>
  </si>
  <si>
    <t>2019-2020</t>
  </si>
  <si>
    <t>LesPêcheurs</t>
  </si>
  <si>
    <t>2018-2019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</si>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</sst>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4" formatCode="0.0"/>
  </numFmts>
  <fonts count="22" x14ac:knownFonts="1">
    <font>
      <sz val="11"/>
      <color theme="1"/>
      <name val="Calibri"/>
      <family val="2"/>
    </font>
    <font>
      <b/>
      <sz val="12"/>
      <color rgb="FF7030A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1"/>
      <name val="Arial"/>
      <family val="2"/>
    </font>
    <font>
      <sz val="10"/>
      <name val="Calibri"/>
      <family val="2"/>
    </font>
    <font>
      <sz val="11"/>
      <name val="Calibri"/>
      <family val="2"/>
    </font>
    <font>
      <sz val="10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9"/>
      <color rgb="FFFF0000"/>
      <name val="Calibri"/>
      <family val="2"/>
      <scheme val="minor"/>
    </font>
    <font>
      <sz val="10"/>
      <color rgb="FFFF0000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6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44" fontId="10" fillId="0" borderId="0" applyFont="0" applyFill="0" applyBorder="0" applyAlignment="0" applyProtection="0"/>
    <xf numFmtId="0" fontId="14" fillId="0" borderId="0"/>
    <xf numFmtId="0" fontId="18" fillId="0" borderId="0"/>
  </cellStyleXfs>
  <cellXfs count="46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3" borderId="3" xfId="0" applyFont="1" applyFill="1" applyBorder="1"/>
    <xf numFmtId="0" fontId="2" fillId="0" borderId="1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0" fillId="3" borderId="6" xfId="0" applyFill="1" applyBorder="1" applyAlignment="1">
      <alignment horizontal="right"/>
    </xf>
    <xf numFmtId="0" fontId="0" fillId="3" borderId="0" xfId="0" applyFont="1" applyFill="1" applyBorder="1"/>
    <xf numFmtId="0" fontId="4" fillId="5" borderId="2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vertical="center"/>
    </xf>
    <xf numFmtId="0" fontId="4" fillId="6" borderId="8" xfId="0" applyFont="1" applyFill="1" applyBorder="1" applyAlignment="1">
      <alignment vertical="center"/>
    </xf>
    <xf numFmtId="0" fontId="4" fillId="4" borderId="9" xfId="0" applyFont="1" applyFill="1" applyBorder="1" applyAlignment="1">
      <alignment vertical="center"/>
    </xf>
    <xf numFmtId="0" fontId="4" fillId="4" borderId="8" xfId="0" applyFont="1" applyFill="1" applyBorder="1" applyAlignment="1">
      <alignment vertical="center"/>
    </xf>
    <xf numFmtId="0" fontId="4" fillId="6" borderId="9" xfId="0" applyFont="1" applyFill="1" applyBorder="1" applyAlignment="1">
      <alignment vertical="center"/>
    </xf>
    <xf numFmtId="0" fontId="4" fillId="4" borderId="10" xfId="0" applyFont="1" applyFill="1" applyBorder="1" applyAlignment="1">
      <alignment vertical="center"/>
    </xf>
    <xf numFmtId="0" fontId="4" fillId="6" borderId="11" xfId="0" applyFont="1" applyFill="1" applyBorder="1" applyAlignment="1">
      <alignment vertical="center"/>
    </xf>
    <xf numFmtId="0" fontId="4" fillId="6" borderId="10" xfId="0" applyFont="1" applyFill="1" applyBorder="1" applyAlignment="1">
      <alignment vertical="center"/>
    </xf>
    <xf numFmtId="0" fontId="4" fillId="4" borderId="11" xfId="0" applyFont="1" applyFill="1" applyBorder="1" applyAlignment="1">
      <alignment vertical="center"/>
    </xf>
    <xf numFmtId="0" fontId="4" fillId="0" borderId="4" xfId="0" applyFont="1" applyBorder="1" applyAlignment="1"/>
    <xf numFmtId="0" fontId="0" fillId="0" borderId="5" xfId="0" applyFont="1" applyBorder="1" applyAlignment="1"/>
    <xf numFmtId="14" fontId="0" fillId="3" borderId="12" xfId="0" applyNumberFormat="1" applyFill="1" applyBorder="1"/>
    <xf numFmtId="0" fontId="4" fillId="5" borderId="14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5" fontId="6" fillId="4" borderId="2" xfId="0" applyNumberFormat="1" applyFont="1" applyFill="1" applyBorder="1" applyAlignment="1">
      <alignment horizontal="center" vertical="center"/>
    </xf>
    <xf numFmtId="0" fontId="5" fillId="7" borderId="2" xfId="0" applyFont="1" applyFill="1" applyBorder="1" applyAlignment="1">
      <alignment horizontal="center" vertical="center"/>
    </xf>
    <xf numFmtId="15" fontId="7" fillId="7" borderId="2" xfId="0" applyNumberFormat="1" applyFont="1" applyFill="1" applyBorder="1" applyAlignment="1">
      <alignment horizontal="center" vertical="center"/>
    </xf>
    <xf numFmtId="0" fontId="7" fillId="7" borderId="15" xfId="0" applyNumberFormat="1" applyFont="1" applyFill="1" applyBorder="1" applyAlignment="1">
      <alignment horizontal="center" vertical="center"/>
    </xf>
    <xf numFmtId="0" fontId="7" fillId="7" borderId="16" xfId="0" applyNumberFormat="1" applyFont="1" applyFill="1" applyBorder="1" applyAlignment="1">
      <alignment horizontal="center" vertical="center"/>
    </xf>
    <xf numFmtId="0" fontId="7" fillId="7" borderId="17" xfId="0" applyNumberFormat="1" applyFont="1" applyFill="1" applyBorder="1" applyAlignment="1">
      <alignment horizontal="center" vertical="center"/>
    </xf>
    <xf numFmtId="15" fontId="5" fillId="2" borderId="18" xfId="0" applyNumberFormat="1" applyFont="1" applyFill="1" applyBorder="1" applyAlignment="1">
      <alignment horizontal="center" vertical="center"/>
    </xf>
    <xf numFmtId="0" fontId="5" fillId="8" borderId="18" xfId="0" applyFont="1" applyFill="1" applyBorder="1" applyAlignment="1">
      <alignment horizontal="center" vertical="center"/>
    </xf>
    <xf numFmtId="15" fontId="7" fillId="2" borderId="19" xfId="0" applyNumberFormat="1" applyFont="1" applyFill="1" applyBorder="1" applyAlignment="1">
      <alignment horizontal="center" vertical="center"/>
    </xf>
    <xf numFmtId="15" fontId="7" fillId="2" borderId="20" xfId="0" applyNumberFormat="1" applyFont="1" applyFill="1" applyBorder="1" applyAlignment="1">
      <alignment horizontal="center" vertical="center"/>
    </xf>
    <xf numFmtId="0" fontId="7" fillId="6" borderId="20" xfId="0" applyNumberFormat="1" applyFont="1" applyFill="1" applyBorder="1" applyAlignment="1">
      <alignment horizontal="center" vertical="center"/>
    </xf>
    <xf numFmtId="0" fontId="7" fillId="4" borderId="20" xfId="0" applyNumberFormat="1" applyFont="1" applyFill="1" applyBorder="1" applyAlignment="1">
      <alignment horizontal="center" vertical="center"/>
    </xf>
    <xf numFmtId="0" fontId="7" fillId="4" borderId="21" xfId="0" applyNumberFormat="1" applyFont="1" applyFill="1" applyBorder="1" applyAlignment="1">
      <alignment horizontal="center" vertical="center"/>
    </xf>
    <xf numFmtId="0" fontId="7" fillId="6" borderId="21" xfId="0" applyNumberFormat="1" applyFont="1" applyFill="1" applyBorder="1" applyAlignment="1">
      <alignment horizontal="center" vertical="center"/>
    </xf>
    <xf numFmtId="0" fontId="5" fillId="8" borderId="12" xfId="0" applyFont="1" applyFill="1" applyBorder="1" applyAlignment="1">
      <alignment horizontal="center" vertical="center"/>
    </xf>
    <xf numFmtId="15" fontId="7" fillId="2" borderId="22" xfId="0" applyNumberFormat="1" applyFont="1" applyFill="1" applyBorder="1" applyAlignment="1">
      <alignment horizontal="center" vertical="center"/>
    </xf>
    <xf numFmtId="0" fontId="7" fillId="6" borderId="23" xfId="0" applyNumberFormat="1" applyFont="1" applyFill="1" applyBorder="1" applyAlignment="1">
      <alignment horizontal="center" vertical="center"/>
    </xf>
    <xf numFmtId="0" fontId="7" fillId="4" borderId="23" xfId="0" applyNumberFormat="1" applyFont="1" applyFill="1" applyBorder="1" applyAlignment="1">
      <alignment horizontal="center" vertical="center"/>
    </xf>
    <xf numFmtId="0" fontId="7" fillId="4" borderId="24" xfId="0" applyNumberFormat="1" applyFont="1" applyFill="1" applyBorder="1" applyAlignment="1">
      <alignment horizontal="center" vertical="center"/>
    </xf>
    <xf numFmtId="0" fontId="7" fillId="0" borderId="23" xfId="0" applyNumberFormat="1" applyFont="1" applyBorder="1" applyAlignment="1">
      <alignment horizontal="center" vertical="center"/>
    </xf>
    <xf numFmtId="0" fontId="7" fillId="0" borderId="24" xfId="0" applyNumberFormat="1" applyFont="1" applyBorder="1" applyAlignment="1">
      <alignment horizontal="center" vertical="center"/>
    </xf>
    <xf numFmtId="14" fontId="0" fillId="3" borderId="25" xfId="0" applyNumberFormat="1" applyFill="1" applyBorder="1"/>
    <xf numFmtId="0" fontId="0" fillId="3" borderId="26" xfId="0" applyFill="1" applyBorder="1"/>
    <xf numFmtId="14" fontId="0" fillId="3" borderId="26" xfId="0" applyNumberFormat="1" applyFill="1" applyBorder="1"/>
    <xf numFmtId="15" fontId="5" fillId="2" borderId="26" xfId="0" applyNumberFormat="1" applyFont="1" applyFill="1" applyBorder="1" applyAlignment="1">
      <alignment horizontal="center" vertical="center"/>
    </xf>
    <xf numFmtId="0" fontId="5" fillId="8" borderId="27" xfId="0" applyFont="1" applyFill="1" applyBorder="1" applyAlignment="1">
      <alignment horizontal="center" vertical="center"/>
    </xf>
    <xf numFmtId="15" fontId="7" fillId="2" borderId="28" xfId="0" applyNumberFormat="1" applyFont="1" applyFill="1" applyBorder="1" applyAlignment="1">
      <alignment horizontal="center" vertical="center"/>
    </xf>
    <xf numFmtId="15" fontId="7" fillId="2" borderId="29" xfId="0" applyNumberFormat="1" applyFont="1" applyFill="1" applyBorder="1" applyAlignment="1">
      <alignment horizontal="center" vertical="center"/>
    </xf>
    <xf numFmtId="0" fontId="7" fillId="6" borderId="29" xfId="0" applyNumberFormat="1" applyFont="1" applyFill="1" applyBorder="1" applyAlignment="1">
      <alignment horizontal="center" vertical="center"/>
    </xf>
    <xf numFmtId="0" fontId="7" fillId="0" borderId="29" xfId="0" applyNumberFormat="1" applyFont="1" applyBorder="1" applyAlignment="1">
      <alignment horizontal="center" vertical="center"/>
    </xf>
    <xf numFmtId="0" fontId="7" fillId="0" borderId="30" xfId="0" applyNumberFormat="1" applyFont="1" applyBorder="1" applyAlignment="1">
      <alignment horizontal="center" vertical="center"/>
    </xf>
    <xf numFmtId="0" fontId="7" fillId="6" borderId="30" xfId="0" applyNumberFormat="1" applyFont="1" applyFill="1" applyBorder="1" applyAlignment="1">
      <alignment horizontal="center" vertical="center"/>
    </xf>
    <xf numFmtId="15" fontId="5" fillId="4" borderId="1" xfId="0" applyNumberFormat="1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15" fontId="7" fillId="4" borderId="1" xfId="0" applyNumberFormat="1" applyFont="1" applyFill="1" applyBorder="1" applyAlignment="1">
      <alignment horizontal="center" vertical="center"/>
    </xf>
    <xf numFmtId="15" fontId="7" fillId="4" borderId="4" xfId="0" applyNumberFormat="1" applyFont="1" applyFill="1" applyBorder="1" applyAlignment="1">
      <alignment horizontal="center" vertical="center"/>
    </xf>
    <xf numFmtId="0" fontId="7" fillId="4" borderId="4" xfId="0" applyNumberFormat="1" applyFont="1" applyFill="1" applyBorder="1" applyAlignment="1">
      <alignment horizontal="center" vertical="center"/>
    </xf>
    <xf numFmtId="0" fontId="7" fillId="4" borderId="5" xfId="0" applyNumberFormat="1" applyFont="1" applyFill="1" applyBorder="1" applyAlignment="1">
      <alignment horizontal="center" vertical="center"/>
    </xf>
    <xf numFmtId="0" fontId="0" fillId="3" borderId="31" xfId="0" applyFill="1" applyBorder="1"/>
    <xf numFmtId="0" fontId="7" fillId="0" borderId="20" xfId="0" applyNumberFormat="1" applyFont="1" applyBorder="1" applyAlignment="1">
      <alignment horizontal="center" vertical="center"/>
    </xf>
    <xf numFmtId="0" fontId="7" fillId="0" borderId="21" xfId="0" applyNumberFormat="1" applyFont="1" applyBorder="1" applyAlignment="1">
      <alignment horizontal="center" vertical="center"/>
    </xf>
    <xf numFmtId="15" fontId="7" fillId="2" borderId="23" xfId="0" applyNumberFormat="1" applyFont="1" applyFill="1" applyBorder="1" applyAlignment="1">
      <alignment horizontal="center" vertical="center"/>
    </xf>
    <xf numFmtId="0" fontId="7" fillId="6" borderId="24" xfId="0" applyNumberFormat="1" applyFont="1" applyFill="1" applyBorder="1" applyAlignment="1">
      <alignment horizontal="center" vertical="center"/>
    </xf>
    <xf numFmtId="0" fontId="8" fillId="3" borderId="26" xfId="0" applyFont="1" applyFill="1" applyBorder="1"/>
    <xf numFmtId="15" fontId="5" fillId="4" borderId="2" xfId="0" applyNumberFormat="1" applyFont="1" applyFill="1" applyBorder="1" applyAlignment="1">
      <alignment horizontal="center" vertical="center"/>
    </xf>
    <xf numFmtId="0" fontId="0" fillId="3" borderId="1" xfId="0" applyFont="1" applyFill="1" applyBorder="1"/>
    <xf numFmtId="15" fontId="5" fillId="9" borderId="13" xfId="0" applyNumberFormat="1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0" fontId="0" fillId="3" borderId="32" xfId="0" applyFont="1" applyFill="1" applyBorder="1"/>
    <xf numFmtId="15" fontId="7" fillId="9" borderId="14" xfId="0" applyNumberFormat="1" applyFont="1" applyFill="1" applyBorder="1" applyAlignment="1">
      <alignment horizontal="center" vertical="center"/>
    </xf>
    <xf numFmtId="15" fontId="7" fillId="9" borderId="11" xfId="0" applyNumberFormat="1" applyFont="1" applyFill="1" applyBorder="1" applyAlignment="1">
      <alignment horizontal="center" vertical="center"/>
    </xf>
    <xf numFmtId="0" fontId="7" fillId="4" borderId="33" xfId="0" applyNumberFormat="1" applyFont="1" applyFill="1" applyBorder="1" applyAlignment="1">
      <alignment horizontal="center" vertical="center"/>
    </xf>
    <xf numFmtId="0" fontId="7" fillId="4" borderId="32" xfId="0" applyNumberFormat="1" applyFont="1" applyFill="1" applyBorder="1" applyAlignment="1">
      <alignment horizontal="center" vertical="center"/>
    </xf>
    <xf numFmtId="0" fontId="7" fillId="4" borderId="34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15" fontId="5" fillId="0" borderId="0" xfId="0" applyNumberFormat="1" applyFont="1" applyAlignment="1">
      <alignment horizontal="center"/>
    </xf>
    <xf numFmtId="0" fontId="0" fillId="3" borderId="26" xfId="0" applyFont="1" applyFill="1" applyBorder="1"/>
    <xf numFmtId="0" fontId="5" fillId="7" borderId="33" xfId="0" applyFont="1" applyFill="1" applyBorder="1" applyAlignment="1">
      <alignment horizontal="center" vertical="center"/>
    </xf>
    <xf numFmtId="0" fontId="5" fillId="7" borderId="33" xfId="0" applyFont="1" applyFill="1" applyBorder="1" applyAlignment="1">
      <alignment vertical="center"/>
    </xf>
    <xf numFmtId="0" fontId="5" fillId="7" borderId="32" xfId="0" applyFont="1" applyFill="1" applyBorder="1" applyAlignment="1">
      <alignment vertical="center"/>
    </xf>
    <xf numFmtId="0" fontId="5" fillId="7" borderId="32" xfId="0" applyFont="1" applyFill="1" applyBorder="1" applyAlignment="1"/>
    <xf numFmtId="0" fontId="5" fillId="7" borderId="33" xfId="0" applyFont="1" applyFill="1" applyBorder="1" applyAlignment="1"/>
    <xf numFmtId="0" fontId="0" fillId="7" borderId="34" xfId="0" applyFont="1" applyFill="1" applyBorder="1"/>
    <xf numFmtId="0" fontId="5" fillId="7" borderId="34" xfId="0" applyFont="1" applyFill="1" applyBorder="1" applyAlignment="1"/>
    <xf numFmtId="0" fontId="5" fillId="7" borderId="35" xfId="0" applyFont="1" applyFill="1" applyBorder="1" applyAlignment="1"/>
    <xf numFmtId="0" fontId="5" fillId="7" borderId="0" xfId="0" applyFont="1" applyFill="1" applyBorder="1" applyAlignment="1"/>
    <xf numFmtId="0" fontId="5" fillId="7" borderId="1" xfId="0" applyFont="1" applyFill="1" applyBorder="1" applyAlignment="1"/>
    <xf numFmtId="0" fontId="5" fillId="7" borderId="4" xfId="0" applyFont="1" applyFill="1" applyBorder="1" applyAlignment="1"/>
    <xf numFmtId="0" fontId="0" fillId="7" borderId="5" xfId="0" applyFont="1" applyFill="1" applyBorder="1"/>
    <xf numFmtId="0" fontId="5" fillId="7" borderId="36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vertical="center"/>
    </xf>
    <xf numFmtId="0" fontId="5" fillId="7" borderId="4" xfId="0" applyFont="1" applyFill="1" applyBorder="1" applyAlignment="1">
      <alignment vertical="center"/>
    </xf>
    <xf numFmtId="0" fontId="5" fillId="7" borderId="37" xfId="0" applyFont="1" applyFill="1" applyBorder="1" applyAlignment="1">
      <alignment horizontal="center" vertical="center"/>
    </xf>
    <xf numFmtId="0" fontId="5" fillId="7" borderId="35" xfId="0" applyFont="1" applyFill="1" applyBorder="1" applyAlignment="1">
      <alignment vertical="center"/>
    </xf>
    <xf numFmtId="0" fontId="5" fillId="7" borderId="0" xfId="0" applyFont="1" applyFill="1" applyBorder="1" applyAlignment="1">
      <alignment vertical="center"/>
    </xf>
    <xf numFmtId="0" fontId="5" fillId="7" borderId="38" xfId="0" applyFont="1" applyFill="1" applyBorder="1" applyAlignment="1"/>
    <xf numFmtId="0" fontId="5" fillId="7" borderId="3" xfId="0" applyFont="1" applyFill="1" applyBorder="1" applyAlignment="1"/>
    <xf numFmtId="0" fontId="0" fillId="7" borderId="39" xfId="0" applyFont="1" applyFill="1" applyBorder="1"/>
    <xf numFmtId="0" fontId="5" fillId="7" borderId="3" xfId="0" applyFont="1" applyFill="1" applyBorder="1" applyAlignment="1">
      <alignment horizontal="center" vertical="center"/>
    </xf>
    <xf numFmtId="0" fontId="5" fillId="7" borderId="38" xfId="0" applyFont="1" applyFill="1" applyBorder="1" applyAlignment="1">
      <alignment vertical="center"/>
    </xf>
    <xf numFmtId="0" fontId="5" fillId="7" borderId="3" xfId="0" applyFont="1" applyFill="1" applyBorder="1" applyAlignment="1">
      <alignment vertical="center"/>
    </xf>
    <xf numFmtId="0" fontId="0" fillId="3" borderId="35" xfId="0" applyFont="1" applyFill="1" applyBorder="1"/>
    <xf numFmtId="0" fontId="5" fillId="4" borderId="4" xfId="0" applyFont="1" applyFill="1" applyBorder="1" applyAlignment="1">
      <alignment vertical="center"/>
    </xf>
    <xf numFmtId="0" fontId="5" fillId="4" borderId="4" xfId="0" applyFont="1" applyFill="1" applyBorder="1" applyAlignment="1"/>
    <xf numFmtId="0" fontId="0" fillId="4" borderId="4" xfId="0" applyFont="1" applyFill="1" applyBorder="1"/>
    <xf numFmtId="0" fontId="5" fillId="4" borderId="4" xfId="0" applyFont="1" applyFill="1" applyBorder="1" applyAlignment="1">
      <alignment horizontal="center" vertical="center"/>
    </xf>
    <xf numFmtId="0" fontId="0" fillId="4" borderId="5" xfId="0" applyFont="1" applyFill="1" applyBorder="1"/>
    <xf numFmtId="0" fontId="9" fillId="7" borderId="26" xfId="0" applyFont="1" applyFill="1" applyBorder="1" applyAlignment="1">
      <alignment horizontal="center" vertical="center" wrapText="1"/>
    </xf>
    <xf numFmtId="0" fontId="0" fillId="7" borderId="26" xfId="0" applyFont="1" applyFill="1" applyBorder="1"/>
    <xf numFmtId="0" fontId="5" fillId="7" borderId="33" xfId="0" applyFont="1" applyFill="1" applyBorder="1" applyAlignment="1">
      <alignment horizontal="left" vertical="center"/>
    </xf>
    <xf numFmtId="0" fontId="5" fillId="7" borderId="32" xfId="0" applyFont="1" applyFill="1" applyBorder="1" applyAlignment="1">
      <alignment horizontal="left" vertical="center"/>
    </xf>
    <xf numFmtId="0" fontId="5" fillId="7" borderId="34" xfId="0" applyFont="1" applyFill="1" applyBorder="1" applyAlignment="1">
      <alignment horizontal="left" vertical="center"/>
    </xf>
    <xf numFmtId="0" fontId="0" fillId="7" borderId="31" xfId="0" applyFont="1" applyFill="1" applyBorder="1"/>
    <xf numFmtId="0" fontId="0" fillId="3" borderId="13" xfId="0" applyFill="1" applyBorder="1"/>
    <xf numFmtId="0" fontId="0" fillId="3" borderId="13" xfId="0" applyFont="1" applyFill="1" applyBorder="1"/>
    <xf numFmtId="0" fontId="9" fillId="7" borderId="13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left" vertical="center"/>
    </xf>
    <xf numFmtId="0" fontId="5" fillId="7" borderId="4" xfId="0" applyFont="1" applyFill="1" applyBorder="1" applyAlignment="1">
      <alignment horizontal="left" vertical="center"/>
    </xf>
    <xf numFmtId="0" fontId="5" fillId="7" borderId="5" xfId="0" applyFont="1" applyFill="1" applyBorder="1" applyAlignment="1">
      <alignment horizontal="left" vertical="center"/>
    </xf>
    <xf numFmtId="0" fontId="0" fillId="7" borderId="13" xfId="0" applyFont="1" applyFill="1" applyBorder="1"/>
    <xf numFmtId="0" fontId="0" fillId="3" borderId="2" xfId="0" applyFill="1" applyBorder="1"/>
    <xf numFmtId="0" fontId="0" fillId="4" borderId="0" xfId="0" applyFont="1" applyFill="1"/>
    <xf numFmtId="0" fontId="0" fillId="0" borderId="0" xfId="0" applyFont="1"/>
    <xf numFmtId="0" fontId="0" fillId="4" borderId="0" xfId="0" applyFill="1"/>
    <xf numFmtId="0" fontId="5" fillId="4" borderId="0" xfId="0" applyFont="1" applyFill="1" applyBorder="1" applyAlignment="1"/>
    <xf numFmtId="0" fontId="0" fillId="4" borderId="0" xfId="0" applyFont="1" applyFill="1" applyBorder="1"/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15" fontId="11" fillId="10" borderId="1" xfId="0" applyNumberFormat="1" applyFont="1" applyFill="1" applyBorder="1" applyAlignment="1">
      <alignment vertical="center"/>
    </xf>
    <xf numFmtId="15" fontId="11" fillId="10" borderId="2" xfId="0" applyNumberFormat="1" applyFont="1" applyFill="1" applyBorder="1" applyAlignment="1">
      <alignment horizontal="center" vertical="center"/>
    </xf>
    <xf numFmtId="0" fontId="11" fillId="10" borderId="4" xfId="0" applyFont="1" applyFill="1" applyBorder="1" applyAlignment="1">
      <alignment vertical="center"/>
    </xf>
    <xf numFmtId="0" fontId="12" fillId="10" borderId="4" xfId="0" applyNumberFormat="1" applyFont="1" applyFill="1" applyBorder="1" applyAlignment="1">
      <alignment horizontal="center" vertical="center"/>
    </xf>
    <xf numFmtId="0" fontId="13" fillId="10" borderId="5" xfId="0" applyFont="1" applyFill="1" applyBorder="1" applyAlignment="1">
      <alignment vertical="center"/>
    </xf>
    <xf numFmtId="0" fontId="10" fillId="0" borderId="0" xfId="0" applyFont="1" applyBorder="1"/>
    <xf numFmtId="0" fontId="12" fillId="10" borderId="19" xfId="0" applyFont="1" applyFill="1" applyBorder="1" applyAlignment="1">
      <alignment horizontal="center" vertical="center"/>
    </xf>
    <xf numFmtId="0" fontId="12" fillId="10" borderId="20" xfId="0" applyFont="1" applyFill="1" applyBorder="1" applyAlignment="1">
      <alignment horizontal="center" vertical="center"/>
    </xf>
    <xf numFmtId="0" fontId="15" fillId="10" borderId="20" xfId="2" applyFont="1" applyFill="1" applyBorder="1" applyAlignment="1">
      <alignment horizontal="center" vertical="center"/>
    </xf>
    <xf numFmtId="0" fontId="12" fillId="10" borderId="21" xfId="0" applyFont="1" applyFill="1" applyBorder="1" applyAlignment="1">
      <alignment horizontal="center" vertical="center"/>
    </xf>
    <xf numFmtId="0" fontId="16" fillId="10" borderId="22" xfId="2" applyFont="1" applyFill="1" applyBorder="1" applyAlignment="1">
      <alignment horizontal="center" vertical="center"/>
    </xf>
    <xf numFmtId="0" fontId="12" fillId="10" borderId="23" xfId="0" applyFont="1" applyFill="1" applyBorder="1" applyAlignment="1">
      <alignment horizontal="center" vertical="center"/>
    </xf>
    <xf numFmtId="0" fontId="15" fillId="10" borderId="23" xfId="2" applyFont="1" applyFill="1" applyBorder="1" applyAlignment="1">
      <alignment horizontal="center" vertical="center"/>
    </xf>
    <xf numFmtId="0" fontId="15" fillId="10" borderId="24" xfId="2" applyFont="1" applyFill="1" applyBorder="1" applyAlignment="1">
      <alignment horizontal="center" vertical="center"/>
    </xf>
    <xf numFmtId="1" fontId="12" fillId="10" borderId="22" xfId="0" applyNumberFormat="1" applyFont="1" applyFill="1" applyBorder="1" applyAlignment="1">
      <alignment horizontal="center" vertical="center"/>
    </xf>
    <xf numFmtId="0" fontId="15" fillId="10" borderId="20" xfId="2" applyFont="1" applyFill="1" applyBorder="1" applyAlignment="1" applyProtection="1">
      <alignment horizontal="left" vertical="center"/>
      <protection hidden="1"/>
    </xf>
    <xf numFmtId="0" fontId="15" fillId="10" borderId="20" xfId="2" applyNumberFormat="1" applyFont="1" applyFill="1" applyBorder="1" applyAlignment="1" applyProtection="1">
      <alignment horizontal="center" vertical="center"/>
      <protection hidden="1"/>
    </xf>
    <xf numFmtId="164" fontId="17" fillId="10" borderId="23" xfId="0" applyNumberFormat="1" applyFont="1" applyFill="1" applyBorder="1" applyAlignment="1">
      <alignment horizontal="center" vertical="center"/>
    </xf>
    <xf numFmtId="1" fontId="15" fillId="10" borderId="20" xfId="2" applyNumberFormat="1" applyFont="1" applyFill="1" applyBorder="1" applyAlignment="1" applyProtection="1">
      <alignment horizontal="center" vertical="center"/>
      <protection hidden="1"/>
    </xf>
    <xf numFmtId="164" fontId="15" fillId="10" borderId="20" xfId="2" applyNumberFormat="1" applyFont="1" applyFill="1" applyBorder="1" applyAlignment="1" applyProtection="1">
      <alignment horizontal="center" vertical="center"/>
      <protection hidden="1"/>
    </xf>
    <xf numFmtId="0" fontId="12" fillId="10" borderId="21" xfId="0" applyNumberFormat="1" applyFont="1" applyFill="1" applyBorder="1" applyAlignment="1">
      <alignment horizontal="center" vertical="center"/>
    </xf>
    <xf numFmtId="0" fontId="15" fillId="10" borderId="23" xfId="2" applyNumberFormat="1" applyFont="1" applyFill="1" applyBorder="1" applyAlignment="1" applyProtection="1">
      <alignment horizontal="center" vertical="center"/>
      <protection hidden="1"/>
    </xf>
    <xf numFmtId="0" fontId="15" fillId="10" borderId="23" xfId="2" applyFont="1" applyFill="1" applyBorder="1" applyAlignment="1" applyProtection="1">
      <alignment horizontal="left" vertical="center"/>
      <protection hidden="1"/>
    </xf>
    <xf numFmtId="1" fontId="15" fillId="10" borderId="23" xfId="2" applyNumberFormat="1" applyFont="1" applyFill="1" applyBorder="1" applyAlignment="1" applyProtection="1">
      <alignment horizontal="center" vertical="center"/>
      <protection hidden="1"/>
    </xf>
    <xf numFmtId="164" fontId="15" fillId="10" borderId="23" xfId="2" applyNumberFormat="1" applyFont="1" applyFill="1" applyBorder="1" applyAlignment="1" applyProtection="1">
      <alignment horizontal="center" vertical="center"/>
      <protection hidden="1"/>
    </xf>
    <xf numFmtId="0" fontId="12" fillId="10" borderId="24" xfId="0" applyNumberFormat="1" applyFont="1" applyFill="1" applyBorder="1" applyAlignment="1">
      <alignment horizontal="center" vertical="center"/>
    </xf>
    <xf numFmtId="0" fontId="12" fillId="10" borderId="22" xfId="0" applyFont="1" applyFill="1" applyBorder="1" applyAlignment="1">
      <alignment horizontal="center" vertical="center"/>
    </xf>
    <xf numFmtId="0" fontId="12" fillId="10" borderId="23" xfId="0" applyNumberFormat="1" applyFont="1" applyFill="1" applyBorder="1" applyAlignment="1">
      <alignment horizontal="center" vertical="center"/>
    </xf>
    <xf numFmtId="0" fontId="12" fillId="10" borderId="24" xfId="0" applyFont="1" applyFill="1" applyBorder="1" applyAlignment="1">
      <alignment horizontal="center" vertical="center"/>
    </xf>
    <xf numFmtId="0" fontId="12" fillId="10" borderId="42" xfId="0" applyFont="1" applyFill="1" applyBorder="1" applyAlignment="1">
      <alignment horizontal="center" vertical="center"/>
    </xf>
    <xf numFmtId="0" fontId="15" fillId="10" borderId="43" xfId="2" applyFont="1" applyFill="1" applyBorder="1" applyAlignment="1" applyProtection="1">
      <alignment horizontal="left" vertical="center"/>
      <protection hidden="1"/>
    </xf>
    <xf numFmtId="0" fontId="15" fillId="10" borderId="43" xfId="2" applyNumberFormat="1" applyFont="1" applyFill="1" applyBorder="1" applyAlignment="1" applyProtection="1">
      <alignment horizontal="center" vertical="center"/>
      <protection hidden="1"/>
    </xf>
    <xf numFmtId="0" fontId="12" fillId="10" borderId="43" xfId="0" applyFont="1" applyFill="1" applyBorder="1" applyAlignment="1">
      <alignment horizontal="center" vertical="center"/>
    </xf>
    <xf numFmtId="0" fontId="17" fillId="10" borderId="43" xfId="0" applyFont="1" applyFill="1" applyBorder="1" applyAlignment="1">
      <alignment horizontal="center" vertical="center"/>
    </xf>
    <xf numFmtId="0" fontId="12" fillId="10" borderId="43" xfId="0" applyNumberFormat="1" applyFont="1" applyFill="1" applyBorder="1" applyAlignment="1">
      <alignment horizontal="center" vertical="center"/>
    </xf>
    <xf numFmtId="164" fontId="15" fillId="10" borderId="43" xfId="2" applyNumberFormat="1" applyFont="1" applyFill="1" applyBorder="1" applyAlignment="1" applyProtection="1">
      <alignment horizontal="center" vertical="center"/>
      <protection hidden="1"/>
    </xf>
    <xf numFmtId="0" fontId="12" fillId="10" borderId="44" xfId="0" applyFont="1" applyFill="1" applyBorder="1" applyAlignment="1">
      <alignment horizontal="center" vertical="center"/>
    </xf>
    <xf numFmtId="0" fontId="13" fillId="10" borderId="33" xfId="3" applyFont="1" applyFill="1" applyBorder="1" applyAlignment="1">
      <alignment horizontal="left" vertical="center"/>
    </xf>
    <xf numFmtId="0" fontId="13" fillId="10" borderId="32" xfId="0" applyFont="1" applyFill="1" applyBorder="1" applyAlignment="1">
      <alignment horizontal="center" vertical="center"/>
    </xf>
    <xf numFmtId="0" fontId="12" fillId="10" borderId="45" xfId="0" applyFont="1" applyFill="1" applyBorder="1" applyAlignment="1">
      <alignment horizontal="left" vertical="center"/>
    </xf>
    <xf numFmtId="0" fontId="13" fillId="10" borderId="36" xfId="0" applyFont="1" applyFill="1" applyBorder="1" applyAlignment="1">
      <alignment horizontal="center" vertical="center"/>
    </xf>
    <xf numFmtId="0" fontId="13" fillId="10" borderId="46" xfId="0" applyFont="1" applyFill="1" applyBorder="1" applyAlignment="1">
      <alignment horizontal="center" vertical="center"/>
    </xf>
    <xf numFmtId="1" fontId="13" fillId="10" borderId="47" xfId="0" applyNumberFormat="1" applyFont="1" applyFill="1" applyBorder="1" applyAlignment="1">
      <alignment horizontal="center" vertical="center"/>
    </xf>
    <xf numFmtId="0" fontId="12" fillId="10" borderId="26" xfId="0" applyFont="1" applyFill="1" applyBorder="1" applyAlignment="1">
      <alignment horizontal="left" vertical="center"/>
    </xf>
    <xf numFmtId="0" fontId="12" fillId="10" borderId="36" xfId="0" applyFont="1" applyFill="1" applyBorder="1" applyAlignment="1">
      <alignment horizontal="center" vertical="center"/>
    </xf>
    <xf numFmtId="0" fontId="12" fillId="10" borderId="46" xfId="0" applyFont="1" applyFill="1" applyBorder="1" applyAlignment="1">
      <alignment horizontal="center" vertical="center"/>
    </xf>
    <xf numFmtId="0" fontId="13" fillId="10" borderId="47" xfId="0" applyFont="1" applyFill="1" applyBorder="1" applyAlignment="1">
      <alignment horizontal="center" vertical="center"/>
    </xf>
    <xf numFmtId="0" fontId="12" fillId="10" borderId="31" xfId="0" applyFont="1" applyFill="1" applyBorder="1" applyAlignment="1">
      <alignment vertical="center"/>
    </xf>
    <xf numFmtId="0" fontId="10" fillId="0" borderId="0" xfId="0" applyFont="1"/>
    <xf numFmtId="0" fontId="12" fillId="10" borderId="35" xfId="3" applyFont="1" applyFill="1" applyBorder="1" applyAlignment="1">
      <alignment vertical="center"/>
    </xf>
    <xf numFmtId="0" fontId="12" fillId="10" borderId="0" xfId="0" applyFont="1" applyFill="1" applyBorder="1" applyAlignment="1">
      <alignment vertical="center"/>
    </xf>
    <xf numFmtId="0" fontId="12" fillId="10" borderId="48" xfId="0" applyFont="1" applyFill="1" applyBorder="1" applyAlignment="1">
      <alignment horizontal="left" vertical="center"/>
    </xf>
    <xf numFmtId="0" fontId="13" fillId="10" borderId="49" xfId="0" applyFont="1" applyFill="1" applyBorder="1" applyAlignment="1">
      <alignment horizontal="center" vertical="center"/>
    </xf>
    <xf numFmtId="0" fontId="13" fillId="10" borderId="50" xfId="0" applyFont="1" applyFill="1" applyBorder="1" applyAlignment="1">
      <alignment horizontal="center" vertical="center"/>
    </xf>
    <xf numFmtId="1" fontId="13" fillId="10" borderId="24" xfId="0" applyNumberFormat="1" applyFont="1" applyFill="1" applyBorder="1" applyAlignment="1">
      <alignment horizontal="center" vertical="center"/>
    </xf>
    <xf numFmtId="0" fontId="12" fillId="10" borderId="12" xfId="0" applyFont="1" applyFill="1" applyBorder="1" applyAlignment="1">
      <alignment horizontal="left" vertical="center"/>
    </xf>
    <xf numFmtId="0" fontId="12" fillId="10" borderId="49" xfId="0" applyFont="1" applyFill="1" applyBorder="1" applyAlignment="1">
      <alignment horizontal="center" vertical="center"/>
    </xf>
    <xf numFmtId="0" fontId="12" fillId="10" borderId="50" xfId="0" applyFont="1" applyFill="1" applyBorder="1" applyAlignment="1">
      <alignment horizontal="center" vertical="center"/>
    </xf>
    <xf numFmtId="0" fontId="13" fillId="10" borderId="24" xfId="0" applyFont="1" applyFill="1" applyBorder="1" applyAlignment="1">
      <alignment horizontal="center" vertical="center"/>
    </xf>
    <xf numFmtId="0" fontId="12" fillId="10" borderId="35" xfId="0" applyFont="1" applyFill="1" applyBorder="1" applyAlignment="1">
      <alignment vertical="center"/>
    </xf>
    <xf numFmtId="0" fontId="12" fillId="10" borderId="31" xfId="0" applyFont="1" applyFill="1" applyBorder="1" applyAlignment="1">
      <alignment horizontal="left" vertical="center"/>
    </xf>
    <xf numFmtId="0" fontId="12" fillId="10" borderId="33" xfId="0" applyFont="1" applyFill="1" applyBorder="1" applyAlignment="1">
      <alignment vertical="center"/>
    </xf>
    <xf numFmtId="0" fontId="12" fillId="10" borderId="32" xfId="0" applyFont="1" applyFill="1" applyBorder="1" applyAlignment="1">
      <alignment vertical="center"/>
    </xf>
    <xf numFmtId="0" fontId="12" fillId="10" borderId="51" xfId="0" applyFont="1" applyFill="1" applyBorder="1" applyAlignment="1">
      <alignment horizontal="left" vertical="center"/>
    </xf>
    <xf numFmtId="0" fontId="13" fillId="10" borderId="52" xfId="0" applyFont="1" applyFill="1" applyBorder="1" applyAlignment="1">
      <alignment horizontal="center" vertical="center"/>
    </xf>
    <xf numFmtId="0" fontId="13" fillId="10" borderId="53" xfId="0" applyFont="1" applyFill="1" applyBorder="1" applyAlignment="1">
      <alignment horizontal="center" vertical="center"/>
    </xf>
    <xf numFmtId="1" fontId="13" fillId="10" borderId="44" xfId="0" applyNumberFormat="1" applyFont="1" applyFill="1" applyBorder="1" applyAlignment="1">
      <alignment horizontal="center" vertical="center"/>
    </xf>
    <xf numFmtId="0" fontId="12" fillId="10" borderId="13" xfId="0" applyFont="1" applyFill="1" applyBorder="1" applyAlignment="1">
      <alignment horizontal="left" vertical="center"/>
    </xf>
    <xf numFmtId="0" fontId="12" fillId="10" borderId="33" xfId="0" applyFont="1" applyFill="1" applyBorder="1" applyAlignment="1">
      <alignment horizontal="left" vertical="center"/>
    </xf>
    <xf numFmtId="0" fontId="12" fillId="10" borderId="32" xfId="0" applyFont="1" applyFill="1" applyBorder="1" applyAlignment="1">
      <alignment horizontal="center" vertical="center"/>
    </xf>
    <xf numFmtId="0" fontId="12" fillId="10" borderId="10" xfId="0" applyFont="1" applyFill="1" applyBorder="1" applyAlignment="1">
      <alignment horizontal="center" vertical="center"/>
    </xf>
    <xf numFmtId="0" fontId="13" fillId="10" borderId="54" xfId="0" applyFont="1" applyFill="1" applyBorder="1" applyAlignment="1">
      <alignment horizontal="center" vertical="center"/>
    </xf>
    <xf numFmtId="0" fontId="12" fillId="10" borderId="34" xfId="0" applyFont="1" applyFill="1" applyBorder="1" applyAlignment="1">
      <alignment horizontal="left" vertical="center"/>
    </xf>
    <xf numFmtId="0" fontId="19" fillId="10" borderId="38" xfId="3" applyFont="1" applyFill="1" applyBorder="1" applyAlignment="1">
      <alignment vertical="center"/>
    </xf>
    <xf numFmtId="0" fontId="19" fillId="10" borderId="3" xfId="3" applyFont="1" applyFill="1" applyBorder="1" applyAlignment="1">
      <alignment vertical="center"/>
    </xf>
    <xf numFmtId="0" fontId="13" fillId="10" borderId="0" xfId="3" applyFont="1" applyFill="1" applyBorder="1" applyAlignment="1">
      <alignment vertical="center"/>
    </xf>
    <xf numFmtId="0" fontId="13" fillId="10" borderId="34" xfId="3" applyFont="1" applyFill="1" applyBorder="1" applyAlignment="1">
      <alignment vertical="center"/>
    </xf>
    <xf numFmtId="0" fontId="19" fillId="10" borderId="1" xfId="0" applyFont="1" applyFill="1" applyBorder="1" applyAlignment="1">
      <alignment vertical="center"/>
    </xf>
    <xf numFmtId="0" fontId="13" fillId="10" borderId="4" xfId="0" applyFont="1" applyFill="1" applyBorder="1" applyAlignment="1">
      <alignment vertical="center"/>
    </xf>
    <xf numFmtId="0" fontId="13" fillId="10" borderId="3" xfId="0" applyFont="1" applyFill="1" applyBorder="1" applyAlignment="1">
      <alignment vertical="center"/>
    </xf>
    <xf numFmtId="0" fontId="13" fillId="10" borderId="39" xfId="0" applyFont="1" applyFill="1" applyBorder="1" applyAlignment="1">
      <alignment vertical="center"/>
    </xf>
    <xf numFmtId="0" fontId="12" fillId="10" borderId="48" xfId="3" applyFont="1" applyFill="1" applyBorder="1" applyAlignment="1">
      <alignment vertical="center"/>
    </xf>
    <xf numFmtId="0" fontId="12" fillId="10" borderId="49" xfId="3" applyFont="1" applyFill="1" applyBorder="1" applyAlignment="1">
      <alignment vertical="center"/>
    </xf>
    <xf numFmtId="0" fontId="12" fillId="10" borderId="49" xfId="0" applyFont="1" applyFill="1" applyBorder="1" applyAlignment="1">
      <alignment vertical="center"/>
    </xf>
    <xf numFmtId="0" fontId="12" fillId="10" borderId="6" xfId="0" applyFont="1" applyFill="1" applyBorder="1" applyAlignment="1">
      <alignment horizontal="center" vertical="center"/>
    </xf>
    <xf numFmtId="0" fontId="13" fillId="10" borderId="0" xfId="0" applyFont="1" applyFill="1" applyBorder="1" applyAlignment="1">
      <alignment horizontal="center" vertical="center"/>
    </xf>
    <xf numFmtId="0" fontId="12" fillId="10" borderId="45" xfId="0" applyFont="1" applyFill="1" applyBorder="1" applyAlignment="1">
      <alignment horizontal="center" vertical="center"/>
    </xf>
    <xf numFmtId="0" fontId="12" fillId="10" borderId="40" xfId="0" applyFont="1" applyFill="1" applyBorder="1" applyAlignment="1">
      <alignment vertical="center"/>
    </xf>
    <xf numFmtId="0" fontId="12" fillId="10" borderId="33" xfId="3" applyFont="1" applyFill="1" applyBorder="1" applyAlignment="1">
      <alignment vertical="center"/>
    </xf>
    <xf numFmtId="0" fontId="12" fillId="10" borderId="32" xfId="3" applyFont="1" applyFill="1" applyBorder="1" applyAlignment="1">
      <alignment vertical="center"/>
    </xf>
    <xf numFmtId="0" fontId="12" fillId="10" borderId="25" xfId="0" applyFont="1" applyFill="1" applyBorder="1" applyAlignment="1">
      <alignment horizontal="center" vertical="center"/>
    </xf>
    <xf numFmtId="0" fontId="12" fillId="10" borderId="51" xfId="0" applyFont="1" applyFill="1" applyBorder="1" applyAlignment="1">
      <alignment vertical="center"/>
    </xf>
    <xf numFmtId="0" fontId="12" fillId="10" borderId="52" xfId="0" applyFont="1" applyFill="1" applyBorder="1" applyAlignment="1">
      <alignment vertical="center"/>
    </xf>
    <xf numFmtId="0" fontId="12" fillId="10" borderId="33" xfId="0" applyFont="1" applyFill="1" applyBorder="1" applyAlignment="1">
      <alignment horizontal="center" vertical="center"/>
    </xf>
    <xf numFmtId="0" fontId="12" fillId="10" borderId="34" xfId="0" applyFont="1" applyFill="1" applyBorder="1" applyAlignment="1">
      <alignment vertical="center"/>
    </xf>
    <xf numFmtId="0" fontId="12" fillId="10" borderId="0" xfId="0" applyFont="1" applyFill="1" applyBorder="1" applyAlignment="1">
      <alignment horizontal="left" vertical="center"/>
    </xf>
    <xf numFmtId="0" fontId="12" fillId="10" borderId="0" xfId="0" applyNumberFormat="1" applyFont="1" applyFill="1" applyBorder="1" applyAlignment="1">
      <alignment horizontal="center" vertical="center"/>
    </xf>
    <xf numFmtId="0" fontId="12" fillId="10" borderId="0" xfId="0" applyFont="1" applyFill="1" applyBorder="1" applyAlignment="1">
      <alignment horizontal="center" vertical="center"/>
    </xf>
    <xf numFmtId="0" fontId="19" fillId="10" borderId="1" xfId="3" applyFont="1" applyFill="1" applyBorder="1" applyAlignment="1">
      <alignment vertical="center"/>
    </xf>
    <xf numFmtId="0" fontId="19" fillId="10" borderId="4" xfId="3" applyFont="1" applyFill="1" applyBorder="1" applyAlignment="1">
      <alignment vertical="center"/>
    </xf>
    <xf numFmtId="0" fontId="13" fillId="10" borderId="4" xfId="3" applyFont="1" applyFill="1" applyBorder="1" applyAlignment="1">
      <alignment vertical="center"/>
    </xf>
    <xf numFmtId="0" fontId="13" fillId="10" borderId="39" xfId="3" applyFont="1" applyFill="1" applyBorder="1" applyAlignment="1">
      <alignment vertical="center"/>
    </xf>
    <xf numFmtId="0" fontId="12" fillId="10" borderId="0" xfId="3" applyFont="1" applyFill="1" applyBorder="1" applyAlignment="1">
      <alignment vertical="center"/>
    </xf>
    <xf numFmtId="0" fontId="12" fillId="10" borderId="45" xfId="0" applyFont="1" applyFill="1" applyBorder="1" applyAlignment="1">
      <alignment vertical="center"/>
    </xf>
    <xf numFmtId="0" fontId="12" fillId="10" borderId="34" xfId="3" applyFont="1" applyFill="1" applyBorder="1" applyAlignment="1">
      <alignment vertical="center"/>
    </xf>
    <xf numFmtId="0" fontId="19" fillId="10" borderId="4" xfId="0" applyFont="1" applyFill="1" applyBorder="1" applyAlignment="1">
      <alignment vertical="center"/>
    </xf>
    <xf numFmtId="0" fontId="12" fillId="10" borderId="33" xfId="0" applyFont="1" applyFill="1" applyBorder="1" applyAlignment="1">
      <alignment vertical="center" wrapText="1"/>
    </xf>
    <xf numFmtId="0" fontId="12" fillId="10" borderId="32" xfId="0" applyFont="1" applyFill="1" applyBorder="1" applyAlignment="1">
      <alignment vertical="center" wrapText="1"/>
    </xf>
    <xf numFmtId="0" fontId="12" fillId="10" borderId="2" xfId="0" applyFont="1" applyFill="1" applyBorder="1" applyAlignment="1">
      <alignment horizontal="center" vertical="center"/>
    </xf>
    <xf numFmtId="0" fontId="12" fillId="10" borderId="1" xfId="0" applyFont="1" applyFill="1" applyBorder="1" applyAlignment="1">
      <alignment horizontal="center" vertical="center"/>
    </xf>
    <xf numFmtId="0" fontId="12" fillId="10" borderId="5" xfId="0" applyFont="1" applyFill="1" applyBorder="1" applyAlignment="1">
      <alignment horizontal="left" vertical="center"/>
    </xf>
    <xf numFmtId="1" fontId="13" fillId="10" borderId="1" xfId="0" applyNumberFormat="1" applyFont="1" applyFill="1" applyBorder="1" applyAlignment="1">
      <alignment vertical="center"/>
    </xf>
    <xf numFmtId="1" fontId="12" fillId="10" borderId="4" xfId="0" applyNumberFormat="1" applyFont="1" applyFill="1" applyBorder="1" applyAlignment="1">
      <alignment vertical="center"/>
    </xf>
    <xf numFmtId="1" fontId="12" fillId="10" borderId="5" xfId="0" applyNumberFormat="1" applyFont="1" applyFill="1" applyBorder="1" applyAlignment="1">
      <alignment vertical="center"/>
    </xf>
    <xf numFmtId="44" fontId="13" fillId="10" borderId="32" xfId="0" applyNumberFormat="1" applyFont="1" applyFill="1" applyBorder="1" applyAlignment="1">
      <alignment horizontal="center" vertical="center"/>
    </xf>
    <xf numFmtId="44" fontId="12" fillId="10" borderId="32" xfId="1" applyFont="1" applyFill="1" applyBorder="1" applyAlignment="1">
      <alignment vertical="center"/>
    </xf>
    <xf numFmtId="44" fontId="12" fillId="10" borderId="34" xfId="1" applyFont="1" applyFill="1" applyBorder="1" applyAlignment="1">
      <alignment vertical="center"/>
    </xf>
    <xf numFmtId="0" fontId="13" fillId="10" borderId="0" xfId="0" applyFont="1" applyFill="1" applyBorder="1" applyAlignment="1">
      <alignment vertical="center"/>
    </xf>
    <xf numFmtId="0" fontId="13" fillId="10" borderId="1" xfId="0" applyFont="1" applyFill="1" applyBorder="1" applyAlignment="1">
      <alignment vertical="center"/>
    </xf>
    <xf numFmtId="0" fontId="13" fillId="10" borderId="2" xfId="0" applyFont="1" applyFill="1" applyBorder="1" applyAlignment="1">
      <alignment horizontal="center" vertical="center"/>
    </xf>
    <xf numFmtId="0" fontId="13" fillId="10" borderId="39" xfId="0" applyFont="1" applyFill="1" applyBorder="1" applyAlignment="1">
      <alignment horizontal="center" vertical="center"/>
    </xf>
    <xf numFmtId="0" fontId="13" fillId="10" borderId="38" xfId="0" applyFont="1" applyFill="1" applyBorder="1" applyAlignment="1">
      <alignment vertical="center"/>
    </xf>
    <xf numFmtId="0" fontId="13" fillId="10" borderId="3" xfId="0" applyFont="1" applyFill="1" applyBorder="1" applyAlignment="1">
      <alignment horizontal="left" vertical="center"/>
    </xf>
    <xf numFmtId="0" fontId="13" fillId="10" borderId="3" xfId="0" applyNumberFormat="1" applyFont="1" applyFill="1" applyBorder="1" applyAlignment="1">
      <alignment horizontal="center" vertical="center"/>
    </xf>
    <xf numFmtId="0" fontId="13" fillId="10" borderId="39" xfId="0" applyNumberFormat="1" applyFont="1" applyFill="1" applyBorder="1" applyAlignment="1">
      <alignment horizontal="center" vertical="center"/>
    </xf>
    <xf numFmtId="0" fontId="13" fillId="10" borderId="7" xfId="0" applyFont="1" applyFill="1" applyBorder="1" applyAlignment="1">
      <alignment horizontal="center" vertical="center"/>
    </xf>
    <xf numFmtId="0" fontId="12" fillId="10" borderId="31" xfId="0" applyFont="1" applyFill="1" applyBorder="1" applyAlignment="1">
      <alignment horizontal="center" vertical="center"/>
    </xf>
    <xf numFmtId="0" fontId="10" fillId="10" borderId="55" xfId="0" applyFont="1" applyFill="1" applyBorder="1" applyAlignment="1">
      <alignment vertical="center"/>
    </xf>
    <xf numFmtId="0" fontId="12" fillId="10" borderId="56" xfId="0" applyFont="1" applyFill="1" applyBorder="1" applyAlignment="1">
      <alignment horizontal="right" vertical="center"/>
    </xf>
    <xf numFmtId="0" fontId="12" fillId="10" borderId="57" xfId="0" applyFont="1" applyFill="1" applyBorder="1" applyAlignment="1">
      <alignment horizontal="center" vertical="center"/>
    </xf>
    <xf numFmtId="1" fontId="12" fillId="10" borderId="36" xfId="0" applyNumberFormat="1" applyFont="1" applyFill="1" applyBorder="1" applyAlignment="1">
      <alignment horizontal="center" vertical="center"/>
    </xf>
    <xf numFmtId="1" fontId="13" fillId="10" borderId="45" xfId="0" applyNumberFormat="1" applyFont="1" applyFill="1" applyBorder="1" applyAlignment="1">
      <alignment horizontal="left" vertical="center"/>
    </xf>
    <xf numFmtId="0" fontId="12" fillId="10" borderId="36" xfId="0" applyFont="1" applyFill="1" applyBorder="1" applyAlignment="1">
      <alignment horizontal="left" vertical="center"/>
    </xf>
    <xf numFmtId="0" fontId="12" fillId="10" borderId="36" xfId="0" applyFont="1" applyFill="1" applyBorder="1" applyAlignment="1">
      <alignment horizontal="left"/>
    </xf>
    <xf numFmtId="0" fontId="12" fillId="10" borderId="40" xfId="0" applyNumberFormat="1" applyFont="1" applyFill="1" applyBorder="1" applyAlignment="1">
      <alignment horizontal="left" vertical="center"/>
    </xf>
    <xf numFmtId="0" fontId="12" fillId="10" borderId="36" xfId="0" applyFont="1" applyFill="1" applyBorder="1" applyAlignment="1">
      <alignment vertical="center"/>
    </xf>
    <xf numFmtId="0" fontId="12" fillId="10" borderId="36" xfId="0" applyFont="1" applyFill="1" applyBorder="1" applyAlignment="1">
      <alignment horizontal="right" vertical="center"/>
    </xf>
    <xf numFmtId="0" fontId="10" fillId="10" borderId="46" xfId="0" applyFont="1" applyFill="1" applyBorder="1" applyAlignment="1">
      <alignment horizontal="center" vertical="center"/>
    </xf>
    <xf numFmtId="0" fontId="12" fillId="10" borderId="57" xfId="0" applyNumberFormat="1" applyFont="1" applyFill="1" applyBorder="1" applyAlignment="1">
      <alignment horizontal="center" vertical="center"/>
    </xf>
    <xf numFmtId="1" fontId="12" fillId="10" borderId="47" xfId="0" applyNumberFormat="1" applyFont="1" applyFill="1" applyBorder="1" applyAlignment="1">
      <alignment horizontal="center" vertical="center"/>
    </xf>
    <xf numFmtId="0" fontId="10" fillId="10" borderId="48" xfId="0" applyFont="1" applyFill="1" applyBorder="1" applyAlignment="1">
      <alignment vertical="center"/>
    </xf>
    <xf numFmtId="0" fontId="12" fillId="10" borderId="49" xfId="0" applyFont="1" applyFill="1" applyBorder="1" applyAlignment="1">
      <alignment horizontal="right" vertical="center"/>
    </xf>
    <xf numFmtId="1" fontId="12" fillId="10" borderId="49" xfId="0" applyNumberFormat="1" applyFont="1" applyFill="1" applyBorder="1" applyAlignment="1">
      <alignment horizontal="center" vertical="center"/>
    </xf>
    <xf numFmtId="16" fontId="12" fillId="10" borderId="48" xfId="0" applyNumberFormat="1" applyFont="1" applyFill="1" applyBorder="1" applyAlignment="1">
      <alignment horizontal="left" vertical="center"/>
    </xf>
    <xf numFmtId="16" fontId="12" fillId="10" borderId="49" xfId="0" applyNumberFormat="1" applyFont="1" applyFill="1" applyBorder="1" applyAlignment="1">
      <alignment horizontal="left"/>
    </xf>
    <xf numFmtId="16" fontId="12" fillId="10" borderId="41" xfId="0" applyNumberFormat="1" applyFont="1" applyFill="1" applyBorder="1" applyAlignment="1">
      <alignment horizontal="left" vertical="center"/>
    </xf>
    <xf numFmtId="0" fontId="12" fillId="10" borderId="49" xfId="0" applyFont="1" applyFill="1" applyBorder="1" applyAlignment="1">
      <alignment horizontal="left" vertical="center"/>
    </xf>
    <xf numFmtId="0" fontId="10" fillId="10" borderId="50" xfId="0" applyFont="1" applyFill="1" applyBorder="1" applyAlignment="1">
      <alignment horizontal="center" vertical="center"/>
    </xf>
    <xf numFmtId="1" fontId="12" fillId="10" borderId="24" xfId="0" applyNumberFormat="1" applyFont="1" applyFill="1" applyBorder="1" applyAlignment="1">
      <alignment horizontal="center" vertical="center"/>
    </xf>
    <xf numFmtId="1" fontId="13" fillId="10" borderId="48" xfId="0" applyNumberFormat="1" applyFont="1" applyFill="1" applyBorder="1" applyAlignment="1">
      <alignment horizontal="left" vertical="center"/>
    </xf>
    <xf numFmtId="0" fontId="12" fillId="10" borderId="49" xfId="0" applyFont="1" applyFill="1" applyBorder="1" applyAlignment="1">
      <alignment horizontal="left"/>
    </xf>
    <xf numFmtId="0" fontId="12" fillId="10" borderId="41" xfId="0" applyNumberFormat="1" applyFont="1" applyFill="1" applyBorder="1" applyAlignment="1">
      <alignment horizontal="left" vertical="center"/>
    </xf>
    <xf numFmtId="0" fontId="12" fillId="10" borderId="31" xfId="0" applyNumberFormat="1" applyFont="1" applyFill="1" applyBorder="1" applyAlignment="1">
      <alignment vertical="center"/>
    </xf>
    <xf numFmtId="0" fontId="12" fillId="10" borderId="41" xfId="0" applyFont="1" applyFill="1" applyBorder="1" applyAlignment="1">
      <alignment horizontal="left" vertical="center"/>
    </xf>
    <xf numFmtId="1" fontId="12" fillId="10" borderId="31" xfId="0" applyNumberFormat="1" applyFont="1" applyFill="1" applyBorder="1" applyAlignment="1">
      <alignment vertical="center"/>
    </xf>
    <xf numFmtId="0" fontId="10" fillId="10" borderId="33" xfId="0" applyFont="1" applyFill="1" applyBorder="1" applyAlignment="1">
      <alignment vertical="center"/>
    </xf>
    <xf numFmtId="0" fontId="12" fillId="10" borderId="53" xfId="0" applyFont="1" applyFill="1" applyBorder="1" applyAlignment="1">
      <alignment horizontal="right" vertical="center"/>
    </xf>
    <xf numFmtId="0" fontId="12" fillId="10" borderId="58" xfId="0" applyFont="1" applyFill="1" applyBorder="1" applyAlignment="1">
      <alignment horizontal="center" vertical="center"/>
    </xf>
    <xf numFmtId="1" fontId="12" fillId="10" borderId="52" xfId="0" applyNumberFormat="1" applyFont="1" applyFill="1" applyBorder="1" applyAlignment="1">
      <alignment horizontal="center" vertical="center"/>
    </xf>
    <xf numFmtId="16" fontId="12" fillId="10" borderId="33" xfId="0" applyNumberFormat="1" applyFont="1" applyFill="1" applyBorder="1" applyAlignment="1">
      <alignment horizontal="left" vertical="center"/>
    </xf>
    <xf numFmtId="16" fontId="12" fillId="10" borderId="32" xfId="0" applyNumberFormat="1" applyFont="1" applyFill="1" applyBorder="1" applyAlignment="1">
      <alignment horizontal="left"/>
    </xf>
    <xf numFmtId="16" fontId="12" fillId="10" borderId="34" xfId="0" applyNumberFormat="1" applyFont="1" applyFill="1" applyBorder="1" applyAlignment="1">
      <alignment horizontal="left" vertical="center"/>
    </xf>
    <xf numFmtId="0" fontId="12" fillId="10" borderId="32" xfId="0" applyFont="1" applyFill="1" applyBorder="1" applyAlignment="1">
      <alignment horizontal="right" vertical="center"/>
    </xf>
    <xf numFmtId="0" fontId="10" fillId="10" borderId="10" xfId="0" applyFont="1" applyFill="1" applyBorder="1" applyAlignment="1">
      <alignment horizontal="center" vertical="center"/>
    </xf>
    <xf numFmtId="1" fontId="12" fillId="10" borderId="44" xfId="0" applyNumberFormat="1" applyFont="1" applyFill="1" applyBorder="1" applyAlignment="1">
      <alignment horizontal="center" vertical="center"/>
    </xf>
    <xf numFmtId="1" fontId="12" fillId="10" borderId="34" xfId="0" applyNumberFormat="1" applyFont="1" applyFill="1" applyBorder="1" applyAlignment="1">
      <alignment vertical="center"/>
    </xf>
    <xf numFmtId="0" fontId="5" fillId="4" borderId="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vertical="center"/>
    </xf>
    <xf numFmtId="0" fontId="2" fillId="4" borderId="4" xfId="0" applyFont="1" applyFill="1" applyBorder="1" applyAlignment="1">
      <alignment vertical="center"/>
    </xf>
    <xf numFmtId="0" fontId="2" fillId="4" borderId="5" xfId="0" applyFont="1" applyFill="1" applyBorder="1" applyAlignment="1">
      <alignment vertical="center"/>
    </xf>
    <xf numFmtId="0" fontId="4" fillId="4" borderId="5" xfId="0" applyFont="1" applyFill="1" applyBorder="1" applyAlignment="1">
      <alignment vertical="center"/>
    </xf>
    <xf numFmtId="0" fontId="9" fillId="4" borderId="0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4" fillId="4" borderId="14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15" fontId="5" fillId="4" borderId="18" xfId="0" applyNumberFormat="1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15" fontId="7" fillId="2" borderId="35" xfId="0" applyNumberFormat="1" applyFont="1" applyFill="1" applyBorder="1" applyAlignment="1">
      <alignment horizontal="center" vertical="center"/>
    </xf>
    <xf numFmtId="15" fontId="7" fillId="4" borderId="35" xfId="0" applyNumberFormat="1" applyFont="1" applyFill="1" applyBorder="1" applyAlignment="1">
      <alignment horizontal="center" vertical="center"/>
    </xf>
    <xf numFmtId="15" fontId="7" fillId="4" borderId="20" xfId="0" applyNumberFormat="1" applyFont="1" applyFill="1" applyBorder="1" applyAlignment="1">
      <alignment horizontal="center" vertical="center"/>
    </xf>
    <xf numFmtId="15" fontId="5" fillId="4" borderId="12" xfId="0" applyNumberFormat="1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15" fontId="7" fillId="4" borderId="22" xfId="0" applyNumberFormat="1" applyFont="1" applyFill="1" applyBorder="1" applyAlignment="1">
      <alignment horizontal="center" vertical="center"/>
    </xf>
    <xf numFmtId="15" fontId="5" fillId="0" borderId="12" xfId="0" applyNumberFormat="1" applyFont="1" applyBorder="1" applyAlignment="1">
      <alignment horizontal="center" vertical="center"/>
    </xf>
    <xf numFmtId="0" fontId="0" fillId="2" borderId="35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15" fontId="7" fillId="0" borderId="48" xfId="0" applyNumberFormat="1" applyFont="1" applyBorder="1" applyAlignment="1">
      <alignment vertical="center"/>
    </xf>
    <xf numFmtId="15" fontId="7" fillId="0" borderId="49" xfId="0" applyNumberFormat="1" applyFont="1" applyBorder="1" applyAlignment="1">
      <alignment vertical="center"/>
    </xf>
    <xf numFmtId="0" fontId="7" fillId="0" borderId="49" xfId="0" applyFont="1" applyBorder="1" applyAlignment="1">
      <alignment vertical="center"/>
    </xf>
    <xf numFmtId="0" fontId="7" fillId="0" borderId="41" xfId="0" applyFont="1" applyBorder="1" applyAlignment="1">
      <alignment vertical="center"/>
    </xf>
    <xf numFmtId="15" fontId="7" fillId="4" borderId="48" xfId="0" applyNumberFormat="1" applyFont="1" applyFill="1" applyBorder="1" applyAlignment="1">
      <alignment vertical="center"/>
    </xf>
    <xf numFmtId="15" fontId="7" fillId="4" borderId="49" xfId="0" applyNumberFormat="1" applyFont="1" applyFill="1" applyBorder="1" applyAlignment="1">
      <alignment vertical="center"/>
    </xf>
    <xf numFmtId="15" fontId="7" fillId="4" borderId="23" xfId="0" applyNumberFormat="1" applyFont="1" applyFill="1" applyBorder="1" applyAlignment="1">
      <alignment horizontal="center" vertical="center"/>
    </xf>
    <xf numFmtId="15" fontId="5" fillId="2" borderId="12" xfId="0" applyNumberFormat="1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0" borderId="59" xfId="0" applyFont="1" applyBorder="1" applyAlignment="1">
      <alignment vertical="center"/>
    </xf>
    <xf numFmtId="0" fontId="5" fillId="0" borderId="60" xfId="0" applyFont="1" applyBorder="1" applyAlignment="1">
      <alignment vertical="center"/>
    </xf>
    <xf numFmtId="15" fontId="5" fillId="4" borderId="48" xfId="0" applyNumberFormat="1" applyFont="1" applyFill="1" applyBorder="1" applyAlignment="1">
      <alignment vertical="center"/>
    </xf>
    <xf numFmtId="15" fontId="5" fillId="4" borderId="49" xfId="0" applyNumberFormat="1" applyFont="1" applyFill="1" applyBorder="1" applyAlignment="1">
      <alignment vertical="center"/>
    </xf>
    <xf numFmtId="15" fontId="7" fillId="2" borderId="22" xfId="0" applyNumberFormat="1" applyFont="1" applyFill="1" applyBorder="1" applyAlignment="1">
      <alignment horizontal="center" vertical="center" wrapText="1"/>
    </xf>
    <xf numFmtId="15" fontId="7" fillId="2" borderId="61" xfId="0" applyNumberFormat="1" applyFont="1" applyFill="1" applyBorder="1" applyAlignment="1">
      <alignment horizontal="center" vertical="center"/>
    </xf>
    <xf numFmtId="0" fontId="7" fillId="4" borderId="9" xfId="0" applyNumberFormat="1" applyFont="1" applyFill="1" applyBorder="1" applyAlignment="1">
      <alignment vertical="center"/>
    </xf>
    <xf numFmtId="0" fontId="7" fillId="4" borderId="4" xfId="0" applyNumberFormat="1" applyFont="1" applyFill="1" applyBorder="1" applyAlignment="1">
      <alignment vertical="center"/>
    </xf>
    <xf numFmtId="0" fontId="7" fillId="4" borderId="5" xfId="0" applyNumberFormat="1" applyFont="1" applyFill="1" applyBorder="1" applyAlignment="1">
      <alignment vertical="center"/>
    </xf>
    <xf numFmtId="0" fontId="8" fillId="0" borderId="0" xfId="0" applyFont="1"/>
    <xf numFmtId="0" fontId="8" fillId="4" borderId="0" xfId="0" applyFont="1" applyFill="1" applyBorder="1"/>
    <xf numFmtId="0" fontId="7" fillId="4" borderId="0" xfId="0" applyFont="1" applyFill="1" applyBorder="1" applyAlignment="1">
      <alignment horizontal="center" vertical="center"/>
    </xf>
    <xf numFmtId="15" fontId="7" fillId="4" borderId="22" xfId="0" applyNumberFormat="1" applyFont="1" applyFill="1" applyBorder="1" applyAlignment="1">
      <alignment horizontal="center" vertical="center" wrapText="1"/>
    </xf>
    <xf numFmtId="15" fontId="7" fillId="4" borderId="61" xfId="0" applyNumberFormat="1" applyFont="1" applyFill="1" applyBorder="1" applyAlignment="1">
      <alignment horizontal="center" vertical="center"/>
    </xf>
    <xf numFmtId="0" fontId="0" fillId="2" borderId="48" xfId="0" applyFont="1" applyFill="1" applyBorder="1" applyAlignment="1">
      <alignment horizontal="center" vertical="center"/>
    </xf>
    <xf numFmtId="0" fontId="0" fillId="2" borderId="41" xfId="0" applyFont="1" applyFill="1" applyBorder="1" applyAlignment="1">
      <alignment horizontal="center" vertical="center"/>
    </xf>
    <xf numFmtId="0" fontId="0" fillId="3" borderId="2" xfId="0" applyFont="1" applyFill="1" applyBorder="1"/>
    <xf numFmtId="15" fontId="5" fillId="0" borderId="48" xfId="0" applyNumberFormat="1" applyFont="1" applyBorder="1" applyAlignment="1">
      <alignment vertical="center"/>
    </xf>
    <xf numFmtId="15" fontId="5" fillId="0" borderId="49" xfId="0" applyNumberFormat="1" applyFont="1" applyBorder="1" applyAlignment="1">
      <alignment vertical="center"/>
    </xf>
    <xf numFmtId="0" fontId="5" fillId="0" borderId="56" xfId="0" applyFont="1" applyBorder="1" applyAlignment="1">
      <alignment vertical="center"/>
    </xf>
    <xf numFmtId="0" fontId="5" fillId="0" borderId="62" xfId="0" applyFont="1" applyBorder="1" applyAlignment="1">
      <alignment vertical="center"/>
    </xf>
    <xf numFmtId="15" fontId="5" fillId="0" borderId="13" xfId="0" applyNumberFormat="1" applyFont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/>
    </xf>
    <xf numFmtId="15" fontId="7" fillId="2" borderId="42" xfId="0" applyNumberFormat="1" applyFont="1" applyFill="1" applyBorder="1" applyAlignment="1">
      <alignment horizontal="center" vertical="center"/>
    </xf>
    <xf numFmtId="15" fontId="7" fillId="2" borderId="43" xfId="0" applyNumberFormat="1" applyFont="1" applyFill="1" applyBorder="1" applyAlignment="1">
      <alignment horizontal="center" vertical="center"/>
    </xf>
    <xf numFmtId="0" fontId="7" fillId="6" borderId="63" xfId="0" applyNumberFormat="1" applyFont="1" applyFill="1" applyBorder="1" applyAlignment="1">
      <alignment horizontal="center" vertical="center"/>
    </xf>
    <xf numFmtId="0" fontId="7" fillId="0" borderId="63" xfId="0" applyNumberFormat="1" applyFont="1" applyBorder="1" applyAlignment="1">
      <alignment horizontal="center" vertical="center"/>
    </xf>
    <xf numFmtId="0" fontId="7" fillId="6" borderId="43" xfId="0" applyNumberFormat="1" applyFont="1" applyFill="1" applyBorder="1" applyAlignment="1">
      <alignment vertical="center"/>
    </xf>
    <xf numFmtId="0" fontId="7" fillId="0" borderId="43" xfId="0" applyNumberFormat="1" applyFont="1" applyBorder="1" applyAlignment="1">
      <alignment vertical="center"/>
    </xf>
    <xf numFmtId="0" fontId="7" fillId="0" borderId="64" xfId="0" applyNumberFormat="1" applyFont="1" applyBorder="1" applyAlignment="1">
      <alignment vertical="center"/>
    </xf>
    <xf numFmtId="15" fontId="7" fillId="4" borderId="42" xfId="0" applyNumberFormat="1" applyFont="1" applyFill="1" applyBorder="1" applyAlignment="1">
      <alignment horizontal="center" vertical="center"/>
    </xf>
    <xf numFmtId="15" fontId="7" fillId="4" borderId="43" xfId="0" applyNumberFormat="1" applyFont="1" applyFill="1" applyBorder="1" applyAlignment="1">
      <alignment horizontal="center" vertical="center"/>
    </xf>
    <xf numFmtId="0" fontId="0" fillId="3" borderId="7" xfId="0" applyFont="1" applyFill="1" applyBorder="1"/>
    <xf numFmtId="0" fontId="5" fillId="7" borderId="31" xfId="0" applyFont="1" applyFill="1" applyBorder="1" applyAlignment="1"/>
    <xf numFmtId="0" fontId="5" fillId="4" borderId="33" xfId="0" applyFont="1" applyFill="1" applyBorder="1" applyAlignment="1">
      <alignment horizontal="center" vertical="center"/>
    </xf>
    <xf numFmtId="0" fontId="5" fillId="4" borderId="33" xfId="0" applyFont="1" applyFill="1" applyBorder="1" applyAlignment="1">
      <alignment vertical="center"/>
    </xf>
    <xf numFmtId="0" fontId="5" fillId="4" borderId="32" xfId="0" applyFont="1" applyFill="1" applyBorder="1" applyAlignment="1">
      <alignment vertical="center"/>
    </xf>
    <xf numFmtId="0" fontId="5" fillId="4" borderId="32" xfId="0" applyFont="1" applyFill="1" applyBorder="1" applyAlignment="1"/>
    <xf numFmtId="0" fontId="5" fillId="4" borderId="33" xfId="0" applyFont="1" applyFill="1" applyBorder="1" applyAlignment="1"/>
    <xf numFmtId="0" fontId="5" fillId="4" borderId="34" xfId="0" applyFont="1" applyFill="1" applyBorder="1" applyAlignment="1"/>
    <xf numFmtId="0" fontId="5" fillId="4" borderId="35" xfId="0" applyFont="1" applyFill="1" applyBorder="1" applyAlignment="1"/>
    <xf numFmtId="0" fontId="5" fillId="4" borderId="31" xfId="0" applyFont="1" applyFill="1" applyBorder="1" applyAlignment="1"/>
    <xf numFmtId="0" fontId="5" fillId="7" borderId="45" xfId="0" applyFont="1" applyFill="1" applyBorder="1" applyAlignment="1">
      <alignment horizontal="center" vertical="center"/>
    </xf>
    <xf numFmtId="0" fontId="5" fillId="7" borderId="5" xfId="0" applyFont="1" applyFill="1" applyBorder="1" applyAlignment="1"/>
    <xf numFmtId="0" fontId="5" fillId="7" borderId="5" xfId="0" applyFont="1" applyFill="1" applyBorder="1" applyAlignment="1">
      <alignment vertical="center"/>
    </xf>
    <xf numFmtId="0" fontId="5" fillId="4" borderId="45" xfId="0" applyFont="1" applyFill="1" applyBorder="1" applyAlignment="1">
      <alignment horizontal="center" vertical="center"/>
    </xf>
    <xf numFmtId="0" fontId="5" fillId="4" borderId="1" xfId="0" applyFont="1" applyFill="1" applyBorder="1" applyAlignment="1"/>
    <xf numFmtId="0" fontId="5" fillId="4" borderId="5" xfId="0" applyFont="1" applyFill="1" applyBorder="1" applyAlignment="1"/>
    <xf numFmtId="0" fontId="5" fillId="4" borderId="36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vertical="center"/>
    </xf>
    <xf numFmtId="0" fontId="5" fillId="4" borderId="5" xfId="0" applyFont="1" applyFill="1" applyBorder="1" applyAlignment="1">
      <alignment vertical="center"/>
    </xf>
    <xf numFmtId="0" fontId="5" fillId="7" borderId="48" xfId="0" applyFont="1" applyFill="1" applyBorder="1" applyAlignment="1">
      <alignment horizontal="center" vertical="center"/>
    </xf>
    <xf numFmtId="0" fontId="5" fillId="7" borderId="49" xfId="0" applyFont="1" applyFill="1" applyBorder="1" applyAlignment="1">
      <alignment horizontal="center" vertical="center"/>
    </xf>
    <xf numFmtId="0" fontId="5" fillId="4" borderId="48" xfId="0" applyFont="1" applyFill="1" applyBorder="1" applyAlignment="1">
      <alignment horizontal="center" vertical="center"/>
    </xf>
    <xf numFmtId="0" fontId="5" fillId="4" borderId="49" xfId="0" applyFont="1" applyFill="1" applyBorder="1" applyAlignment="1">
      <alignment horizontal="center" vertical="center"/>
    </xf>
    <xf numFmtId="0" fontId="5" fillId="7" borderId="51" xfId="0" applyFont="1" applyFill="1" applyBorder="1" applyAlignment="1">
      <alignment horizontal="center" vertical="center"/>
    </xf>
    <xf numFmtId="0" fontId="5" fillId="7" borderId="52" xfId="0" applyFont="1" applyFill="1" applyBorder="1" applyAlignment="1">
      <alignment horizontal="center" vertical="center"/>
    </xf>
    <xf numFmtId="0" fontId="5" fillId="4" borderId="51" xfId="0" applyFont="1" applyFill="1" applyBorder="1" applyAlignment="1">
      <alignment horizontal="center" vertical="center"/>
    </xf>
    <xf numFmtId="0" fontId="5" fillId="4" borderId="52" xfId="0" applyFont="1" applyFill="1" applyBorder="1" applyAlignment="1">
      <alignment horizontal="center" vertical="center"/>
    </xf>
    <xf numFmtId="0" fontId="0" fillId="0" borderId="35" xfId="0" applyFont="1" applyBorder="1"/>
    <xf numFmtId="0" fontId="0" fillId="0" borderId="0" xfId="0" applyFont="1" applyBorder="1"/>
    <xf numFmtId="0" fontId="0" fillId="0" borderId="31" xfId="0" applyFont="1" applyBorder="1"/>
    <xf numFmtId="0" fontId="0" fillId="4" borderId="35" xfId="0" applyFont="1" applyFill="1" applyBorder="1"/>
    <xf numFmtId="0" fontId="0" fillId="4" borderId="31" xfId="0" applyFont="1" applyFill="1" applyBorder="1"/>
    <xf numFmtId="0" fontId="9" fillId="7" borderId="7" xfId="0" applyFont="1" applyFill="1" applyBorder="1" applyAlignment="1">
      <alignment vertical="center"/>
    </xf>
    <xf numFmtId="0" fontId="9" fillId="4" borderId="7" xfId="0" applyFont="1" applyFill="1" applyBorder="1" applyAlignment="1">
      <alignment vertical="center"/>
    </xf>
    <xf numFmtId="0" fontId="9" fillId="7" borderId="13" xfId="0" applyFont="1" applyFill="1" applyBorder="1" applyAlignment="1">
      <alignment vertical="center"/>
    </xf>
    <xf numFmtId="0" fontId="9" fillId="4" borderId="13" xfId="0" applyFont="1" applyFill="1" applyBorder="1" applyAlignment="1">
      <alignment vertical="center"/>
    </xf>
    <xf numFmtId="15" fontId="7" fillId="12" borderId="22" xfId="0" applyNumberFormat="1" applyFont="1" applyFill="1" applyBorder="1" applyAlignment="1">
      <alignment horizontal="center" vertical="center"/>
    </xf>
    <xf numFmtId="15" fontId="7" fillId="12" borderId="20" xfId="0" applyNumberFormat="1" applyFont="1" applyFill="1" applyBorder="1" applyAlignment="1">
      <alignment horizontal="center" vertical="center"/>
    </xf>
    <xf numFmtId="0" fontId="7" fillId="12" borderId="23" xfId="0" applyNumberFormat="1" applyFont="1" applyFill="1" applyBorder="1" applyAlignment="1">
      <alignment horizontal="center" vertical="center"/>
    </xf>
    <xf numFmtId="0" fontId="7" fillId="12" borderId="24" xfId="0" applyNumberFormat="1" applyFont="1" applyFill="1" applyBorder="1" applyAlignment="1">
      <alignment horizontal="center" vertical="center"/>
    </xf>
    <xf numFmtId="0" fontId="20" fillId="11" borderId="23" xfId="0" applyNumberFormat="1" applyFont="1" applyFill="1" applyBorder="1" applyAlignment="1">
      <alignment horizontal="center" vertical="center"/>
    </xf>
    <xf numFmtId="0" fontId="7" fillId="12" borderId="20" xfId="0" applyNumberFormat="1" applyFont="1" applyFill="1" applyBorder="1" applyAlignment="1">
      <alignment horizontal="center" vertical="center"/>
    </xf>
    <xf numFmtId="0" fontId="7" fillId="12" borderId="21" xfId="0" applyNumberFormat="1" applyFont="1" applyFill="1" applyBorder="1" applyAlignment="1">
      <alignment horizontal="center" vertical="center"/>
    </xf>
    <xf numFmtId="0" fontId="11" fillId="0" borderId="0" xfId="0" applyFont="1"/>
    <xf numFmtId="0" fontId="20" fillId="13" borderId="23" xfId="0" applyNumberFormat="1" applyFont="1" applyFill="1" applyBorder="1" applyAlignment="1">
      <alignment horizontal="center" vertical="center"/>
    </xf>
    <xf numFmtId="0" fontId="11" fillId="0" borderId="40" xfId="0" applyFont="1" applyBorder="1" applyAlignment="1">
      <alignment horizontal="center" vertical="center"/>
    </xf>
    <xf numFmtId="0" fontId="11" fillId="0" borderId="41" xfId="0" applyFont="1" applyBorder="1" applyAlignment="1">
      <alignment horizontal="center" vertical="center"/>
    </xf>
    <xf numFmtId="0" fontId="13" fillId="10" borderId="44" xfId="0" applyFont="1" applyFill="1" applyBorder="1" applyAlignment="1">
      <alignment horizontal="center" vertical="center"/>
    </xf>
    <xf numFmtId="0" fontId="12" fillId="10" borderId="55" xfId="0" applyFont="1" applyFill="1" applyBorder="1" applyAlignment="1">
      <alignment vertical="center"/>
    </xf>
    <xf numFmtId="0" fontId="12" fillId="10" borderId="48" xfId="0" applyFont="1" applyFill="1" applyBorder="1" applyAlignment="1">
      <alignment vertical="center"/>
    </xf>
    <xf numFmtId="0" fontId="12" fillId="10" borderId="50" xfId="0" applyFont="1" applyFill="1" applyBorder="1" applyAlignment="1">
      <alignment horizontal="right" vertical="center"/>
    </xf>
    <xf numFmtId="0" fontId="10" fillId="10" borderId="55" xfId="0" applyFont="1" applyFill="1" applyBorder="1"/>
    <xf numFmtId="0" fontId="10" fillId="10" borderId="46" xfId="0" applyFont="1" applyFill="1" applyBorder="1"/>
    <xf numFmtId="0" fontId="10" fillId="10" borderId="48" xfId="0" applyFont="1" applyFill="1" applyBorder="1"/>
    <xf numFmtId="0" fontId="10" fillId="10" borderId="50" xfId="0" applyFont="1" applyFill="1" applyBorder="1"/>
    <xf numFmtId="0" fontId="10" fillId="10" borderId="33" xfId="0" applyFont="1" applyFill="1" applyBorder="1"/>
    <xf numFmtId="0" fontId="10" fillId="10" borderId="10" xfId="0" applyFont="1" applyFill="1" applyBorder="1"/>
    <xf numFmtId="0" fontId="10" fillId="4" borderId="0" xfId="0" applyFont="1" applyFill="1" applyBorder="1" applyAlignment="1">
      <alignment horizontal="left" vertical="center"/>
    </xf>
    <xf numFmtId="164" fontId="15" fillId="10" borderId="58" xfId="2" applyNumberFormat="1" applyFont="1" applyFill="1" applyBorder="1" applyAlignment="1" applyProtection="1">
      <alignment horizontal="center" vertical="center"/>
      <protection hidden="1"/>
    </xf>
    <xf numFmtId="0" fontId="20" fillId="11" borderId="20" xfId="0" applyNumberFormat="1" applyFont="1" applyFill="1" applyBorder="1" applyAlignment="1">
      <alignment horizontal="center" vertical="center"/>
    </xf>
    <xf numFmtId="0" fontId="20" fillId="13" borderId="20" xfId="0" applyNumberFormat="1" applyFont="1" applyFill="1" applyBorder="1" applyAlignment="1">
      <alignment horizontal="center" vertical="center"/>
    </xf>
    <xf numFmtId="1" fontId="21" fillId="11" borderId="22" xfId="0" applyNumberFormat="1" applyFont="1" applyFill="1" applyBorder="1" applyAlignment="1">
      <alignment horizontal="center" vertical="center"/>
    </xf>
    <xf numFmtId="1" fontId="21" fillId="13" borderId="22" xfId="0" applyNumberFormat="1" applyFont="1" applyFill="1" applyBorder="1" applyAlignment="1">
      <alignment horizontal="center" vertical="center"/>
    </xf>
    <xf numFmtId="164" fontId="21" fillId="11" borderId="23" xfId="0" applyNumberFormat="1" applyFont="1" applyFill="1" applyBorder="1" applyAlignment="1">
      <alignment horizontal="center" vertical="center"/>
    </xf>
    <xf numFmtId="164" fontId="21" fillId="13" borderId="23" xfId="0" applyNumberFormat="1" applyFont="1" applyFill="1" applyBorder="1" applyAlignment="1">
      <alignment horizontal="center" vertical="center"/>
    </xf>
    <xf numFmtId="0" fontId="21" fillId="13" borderId="23" xfId="2" applyNumberFormat="1" applyFont="1" applyFill="1" applyBorder="1" applyAlignment="1" applyProtection="1">
      <alignment horizontal="center" vertical="center"/>
      <protection hidden="1"/>
    </xf>
    <xf numFmtId="0" fontId="21" fillId="11" borderId="20" xfId="2" applyNumberFormat="1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15" fontId="6" fillId="2" borderId="7" xfId="0" applyNumberFormat="1" applyFont="1" applyFill="1" applyBorder="1" applyAlignment="1">
      <alignment horizontal="center" vertical="center"/>
    </xf>
    <xf numFmtId="15" fontId="6" fillId="2" borderId="13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4" borderId="7" xfId="0" applyNumberFormat="1" applyFont="1" applyFill="1" applyBorder="1" applyAlignment="1">
      <alignment horizontal="center" vertical="center"/>
    </xf>
    <xf numFmtId="0" fontId="3" fillId="4" borderId="13" xfId="0" applyNumberFormat="1" applyFont="1" applyFill="1" applyBorder="1" applyAlignment="1">
      <alignment horizontal="center" vertical="center"/>
    </xf>
    <xf numFmtId="0" fontId="15" fillId="4" borderId="20" xfId="2" applyFont="1" applyFill="1" applyBorder="1" applyAlignment="1" applyProtection="1">
      <alignment horizontal="left" vertical="center"/>
      <protection hidden="1"/>
    </xf>
    <xf numFmtId="0" fontId="15" fillId="4" borderId="23" xfId="2" applyFont="1" applyFill="1" applyBorder="1" applyAlignment="1" applyProtection="1">
      <alignment horizontal="left" vertical="center"/>
      <protection hidden="1"/>
    </xf>
    <xf numFmtId="0" fontId="15" fillId="4" borderId="43" xfId="2" applyFont="1" applyFill="1" applyBorder="1" applyAlignment="1" applyProtection="1">
      <alignment horizontal="left" vertical="center"/>
      <protection hidden="1"/>
    </xf>
    <xf numFmtId="0" fontId="20" fillId="14" borderId="23" xfId="0" applyNumberFormat="1" applyFont="1" applyFill="1" applyBorder="1" applyAlignment="1">
      <alignment horizontal="center" vertical="center"/>
    </xf>
    <xf numFmtId="0" fontId="20" fillId="14" borderId="20" xfId="0" applyNumberFormat="1" applyFont="1" applyFill="1" applyBorder="1" applyAlignment="1">
      <alignment horizontal="center" vertical="center"/>
    </xf>
    <xf numFmtId="1" fontId="21" fillId="14" borderId="22" xfId="0" applyNumberFormat="1" applyFont="1" applyFill="1" applyBorder="1" applyAlignment="1">
      <alignment horizontal="center" vertical="center"/>
    </xf>
    <xf numFmtId="0" fontId="20" fillId="14" borderId="24" xfId="0" applyNumberFormat="1" applyFont="1" applyFill="1" applyBorder="1" applyAlignment="1">
      <alignment horizontal="center" vertical="center"/>
    </xf>
    <xf numFmtId="1" fontId="15" fillId="10" borderId="22" xfId="0" applyNumberFormat="1" applyFont="1" applyFill="1" applyBorder="1" applyAlignment="1">
      <alignment horizontal="center" vertical="center"/>
    </xf>
    <xf numFmtId="0" fontId="16" fillId="10" borderId="48" xfId="2" applyFont="1" applyFill="1" applyBorder="1" applyAlignment="1">
      <alignment horizontal="center" vertical="center"/>
    </xf>
    <xf numFmtId="1" fontId="21" fillId="11" borderId="48" xfId="0" applyNumberFormat="1" applyFont="1" applyFill="1" applyBorder="1" applyAlignment="1">
      <alignment horizontal="center" vertical="center"/>
    </xf>
    <xf numFmtId="1" fontId="12" fillId="10" borderId="48" xfId="0" applyNumberFormat="1" applyFont="1" applyFill="1" applyBorder="1" applyAlignment="1">
      <alignment horizontal="center" vertical="center"/>
    </xf>
    <xf numFmtId="1" fontId="21" fillId="13" borderId="48" xfId="0" applyNumberFormat="1" applyFont="1" applyFill="1" applyBorder="1" applyAlignment="1">
      <alignment horizontal="center" vertical="center"/>
    </xf>
    <xf numFmtId="1" fontId="21" fillId="14" borderId="48" xfId="0" applyNumberFormat="1" applyFont="1" applyFill="1" applyBorder="1" applyAlignment="1">
      <alignment horizontal="center" vertical="center"/>
    </xf>
    <xf numFmtId="0" fontId="12" fillId="10" borderId="48" xfId="0" applyFont="1" applyFill="1" applyBorder="1" applyAlignment="1">
      <alignment horizontal="center" vertical="center"/>
    </xf>
    <xf numFmtId="0" fontId="12" fillId="10" borderId="51" xfId="0" applyFont="1" applyFill="1" applyBorder="1" applyAlignment="1">
      <alignment horizontal="center" vertical="center"/>
    </xf>
    <xf numFmtId="0" fontId="15" fillId="10" borderId="50" xfId="2" applyFont="1" applyFill="1" applyBorder="1" applyAlignment="1">
      <alignment horizontal="center" vertical="center"/>
    </xf>
    <xf numFmtId="0" fontId="15" fillId="10" borderId="65" xfId="2" applyNumberFormat="1" applyFont="1" applyFill="1" applyBorder="1" applyAlignment="1" applyProtection="1">
      <alignment horizontal="center" vertical="center"/>
      <protection hidden="1"/>
    </xf>
    <xf numFmtId="0" fontId="15" fillId="10" borderId="50" xfId="2" applyNumberFormat="1" applyFont="1" applyFill="1" applyBorder="1" applyAlignment="1" applyProtection="1">
      <alignment horizontal="center" vertical="center"/>
      <protection hidden="1"/>
    </xf>
    <xf numFmtId="0" fontId="15" fillId="10" borderId="53" xfId="2" applyNumberFormat="1" applyFont="1" applyFill="1" applyBorder="1" applyAlignment="1" applyProtection="1">
      <alignment horizontal="center" vertical="center"/>
      <protection hidden="1"/>
    </xf>
    <xf numFmtId="0" fontId="12" fillId="10" borderId="66" xfId="0" applyFont="1" applyFill="1" applyBorder="1" applyAlignment="1">
      <alignment horizontal="center" vertical="center"/>
    </xf>
    <xf numFmtId="0" fontId="12" fillId="10" borderId="29" xfId="0" applyFont="1" applyFill="1" applyBorder="1" applyAlignment="1">
      <alignment horizontal="center" vertical="center"/>
    </xf>
    <xf numFmtId="0" fontId="15" fillId="4" borderId="66" xfId="2" applyFont="1" applyFill="1" applyBorder="1" applyAlignment="1" applyProtection="1">
      <alignment horizontal="left" vertical="center"/>
      <protection hidden="1"/>
    </xf>
  </cellXfs>
  <cellStyles count="4">
    <cellStyle name="Monétaire" xfId="1" builtinId="4"/>
    <cellStyle name="Normal" xfId="0" builtinId="0"/>
    <cellStyle name="Normal 3 3" xfId="2"/>
    <cellStyle name="Normal 5" xfId="3"/>
  </cellStyles>
  <dxfs count="310"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8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8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8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8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8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8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0"/>
      </font>
    </dxf>
    <dxf>
      <font>
        <color theme="8" tint="0.79998168889431442"/>
      </font>
    </dxf>
    <dxf>
      <font>
        <color theme="0"/>
      </font>
    </dxf>
    <dxf>
      <font>
        <color theme="8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0"/>
      </font>
    </dxf>
    <dxf>
      <font>
        <color theme="8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0"/>
      </font>
    </dxf>
    <dxf>
      <font>
        <color theme="0"/>
      </font>
    </dxf>
    <dxf>
      <font>
        <color rgb="FF9CF7FC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F7FC"/>
      </font>
    </dxf>
    <dxf>
      <font>
        <color theme="0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82</xdr:col>
      <xdr:colOff>15240</xdr:colOff>
      <xdr:row>177</xdr:row>
      <xdr:rowOff>22860</xdr:rowOff>
    </xdr:from>
    <xdr:ext cx="1402080" cy="3268980"/>
    <xdr:sp macro="" textlink="">
      <xdr:nvSpPr>
        <xdr:cNvPr id="2" name="ZoneTexte 1"/>
        <xdr:cNvSpPr txBox="1"/>
      </xdr:nvSpPr>
      <xdr:spPr>
        <a:xfrm>
          <a:off x="1645920" y="586740"/>
          <a:ext cx="1402080" cy="32689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Les allées sont jumelées par deux.</a:t>
          </a:r>
        </a:p>
        <a:p>
          <a:r>
            <a:rPr lang="fr-CA" sz="1100"/>
            <a:t>Exemple: 1-2, 3-4 , 5-6, etc...etc...etc....</a:t>
          </a:r>
        </a:p>
        <a:p>
          <a:endParaRPr lang="fr-CA" sz="1100"/>
        </a:p>
        <a:p>
          <a:r>
            <a:rPr lang="fr-CA" sz="1100"/>
            <a:t>Pour la Sem.01, la formule en CG, CJ, CM et CP,</a:t>
          </a:r>
          <a:r>
            <a:rPr lang="fr-CA" sz="1100" baseline="0"/>
            <a:t> </a:t>
          </a:r>
          <a:r>
            <a:rPr lang="fr-CA" sz="1100"/>
            <a:t>n'est pas compliquée car les équipes jouent sur l'allée du même numéro.</a:t>
          </a:r>
        </a:p>
        <a:p>
          <a:r>
            <a:rPr lang="fr-CA" sz="1100"/>
            <a:t>Selon</a:t>
          </a:r>
          <a:r>
            <a:rPr lang="fr-CA" sz="1100" baseline="0"/>
            <a:t> le nouvel horaire, </a:t>
          </a:r>
          <a:r>
            <a:rPr lang="fr-CA" sz="1100"/>
            <a:t>l'équipe 1 joue sur l'allée 1</a:t>
          </a:r>
          <a:r>
            <a:rPr lang="fr-CA" sz="1100" baseline="0"/>
            <a:t> contre l'équipe 2 qui elle joue sur l'allée 2, et ainsi de suite.</a:t>
          </a:r>
          <a:endParaRPr lang="fr-CA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82</xdr:col>
      <xdr:colOff>22860</xdr:colOff>
      <xdr:row>177</xdr:row>
      <xdr:rowOff>15240</xdr:rowOff>
    </xdr:from>
    <xdr:ext cx="1386840" cy="3291840"/>
    <xdr:sp macro="" textlink="">
      <xdr:nvSpPr>
        <xdr:cNvPr id="2" name="ZoneTexte 1"/>
        <xdr:cNvSpPr txBox="1"/>
      </xdr:nvSpPr>
      <xdr:spPr>
        <a:xfrm>
          <a:off x="1653540" y="571500"/>
          <a:ext cx="1386840" cy="32918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Ça se complique à partir de la Sem.02.</a:t>
          </a:r>
        </a:p>
        <a:p>
          <a:r>
            <a:rPr lang="fr-CA" sz="1100" baseline="0"/>
            <a:t>Selon le nouvel horaire, les équipes 1 et 5  jouent sur les allées 3 et 4 (codé en jaune et vert)</a:t>
          </a:r>
        </a:p>
        <a:p>
          <a:r>
            <a:rPr lang="fr-CA" sz="1100" baseline="0"/>
            <a:t>Selon la formule en CG178, l'équipe 1 et 16  joue l'une contre l'autre (basé sur l'ancien horaire) sur les allées 13 et 14. (codé en Jaune et bleu).</a:t>
          </a:r>
          <a:endParaRPr lang="fr-CA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1003"/>
  <sheetViews>
    <sheetView workbookViewId="0">
      <selection activeCell="A2" sqref="A2:A3"/>
    </sheetView>
  </sheetViews>
  <sheetFormatPr baseColWidth="10" defaultRowHeight="14.4" x14ac:dyDescent="0.3"/>
  <cols>
    <col min="1" max="1" width="13.77734375" style="134" customWidth="1"/>
    <col min="2" max="2" width="12.77734375" style="135" customWidth="1"/>
    <col min="3" max="3" width="0.88671875" style="129" customWidth="1"/>
    <col min="4" max="5" width="10.77734375" style="130" customWidth="1"/>
    <col min="6" max="21" width="4.77734375" style="130" customWidth="1"/>
    <col min="22" max="23" width="11.5546875" style="130"/>
    <col min="24" max="24" width="11.5546875" style="133"/>
    <col min="25" max="25" width="11.5546875" style="302"/>
    <col min="26" max="27" width="11.5546875" style="130"/>
    <col min="28" max="29" width="10.77734375" style="129" customWidth="1"/>
    <col min="30" max="45" width="4.77734375" style="129" customWidth="1"/>
    <col min="46" max="16384" width="11.5546875" style="130"/>
  </cols>
  <sheetData>
    <row r="1" spans="1:45" ht="16.2" thickBot="1" x14ac:dyDescent="0.35">
      <c r="A1" s="431" t="s">
        <v>80</v>
      </c>
      <c r="B1" s="432"/>
      <c r="C1" s="3"/>
      <c r="D1" s="4" t="s">
        <v>1</v>
      </c>
      <c r="E1" s="5"/>
      <c r="F1" s="5"/>
      <c r="G1" s="6"/>
      <c r="H1" s="4" t="s">
        <v>88</v>
      </c>
      <c r="I1" s="5"/>
      <c r="J1" s="5"/>
      <c r="K1" s="5"/>
      <c r="L1" s="6"/>
      <c r="M1" s="4" t="s">
        <v>89</v>
      </c>
      <c r="N1" s="5"/>
      <c r="O1" s="6"/>
      <c r="P1" s="5"/>
      <c r="Q1" s="6"/>
      <c r="R1" s="4" t="s">
        <v>81</v>
      </c>
      <c r="S1" s="5"/>
      <c r="T1" s="5"/>
      <c r="U1" s="6"/>
      <c r="AB1" s="303"/>
      <c r="AC1" s="304"/>
      <c r="AD1" s="304"/>
      <c r="AE1" s="305"/>
      <c r="AF1" s="303"/>
      <c r="AG1" s="304"/>
      <c r="AH1" s="304"/>
      <c r="AI1" s="304"/>
      <c r="AJ1" s="305"/>
      <c r="AK1" s="303"/>
      <c r="AL1" s="304"/>
      <c r="AM1" s="305"/>
      <c r="AN1" s="304"/>
      <c r="AO1" s="305"/>
      <c r="AP1" s="303"/>
      <c r="AQ1" s="304"/>
      <c r="AR1" s="304"/>
      <c r="AS1" s="305"/>
    </row>
    <row r="2" spans="1:45" ht="16.2" customHeight="1" thickBot="1" x14ac:dyDescent="0.35">
      <c r="A2" s="433" t="s">
        <v>3</v>
      </c>
      <c r="B2" s="435" t="s">
        <v>89</v>
      </c>
      <c r="C2" s="8"/>
      <c r="D2" s="9" t="s">
        <v>4</v>
      </c>
      <c r="E2" s="9" t="s">
        <v>5</v>
      </c>
      <c r="F2" s="10" t="s">
        <v>6</v>
      </c>
      <c r="G2" s="11"/>
      <c r="H2" s="12" t="s">
        <v>6</v>
      </c>
      <c r="I2" s="13"/>
      <c r="J2" s="14" t="s">
        <v>6</v>
      </c>
      <c r="K2" s="11"/>
      <c r="L2" s="12" t="s">
        <v>6</v>
      </c>
      <c r="M2" s="15"/>
      <c r="N2" s="16" t="s">
        <v>6</v>
      </c>
      <c r="O2" s="17"/>
      <c r="P2" s="18" t="s">
        <v>6</v>
      </c>
      <c r="Q2" s="15"/>
      <c r="R2" s="14" t="s">
        <v>6</v>
      </c>
      <c r="S2" s="11"/>
      <c r="T2" s="12" t="s">
        <v>6</v>
      </c>
      <c r="U2" s="306"/>
      <c r="X2" s="307"/>
      <c r="AB2" s="308"/>
      <c r="AC2" s="308"/>
      <c r="AD2" s="10"/>
      <c r="AE2" s="11"/>
      <c r="AF2" s="12"/>
      <c r="AG2" s="13"/>
      <c r="AH2" s="14"/>
      <c r="AI2" s="11"/>
      <c r="AJ2" s="12"/>
      <c r="AK2" s="15"/>
      <c r="AL2" s="16"/>
      <c r="AM2" s="17"/>
      <c r="AN2" s="18"/>
      <c r="AO2" s="15"/>
      <c r="AP2" s="14"/>
      <c r="AQ2" s="11"/>
      <c r="AR2" s="12"/>
      <c r="AS2" s="306"/>
    </row>
    <row r="3" spans="1:45" ht="15" customHeight="1" thickBot="1" x14ac:dyDescent="0.35">
      <c r="A3" s="434"/>
      <c r="B3" s="436"/>
      <c r="C3" s="8"/>
      <c r="D3" s="22" t="s">
        <v>7</v>
      </c>
      <c r="E3" s="23" t="s">
        <v>7</v>
      </c>
      <c r="F3" s="24">
        <v>1</v>
      </c>
      <c r="G3" s="24">
        <v>2</v>
      </c>
      <c r="H3" s="25">
        <v>3</v>
      </c>
      <c r="I3" s="25">
        <v>4</v>
      </c>
      <c r="J3" s="24">
        <v>5</v>
      </c>
      <c r="K3" s="24">
        <v>6</v>
      </c>
      <c r="L3" s="25">
        <v>7</v>
      </c>
      <c r="M3" s="25">
        <v>8</v>
      </c>
      <c r="N3" s="24">
        <v>9</v>
      </c>
      <c r="O3" s="24">
        <v>10</v>
      </c>
      <c r="P3" s="25">
        <v>11</v>
      </c>
      <c r="Q3" s="25">
        <v>12</v>
      </c>
      <c r="R3" s="24">
        <v>13</v>
      </c>
      <c r="S3" s="24">
        <v>14</v>
      </c>
      <c r="T3" s="25">
        <v>15</v>
      </c>
      <c r="U3" s="25">
        <v>16</v>
      </c>
      <c r="X3" s="309"/>
      <c r="AB3" s="310"/>
      <c r="AC3" s="311"/>
      <c r="AD3" s="24"/>
      <c r="AE3" s="24"/>
      <c r="AF3" s="25"/>
      <c r="AG3" s="25"/>
      <c r="AH3" s="24"/>
      <c r="AI3" s="24"/>
      <c r="AJ3" s="25"/>
      <c r="AK3" s="25"/>
      <c r="AL3" s="24"/>
      <c r="AM3" s="24"/>
      <c r="AN3" s="25"/>
      <c r="AO3" s="25"/>
      <c r="AP3" s="24"/>
      <c r="AQ3" s="24"/>
      <c r="AR3" s="25"/>
      <c r="AS3" s="25"/>
    </row>
    <row r="4" spans="1:45" ht="13.5" customHeight="1" x14ac:dyDescent="0.3">
      <c r="A4" s="312">
        <v>43342</v>
      </c>
      <c r="B4" s="313" t="s">
        <v>8</v>
      </c>
      <c r="C4" s="8" t="e">
        <f t="shared" ref="C4:C32" ca="1" si="0">INDIRECT("'"&amp;B4&amp;"'!B2")</f>
        <v>#REF!</v>
      </c>
      <c r="D4" s="314">
        <f t="shared" ref="D4:E41" si="1">A4</f>
        <v>43342</v>
      </c>
      <c r="E4" s="37" t="str">
        <f t="shared" si="1"/>
        <v>Abat-Neuf</v>
      </c>
      <c r="F4" s="38">
        <v>6</v>
      </c>
      <c r="G4" s="38">
        <v>5</v>
      </c>
      <c r="H4" s="39">
        <v>11</v>
      </c>
      <c r="I4" s="39">
        <v>16</v>
      </c>
      <c r="J4" s="38">
        <v>14</v>
      </c>
      <c r="K4" s="38">
        <v>12</v>
      </c>
      <c r="L4" s="39">
        <v>3</v>
      </c>
      <c r="M4" s="39">
        <v>2</v>
      </c>
      <c r="N4" s="38">
        <v>4</v>
      </c>
      <c r="O4" s="38">
        <v>15</v>
      </c>
      <c r="P4" s="39">
        <v>10</v>
      </c>
      <c r="Q4" s="39">
        <v>7</v>
      </c>
      <c r="R4" s="38">
        <v>8</v>
      </c>
      <c r="S4" s="38">
        <v>9</v>
      </c>
      <c r="T4" s="39">
        <v>13</v>
      </c>
      <c r="U4" s="40">
        <v>1</v>
      </c>
      <c r="V4" s="407" t="s">
        <v>86</v>
      </c>
      <c r="W4" s="407" t="s">
        <v>85</v>
      </c>
      <c r="X4" s="407"/>
      <c r="AB4" s="315"/>
      <c r="AC4" s="316"/>
      <c r="AD4" s="38"/>
      <c r="AE4" s="38"/>
      <c r="AF4" s="39"/>
      <c r="AG4" s="39"/>
      <c r="AH4" s="38"/>
      <c r="AI4" s="38"/>
      <c r="AJ4" s="39"/>
      <c r="AK4" s="39"/>
      <c r="AL4" s="38"/>
      <c r="AM4" s="38"/>
      <c r="AN4" s="39"/>
      <c r="AO4" s="39"/>
      <c r="AP4" s="38"/>
      <c r="AQ4" s="38"/>
      <c r="AR4" s="39"/>
      <c r="AS4" s="40"/>
    </row>
    <row r="5" spans="1:45" ht="13.5" customHeight="1" x14ac:dyDescent="0.3">
      <c r="A5" s="317">
        <v>43349</v>
      </c>
      <c r="B5" s="318" t="s">
        <v>9</v>
      </c>
      <c r="C5" s="8">
        <f t="shared" ca="1" si="0"/>
        <v>0</v>
      </c>
      <c r="D5" s="43">
        <f t="shared" si="1"/>
        <v>43349</v>
      </c>
      <c r="E5" s="37" t="str">
        <f t="shared" si="1"/>
        <v>Sem.01</v>
      </c>
      <c r="F5" s="423">
        <v>1</v>
      </c>
      <c r="G5" s="446">
        <v>2</v>
      </c>
      <c r="H5" s="39">
        <v>3</v>
      </c>
      <c r="I5" s="39">
        <v>4</v>
      </c>
      <c r="J5" s="38">
        <v>5</v>
      </c>
      <c r="K5" s="38">
        <v>6</v>
      </c>
      <c r="L5" s="39">
        <v>7</v>
      </c>
      <c r="M5" s="39">
        <v>8</v>
      </c>
      <c r="N5" s="38">
        <v>9</v>
      </c>
      <c r="O5" s="38">
        <v>10</v>
      </c>
      <c r="P5" s="39">
        <v>11</v>
      </c>
      <c r="Q5" s="39">
        <v>12</v>
      </c>
      <c r="R5" s="38">
        <v>13</v>
      </c>
      <c r="S5" s="38">
        <v>14</v>
      </c>
      <c r="T5" s="39">
        <v>15</v>
      </c>
      <c r="U5" s="40">
        <v>16</v>
      </c>
      <c r="V5" s="407" t="s">
        <v>86</v>
      </c>
      <c r="W5" s="407" t="s">
        <v>85</v>
      </c>
      <c r="X5" s="407"/>
      <c r="AB5" s="319"/>
      <c r="AC5" s="316"/>
      <c r="AD5" s="38"/>
      <c r="AE5" s="38"/>
      <c r="AF5" s="39"/>
      <c r="AG5" s="39"/>
      <c r="AH5" s="38"/>
      <c r="AI5" s="38"/>
      <c r="AJ5" s="39"/>
      <c r="AK5" s="39"/>
      <c r="AL5" s="38"/>
      <c r="AM5" s="38"/>
      <c r="AN5" s="39"/>
      <c r="AO5" s="39"/>
      <c r="AP5" s="38"/>
      <c r="AQ5" s="38"/>
      <c r="AR5" s="39"/>
      <c r="AS5" s="40"/>
    </row>
    <row r="6" spans="1:45" ht="13.5" customHeight="1" x14ac:dyDescent="0.3">
      <c r="A6" s="317">
        <v>43356</v>
      </c>
      <c r="B6" s="318" t="s">
        <v>10</v>
      </c>
      <c r="C6" s="8">
        <f t="shared" ca="1" si="0"/>
        <v>0</v>
      </c>
      <c r="D6" s="400">
        <f t="shared" si="1"/>
        <v>43356</v>
      </c>
      <c r="E6" s="401" t="str">
        <f t="shared" si="1"/>
        <v>Sem.02</v>
      </c>
      <c r="F6" s="402">
        <v>13</v>
      </c>
      <c r="G6" s="402">
        <v>12</v>
      </c>
      <c r="H6" s="402">
        <v>6</v>
      </c>
      <c r="I6" s="402">
        <v>15</v>
      </c>
      <c r="J6" s="402">
        <v>8</v>
      </c>
      <c r="K6" s="402">
        <v>3</v>
      </c>
      <c r="L6" s="402">
        <v>10</v>
      </c>
      <c r="M6" s="402">
        <v>5</v>
      </c>
      <c r="N6" s="402">
        <v>11</v>
      </c>
      <c r="O6" s="402">
        <v>7</v>
      </c>
      <c r="P6" s="402">
        <v>9</v>
      </c>
      <c r="Q6" s="402">
        <v>2</v>
      </c>
      <c r="R6" s="404">
        <v>1</v>
      </c>
      <c r="S6" s="445">
        <v>16</v>
      </c>
      <c r="T6" s="402">
        <v>4</v>
      </c>
      <c r="U6" s="403">
        <v>14</v>
      </c>
      <c r="V6" s="407" t="s">
        <v>86</v>
      </c>
      <c r="W6" s="407" t="s">
        <v>85</v>
      </c>
      <c r="X6" s="407"/>
      <c r="AB6" s="319"/>
      <c r="AC6" s="316"/>
      <c r="AD6" s="44"/>
      <c r="AE6" s="44"/>
      <c r="AF6" s="45"/>
      <c r="AG6" s="45"/>
      <c r="AH6" s="44"/>
      <c r="AI6" s="44"/>
      <c r="AJ6" s="45"/>
      <c r="AK6" s="45"/>
      <c r="AL6" s="44"/>
      <c r="AM6" s="44"/>
      <c r="AN6" s="45"/>
      <c r="AO6" s="45"/>
      <c r="AP6" s="44"/>
      <c r="AQ6" s="44"/>
      <c r="AR6" s="45"/>
      <c r="AS6" s="46"/>
    </row>
    <row r="7" spans="1:45" ht="13.5" customHeight="1" x14ac:dyDescent="0.3">
      <c r="A7" s="317">
        <v>43363</v>
      </c>
      <c r="B7" s="318" t="s">
        <v>11</v>
      </c>
      <c r="C7" s="8">
        <f t="shared" ca="1" si="0"/>
        <v>0</v>
      </c>
      <c r="D7" s="43">
        <f t="shared" si="1"/>
        <v>43363</v>
      </c>
      <c r="E7" s="37" t="str">
        <f t="shared" si="1"/>
        <v>Sem.03</v>
      </c>
      <c r="F7" s="44">
        <v>9</v>
      </c>
      <c r="G7" s="44">
        <v>16</v>
      </c>
      <c r="H7" s="45">
        <v>8</v>
      </c>
      <c r="I7" s="45">
        <v>14</v>
      </c>
      <c r="J7" s="44">
        <v>15</v>
      </c>
      <c r="K7" s="44">
        <v>10</v>
      </c>
      <c r="L7" s="45">
        <v>11</v>
      </c>
      <c r="M7" s="45">
        <v>3</v>
      </c>
      <c r="N7" s="44">
        <v>5</v>
      </c>
      <c r="O7" s="44">
        <v>2</v>
      </c>
      <c r="P7" s="45">
        <v>7</v>
      </c>
      <c r="Q7" s="45">
        <v>13</v>
      </c>
      <c r="R7" s="44">
        <v>4</v>
      </c>
      <c r="S7" s="44">
        <v>12</v>
      </c>
      <c r="T7" s="404">
        <v>1</v>
      </c>
      <c r="U7" s="448">
        <v>6</v>
      </c>
      <c r="V7" s="407" t="s">
        <v>86</v>
      </c>
      <c r="W7" s="407" t="s">
        <v>85</v>
      </c>
      <c r="X7" s="407"/>
      <c r="AB7" s="319"/>
      <c r="AC7" s="316"/>
      <c r="AD7" s="44"/>
      <c r="AE7" s="44"/>
      <c r="AF7" s="45"/>
      <c r="AG7" s="45"/>
      <c r="AH7" s="44"/>
      <c r="AI7" s="44"/>
      <c r="AJ7" s="45"/>
      <c r="AK7" s="45"/>
      <c r="AL7" s="44"/>
      <c r="AM7" s="44"/>
      <c r="AN7" s="45"/>
      <c r="AO7" s="45"/>
      <c r="AP7" s="44"/>
      <c r="AQ7" s="44"/>
      <c r="AR7" s="45"/>
      <c r="AS7" s="46"/>
    </row>
    <row r="8" spans="1:45" ht="13.5" customHeight="1" x14ac:dyDescent="0.3">
      <c r="A8" s="317">
        <v>43370</v>
      </c>
      <c r="B8" s="318" t="s">
        <v>12</v>
      </c>
      <c r="C8" s="8">
        <f t="shared" ca="1" si="0"/>
        <v>0</v>
      </c>
      <c r="D8" s="43">
        <f t="shared" si="1"/>
        <v>43370</v>
      </c>
      <c r="E8" s="37" t="str">
        <f t="shared" si="1"/>
        <v>Sem.04</v>
      </c>
      <c r="F8" s="44">
        <v>7</v>
      </c>
      <c r="G8" s="44">
        <v>4</v>
      </c>
      <c r="H8" s="404">
        <v>1</v>
      </c>
      <c r="I8" s="445">
        <v>10</v>
      </c>
      <c r="J8" s="44">
        <v>14</v>
      </c>
      <c r="K8" s="44">
        <v>11</v>
      </c>
      <c r="L8" s="45">
        <v>15</v>
      </c>
      <c r="M8" s="45">
        <v>2</v>
      </c>
      <c r="N8" s="44">
        <v>3</v>
      </c>
      <c r="O8" s="44">
        <v>13</v>
      </c>
      <c r="P8" s="45">
        <v>16</v>
      </c>
      <c r="Q8" s="45">
        <v>5</v>
      </c>
      <c r="R8" s="44">
        <v>6</v>
      </c>
      <c r="S8" s="44">
        <v>9</v>
      </c>
      <c r="T8" s="45">
        <v>12</v>
      </c>
      <c r="U8" s="46">
        <v>8</v>
      </c>
      <c r="V8" s="407" t="s">
        <v>86</v>
      </c>
      <c r="W8" s="407" t="s">
        <v>85</v>
      </c>
      <c r="X8" s="407"/>
      <c r="AB8" s="319"/>
      <c r="AC8" s="316"/>
      <c r="AD8" s="44"/>
      <c r="AE8" s="44"/>
      <c r="AF8" s="45"/>
      <c r="AG8" s="45"/>
      <c r="AH8" s="44"/>
      <c r="AI8" s="44"/>
      <c r="AJ8" s="45"/>
      <c r="AK8" s="45"/>
      <c r="AL8" s="44"/>
      <c r="AM8" s="44"/>
      <c r="AN8" s="45"/>
      <c r="AO8" s="45"/>
      <c r="AP8" s="44"/>
      <c r="AQ8" s="44"/>
      <c r="AR8" s="45"/>
      <c r="AS8" s="46"/>
    </row>
    <row r="9" spans="1:45" ht="13.5" customHeight="1" x14ac:dyDescent="0.3">
      <c r="A9" s="317">
        <v>43377</v>
      </c>
      <c r="B9" s="318" t="s">
        <v>13</v>
      </c>
      <c r="C9" s="8">
        <f t="shared" ca="1" si="0"/>
        <v>0</v>
      </c>
      <c r="D9" s="43">
        <f t="shared" si="1"/>
        <v>43377</v>
      </c>
      <c r="E9" s="37" t="str">
        <f t="shared" si="1"/>
        <v>Sem.05</v>
      </c>
      <c r="F9" s="44">
        <v>8</v>
      </c>
      <c r="G9" s="44">
        <v>5</v>
      </c>
      <c r="H9" s="45">
        <v>2</v>
      </c>
      <c r="I9" s="45">
        <v>12</v>
      </c>
      <c r="J9" s="445">
        <v>13</v>
      </c>
      <c r="K9" s="404">
        <v>1</v>
      </c>
      <c r="L9" s="45">
        <v>14</v>
      </c>
      <c r="M9" s="45">
        <v>16</v>
      </c>
      <c r="N9" s="44">
        <v>15</v>
      </c>
      <c r="O9" s="44">
        <v>4</v>
      </c>
      <c r="P9" s="45">
        <v>6</v>
      </c>
      <c r="Q9" s="45">
        <v>3</v>
      </c>
      <c r="R9" s="44">
        <v>10</v>
      </c>
      <c r="S9" s="44">
        <v>7</v>
      </c>
      <c r="T9" s="45">
        <v>9</v>
      </c>
      <c r="U9" s="46">
        <v>11</v>
      </c>
      <c r="V9" s="407" t="s">
        <v>86</v>
      </c>
      <c r="W9" s="407" t="s">
        <v>85</v>
      </c>
      <c r="X9" s="407"/>
      <c r="AB9" s="319"/>
      <c r="AC9" s="316"/>
      <c r="AD9" s="44"/>
      <c r="AE9" s="44"/>
      <c r="AF9" s="45"/>
      <c r="AG9" s="45"/>
      <c r="AH9" s="44"/>
      <c r="AI9" s="44"/>
      <c r="AJ9" s="45"/>
      <c r="AK9" s="45"/>
      <c r="AL9" s="44"/>
      <c r="AM9" s="44"/>
      <c r="AN9" s="45"/>
      <c r="AO9" s="45"/>
      <c r="AP9" s="44"/>
      <c r="AQ9" s="44"/>
      <c r="AR9" s="45"/>
      <c r="AS9" s="46"/>
    </row>
    <row r="10" spans="1:45" ht="13.5" customHeight="1" x14ac:dyDescent="0.3">
      <c r="A10" s="317">
        <v>43384</v>
      </c>
      <c r="B10" s="318" t="s">
        <v>14</v>
      </c>
      <c r="C10" s="8" t="e">
        <f t="shared" ca="1" si="0"/>
        <v>#REF!</v>
      </c>
      <c r="D10" s="43">
        <f t="shared" si="1"/>
        <v>43384</v>
      </c>
      <c r="E10" s="37" t="str">
        <f t="shared" si="1"/>
        <v>Sem.06</v>
      </c>
      <c r="F10" s="44">
        <v>10</v>
      </c>
      <c r="G10" s="44">
        <v>3</v>
      </c>
      <c r="H10" s="45">
        <v>9</v>
      </c>
      <c r="I10" s="45">
        <v>13</v>
      </c>
      <c r="J10" s="44">
        <v>12</v>
      </c>
      <c r="K10" s="44">
        <v>16</v>
      </c>
      <c r="L10" s="45">
        <v>4</v>
      </c>
      <c r="M10" s="45">
        <v>1</v>
      </c>
      <c r="N10" s="44">
        <v>6</v>
      </c>
      <c r="O10" s="44">
        <v>14</v>
      </c>
      <c r="P10" s="45">
        <v>15</v>
      </c>
      <c r="Q10" s="45">
        <v>8</v>
      </c>
      <c r="R10" s="44">
        <v>5</v>
      </c>
      <c r="S10" s="44">
        <v>11</v>
      </c>
      <c r="T10" s="45">
        <v>2</v>
      </c>
      <c r="U10" s="46">
        <v>7</v>
      </c>
      <c r="V10" s="407" t="s">
        <v>86</v>
      </c>
      <c r="W10" s="407" t="s">
        <v>85</v>
      </c>
      <c r="X10" s="407"/>
      <c r="AB10" s="319"/>
      <c r="AC10" s="316"/>
      <c r="AD10" s="44"/>
      <c r="AE10" s="44"/>
      <c r="AF10" s="45"/>
      <c r="AG10" s="45"/>
      <c r="AH10" s="44"/>
      <c r="AI10" s="44"/>
      <c r="AJ10" s="45"/>
      <c r="AK10" s="45"/>
      <c r="AL10" s="44"/>
      <c r="AM10" s="44"/>
      <c r="AN10" s="45"/>
      <c r="AO10" s="45"/>
      <c r="AP10" s="44"/>
      <c r="AQ10" s="44"/>
      <c r="AR10" s="45"/>
      <c r="AS10" s="46"/>
    </row>
    <row r="11" spans="1:45" ht="13.5" customHeight="1" x14ac:dyDescent="0.3">
      <c r="A11" s="317">
        <v>43391</v>
      </c>
      <c r="B11" s="318" t="s">
        <v>15</v>
      </c>
      <c r="C11" s="8" t="e">
        <f t="shared" ca="1" si="0"/>
        <v>#REF!</v>
      </c>
      <c r="D11" s="43">
        <f t="shared" si="1"/>
        <v>43391</v>
      </c>
      <c r="E11" s="37" t="str">
        <f t="shared" si="1"/>
        <v>Sem.07</v>
      </c>
      <c r="F11" s="44">
        <v>15</v>
      </c>
      <c r="G11" s="44">
        <v>11</v>
      </c>
      <c r="H11" s="45">
        <v>7</v>
      </c>
      <c r="I11" s="45">
        <v>16</v>
      </c>
      <c r="J11" s="44">
        <v>4</v>
      </c>
      <c r="K11" s="44">
        <v>9</v>
      </c>
      <c r="L11" s="45">
        <v>12</v>
      </c>
      <c r="M11" s="45">
        <v>6</v>
      </c>
      <c r="N11" s="44">
        <v>8</v>
      </c>
      <c r="O11" s="44">
        <v>1</v>
      </c>
      <c r="P11" s="45">
        <v>10</v>
      </c>
      <c r="Q11" s="45">
        <v>14</v>
      </c>
      <c r="R11" s="44">
        <v>3</v>
      </c>
      <c r="S11" s="44">
        <v>2</v>
      </c>
      <c r="T11" s="45">
        <v>13</v>
      </c>
      <c r="U11" s="46">
        <v>5</v>
      </c>
      <c r="V11" s="407" t="s">
        <v>86</v>
      </c>
      <c r="W11" s="407" t="s">
        <v>85</v>
      </c>
      <c r="X11" s="407"/>
      <c r="AB11" s="319"/>
      <c r="AC11" s="316"/>
      <c r="AD11" s="44"/>
      <c r="AE11" s="44"/>
      <c r="AF11" s="45"/>
      <c r="AG11" s="45"/>
      <c r="AH11" s="44"/>
      <c r="AI11" s="44"/>
      <c r="AJ11" s="45"/>
      <c r="AK11" s="45"/>
      <c r="AL11" s="44"/>
      <c r="AM11" s="44"/>
      <c r="AN11" s="45"/>
      <c r="AO11" s="45"/>
      <c r="AP11" s="44"/>
      <c r="AQ11" s="44"/>
      <c r="AR11" s="45"/>
      <c r="AS11" s="46"/>
    </row>
    <row r="12" spans="1:45" ht="13.5" customHeight="1" x14ac:dyDescent="0.3">
      <c r="A12" s="317">
        <v>43398</v>
      </c>
      <c r="B12" s="318" t="s">
        <v>16</v>
      </c>
      <c r="C12" s="8" t="e">
        <f t="shared" ca="1" si="0"/>
        <v>#REF!</v>
      </c>
      <c r="D12" s="43">
        <f t="shared" si="1"/>
        <v>43398</v>
      </c>
      <c r="E12" s="37" t="str">
        <f t="shared" si="1"/>
        <v>Sem.08</v>
      </c>
      <c r="F12" s="44">
        <v>6</v>
      </c>
      <c r="G12" s="44">
        <v>7</v>
      </c>
      <c r="H12" s="45">
        <v>11</v>
      </c>
      <c r="I12" s="45">
        <v>1</v>
      </c>
      <c r="J12" s="44">
        <v>2</v>
      </c>
      <c r="K12" s="44">
        <v>14</v>
      </c>
      <c r="L12" s="45">
        <v>8</v>
      </c>
      <c r="M12" s="45">
        <v>9</v>
      </c>
      <c r="N12" s="44">
        <v>10</v>
      </c>
      <c r="O12" s="44">
        <v>12</v>
      </c>
      <c r="P12" s="45">
        <v>5</v>
      </c>
      <c r="Q12" s="45">
        <v>4</v>
      </c>
      <c r="R12" s="44">
        <v>15</v>
      </c>
      <c r="S12" s="44">
        <v>13</v>
      </c>
      <c r="T12" s="45">
        <v>16</v>
      </c>
      <c r="U12" s="46">
        <v>3</v>
      </c>
      <c r="V12" s="407" t="s">
        <v>86</v>
      </c>
      <c r="W12" s="407" t="s">
        <v>85</v>
      </c>
      <c r="X12" s="407"/>
      <c r="AB12" s="319"/>
      <c r="AC12" s="316"/>
      <c r="AD12" s="44"/>
      <c r="AE12" s="44"/>
      <c r="AF12" s="45"/>
      <c r="AG12" s="45"/>
      <c r="AH12" s="44"/>
      <c r="AI12" s="44"/>
      <c r="AJ12" s="45"/>
      <c r="AK12" s="45"/>
      <c r="AL12" s="44"/>
      <c r="AM12" s="44"/>
      <c r="AN12" s="45"/>
      <c r="AO12" s="45"/>
      <c r="AP12" s="44"/>
      <c r="AQ12" s="44"/>
      <c r="AR12" s="45"/>
      <c r="AS12" s="46"/>
    </row>
    <row r="13" spans="1:45" ht="13.5" customHeight="1" x14ac:dyDescent="0.3">
      <c r="A13" s="317">
        <v>43405</v>
      </c>
      <c r="B13" s="318" t="s">
        <v>17</v>
      </c>
      <c r="C13" s="8" t="e">
        <f t="shared" ca="1" si="0"/>
        <v>#REF!</v>
      </c>
      <c r="D13" s="43">
        <f t="shared" si="1"/>
        <v>43405</v>
      </c>
      <c r="E13" s="37" t="str">
        <f t="shared" si="1"/>
        <v>Sem.09</v>
      </c>
      <c r="F13" s="44">
        <v>4</v>
      </c>
      <c r="G13" s="44">
        <v>13</v>
      </c>
      <c r="H13" s="47">
        <v>15</v>
      </c>
      <c r="I13" s="47">
        <v>3</v>
      </c>
      <c r="J13" s="44">
        <v>11</v>
      </c>
      <c r="K13" s="44">
        <v>8</v>
      </c>
      <c r="L13" s="47">
        <v>1</v>
      </c>
      <c r="M13" s="47">
        <v>14</v>
      </c>
      <c r="N13" s="44">
        <v>2</v>
      </c>
      <c r="O13" s="44">
        <v>16</v>
      </c>
      <c r="P13" s="47">
        <v>12</v>
      </c>
      <c r="Q13" s="47">
        <v>9</v>
      </c>
      <c r="R13" s="44">
        <v>7</v>
      </c>
      <c r="S13" s="44">
        <v>5</v>
      </c>
      <c r="T13" s="47">
        <v>6</v>
      </c>
      <c r="U13" s="48">
        <v>10</v>
      </c>
      <c r="V13" s="407" t="s">
        <v>86</v>
      </c>
      <c r="W13" s="407" t="s">
        <v>85</v>
      </c>
      <c r="X13" s="407"/>
      <c r="AB13" s="319"/>
      <c r="AC13" s="316"/>
      <c r="AD13" s="44"/>
      <c r="AE13" s="44"/>
      <c r="AF13" s="47"/>
      <c r="AG13" s="47"/>
      <c r="AH13" s="44"/>
      <c r="AI13" s="44"/>
      <c r="AJ13" s="47"/>
      <c r="AK13" s="47"/>
      <c r="AL13" s="44"/>
      <c r="AM13" s="44"/>
      <c r="AN13" s="47"/>
      <c r="AO13" s="47"/>
      <c r="AP13" s="44"/>
      <c r="AQ13" s="44"/>
      <c r="AR13" s="47"/>
      <c r="AS13" s="48"/>
    </row>
    <row r="14" spans="1:45" ht="13.5" customHeight="1" x14ac:dyDescent="0.3">
      <c r="A14" s="317">
        <v>43412</v>
      </c>
      <c r="B14" s="318" t="s">
        <v>18</v>
      </c>
      <c r="C14" s="8">
        <f t="shared" ca="1" si="0"/>
        <v>0</v>
      </c>
      <c r="D14" s="43">
        <f t="shared" si="1"/>
        <v>43412</v>
      </c>
      <c r="E14" s="37" t="str">
        <f t="shared" si="1"/>
        <v>Sem.010</v>
      </c>
      <c r="F14" s="44">
        <v>12</v>
      </c>
      <c r="G14" s="44">
        <v>1</v>
      </c>
      <c r="H14" s="47">
        <v>10</v>
      </c>
      <c r="I14" s="47">
        <v>8</v>
      </c>
      <c r="J14" s="44">
        <v>3</v>
      </c>
      <c r="K14" s="44">
        <v>5</v>
      </c>
      <c r="L14" s="47">
        <v>2</v>
      </c>
      <c r="M14" s="47">
        <v>4</v>
      </c>
      <c r="N14" s="44">
        <v>14</v>
      </c>
      <c r="O14" s="44">
        <v>9</v>
      </c>
      <c r="P14" s="47">
        <v>13</v>
      </c>
      <c r="Q14" s="47">
        <v>16</v>
      </c>
      <c r="R14" s="44">
        <v>11</v>
      </c>
      <c r="S14" s="44">
        <v>6</v>
      </c>
      <c r="T14" s="47">
        <v>7</v>
      </c>
      <c r="U14" s="48">
        <v>15</v>
      </c>
      <c r="V14" s="407" t="s">
        <v>86</v>
      </c>
      <c r="W14" s="407" t="s">
        <v>85</v>
      </c>
      <c r="X14" s="407"/>
      <c r="AB14" s="319"/>
      <c r="AC14" s="316"/>
      <c r="AD14" s="44"/>
      <c r="AE14" s="44"/>
      <c r="AF14" s="47"/>
      <c r="AG14" s="47"/>
      <c r="AH14" s="44"/>
      <c r="AI14" s="44"/>
      <c r="AJ14" s="47"/>
      <c r="AK14" s="47"/>
      <c r="AL14" s="44"/>
      <c r="AM14" s="44"/>
      <c r="AN14" s="47"/>
      <c r="AO14" s="47"/>
      <c r="AP14" s="44"/>
      <c r="AQ14" s="44"/>
      <c r="AR14" s="47"/>
      <c r="AS14" s="48"/>
    </row>
    <row r="15" spans="1:45" ht="13.5" customHeight="1" x14ac:dyDescent="0.3">
      <c r="A15" s="317">
        <v>43419</v>
      </c>
      <c r="B15" s="318" t="s">
        <v>19</v>
      </c>
      <c r="C15" s="8" t="e">
        <f t="shared" ca="1" si="0"/>
        <v>#REF!</v>
      </c>
      <c r="D15" s="43">
        <f t="shared" si="1"/>
        <v>43419</v>
      </c>
      <c r="E15" s="37" t="str">
        <f t="shared" si="1"/>
        <v>Sem.011</v>
      </c>
      <c r="F15" s="44">
        <v>11</v>
      </c>
      <c r="G15" s="44">
        <v>10</v>
      </c>
      <c r="H15" s="47">
        <v>13</v>
      </c>
      <c r="I15" s="47">
        <v>2</v>
      </c>
      <c r="J15" s="44">
        <v>16</v>
      </c>
      <c r="K15" s="44">
        <v>4</v>
      </c>
      <c r="L15" s="47">
        <v>5</v>
      </c>
      <c r="M15" s="47">
        <v>15</v>
      </c>
      <c r="N15" s="44">
        <v>7</v>
      </c>
      <c r="O15" s="44">
        <v>3</v>
      </c>
      <c r="P15" s="47">
        <v>8</v>
      </c>
      <c r="Q15" s="47">
        <v>6</v>
      </c>
      <c r="R15" s="445">
        <v>9</v>
      </c>
      <c r="S15" s="404">
        <v>1</v>
      </c>
      <c r="T15" s="47">
        <v>14</v>
      </c>
      <c r="U15" s="48">
        <v>12</v>
      </c>
      <c r="V15" s="407" t="s">
        <v>86</v>
      </c>
      <c r="W15" s="407" t="s">
        <v>85</v>
      </c>
      <c r="X15" s="407"/>
      <c r="AB15" s="319"/>
      <c r="AC15" s="316"/>
      <c r="AD15" s="44"/>
      <c r="AE15" s="44"/>
      <c r="AF15" s="47"/>
      <c r="AG15" s="47"/>
      <c r="AH15" s="44"/>
      <c r="AI15" s="44"/>
      <c r="AJ15" s="47"/>
      <c r="AK15" s="47"/>
      <c r="AL15" s="44"/>
      <c r="AM15" s="44"/>
      <c r="AN15" s="47"/>
      <c r="AO15" s="47"/>
      <c r="AP15" s="44"/>
      <c r="AQ15" s="44"/>
      <c r="AR15" s="47"/>
      <c r="AS15" s="48"/>
    </row>
    <row r="16" spans="1:45" ht="13.5" customHeight="1" x14ac:dyDescent="0.3">
      <c r="A16" s="317">
        <v>43426</v>
      </c>
      <c r="B16" s="318" t="s">
        <v>20</v>
      </c>
      <c r="C16" s="8" t="e">
        <f t="shared" ca="1" si="0"/>
        <v>#REF!</v>
      </c>
      <c r="D16" s="43">
        <f t="shared" si="1"/>
        <v>43426</v>
      </c>
      <c r="E16" s="37" t="str">
        <f t="shared" si="1"/>
        <v>Sem.012</v>
      </c>
      <c r="F16" s="44">
        <v>2</v>
      </c>
      <c r="G16" s="44">
        <v>6</v>
      </c>
      <c r="H16" s="47">
        <v>4</v>
      </c>
      <c r="I16" s="47">
        <v>11</v>
      </c>
      <c r="J16" s="44">
        <v>9</v>
      </c>
      <c r="K16" s="44">
        <v>15</v>
      </c>
      <c r="L16" s="47">
        <v>3</v>
      </c>
      <c r="M16" s="47">
        <v>12</v>
      </c>
      <c r="N16" s="44">
        <v>13</v>
      </c>
      <c r="O16" s="44">
        <v>8</v>
      </c>
      <c r="P16" s="47">
        <v>14</v>
      </c>
      <c r="Q16" s="47">
        <v>7</v>
      </c>
      <c r="R16" s="44">
        <v>16</v>
      </c>
      <c r="S16" s="44">
        <v>10</v>
      </c>
      <c r="T16" s="47">
        <v>5</v>
      </c>
      <c r="U16" s="48">
        <v>1</v>
      </c>
      <c r="V16" s="407" t="s">
        <v>86</v>
      </c>
      <c r="W16" s="407" t="s">
        <v>85</v>
      </c>
      <c r="X16" s="407"/>
      <c r="AB16" s="319"/>
      <c r="AC16" s="316"/>
      <c r="AD16" s="44"/>
      <c r="AE16" s="44"/>
      <c r="AF16" s="47"/>
      <c r="AG16" s="47"/>
      <c r="AH16" s="44"/>
      <c r="AI16" s="44"/>
      <c r="AJ16" s="47"/>
      <c r="AK16" s="47"/>
      <c r="AL16" s="44"/>
      <c r="AM16" s="44"/>
      <c r="AN16" s="47"/>
      <c r="AO16" s="47"/>
      <c r="AP16" s="44"/>
      <c r="AQ16" s="44"/>
      <c r="AR16" s="47"/>
      <c r="AS16" s="48"/>
    </row>
    <row r="17" spans="1:45" ht="13.5" customHeight="1" x14ac:dyDescent="0.3">
      <c r="A17" s="317">
        <v>43433</v>
      </c>
      <c r="B17" s="318" t="s">
        <v>21</v>
      </c>
      <c r="C17" s="8" t="e">
        <f t="shared" ca="1" si="0"/>
        <v>#REF!</v>
      </c>
      <c r="D17" s="43">
        <f t="shared" si="1"/>
        <v>43433</v>
      </c>
      <c r="E17" s="37" t="str">
        <f t="shared" si="1"/>
        <v>Sem.013</v>
      </c>
      <c r="F17" s="44">
        <v>5</v>
      </c>
      <c r="G17" s="44">
        <v>9</v>
      </c>
      <c r="H17" s="47">
        <v>12</v>
      </c>
      <c r="I17" s="47">
        <v>7</v>
      </c>
      <c r="J17" s="44">
        <v>6</v>
      </c>
      <c r="K17" s="44">
        <v>13</v>
      </c>
      <c r="L17" s="47">
        <v>16</v>
      </c>
      <c r="M17" s="47">
        <v>11</v>
      </c>
      <c r="N17" s="44">
        <v>1</v>
      </c>
      <c r="O17" s="44">
        <v>15</v>
      </c>
      <c r="P17" s="47">
        <v>4</v>
      </c>
      <c r="Q17" s="47">
        <v>10</v>
      </c>
      <c r="R17" s="44">
        <v>14</v>
      </c>
      <c r="S17" s="44">
        <v>3</v>
      </c>
      <c r="T17" s="47">
        <v>8</v>
      </c>
      <c r="U17" s="48">
        <v>2</v>
      </c>
      <c r="V17" s="407" t="s">
        <v>86</v>
      </c>
      <c r="W17" s="407" t="s">
        <v>85</v>
      </c>
      <c r="X17" s="407"/>
      <c r="AB17" s="319"/>
      <c r="AC17" s="316"/>
      <c r="AD17" s="44"/>
      <c r="AE17" s="44"/>
      <c r="AF17" s="47"/>
      <c r="AG17" s="47"/>
      <c r="AH17" s="44"/>
      <c r="AI17" s="44"/>
      <c r="AJ17" s="47"/>
      <c r="AK17" s="47"/>
      <c r="AL17" s="44"/>
      <c r="AM17" s="44"/>
      <c r="AN17" s="47"/>
      <c r="AO17" s="47"/>
      <c r="AP17" s="44"/>
      <c r="AQ17" s="44"/>
      <c r="AR17" s="47"/>
      <c r="AS17" s="48"/>
    </row>
    <row r="18" spans="1:45" ht="13.5" customHeight="1" x14ac:dyDescent="0.3">
      <c r="A18" s="317">
        <v>43440</v>
      </c>
      <c r="B18" s="318" t="s">
        <v>22</v>
      </c>
      <c r="C18" s="8" t="e">
        <f t="shared" ca="1" si="0"/>
        <v>#REF!</v>
      </c>
      <c r="D18" s="43">
        <f t="shared" si="1"/>
        <v>43440</v>
      </c>
      <c r="E18" s="37" t="str">
        <f t="shared" si="1"/>
        <v>Sem.014</v>
      </c>
      <c r="F18" s="44">
        <v>14</v>
      </c>
      <c r="G18" s="44">
        <v>15</v>
      </c>
      <c r="H18" s="47">
        <v>16</v>
      </c>
      <c r="I18" s="47">
        <v>6</v>
      </c>
      <c r="J18" s="44">
        <v>1</v>
      </c>
      <c r="K18" s="44">
        <v>7</v>
      </c>
      <c r="L18" s="47">
        <v>13</v>
      </c>
      <c r="M18" s="47">
        <v>10</v>
      </c>
      <c r="N18" s="44">
        <v>12</v>
      </c>
      <c r="O18" s="44">
        <v>5</v>
      </c>
      <c r="P18" s="47">
        <v>2</v>
      </c>
      <c r="Q18" s="47">
        <v>11</v>
      </c>
      <c r="R18" s="44">
        <v>8</v>
      </c>
      <c r="S18" s="44">
        <v>4</v>
      </c>
      <c r="T18" s="47">
        <v>3</v>
      </c>
      <c r="U18" s="48">
        <v>9</v>
      </c>
      <c r="V18" s="407" t="s">
        <v>86</v>
      </c>
      <c r="W18" s="407" t="s">
        <v>85</v>
      </c>
      <c r="X18" s="407"/>
      <c r="AB18" s="319"/>
      <c r="AC18" s="316"/>
      <c r="AD18" s="44"/>
      <c r="AE18" s="44"/>
      <c r="AF18" s="47"/>
      <c r="AG18" s="47"/>
      <c r="AH18" s="44"/>
      <c r="AI18" s="44"/>
      <c r="AJ18" s="47"/>
      <c r="AK18" s="47"/>
      <c r="AL18" s="44"/>
      <c r="AM18" s="44"/>
      <c r="AN18" s="47"/>
      <c r="AO18" s="47"/>
      <c r="AP18" s="44"/>
      <c r="AQ18" s="44"/>
      <c r="AR18" s="47"/>
      <c r="AS18" s="48"/>
    </row>
    <row r="19" spans="1:45" ht="13.5" customHeight="1" x14ac:dyDescent="0.3">
      <c r="A19" s="317">
        <v>43447</v>
      </c>
      <c r="B19" s="318" t="s">
        <v>23</v>
      </c>
      <c r="C19" s="8" t="e">
        <f t="shared" ca="1" si="0"/>
        <v>#REF!</v>
      </c>
      <c r="D19" s="43">
        <f t="shared" si="1"/>
        <v>43447</v>
      </c>
      <c r="E19" s="37" t="str">
        <f t="shared" si="1"/>
        <v>Sem.015</v>
      </c>
      <c r="F19" s="44">
        <v>16</v>
      </c>
      <c r="G19" s="44">
        <v>8</v>
      </c>
      <c r="H19" s="47">
        <v>14</v>
      </c>
      <c r="I19" s="47">
        <v>5</v>
      </c>
      <c r="J19" s="44">
        <v>10</v>
      </c>
      <c r="K19" s="44">
        <v>2</v>
      </c>
      <c r="L19" s="47">
        <v>9</v>
      </c>
      <c r="M19" s="47">
        <v>7</v>
      </c>
      <c r="N19" s="44">
        <v>4</v>
      </c>
      <c r="O19" s="44">
        <v>6</v>
      </c>
      <c r="P19" s="47">
        <v>3</v>
      </c>
      <c r="Q19" s="47">
        <v>1</v>
      </c>
      <c r="R19" s="44">
        <v>12</v>
      </c>
      <c r="S19" s="44">
        <v>15</v>
      </c>
      <c r="T19" s="47">
        <v>11</v>
      </c>
      <c r="U19" s="48">
        <v>13</v>
      </c>
      <c r="V19" s="407" t="s">
        <v>86</v>
      </c>
      <c r="W19" s="407" t="s">
        <v>85</v>
      </c>
      <c r="X19" s="407"/>
      <c r="AB19" s="319"/>
      <c r="AC19" s="316"/>
      <c r="AD19" s="44"/>
      <c r="AE19" s="44"/>
      <c r="AF19" s="47"/>
      <c r="AG19" s="47"/>
      <c r="AH19" s="44"/>
      <c r="AI19" s="44"/>
      <c r="AJ19" s="47"/>
      <c r="AK19" s="47"/>
      <c r="AL19" s="44"/>
      <c r="AM19" s="44"/>
      <c r="AN19" s="47"/>
      <c r="AO19" s="47"/>
      <c r="AP19" s="44"/>
      <c r="AQ19" s="44"/>
      <c r="AR19" s="47"/>
      <c r="AS19" s="48"/>
    </row>
    <row r="20" spans="1:45" ht="13.5" customHeight="1" x14ac:dyDescent="0.3">
      <c r="A20" s="317">
        <v>43454</v>
      </c>
      <c r="B20" s="318" t="s">
        <v>24</v>
      </c>
      <c r="C20" s="8" t="e">
        <f t="shared" ca="1" si="0"/>
        <v>#REF!</v>
      </c>
      <c r="D20" s="43">
        <f t="shared" si="1"/>
        <v>43454</v>
      </c>
      <c r="E20" s="37" t="str">
        <f t="shared" si="1"/>
        <v>Sem.016</v>
      </c>
      <c r="F20" s="44">
        <v>4</v>
      </c>
      <c r="G20" s="44">
        <v>3</v>
      </c>
      <c r="H20" s="47">
        <v>12</v>
      </c>
      <c r="I20" s="47">
        <v>11</v>
      </c>
      <c r="J20" s="44">
        <v>14</v>
      </c>
      <c r="K20" s="44">
        <v>13</v>
      </c>
      <c r="L20" s="47">
        <v>16</v>
      </c>
      <c r="M20" s="47">
        <v>15</v>
      </c>
      <c r="N20" s="44">
        <v>2</v>
      </c>
      <c r="O20" s="44">
        <v>1</v>
      </c>
      <c r="P20" s="47">
        <v>8</v>
      </c>
      <c r="Q20" s="47">
        <v>7</v>
      </c>
      <c r="R20" s="44">
        <v>10</v>
      </c>
      <c r="S20" s="44">
        <v>9</v>
      </c>
      <c r="T20" s="47">
        <v>6</v>
      </c>
      <c r="U20" s="48">
        <v>5</v>
      </c>
      <c r="V20" s="407" t="s">
        <v>86</v>
      </c>
      <c r="W20" s="407" t="s">
        <v>85</v>
      </c>
      <c r="X20" s="407"/>
      <c r="AB20" s="319"/>
      <c r="AC20" s="316"/>
      <c r="AD20" s="44"/>
      <c r="AE20" s="44"/>
      <c r="AF20" s="47"/>
      <c r="AG20" s="47"/>
      <c r="AH20" s="44"/>
      <c r="AI20" s="44"/>
      <c r="AJ20" s="47"/>
      <c r="AK20" s="47"/>
      <c r="AL20" s="44"/>
      <c r="AM20" s="44"/>
      <c r="AN20" s="47"/>
      <c r="AO20" s="47"/>
      <c r="AP20" s="44"/>
      <c r="AQ20" s="44"/>
      <c r="AR20" s="47"/>
      <c r="AS20" s="48"/>
    </row>
    <row r="21" spans="1:45" ht="13.5" customHeight="1" x14ac:dyDescent="0.3">
      <c r="A21" s="317">
        <v>43468</v>
      </c>
      <c r="B21" s="318" t="s">
        <v>25</v>
      </c>
      <c r="C21" s="8" t="e">
        <f t="shared" ca="1" si="0"/>
        <v>#REF!</v>
      </c>
      <c r="D21" s="43">
        <f t="shared" si="1"/>
        <v>43468</v>
      </c>
      <c r="E21" s="37" t="str">
        <f t="shared" si="1"/>
        <v>Sem.017</v>
      </c>
      <c r="F21" s="44">
        <v>15</v>
      </c>
      <c r="G21" s="44">
        <v>6</v>
      </c>
      <c r="H21" s="47">
        <v>2</v>
      </c>
      <c r="I21" s="47">
        <v>9</v>
      </c>
      <c r="J21" s="44">
        <v>16</v>
      </c>
      <c r="K21" s="44">
        <v>1</v>
      </c>
      <c r="L21" s="47">
        <v>14</v>
      </c>
      <c r="M21" s="47">
        <v>4</v>
      </c>
      <c r="N21" s="44">
        <v>12</v>
      </c>
      <c r="O21" s="44">
        <v>13</v>
      </c>
      <c r="P21" s="47">
        <v>5</v>
      </c>
      <c r="Q21" s="47">
        <v>10</v>
      </c>
      <c r="R21" s="44">
        <v>7</v>
      </c>
      <c r="S21" s="44">
        <v>11</v>
      </c>
      <c r="T21" s="47">
        <v>3</v>
      </c>
      <c r="U21" s="48">
        <v>8</v>
      </c>
      <c r="V21" s="407" t="s">
        <v>86</v>
      </c>
      <c r="W21" s="407" t="s">
        <v>85</v>
      </c>
      <c r="X21" s="407"/>
      <c r="AB21" s="319"/>
      <c r="AC21" s="316"/>
      <c r="AD21" s="44"/>
      <c r="AE21" s="44"/>
      <c r="AF21" s="47"/>
      <c r="AG21" s="47"/>
      <c r="AH21" s="44"/>
      <c r="AI21" s="44"/>
      <c r="AJ21" s="47"/>
      <c r="AK21" s="47"/>
      <c r="AL21" s="44"/>
      <c r="AM21" s="44"/>
      <c r="AN21" s="47"/>
      <c r="AO21" s="47"/>
      <c r="AP21" s="44"/>
      <c r="AQ21" s="44"/>
      <c r="AR21" s="47"/>
      <c r="AS21" s="48"/>
    </row>
    <row r="22" spans="1:45" ht="13.5" customHeight="1" x14ac:dyDescent="0.3">
      <c r="A22" s="317">
        <v>43475</v>
      </c>
      <c r="B22" s="318" t="s">
        <v>26</v>
      </c>
      <c r="C22" s="8" t="e">
        <f t="shared" ca="1" si="0"/>
        <v>#REF!</v>
      </c>
      <c r="D22" s="43">
        <f t="shared" si="1"/>
        <v>43475</v>
      </c>
      <c r="E22" s="37" t="str">
        <f t="shared" si="1"/>
        <v>Sem.018</v>
      </c>
      <c r="F22" s="44">
        <v>14</v>
      </c>
      <c r="G22" s="44">
        <v>8</v>
      </c>
      <c r="H22" s="47">
        <v>13</v>
      </c>
      <c r="I22" s="47">
        <v>7</v>
      </c>
      <c r="J22" s="44">
        <v>12</v>
      </c>
      <c r="K22" s="44">
        <v>4</v>
      </c>
      <c r="L22" s="47">
        <v>6</v>
      </c>
      <c r="M22" s="47">
        <v>1</v>
      </c>
      <c r="N22" s="44">
        <v>16</v>
      </c>
      <c r="O22" s="44">
        <v>9</v>
      </c>
      <c r="P22" s="47">
        <v>3</v>
      </c>
      <c r="Q22" s="47">
        <v>11</v>
      </c>
      <c r="R22" s="44">
        <v>2</v>
      </c>
      <c r="S22" s="44">
        <v>5</v>
      </c>
      <c r="T22" s="47">
        <v>10</v>
      </c>
      <c r="U22" s="48">
        <v>15</v>
      </c>
      <c r="V22" s="407" t="s">
        <v>86</v>
      </c>
      <c r="W22" s="407" t="s">
        <v>85</v>
      </c>
      <c r="X22" s="407"/>
      <c r="AB22" s="319"/>
      <c r="AC22" s="316"/>
      <c r="AD22" s="44"/>
      <c r="AE22" s="44"/>
      <c r="AF22" s="47"/>
      <c r="AG22" s="47"/>
      <c r="AH22" s="44"/>
      <c r="AI22" s="44"/>
      <c r="AJ22" s="47"/>
      <c r="AK22" s="47"/>
      <c r="AL22" s="44"/>
      <c r="AM22" s="44"/>
      <c r="AN22" s="47"/>
      <c r="AO22" s="47"/>
      <c r="AP22" s="44"/>
      <c r="AQ22" s="44"/>
      <c r="AR22" s="47"/>
      <c r="AS22" s="48"/>
    </row>
    <row r="23" spans="1:45" ht="13.5" customHeight="1" x14ac:dyDescent="0.3">
      <c r="A23" s="317">
        <v>43482</v>
      </c>
      <c r="B23" s="318" t="s">
        <v>27</v>
      </c>
      <c r="C23" s="8" t="e">
        <f t="shared" ca="1" si="0"/>
        <v>#REF!</v>
      </c>
      <c r="D23" s="43">
        <f t="shared" si="1"/>
        <v>43482</v>
      </c>
      <c r="E23" s="37" t="str">
        <f t="shared" si="1"/>
        <v>Sem.019</v>
      </c>
      <c r="F23" s="44">
        <v>10</v>
      </c>
      <c r="G23" s="44">
        <v>1</v>
      </c>
      <c r="H23" s="47">
        <v>5</v>
      </c>
      <c r="I23" s="47">
        <v>16</v>
      </c>
      <c r="J23" s="44">
        <v>9</v>
      </c>
      <c r="K23" s="44">
        <v>6</v>
      </c>
      <c r="L23" s="47">
        <v>8</v>
      </c>
      <c r="M23" s="47">
        <v>12</v>
      </c>
      <c r="N23" s="44">
        <v>4</v>
      </c>
      <c r="O23" s="44">
        <v>7</v>
      </c>
      <c r="P23" s="47">
        <v>2</v>
      </c>
      <c r="Q23" s="47">
        <v>15</v>
      </c>
      <c r="R23" s="44">
        <v>13</v>
      </c>
      <c r="S23" s="44">
        <v>3</v>
      </c>
      <c r="T23" s="47">
        <v>11</v>
      </c>
      <c r="U23" s="48">
        <v>14</v>
      </c>
      <c r="V23" s="407" t="s">
        <v>86</v>
      </c>
      <c r="W23" s="407" t="s">
        <v>85</v>
      </c>
      <c r="X23" s="407"/>
      <c r="AB23" s="319"/>
      <c r="AC23" s="316"/>
      <c r="AD23" s="44"/>
      <c r="AE23" s="44"/>
      <c r="AF23" s="47"/>
      <c r="AG23" s="47"/>
      <c r="AH23" s="44"/>
      <c r="AI23" s="44"/>
      <c r="AJ23" s="47"/>
      <c r="AK23" s="47"/>
      <c r="AL23" s="44"/>
      <c r="AM23" s="44"/>
      <c r="AN23" s="47"/>
      <c r="AO23" s="47"/>
      <c r="AP23" s="44"/>
      <c r="AQ23" s="44"/>
      <c r="AR23" s="47"/>
      <c r="AS23" s="48"/>
    </row>
    <row r="24" spans="1:45" ht="13.5" customHeight="1" x14ac:dyDescent="0.3">
      <c r="A24" s="317">
        <v>43489</v>
      </c>
      <c r="B24" s="318" t="s">
        <v>28</v>
      </c>
      <c r="C24" s="8" t="e">
        <f t="shared" ca="1" si="0"/>
        <v>#REF!</v>
      </c>
      <c r="D24" s="43">
        <f t="shared" si="1"/>
        <v>43489</v>
      </c>
      <c r="E24" s="37" t="str">
        <f t="shared" si="1"/>
        <v>Sem.020</v>
      </c>
      <c r="F24" s="44">
        <v>12</v>
      </c>
      <c r="G24" s="44">
        <v>2</v>
      </c>
      <c r="H24" s="47">
        <v>3</v>
      </c>
      <c r="I24" s="47">
        <v>6</v>
      </c>
      <c r="J24" s="44">
        <v>7</v>
      </c>
      <c r="K24" s="44">
        <v>10</v>
      </c>
      <c r="L24" s="47">
        <v>11</v>
      </c>
      <c r="M24" s="47">
        <v>9</v>
      </c>
      <c r="N24" s="44">
        <v>5</v>
      </c>
      <c r="O24" s="44">
        <v>8</v>
      </c>
      <c r="P24" s="47">
        <v>16</v>
      </c>
      <c r="Q24" s="47">
        <v>14</v>
      </c>
      <c r="R24" s="44">
        <v>4</v>
      </c>
      <c r="S24" s="44">
        <v>15</v>
      </c>
      <c r="T24" s="47">
        <v>1</v>
      </c>
      <c r="U24" s="48">
        <v>13</v>
      </c>
      <c r="V24" s="407" t="s">
        <v>86</v>
      </c>
      <c r="W24" s="407" t="s">
        <v>85</v>
      </c>
      <c r="X24" s="407"/>
      <c r="AB24" s="319"/>
      <c r="AC24" s="316"/>
      <c r="AD24" s="44"/>
      <c r="AE24" s="44"/>
      <c r="AF24" s="47"/>
      <c r="AG24" s="47"/>
      <c r="AH24" s="44"/>
      <c r="AI24" s="44"/>
      <c r="AJ24" s="47"/>
      <c r="AK24" s="47"/>
      <c r="AL24" s="44"/>
      <c r="AM24" s="44"/>
      <c r="AN24" s="47"/>
      <c r="AO24" s="47"/>
      <c r="AP24" s="44"/>
      <c r="AQ24" s="44"/>
      <c r="AR24" s="47"/>
      <c r="AS24" s="48"/>
    </row>
    <row r="25" spans="1:45" ht="13.5" customHeight="1" x14ac:dyDescent="0.3">
      <c r="A25" s="317">
        <v>43496</v>
      </c>
      <c r="B25" s="318" t="s">
        <v>29</v>
      </c>
      <c r="C25" s="8" t="e">
        <f t="shared" ca="1" si="0"/>
        <v>#REF!</v>
      </c>
      <c r="D25" s="43">
        <f t="shared" si="1"/>
        <v>43496</v>
      </c>
      <c r="E25" s="37" t="str">
        <f t="shared" si="1"/>
        <v>Sem.021</v>
      </c>
      <c r="F25" s="44">
        <v>13</v>
      </c>
      <c r="G25" s="44">
        <v>9</v>
      </c>
      <c r="H25" s="47">
        <v>8</v>
      </c>
      <c r="I25" s="47">
        <v>15</v>
      </c>
      <c r="J25" s="44">
        <v>11</v>
      </c>
      <c r="K25" s="44">
        <v>5</v>
      </c>
      <c r="L25" s="47">
        <v>7</v>
      </c>
      <c r="M25" s="47">
        <v>2</v>
      </c>
      <c r="N25" s="44">
        <v>3</v>
      </c>
      <c r="O25" s="44">
        <v>10</v>
      </c>
      <c r="P25" s="47">
        <v>1</v>
      </c>
      <c r="Q25" s="47">
        <v>4</v>
      </c>
      <c r="R25" s="44">
        <v>14</v>
      </c>
      <c r="S25" s="44">
        <v>6</v>
      </c>
      <c r="T25" s="47">
        <v>16</v>
      </c>
      <c r="U25" s="48">
        <v>12</v>
      </c>
      <c r="V25" s="407" t="s">
        <v>86</v>
      </c>
      <c r="W25" s="407" t="s">
        <v>85</v>
      </c>
      <c r="X25" s="407"/>
      <c r="AB25" s="319"/>
      <c r="AC25" s="316"/>
      <c r="AD25" s="44"/>
      <c r="AE25" s="44"/>
      <c r="AF25" s="47"/>
      <c r="AG25" s="47"/>
      <c r="AH25" s="44"/>
      <c r="AI25" s="44"/>
      <c r="AJ25" s="47"/>
      <c r="AK25" s="47"/>
      <c r="AL25" s="44"/>
      <c r="AM25" s="44"/>
      <c r="AN25" s="47"/>
      <c r="AO25" s="47"/>
      <c r="AP25" s="44"/>
      <c r="AQ25" s="44"/>
      <c r="AR25" s="47"/>
      <c r="AS25" s="48"/>
    </row>
    <row r="26" spans="1:45" ht="13.5" customHeight="1" x14ac:dyDescent="0.3">
      <c r="A26" s="317">
        <v>43503</v>
      </c>
      <c r="B26" s="318" t="s">
        <v>30</v>
      </c>
      <c r="C26" s="8" t="e">
        <f t="shared" ca="1" si="0"/>
        <v>#REF!</v>
      </c>
      <c r="D26" s="43">
        <f t="shared" si="1"/>
        <v>43503</v>
      </c>
      <c r="E26" s="37" t="str">
        <f t="shared" si="1"/>
        <v>Sem.022</v>
      </c>
      <c r="F26" s="44">
        <v>16</v>
      </c>
      <c r="G26" s="44">
        <v>7</v>
      </c>
      <c r="H26" s="47">
        <v>14</v>
      </c>
      <c r="I26" s="47">
        <v>10</v>
      </c>
      <c r="J26" s="44">
        <v>2</v>
      </c>
      <c r="K26" s="44">
        <v>3</v>
      </c>
      <c r="L26" s="47">
        <v>5</v>
      </c>
      <c r="M26" s="47">
        <v>13</v>
      </c>
      <c r="N26" s="44">
        <v>11</v>
      </c>
      <c r="O26" s="44">
        <v>15</v>
      </c>
      <c r="P26" s="47">
        <v>6</v>
      </c>
      <c r="Q26" s="47">
        <v>12</v>
      </c>
      <c r="R26" s="44">
        <v>1</v>
      </c>
      <c r="S26" s="44">
        <v>8</v>
      </c>
      <c r="T26" s="47">
        <v>9</v>
      </c>
      <c r="U26" s="48">
        <v>4</v>
      </c>
      <c r="V26" s="407" t="s">
        <v>86</v>
      </c>
      <c r="W26" s="407" t="s">
        <v>85</v>
      </c>
      <c r="X26" s="407"/>
      <c r="AB26" s="319"/>
      <c r="AC26" s="316"/>
      <c r="AD26" s="44"/>
      <c r="AE26" s="44"/>
      <c r="AF26" s="47"/>
      <c r="AG26" s="47"/>
      <c r="AH26" s="44"/>
      <c r="AI26" s="44"/>
      <c r="AJ26" s="47"/>
      <c r="AK26" s="47"/>
      <c r="AL26" s="44"/>
      <c r="AM26" s="44"/>
      <c r="AN26" s="47"/>
      <c r="AO26" s="47"/>
      <c r="AP26" s="44"/>
      <c r="AQ26" s="44"/>
      <c r="AR26" s="47"/>
      <c r="AS26" s="48"/>
    </row>
    <row r="27" spans="1:45" ht="13.5" customHeight="1" x14ac:dyDescent="0.3">
      <c r="A27" s="317">
        <v>43510</v>
      </c>
      <c r="B27" s="318" t="s">
        <v>31</v>
      </c>
      <c r="C27" s="8" t="e">
        <f t="shared" ca="1" si="0"/>
        <v>#REF!</v>
      </c>
      <c r="D27" s="43">
        <f t="shared" si="1"/>
        <v>43510</v>
      </c>
      <c r="E27" s="37" t="str">
        <f t="shared" si="1"/>
        <v>Sem.023</v>
      </c>
      <c r="F27" s="44">
        <v>1</v>
      </c>
      <c r="G27" s="44">
        <v>11</v>
      </c>
      <c r="H27" s="47">
        <v>4</v>
      </c>
      <c r="I27" s="47">
        <v>5</v>
      </c>
      <c r="J27" s="44">
        <v>13</v>
      </c>
      <c r="K27" s="44">
        <v>15</v>
      </c>
      <c r="L27" s="47">
        <v>3</v>
      </c>
      <c r="M27" s="47">
        <v>16</v>
      </c>
      <c r="N27" s="44">
        <v>7</v>
      </c>
      <c r="O27" s="44">
        <v>6</v>
      </c>
      <c r="P27" s="47">
        <v>9</v>
      </c>
      <c r="Q27" s="47">
        <v>8</v>
      </c>
      <c r="R27" s="44">
        <v>12</v>
      </c>
      <c r="S27" s="44">
        <v>10</v>
      </c>
      <c r="T27" s="47">
        <v>14</v>
      </c>
      <c r="U27" s="48">
        <v>2</v>
      </c>
      <c r="V27" s="407" t="s">
        <v>86</v>
      </c>
      <c r="W27" s="407" t="s">
        <v>85</v>
      </c>
      <c r="X27" s="407"/>
      <c r="AB27" s="319"/>
      <c r="AC27" s="316"/>
      <c r="AD27" s="44"/>
      <c r="AE27" s="44"/>
      <c r="AF27" s="47"/>
      <c r="AG27" s="47"/>
      <c r="AH27" s="44"/>
      <c r="AI27" s="44"/>
      <c r="AJ27" s="47"/>
      <c r="AK27" s="47"/>
      <c r="AL27" s="44"/>
      <c r="AM27" s="44"/>
      <c r="AN27" s="47"/>
      <c r="AO27" s="47"/>
      <c r="AP27" s="44"/>
      <c r="AQ27" s="44"/>
      <c r="AR27" s="47"/>
      <c r="AS27" s="48"/>
    </row>
    <row r="28" spans="1:45" ht="13.5" customHeight="1" x14ac:dyDescent="0.3">
      <c r="A28" s="317">
        <v>43517</v>
      </c>
      <c r="B28" s="318" t="s">
        <v>32</v>
      </c>
      <c r="C28" s="8" t="e">
        <f t="shared" ca="1" si="0"/>
        <v>#REF!</v>
      </c>
      <c r="D28" s="43">
        <f t="shared" si="1"/>
        <v>43517</v>
      </c>
      <c r="E28" s="37" t="str">
        <f t="shared" si="1"/>
        <v>Sem.024</v>
      </c>
      <c r="F28" s="44">
        <v>3</v>
      </c>
      <c r="G28" s="44">
        <v>15</v>
      </c>
      <c r="H28" s="47">
        <v>9</v>
      </c>
      <c r="I28" s="47">
        <v>12</v>
      </c>
      <c r="J28" s="44">
        <v>5</v>
      </c>
      <c r="K28" s="44">
        <v>7</v>
      </c>
      <c r="L28" s="47">
        <v>10</v>
      </c>
      <c r="M28" s="47">
        <v>6</v>
      </c>
      <c r="N28" s="44">
        <v>13</v>
      </c>
      <c r="O28" s="44">
        <v>4</v>
      </c>
      <c r="P28" s="47">
        <v>14</v>
      </c>
      <c r="Q28" s="47">
        <v>1</v>
      </c>
      <c r="R28" s="44">
        <v>16</v>
      </c>
      <c r="S28" s="44">
        <v>2</v>
      </c>
      <c r="T28" s="47">
        <v>8</v>
      </c>
      <c r="U28" s="48">
        <v>11</v>
      </c>
      <c r="V28" s="407" t="s">
        <v>86</v>
      </c>
      <c r="W28" s="407" t="s">
        <v>85</v>
      </c>
      <c r="X28" s="407"/>
      <c r="AB28" s="319"/>
      <c r="AC28" s="316"/>
      <c r="AD28" s="44"/>
      <c r="AE28" s="44"/>
      <c r="AF28" s="47"/>
      <c r="AG28" s="47"/>
      <c r="AH28" s="44"/>
      <c r="AI28" s="44"/>
      <c r="AJ28" s="47"/>
      <c r="AK28" s="47"/>
      <c r="AL28" s="44"/>
      <c r="AM28" s="44"/>
      <c r="AN28" s="47"/>
      <c r="AO28" s="47"/>
      <c r="AP28" s="44"/>
      <c r="AQ28" s="44"/>
      <c r="AR28" s="47"/>
      <c r="AS28" s="48"/>
    </row>
    <row r="29" spans="1:45" ht="13.5" customHeight="1" x14ac:dyDescent="0.3">
      <c r="A29" s="317">
        <v>43524</v>
      </c>
      <c r="B29" s="318" t="s">
        <v>33</v>
      </c>
      <c r="C29" s="8" t="e">
        <f t="shared" ca="1" si="0"/>
        <v>#REF!</v>
      </c>
      <c r="D29" s="43">
        <f t="shared" si="1"/>
        <v>43524</v>
      </c>
      <c r="E29" s="37" t="str">
        <f t="shared" si="1"/>
        <v>Sem.025</v>
      </c>
      <c r="F29" s="44">
        <v>8</v>
      </c>
      <c r="G29" s="44">
        <v>10</v>
      </c>
      <c r="H29" s="47">
        <v>16</v>
      </c>
      <c r="I29" s="47">
        <v>13</v>
      </c>
      <c r="J29" s="44">
        <v>6</v>
      </c>
      <c r="K29" s="44">
        <v>11</v>
      </c>
      <c r="L29" s="47">
        <v>15</v>
      </c>
      <c r="M29" s="47">
        <v>7</v>
      </c>
      <c r="N29" s="44">
        <v>1</v>
      </c>
      <c r="O29" s="44">
        <v>12</v>
      </c>
      <c r="P29" s="47">
        <v>4</v>
      </c>
      <c r="Q29" s="47">
        <v>2</v>
      </c>
      <c r="R29" s="44">
        <v>9</v>
      </c>
      <c r="S29" s="44">
        <v>14</v>
      </c>
      <c r="T29" s="47">
        <v>5</v>
      </c>
      <c r="U29" s="48">
        <v>3</v>
      </c>
      <c r="V29" s="407" t="s">
        <v>86</v>
      </c>
      <c r="W29" s="407" t="s">
        <v>85</v>
      </c>
      <c r="X29" s="407"/>
      <c r="AB29" s="319"/>
      <c r="AC29" s="316"/>
      <c r="AD29" s="44"/>
      <c r="AE29" s="44"/>
      <c r="AF29" s="47"/>
      <c r="AG29" s="47"/>
      <c r="AH29" s="44"/>
      <c r="AI29" s="44"/>
      <c r="AJ29" s="47"/>
      <c r="AK29" s="47"/>
      <c r="AL29" s="44"/>
      <c r="AM29" s="44"/>
      <c r="AN29" s="47"/>
      <c r="AO29" s="47"/>
      <c r="AP29" s="44"/>
      <c r="AQ29" s="44"/>
      <c r="AR29" s="47"/>
      <c r="AS29" s="48"/>
    </row>
    <row r="30" spans="1:45" ht="13.5" customHeight="1" x14ac:dyDescent="0.3">
      <c r="A30" s="317">
        <v>43531</v>
      </c>
      <c r="B30" s="318" t="s">
        <v>34</v>
      </c>
      <c r="C30" s="8" t="e">
        <f t="shared" ca="1" si="0"/>
        <v>#REF!</v>
      </c>
      <c r="D30" s="43">
        <f t="shared" si="1"/>
        <v>43531</v>
      </c>
      <c r="E30" s="37" t="str">
        <f t="shared" si="1"/>
        <v>Sem.026</v>
      </c>
      <c r="F30" s="44">
        <v>2</v>
      </c>
      <c r="G30" s="44">
        <v>13</v>
      </c>
      <c r="H30" s="47">
        <v>6</v>
      </c>
      <c r="I30" s="47">
        <v>8</v>
      </c>
      <c r="J30" s="44">
        <v>1</v>
      </c>
      <c r="K30" s="44">
        <v>9</v>
      </c>
      <c r="L30" s="47">
        <v>12</v>
      </c>
      <c r="M30" s="47">
        <v>14</v>
      </c>
      <c r="N30" s="44">
        <v>10</v>
      </c>
      <c r="O30" s="44">
        <v>11</v>
      </c>
      <c r="P30" s="47">
        <v>15</v>
      </c>
      <c r="Q30" s="47">
        <v>5</v>
      </c>
      <c r="R30" s="44">
        <v>3</v>
      </c>
      <c r="S30" s="44">
        <v>7</v>
      </c>
      <c r="T30" s="47">
        <v>4</v>
      </c>
      <c r="U30" s="48">
        <v>16</v>
      </c>
      <c r="V30" s="407" t="s">
        <v>86</v>
      </c>
      <c r="W30" s="407" t="s">
        <v>85</v>
      </c>
      <c r="X30" s="407"/>
      <c r="AB30" s="319"/>
      <c r="AC30" s="316"/>
      <c r="AD30" s="44"/>
      <c r="AE30" s="44"/>
      <c r="AF30" s="47"/>
      <c r="AG30" s="47"/>
      <c r="AH30" s="44"/>
      <c r="AI30" s="44"/>
      <c r="AJ30" s="47"/>
      <c r="AK30" s="47"/>
      <c r="AL30" s="44"/>
      <c r="AM30" s="44"/>
      <c r="AN30" s="47"/>
      <c r="AO30" s="47"/>
      <c r="AP30" s="44"/>
      <c r="AQ30" s="44"/>
      <c r="AR30" s="47"/>
      <c r="AS30" s="48"/>
    </row>
    <row r="31" spans="1:45" ht="13.5" customHeight="1" x14ac:dyDescent="0.3">
      <c r="A31" s="317">
        <v>43538</v>
      </c>
      <c r="B31" s="318" t="s">
        <v>35</v>
      </c>
      <c r="C31" s="8" t="e">
        <f t="shared" ca="1" si="0"/>
        <v>#REF!</v>
      </c>
      <c r="D31" s="43">
        <f t="shared" si="1"/>
        <v>43538</v>
      </c>
      <c r="E31" s="37" t="str">
        <f t="shared" si="1"/>
        <v>Sem.027</v>
      </c>
      <c r="F31" s="44">
        <v>11</v>
      </c>
      <c r="G31" s="44">
        <v>4</v>
      </c>
      <c r="H31" s="47">
        <v>7</v>
      </c>
      <c r="I31" s="47">
        <v>14</v>
      </c>
      <c r="J31" s="44">
        <v>10</v>
      </c>
      <c r="K31" s="44">
        <v>16</v>
      </c>
      <c r="L31" s="47">
        <v>1</v>
      </c>
      <c r="M31" s="47">
        <v>5</v>
      </c>
      <c r="N31" s="44">
        <v>6</v>
      </c>
      <c r="O31" s="44">
        <v>2</v>
      </c>
      <c r="P31" s="47">
        <v>12</v>
      </c>
      <c r="Q31" s="47">
        <v>3</v>
      </c>
      <c r="R31" s="44">
        <v>8</v>
      </c>
      <c r="S31" s="44">
        <v>13</v>
      </c>
      <c r="T31" s="47">
        <v>15</v>
      </c>
      <c r="U31" s="48">
        <v>9</v>
      </c>
      <c r="V31" s="407" t="s">
        <v>86</v>
      </c>
      <c r="W31" s="407" t="s">
        <v>85</v>
      </c>
      <c r="X31" s="407"/>
      <c r="AB31" s="319"/>
      <c r="AC31" s="316"/>
      <c r="AD31" s="44"/>
      <c r="AE31" s="44"/>
      <c r="AF31" s="47"/>
      <c r="AG31" s="47"/>
      <c r="AH31" s="44"/>
      <c r="AI31" s="44"/>
      <c r="AJ31" s="47"/>
      <c r="AK31" s="47"/>
      <c r="AL31" s="44"/>
      <c r="AM31" s="44"/>
      <c r="AN31" s="47"/>
      <c r="AO31" s="47"/>
      <c r="AP31" s="44"/>
      <c r="AQ31" s="44"/>
      <c r="AR31" s="47"/>
      <c r="AS31" s="48"/>
    </row>
    <row r="32" spans="1:45" ht="13.5" customHeight="1" x14ac:dyDescent="0.3">
      <c r="A32" s="320">
        <v>43545</v>
      </c>
      <c r="B32" s="318" t="s">
        <v>36</v>
      </c>
      <c r="C32" s="8" t="e">
        <f t="shared" ca="1" si="0"/>
        <v>#REF!</v>
      </c>
      <c r="D32" s="43">
        <f t="shared" si="1"/>
        <v>43545</v>
      </c>
      <c r="E32" s="37" t="str">
        <f t="shared" si="1"/>
        <v>Sem.028</v>
      </c>
      <c r="F32" s="44">
        <v>7</v>
      </c>
      <c r="G32" s="44">
        <v>12</v>
      </c>
      <c r="H32" s="47">
        <v>10</v>
      </c>
      <c r="I32" s="47">
        <v>4</v>
      </c>
      <c r="J32" s="44">
        <v>3</v>
      </c>
      <c r="K32" s="44">
        <v>14</v>
      </c>
      <c r="L32" s="47">
        <v>2</v>
      </c>
      <c r="M32" s="47">
        <v>8</v>
      </c>
      <c r="N32" s="44">
        <v>9</v>
      </c>
      <c r="O32" s="44">
        <v>5</v>
      </c>
      <c r="P32" s="47">
        <v>11</v>
      </c>
      <c r="Q32" s="47">
        <v>16</v>
      </c>
      <c r="R32" s="44">
        <v>15</v>
      </c>
      <c r="S32" s="44">
        <v>1</v>
      </c>
      <c r="T32" s="47">
        <v>13</v>
      </c>
      <c r="U32" s="48">
        <v>6</v>
      </c>
      <c r="V32" s="407" t="s">
        <v>86</v>
      </c>
      <c r="W32" s="407" t="s">
        <v>85</v>
      </c>
      <c r="X32" s="407"/>
      <c r="AB32" s="319"/>
      <c r="AC32" s="316"/>
      <c r="AD32" s="44"/>
      <c r="AE32" s="44"/>
      <c r="AF32" s="47"/>
      <c r="AG32" s="47"/>
      <c r="AH32" s="44"/>
      <c r="AI32" s="44"/>
      <c r="AJ32" s="47"/>
      <c r="AK32" s="47"/>
      <c r="AL32" s="44"/>
      <c r="AM32" s="44"/>
      <c r="AN32" s="47"/>
      <c r="AO32" s="47"/>
      <c r="AP32" s="44"/>
      <c r="AQ32" s="44"/>
      <c r="AR32" s="47"/>
      <c r="AS32" s="48"/>
    </row>
    <row r="33" spans="1:45" ht="13.5" customHeight="1" x14ac:dyDescent="0.3">
      <c r="A33" s="321"/>
      <c r="B33" s="322"/>
      <c r="C33" s="8"/>
      <c r="D33" s="323"/>
      <c r="E33" s="324"/>
      <c r="F33" s="325"/>
      <c r="G33" s="325"/>
      <c r="H33" s="325"/>
      <c r="I33" s="325"/>
      <c r="J33" s="325"/>
      <c r="K33" s="325"/>
      <c r="L33" s="325"/>
      <c r="M33" s="325"/>
      <c r="N33" s="325"/>
      <c r="O33" s="325"/>
      <c r="P33" s="325"/>
      <c r="Q33" s="325"/>
      <c r="R33" s="325"/>
      <c r="S33" s="325"/>
      <c r="T33" s="325"/>
      <c r="U33" s="326"/>
      <c r="V33" s="407" t="s">
        <v>86</v>
      </c>
      <c r="W33" s="407" t="s">
        <v>85</v>
      </c>
      <c r="X33" s="407"/>
      <c r="AB33" s="327"/>
      <c r="AC33" s="328"/>
      <c r="AD33" s="325"/>
      <c r="AE33" s="325"/>
      <c r="AF33" s="325"/>
      <c r="AG33" s="325"/>
      <c r="AH33" s="325"/>
      <c r="AI33" s="325"/>
      <c r="AJ33" s="325"/>
      <c r="AK33" s="325"/>
      <c r="AL33" s="325"/>
      <c r="AM33" s="325"/>
      <c r="AN33" s="325"/>
      <c r="AO33" s="325"/>
      <c r="AP33" s="325"/>
      <c r="AQ33" s="325"/>
      <c r="AR33" s="325"/>
      <c r="AS33" s="326"/>
    </row>
    <row r="34" spans="1:45" ht="13.5" customHeight="1" x14ac:dyDescent="0.3">
      <c r="A34" s="320">
        <v>43552</v>
      </c>
      <c r="B34" s="318" t="s">
        <v>37</v>
      </c>
      <c r="C34" s="8" t="e">
        <f ca="1">INDIRECT("'"&amp;B34&amp;"'!B2")</f>
        <v>#REF!</v>
      </c>
      <c r="D34" s="43">
        <f t="shared" si="1"/>
        <v>43552</v>
      </c>
      <c r="E34" s="69" t="str">
        <f>B34</f>
        <v>Sem.029</v>
      </c>
      <c r="F34" s="44">
        <v>6</v>
      </c>
      <c r="G34" s="44">
        <v>16</v>
      </c>
      <c r="H34" s="47">
        <v>11</v>
      </c>
      <c r="I34" s="47">
        <v>2</v>
      </c>
      <c r="J34" s="44">
        <v>4</v>
      </c>
      <c r="K34" s="44">
        <v>8</v>
      </c>
      <c r="L34" s="47">
        <v>9</v>
      </c>
      <c r="M34" s="47">
        <v>3</v>
      </c>
      <c r="N34" s="44">
        <v>15</v>
      </c>
      <c r="O34" s="44">
        <v>14</v>
      </c>
      <c r="P34" s="47">
        <v>10</v>
      </c>
      <c r="Q34" s="47">
        <v>13</v>
      </c>
      <c r="R34" s="44">
        <v>5</v>
      </c>
      <c r="S34" s="44">
        <v>12</v>
      </c>
      <c r="T34" s="47">
        <v>7</v>
      </c>
      <c r="U34" s="48">
        <v>1</v>
      </c>
      <c r="V34" s="407" t="s">
        <v>86</v>
      </c>
      <c r="W34" s="407" t="s">
        <v>85</v>
      </c>
      <c r="X34" s="407"/>
      <c r="AB34" s="319"/>
      <c r="AC34" s="329"/>
      <c r="AD34" s="44"/>
      <c r="AE34" s="44"/>
      <c r="AF34" s="47"/>
      <c r="AG34" s="47"/>
      <c r="AH34" s="44"/>
      <c r="AI34" s="44"/>
      <c r="AJ34" s="47"/>
      <c r="AK34" s="47"/>
      <c r="AL34" s="44"/>
      <c r="AM34" s="44"/>
      <c r="AN34" s="47"/>
      <c r="AO34" s="47"/>
      <c r="AP34" s="44"/>
      <c r="AQ34" s="44"/>
      <c r="AR34" s="47"/>
      <c r="AS34" s="48"/>
    </row>
    <row r="35" spans="1:45" ht="13.5" customHeight="1" x14ac:dyDescent="0.3">
      <c r="A35" s="320">
        <v>43559</v>
      </c>
      <c r="B35" s="318" t="s">
        <v>38</v>
      </c>
      <c r="C35" s="8" t="e">
        <f ca="1">INDIRECT("'"&amp;B35&amp;"'!B2")</f>
        <v>#REF!</v>
      </c>
      <c r="D35" s="43">
        <f t="shared" si="1"/>
        <v>43559</v>
      </c>
      <c r="E35" s="69" t="str">
        <f t="shared" si="1"/>
        <v>Sem.030</v>
      </c>
      <c r="F35" s="44">
        <v>5</v>
      </c>
      <c r="G35" s="44">
        <v>14</v>
      </c>
      <c r="H35" s="47">
        <v>1</v>
      </c>
      <c r="I35" s="47">
        <v>3</v>
      </c>
      <c r="J35" s="44">
        <v>15</v>
      </c>
      <c r="K35" s="44">
        <v>12</v>
      </c>
      <c r="L35" s="47">
        <v>13</v>
      </c>
      <c r="M35" s="47">
        <v>11</v>
      </c>
      <c r="N35" s="44">
        <v>8</v>
      </c>
      <c r="O35" s="44">
        <v>16</v>
      </c>
      <c r="P35" s="47">
        <v>7</v>
      </c>
      <c r="Q35" s="47">
        <v>9</v>
      </c>
      <c r="R35" s="44">
        <v>6</v>
      </c>
      <c r="S35" s="44">
        <v>4</v>
      </c>
      <c r="T35" s="47">
        <v>2</v>
      </c>
      <c r="U35" s="48">
        <v>10</v>
      </c>
      <c r="V35" s="407" t="s">
        <v>86</v>
      </c>
      <c r="W35" s="407" t="s">
        <v>85</v>
      </c>
      <c r="X35" s="407"/>
      <c r="AB35" s="319"/>
      <c r="AC35" s="329"/>
      <c r="AD35" s="44"/>
      <c r="AE35" s="44"/>
      <c r="AF35" s="47"/>
      <c r="AG35" s="47"/>
      <c r="AH35" s="44"/>
      <c r="AI35" s="44"/>
      <c r="AJ35" s="47"/>
      <c r="AK35" s="47"/>
      <c r="AL35" s="44"/>
      <c r="AM35" s="44"/>
      <c r="AN35" s="47"/>
      <c r="AO35" s="47"/>
      <c r="AP35" s="44"/>
      <c r="AQ35" s="44"/>
      <c r="AR35" s="47"/>
      <c r="AS35" s="48"/>
    </row>
    <row r="36" spans="1:45" ht="13.5" customHeight="1" x14ac:dyDescent="0.3">
      <c r="A36" s="320">
        <v>43566</v>
      </c>
      <c r="B36" s="318" t="s">
        <v>39</v>
      </c>
      <c r="C36" s="8" t="e">
        <f ca="1">INDIRECT("'"&amp;B36&amp;"'!B2")</f>
        <v>#REF!</v>
      </c>
      <c r="D36" s="43">
        <f t="shared" si="1"/>
        <v>43566</v>
      </c>
      <c r="E36" s="69" t="str">
        <f t="shared" si="1"/>
        <v>Sem.031</v>
      </c>
      <c r="F36" s="44">
        <v>1</v>
      </c>
      <c r="G36" s="44">
        <v>2</v>
      </c>
      <c r="H36" s="47">
        <v>3</v>
      </c>
      <c r="I36" s="47">
        <v>4</v>
      </c>
      <c r="J36" s="44">
        <v>5</v>
      </c>
      <c r="K36" s="44">
        <v>6</v>
      </c>
      <c r="L36" s="47">
        <v>7</v>
      </c>
      <c r="M36" s="47">
        <v>8</v>
      </c>
      <c r="N36" s="44">
        <v>9</v>
      </c>
      <c r="O36" s="44">
        <v>10</v>
      </c>
      <c r="P36" s="47">
        <v>11</v>
      </c>
      <c r="Q36" s="47">
        <v>12</v>
      </c>
      <c r="R36" s="44">
        <v>13</v>
      </c>
      <c r="S36" s="44">
        <v>14</v>
      </c>
      <c r="T36" s="47">
        <v>15</v>
      </c>
      <c r="U36" s="48">
        <v>16</v>
      </c>
      <c r="V36" s="407" t="s">
        <v>86</v>
      </c>
      <c r="W36" s="407" t="s">
        <v>85</v>
      </c>
      <c r="X36" s="407"/>
      <c r="AB36" s="319"/>
      <c r="AC36" s="329"/>
      <c r="AD36" s="44"/>
      <c r="AE36" s="44"/>
      <c r="AF36" s="47"/>
      <c r="AG36" s="47"/>
      <c r="AH36" s="44"/>
      <c r="AI36" s="44"/>
      <c r="AJ36" s="47"/>
      <c r="AK36" s="47"/>
      <c r="AL36" s="44"/>
      <c r="AM36" s="44"/>
      <c r="AN36" s="47"/>
      <c r="AO36" s="47"/>
      <c r="AP36" s="44"/>
      <c r="AQ36" s="44"/>
      <c r="AR36" s="47"/>
      <c r="AS36" s="48"/>
    </row>
    <row r="37" spans="1:45" ht="13.5" customHeight="1" x14ac:dyDescent="0.3">
      <c r="A37" s="320">
        <v>43573</v>
      </c>
      <c r="B37" s="318" t="s">
        <v>40</v>
      </c>
      <c r="C37" s="8" t="e">
        <f ca="1">INDIRECT("'"&amp;B37&amp;"'!B2")</f>
        <v>#REF!</v>
      </c>
      <c r="D37" s="43">
        <f t="shared" si="1"/>
        <v>43573</v>
      </c>
      <c r="E37" s="69" t="str">
        <f t="shared" si="1"/>
        <v>Sem.032</v>
      </c>
      <c r="F37" s="44">
        <v>13</v>
      </c>
      <c r="G37" s="44">
        <v>12</v>
      </c>
      <c r="H37" s="47">
        <v>6</v>
      </c>
      <c r="I37" s="47">
        <v>15</v>
      </c>
      <c r="J37" s="44">
        <v>8</v>
      </c>
      <c r="K37" s="44">
        <v>3</v>
      </c>
      <c r="L37" s="47">
        <v>10</v>
      </c>
      <c r="M37" s="47">
        <v>5</v>
      </c>
      <c r="N37" s="44">
        <v>11</v>
      </c>
      <c r="O37" s="44">
        <v>7</v>
      </c>
      <c r="P37" s="47">
        <v>9</v>
      </c>
      <c r="Q37" s="47">
        <v>2</v>
      </c>
      <c r="R37" s="44">
        <v>1</v>
      </c>
      <c r="S37" s="44">
        <v>16</v>
      </c>
      <c r="T37" s="47">
        <v>4</v>
      </c>
      <c r="U37" s="48">
        <v>14</v>
      </c>
      <c r="V37" s="407" t="s">
        <v>86</v>
      </c>
      <c r="W37" s="407" t="s">
        <v>85</v>
      </c>
      <c r="X37" s="407"/>
      <c r="AB37" s="319"/>
      <c r="AC37" s="329"/>
      <c r="AD37" s="44"/>
      <c r="AE37" s="44"/>
      <c r="AF37" s="47"/>
      <c r="AG37" s="47"/>
      <c r="AH37" s="44"/>
      <c r="AI37" s="44"/>
      <c r="AJ37" s="47"/>
      <c r="AK37" s="47"/>
      <c r="AL37" s="44"/>
      <c r="AM37" s="44"/>
      <c r="AN37" s="47"/>
      <c r="AO37" s="47"/>
      <c r="AP37" s="44"/>
      <c r="AQ37" s="44"/>
      <c r="AR37" s="47"/>
      <c r="AS37" s="48"/>
    </row>
    <row r="38" spans="1:45" ht="13.5" customHeight="1" thickBot="1" x14ac:dyDescent="0.35">
      <c r="A38" s="330"/>
      <c r="B38" s="331" t="s">
        <v>41</v>
      </c>
      <c r="C38" s="8" t="e">
        <f ca="1">INDIRECT("'"&amp;B38&amp;"'!B2")</f>
        <v>#REF!</v>
      </c>
      <c r="D38" s="319"/>
      <c r="E38" s="329"/>
      <c r="F38" s="332"/>
      <c r="G38" s="332"/>
      <c r="H38" s="332"/>
      <c r="I38" s="332"/>
      <c r="J38" s="332"/>
      <c r="K38" s="332"/>
      <c r="L38" s="332"/>
      <c r="M38" s="332"/>
      <c r="N38" s="332"/>
      <c r="O38" s="332"/>
      <c r="P38" s="332"/>
      <c r="Q38" s="332"/>
      <c r="R38" s="332"/>
      <c r="S38" s="332"/>
      <c r="T38" s="332"/>
      <c r="U38" s="333"/>
      <c r="V38" s="407" t="s">
        <v>86</v>
      </c>
      <c r="W38" s="407" t="s">
        <v>85</v>
      </c>
      <c r="X38" s="407"/>
      <c r="AB38" s="334"/>
      <c r="AC38" s="335"/>
      <c r="AD38" s="332"/>
      <c r="AE38" s="332"/>
      <c r="AF38" s="332"/>
      <c r="AG38" s="332"/>
      <c r="AH38" s="332"/>
      <c r="AI38" s="332"/>
      <c r="AJ38" s="332"/>
      <c r="AK38" s="332"/>
      <c r="AL38" s="332"/>
      <c r="AM38" s="332"/>
      <c r="AN38" s="332"/>
      <c r="AO38" s="332"/>
      <c r="AP38" s="332"/>
      <c r="AQ38" s="332"/>
      <c r="AR38" s="332"/>
      <c r="AS38" s="333"/>
    </row>
    <row r="39" spans="1:45" s="341" customFormat="1" ht="13.5" customHeight="1" thickBot="1" x14ac:dyDescent="0.35">
      <c r="A39" s="320">
        <v>43580</v>
      </c>
      <c r="B39" s="318" t="s">
        <v>44</v>
      </c>
      <c r="C39" s="8"/>
      <c r="D39" s="336">
        <f t="shared" si="1"/>
        <v>43580</v>
      </c>
      <c r="E39" s="337" t="str">
        <f t="shared" si="1"/>
        <v>Mini-Tournoi</v>
      </c>
      <c r="F39" s="338"/>
      <c r="G39" s="339"/>
      <c r="H39" s="339"/>
      <c r="I39" s="339"/>
      <c r="J39" s="339"/>
      <c r="K39" s="339"/>
      <c r="L39" s="339"/>
      <c r="M39" s="339"/>
      <c r="N39" s="339"/>
      <c r="O39" s="339"/>
      <c r="P39" s="339"/>
      <c r="Q39" s="339"/>
      <c r="R39" s="339"/>
      <c r="S39" s="339"/>
      <c r="T39" s="339"/>
      <c r="U39" s="340"/>
      <c r="X39" s="342"/>
      <c r="Y39" s="343"/>
      <c r="AB39" s="344"/>
      <c r="AC39" s="345"/>
      <c r="AD39" s="338"/>
      <c r="AE39" s="339"/>
      <c r="AF39" s="339"/>
      <c r="AG39" s="339"/>
      <c r="AH39" s="339"/>
      <c r="AI39" s="339"/>
      <c r="AJ39" s="339"/>
      <c r="AK39" s="339"/>
      <c r="AL39" s="339"/>
      <c r="AM39" s="339"/>
      <c r="AN39" s="339"/>
      <c r="AO39" s="339"/>
      <c r="AP39" s="339"/>
      <c r="AQ39" s="339"/>
      <c r="AR39" s="339"/>
      <c r="AS39" s="340"/>
    </row>
    <row r="40" spans="1:45" ht="13.5" customHeight="1" thickBot="1" x14ac:dyDescent="0.35">
      <c r="A40" s="346"/>
      <c r="B40" s="347"/>
      <c r="C40" s="348"/>
      <c r="D40" s="349"/>
      <c r="E40" s="350"/>
      <c r="F40" s="351"/>
      <c r="G40" s="351"/>
      <c r="H40" s="351"/>
      <c r="I40" s="351"/>
      <c r="J40" s="351"/>
      <c r="K40" s="351"/>
      <c r="L40" s="351"/>
      <c r="M40" s="351"/>
      <c r="N40" s="351"/>
      <c r="O40" s="351"/>
      <c r="P40" s="351"/>
      <c r="Q40" s="351"/>
      <c r="R40" s="351"/>
      <c r="S40" s="351"/>
      <c r="T40" s="351"/>
      <c r="U40" s="352"/>
      <c r="AB40" s="334"/>
      <c r="AC40" s="335"/>
      <c r="AD40" s="351"/>
      <c r="AE40" s="351"/>
      <c r="AF40" s="351"/>
      <c r="AG40" s="351"/>
      <c r="AH40" s="351"/>
      <c r="AI40" s="351"/>
      <c r="AJ40" s="351"/>
      <c r="AK40" s="351"/>
      <c r="AL40" s="351"/>
      <c r="AM40" s="351"/>
      <c r="AN40" s="351"/>
      <c r="AO40" s="351"/>
      <c r="AP40" s="351"/>
      <c r="AQ40" s="351"/>
      <c r="AR40" s="351"/>
      <c r="AS40" s="352"/>
    </row>
    <row r="41" spans="1:45" ht="13.5" customHeight="1" thickBot="1" x14ac:dyDescent="0.35">
      <c r="A41" s="353">
        <v>43461</v>
      </c>
      <c r="B41" s="354" t="s">
        <v>82</v>
      </c>
      <c r="C41" s="76"/>
      <c r="D41" s="355">
        <f t="shared" si="1"/>
        <v>43461</v>
      </c>
      <c r="E41" s="356" t="str">
        <f t="shared" si="1"/>
        <v>Optionnel</v>
      </c>
      <c r="F41" s="357"/>
      <c r="G41" s="357"/>
      <c r="H41" s="358"/>
      <c r="I41" s="358"/>
      <c r="J41" s="357"/>
      <c r="K41" s="357"/>
      <c r="L41" s="358"/>
      <c r="M41" s="358"/>
      <c r="N41" s="359"/>
      <c r="O41" s="359"/>
      <c r="P41" s="360"/>
      <c r="Q41" s="360"/>
      <c r="R41" s="359"/>
      <c r="S41" s="359"/>
      <c r="T41" s="360"/>
      <c r="U41" s="361"/>
      <c r="AB41" s="362"/>
      <c r="AC41" s="363"/>
      <c r="AD41" s="357"/>
      <c r="AE41" s="357"/>
      <c r="AF41" s="358"/>
      <c r="AG41" s="358"/>
      <c r="AH41" s="357"/>
      <c r="AI41" s="357"/>
      <c r="AJ41" s="358"/>
      <c r="AK41" s="358"/>
      <c r="AL41" s="359"/>
      <c r="AM41" s="359"/>
      <c r="AN41" s="360"/>
      <c r="AO41" s="360"/>
      <c r="AP41" s="359"/>
      <c r="AQ41" s="359"/>
      <c r="AR41" s="360"/>
      <c r="AS41" s="361"/>
    </row>
    <row r="42" spans="1:45" ht="15" thickBot="1" x14ac:dyDescent="0.35">
      <c r="A42" s="82"/>
      <c r="B42" s="83"/>
      <c r="C42" s="364"/>
      <c r="D42" s="85" t="s">
        <v>45</v>
      </c>
      <c r="E42" s="86" t="s">
        <v>46</v>
      </c>
      <c r="F42" s="87"/>
      <c r="G42" s="87"/>
      <c r="H42" s="88"/>
      <c r="I42" s="88"/>
      <c r="J42" s="89" t="s">
        <v>49</v>
      </c>
      <c r="K42" s="88"/>
      <c r="L42" s="91"/>
      <c r="M42" s="91" t="s">
        <v>45</v>
      </c>
      <c r="N42" s="92" t="s">
        <v>83</v>
      </c>
      <c r="O42" s="93"/>
      <c r="P42" s="93"/>
      <c r="Q42" s="93"/>
      <c r="R42" s="365"/>
      <c r="S42" s="92" t="s">
        <v>49</v>
      </c>
      <c r="T42" s="93"/>
      <c r="U42" s="365"/>
      <c r="AB42" s="366"/>
      <c r="AC42" s="367"/>
      <c r="AD42" s="368"/>
      <c r="AE42" s="368"/>
      <c r="AF42" s="369"/>
      <c r="AG42" s="369"/>
      <c r="AH42" s="370"/>
      <c r="AI42" s="369"/>
      <c r="AJ42" s="371"/>
      <c r="AK42" s="371"/>
      <c r="AL42" s="372"/>
      <c r="AM42" s="132"/>
      <c r="AN42" s="132"/>
      <c r="AO42" s="132"/>
      <c r="AP42" s="373"/>
      <c r="AQ42" s="372"/>
      <c r="AR42" s="132"/>
      <c r="AS42" s="373"/>
    </row>
    <row r="43" spans="1:45" ht="15" thickBot="1" x14ac:dyDescent="0.35">
      <c r="A43" s="82"/>
      <c r="B43" s="83"/>
      <c r="C43" s="84"/>
      <c r="D43" s="374">
        <v>1</v>
      </c>
      <c r="E43" s="86"/>
      <c r="F43" s="87"/>
      <c r="G43" s="87"/>
      <c r="H43" s="87"/>
      <c r="I43" s="87"/>
      <c r="J43" s="94"/>
      <c r="K43" s="95"/>
      <c r="L43" s="375"/>
      <c r="M43" s="97">
        <v>9</v>
      </c>
      <c r="N43" s="98"/>
      <c r="O43" s="99"/>
      <c r="P43" s="99"/>
      <c r="Q43" s="99"/>
      <c r="R43" s="99"/>
      <c r="S43" s="98"/>
      <c r="T43" s="99"/>
      <c r="U43" s="376"/>
      <c r="AB43" s="377"/>
      <c r="AC43" s="367"/>
      <c r="AD43" s="368"/>
      <c r="AE43" s="368"/>
      <c r="AF43" s="368"/>
      <c r="AG43" s="368"/>
      <c r="AH43" s="378"/>
      <c r="AI43" s="111"/>
      <c r="AJ43" s="379"/>
      <c r="AK43" s="380"/>
      <c r="AL43" s="381"/>
      <c r="AM43" s="110"/>
      <c r="AN43" s="110"/>
      <c r="AO43" s="110"/>
      <c r="AP43" s="110"/>
      <c r="AQ43" s="381"/>
      <c r="AR43" s="110"/>
      <c r="AS43" s="382"/>
    </row>
    <row r="44" spans="1:45" ht="15" thickBot="1" x14ac:dyDescent="0.35">
      <c r="A44" s="82"/>
      <c r="B44" s="83"/>
      <c r="C44" s="84"/>
      <c r="D44" s="383">
        <v>2</v>
      </c>
      <c r="E44" s="86"/>
      <c r="F44" s="87"/>
      <c r="G44" s="87"/>
      <c r="H44" s="87"/>
      <c r="I44" s="87"/>
      <c r="J44" s="94"/>
      <c r="K44" s="95"/>
      <c r="L44" s="375"/>
      <c r="M44" s="384">
        <v>10</v>
      </c>
      <c r="N44" s="98"/>
      <c r="O44" s="99"/>
      <c r="P44" s="99"/>
      <c r="Q44" s="99"/>
      <c r="R44" s="99"/>
      <c r="S44" s="98"/>
      <c r="T44" s="99"/>
      <c r="U44" s="376"/>
      <c r="AB44" s="385"/>
      <c r="AC44" s="367"/>
      <c r="AD44" s="110"/>
      <c r="AE44" s="110"/>
      <c r="AF44" s="110"/>
      <c r="AG44" s="110"/>
      <c r="AH44" s="378"/>
      <c r="AI44" s="111"/>
      <c r="AJ44" s="379"/>
      <c r="AK44" s="386"/>
      <c r="AL44" s="381"/>
      <c r="AM44" s="110"/>
      <c r="AN44" s="110"/>
      <c r="AO44" s="110"/>
      <c r="AP44" s="382"/>
      <c r="AQ44" s="381"/>
      <c r="AR44" s="110"/>
      <c r="AS44" s="382"/>
    </row>
    <row r="45" spans="1:45" ht="15" thickBot="1" x14ac:dyDescent="0.35">
      <c r="A45" s="82"/>
      <c r="B45" s="83"/>
      <c r="C45" s="84"/>
      <c r="D45" s="383">
        <v>3</v>
      </c>
      <c r="E45" s="86"/>
      <c r="F45" s="87"/>
      <c r="G45" s="87"/>
      <c r="H45" s="87"/>
      <c r="I45" s="87"/>
      <c r="J45" s="94"/>
      <c r="K45" s="95"/>
      <c r="L45" s="375"/>
      <c r="M45" s="384">
        <v>11</v>
      </c>
      <c r="N45" s="98"/>
      <c r="O45" s="99"/>
      <c r="P45" s="99"/>
      <c r="Q45" s="99"/>
      <c r="R45" s="99"/>
      <c r="S45" s="98"/>
      <c r="T45" s="99"/>
      <c r="U45" s="376"/>
      <c r="AB45" s="385"/>
      <c r="AC45" s="367"/>
      <c r="AD45" s="110"/>
      <c r="AE45" s="110"/>
      <c r="AF45" s="110"/>
      <c r="AG45" s="110"/>
      <c r="AH45" s="378"/>
      <c r="AI45" s="111"/>
      <c r="AJ45" s="379"/>
      <c r="AK45" s="386"/>
      <c r="AL45" s="381"/>
      <c r="AM45" s="110"/>
      <c r="AN45" s="110"/>
      <c r="AO45" s="110"/>
      <c r="AP45" s="382"/>
      <c r="AQ45" s="381"/>
      <c r="AR45" s="110"/>
      <c r="AS45" s="382"/>
    </row>
    <row r="46" spans="1:45" ht="15" thickBot="1" x14ac:dyDescent="0.35">
      <c r="A46" s="82"/>
      <c r="B46" s="83"/>
      <c r="C46" s="84"/>
      <c r="D46" s="383">
        <v>4</v>
      </c>
      <c r="E46" s="86"/>
      <c r="F46" s="87"/>
      <c r="G46" s="87"/>
      <c r="H46" s="87"/>
      <c r="I46" s="87"/>
      <c r="J46" s="94"/>
      <c r="K46" s="95"/>
      <c r="L46" s="375"/>
      <c r="M46" s="384">
        <v>12</v>
      </c>
      <c r="N46" s="98"/>
      <c r="O46" s="99"/>
      <c r="P46" s="99"/>
      <c r="Q46" s="99"/>
      <c r="R46" s="99"/>
      <c r="S46" s="98"/>
      <c r="T46" s="99"/>
      <c r="U46" s="376"/>
      <c r="AB46" s="385"/>
      <c r="AC46" s="367"/>
      <c r="AD46" s="110"/>
      <c r="AE46" s="110"/>
      <c r="AF46" s="110"/>
      <c r="AG46" s="110"/>
      <c r="AH46" s="378"/>
      <c r="AI46" s="111"/>
      <c r="AJ46" s="379"/>
      <c r="AK46" s="386"/>
      <c r="AL46" s="381"/>
      <c r="AM46" s="110"/>
      <c r="AN46" s="110"/>
      <c r="AO46" s="110"/>
      <c r="AP46" s="382"/>
      <c r="AQ46" s="381"/>
      <c r="AR46" s="110"/>
      <c r="AS46" s="382"/>
    </row>
    <row r="47" spans="1:45" ht="15" thickBot="1" x14ac:dyDescent="0.35">
      <c r="A47" s="82"/>
      <c r="B47" s="83"/>
      <c r="C47" s="84"/>
      <c r="D47" s="383">
        <v>5</v>
      </c>
      <c r="E47" s="86"/>
      <c r="F47" s="87"/>
      <c r="G47" s="87"/>
      <c r="H47" s="87"/>
      <c r="I47" s="87"/>
      <c r="J47" s="94"/>
      <c r="K47" s="95"/>
      <c r="L47" s="375"/>
      <c r="M47" s="384">
        <v>13</v>
      </c>
      <c r="N47" s="98"/>
      <c r="O47" s="99"/>
      <c r="P47" s="99"/>
      <c r="Q47" s="99"/>
      <c r="R47" s="99"/>
      <c r="S47" s="98"/>
      <c r="T47" s="99"/>
      <c r="U47" s="376"/>
      <c r="AB47" s="385"/>
      <c r="AC47" s="367"/>
      <c r="AD47" s="110"/>
      <c r="AE47" s="110"/>
      <c r="AF47" s="110"/>
      <c r="AG47" s="110"/>
      <c r="AH47" s="378"/>
      <c r="AI47" s="111"/>
      <c r="AJ47" s="379"/>
      <c r="AK47" s="386"/>
      <c r="AL47" s="381"/>
      <c r="AM47" s="110"/>
      <c r="AN47" s="110"/>
      <c r="AO47" s="110"/>
      <c r="AP47" s="382"/>
      <c r="AQ47" s="381"/>
      <c r="AR47" s="110"/>
      <c r="AS47" s="382"/>
    </row>
    <row r="48" spans="1:45" ht="15" thickBot="1" x14ac:dyDescent="0.35">
      <c r="A48" s="82"/>
      <c r="B48" s="83"/>
      <c r="C48" s="84"/>
      <c r="D48" s="383">
        <v>6</v>
      </c>
      <c r="E48" s="86"/>
      <c r="F48" s="87"/>
      <c r="G48" s="87"/>
      <c r="H48" s="87"/>
      <c r="I48" s="87"/>
      <c r="J48" s="94"/>
      <c r="K48" s="95"/>
      <c r="L48" s="375"/>
      <c r="M48" s="384">
        <v>14</v>
      </c>
      <c r="N48" s="98"/>
      <c r="O48" s="99"/>
      <c r="P48" s="99"/>
      <c r="Q48" s="99"/>
      <c r="R48" s="99"/>
      <c r="S48" s="98"/>
      <c r="T48" s="99"/>
      <c r="U48" s="376"/>
      <c r="AB48" s="385"/>
      <c r="AC48" s="367"/>
      <c r="AD48" s="110"/>
      <c r="AE48" s="110"/>
      <c r="AF48" s="110"/>
      <c r="AG48" s="110"/>
      <c r="AH48" s="378"/>
      <c r="AI48" s="111"/>
      <c r="AJ48" s="379"/>
      <c r="AK48" s="386"/>
      <c r="AL48" s="381"/>
      <c r="AM48" s="110"/>
      <c r="AN48" s="110"/>
      <c r="AO48" s="110"/>
      <c r="AP48" s="382"/>
      <c r="AQ48" s="381"/>
      <c r="AR48" s="110"/>
      <c r="AS48" s="382"/>
    </row>
    <row r="49" spans="1:45" ht="15" thickBot="1" x14ac:dyDescent="0.35">
      <c r="A49" s="82"/>
      <c r="B49" s="83"/>
      <c r="C49" s="84"/>
      <c r="D49" s="383">
        <v>7</v>
      </c>
      <c r="E49" s="86"/>
      <c r="F49" s="87"/>
      <c r="G49" s="87"/>
      <c r="H49" s="87"/>
      <c r="I49" s="87"/>
      <c r="J49" s="94"/>
      <c r="K49" s="95"/>
      <c r="L49" s="375"/>
      <c r="M49" s="384">
        <v>15</v>
      </c>
      <c r="N49" s="98"/>
      <c r="O49" s="99"/>
      <c r="P49" s="99"/>
      <c r="Q49" s="99"/>
      <c r="R49" s="99"/>
      <c r="S49" s="98"/>
      <c r="T49" s="99"/>
      <c r="U49" s="376"/>
      <c r="AB49" s="385"/>
      <c r="AC49" s="367"/>
      <c r="AD49" s="110"/>
      <c r="AE49" s="110"/>
      <c r="AF49" s="110"/>
      <c r="AG49" s="110"/>
      <c r="AH49" s="378"/>
      <c r="AI49" s="111"/>
      <c r="AJ49" s="379"/>
      <c r="AK49" s="386"/>
      <c r="AL49" s="381"/>
      <c r="AM49" s="110"/>
      <c r="AN49" s="110"/>
      <c r="AO49" s="110"/>
      <c r="AP49" s="382"/>
      <c r="AQ49" s="381"/>
      <c r="AR49" s="110"/>
      <c r="AS49" s="382"/>
    </row>
    <row r="50" spans="1:45" ht="15" thickBot="1" x14ac:dyDescent="0.35">
      <c r="A50" s="82"/>
      <c r="B50" s="83"/>
      <c r="C50" s="84"/>
      <c r="D50" s="387">
        <v>8</v>
      </c>
      <c r="E50" s="86"/>
      <c r="F50" s="87"/>
      <c r="G50" s="87"/>
      <c r="H50" s="87"/>
      <c r="I50" s="87"/>
      <c r="J50" s="94"/>
      <c r="K50" s="95"/>
      <c r="L50" s="375"/>
      <c r="M50" s="388">
        <v>16</v>
      </c>
      <c r="N50" s="98"/>
      <c r="O50" s="99"/>
      <c r="P50" s="99"/>
      <c r="Q50" s="99"/>
      <c r="R50" s="99"/>
      <c r="S50" s="98"/>
      <c r="T50" s="99"/>
      <c r="U50" s="376"/>
      <c r="AB50" s="389"/>
      <c r="AC50" s="367"/>
      <c r="AD50" s="110"/>
      <c r="AE50" s="110"/>
      <c r="AF50" s="110"/>
      <c r="AG50" s="110"/>
      <c r="AH50" s="378"/>
      <c r="AI50" s="111"/>
      <c r="AJ50" s="379"/>
      <c r="AK50" s="390"/>
      <c r="AL50" s="381"/>
      <c r="AM50" s="110"/>
      <c r="AN50" s="110"/>
      <c r="AO50" s="110"/>
      <c r="AP50" s="382"/>
      <c r="AQ50" s="381"/>
      <c r="AR50" s="110"/>
      <c r="AS50" s="382"/>
    </row>
    <row r="51" spans="1:45" ht="15" customHeight="1" thickBot="1" x14ac:dyDescent="0.35">
      <c r="A51" s="82"/>
      <c r="B51" s="83"/>
      <c r="C51" s="84"/>
      <c r="D51" s="391"/>
      <c r="E51" s="392"/>
      <c r="F51" s="392"/>
      <c r="G51" s="392"/>
      <c r="H51" s="392"/>
      <c r="I51" s="392"/>
      <c r="J51" s="392"/>
      <c r="K51" s="392"/>
      <c r="L51" s="392"/>
      <c r="M51" s="392"/>
      <c r="N51" s="392"/>
      <c r="O51" s="392"/>
      <c r="P51" s="392"/>
      <c r="Q51" s="392"/>
      <c r="R51" s="392"/>
      <c r="S51" s="392"/>
      <c r="T51" s="392"/>
      <c r="U51" s="393"/>
      <c r="AB51" s="394"/>
      <c r="AC51" s="133"/>
      <c r="AD51" s="133"/>
      <c r="AE51" s="133"/>
      <c r="AF51" s="133"/>
      <c r="AG51" s="133"/>
      <c r="AH51" s="133"/>
      <c r="AI51" s="133"/>
      <c r="AJ51" s="133"/>
      <c r="AK51" s="133"/>
      <c r="AL51" s="133"/>
      <c r="AM51" s="133"/>
      <c r="AN51" s="133"/>
      <c r="AO51" s="133"/>
      <c r="AP51" s="133"/>
      <c r="AQ51" s="133"/>
      <c r="AR51" s="133"/>
      <c r="AS51" s="395"/>
    </row>
    <row r="52" spans="1:45" ht="15" customHeight="1" thickBot="1" x14ac:dyDescent="0.35">
      <c r="A52" s="82"/>
      <c r="B52" s="83"/>
      <c r="C52" s="84"/>
      <c r="D52" s="396" t="s">
        <v>84</v>
      </c>
      <c r="E52" s="94"/>
      <c r="F52" s="95"/>
      <c r="G52" s="375"/>
      <c r="H52" s="94"/>
      <c r="I52" s="95"/>
      <c r="J52" s="95"/>
      <c r="K52" s="95"/>
      <c r="L52" s="375"/>
      <c r="M52" s="94"/>
      <c r="N52" s="95"/>
      <c r="O52" s="95"/>
      <c r="P52" s="95"/>
      <c r="Q52" s="95"/>
      <c r="R52" s="94"/>
      <c r="S52" s="95"/>
      <c r="T52" s="95"/>
      <c r="U52" s="375"/>
      <c r="AB52" s="397"/>
      <c r="AC52" s="378"/>
      <c r="AD52" s="111"/>
      <c r="AE52" s="379"/>
      <c r="AF52" s="378"/>
      <c r="AG52" s="111"/>
      <c r="AH52" s="111"/>
      <c r="AI52" s="111"/>
      <c r="AJ52" s="379"/>
      <c r="AK52" s="378"/>
      <c r="AL52" s="111"/>
      <c r="AM52" s="111"/>
      <c r="AN52" s="111"/>
      <c r="AO52" s="111"/>
      <c r="AP52" s="378"/>
      <c r="AQ52" s="111"/>
      <c r="AR52" s="111"/>
      <c r="AS52" s="379"/>
    </row>
    <row r="53" spans="1:45" ht="18.600000000000001" thickBot="1" x14ac:dyDescent="0.35">
      <c r="A53" s="82"/>
      <c r="B53" s="83"/>
      <c r="C53" s="122"/>
      <c r="D53" s="398"/>
      <c r="E53" s="124"/>
      <c r="F53" s="125"/>
      <c r="G53" s="126"/>
      <c r="H53" s="124"/>
      <c r="I53" s="125"/>
      <c r="J53" s="125"/>
      <c r="K53" s="125"/>
      <c r="L53" s="126"/>
      <c r="M53" s="124"/>
      <c r="N53" s="125"/>
      <c r="O53" s="125"/>
      <c r="P53" s="125"/>
      <c r="Q53" s="126"/>
      <c r="R53" s="124"/>
      <c r="S53" s="125"/>
      <c r="T53" s="125"/>
      <c r="U53" s="126"/>
      <c r="AB53" s="399"/>
      <c r="AC53" s="378"/>
      <c r="AD53" s="111"/>
      <c r="AE53" s="379"/>
      <c r="AF53" s="378"/>
      <c r="AG53" s="111"/>
      <c r="AH53" s="111"/>
      <c r="AI53" s="111"/>
      <c r="AJ53" s="379"/>
      <c r="AK53" s="378"/>
      <c r="AL53" s="111"/>
      <c r="AM53" s="111"/>
      <c r="AN53" s="111"/>
      <c r="AO53" s="379"/>
      <c r="AP53" s="378"/>
      <c r="AQ53" s="111"/>
      <c r="AR53" s="111"/>
      <c r="AS53" s="379"/>
    </row>
    <row r="54" spans="1:45" x14ac:dyDescent="0.3">
      <c r="A54" s="82"/>
      <c r="B54" s="83"/>
    </row>
    <row r="55" spans="1:45" x14ac:dyDescent="0.3">
      <c r="A55" s="82"/>
      <c r="B55" s="83"/>
      <c r="E55" s="132"/>
      <c r="F55" s="133"/>
      <c r="G55" s="132"/>
      <c r="H55" s="133"/>
      <c r="I55" s="133"/>
      <c r="J55" s="133"/>
      <c r="K55" s="133"/>
      <c r="L55" s="133"/>
      <c r="M55" s="133"/>
      <c r="N55" s="132"/>
      <c r="O55" s="133"/>
      <c r="P55" s="133"/>
      <c r="Q55" s="133"/>
      <c r="R55" s="132"/>
      <c r="S55" s="133"/>
      <c r="T55" s="133"/>
    </row>
    <row r="56" spans="1:45" x14ac:dyDescent="0.3">
      <c r="A56" s="82"/>
      <c r="B56" s="83"/>
    </row>
    <row r="57" spans="1:45" x14ac:dyDescent="0.3">
      <c r="A57" s="82"/>
      <c r="B57" s="83"/>
    </row>
    <row r="58" spans="1:45" x14ac:dyDescent="0.3">
      <c r="A58" s="82"/>
      <c r="B58" s="83"/>
    </row>
    <row r="59" spans="1:45" x14ac:dyDescent="0.3">
      <c r="A59" s="82"/>
      <c r="B59" s="83"/>
    </row>
    <row r="60" spans="1:45" x14ac:dyDescent="0.3">
      <c r="A60" s="82"/>
      <c r="B60" s="83"/>
    </row>
    <row r="61" spans="1:45" x14ac:dyDescent="0.3">
      <c r="A61" s="82"/>
      <c r="B61" s="83"/>
    </row>
    <row r="62" spans="1:45" x14ac:dyDescent="0.3">
      <c r="A62" s="82"/>
      <c r="B62" s="83"/>
    </row>
    <row r="63" spans="1:45" x14ac:dyDescent="0.3">
      <c r="A63" s="82"/>
      <c r="B63" s="83"/>
    </row>
    <row r="64" spans="1:45" x14ac:dyDescent="0.3">
      <c r="A64" s="82"/>
      <c r="B64" s="83"/>
    </row>
    <row r="65" spans="1:2" x14ac:dyDescent="0.3">
      <c r="A65" s="82"/>
      <c r="B65" s="83"/>
    </row>
    <row r="66" spans="1:2" x14ac:dyDescent="0.3">
      <c r="A66" s="82"/>
      <c r="B66" s="83"/>
    </row>
    <row r="67" spans="1:2" x14ac:dyDescent="0.3">
      <c r="A67" s="82"/>
      <c r="B67" s="83"/>
    </row>
    <row r="68" spans="1:2" x14ac:dyDescent="0.3">
      <c r="A68" s="82"/>
      <c r="B68" s="83"/>
    </row>
    <row r="69" spans="1:2" x14ac:dyDescent="0.3">
      <c r="A69" s="82"/>
      <c r="B69" s="83"/>
    </row>
    <row r="70" spans="1:2" x14ac:dyDescent="0.3">
      <c r="A70" s="82"/>
      <c r="B70" s="83"/>
    </row>
    <row r="71" spans="1:2" x14ac:dyDescent="0.3">
      <c r="A71" s="82"/>
      <c r="B71" s="83"/>
    </row>
    <row r="72" spans="1:2" x14ac:dyDescent="0.3">
      <c r="A72" s="82"/>
      <c r="B72" s="83"/>
    </row>
    <row r="73" spans="1:2" x14ac:dyDescent="0.3">
      <c r="A73" s="82"/>
      <c r="B73" s="83"/>
    </row>
    <row r="74" spans="1:2" x14ac:dyDescent="0.3">
      <c r="A74" s="82"/>
      <c r="B74" s="83"/>
    </row>
    <row r="75" spans="1:2" x14ac:dyDescent="0.3">
      <c r="A75" s="82"/>
      <c r="B75" s="83"/>
    </row>
    <row r="76" spans="1:2" x14ac:dyDescent="0.3">
      <c r="A76" s="82"/>
      <c r="B76" s="83"/>
    </row>
    <row r="77" spans="1:2" x14ac:dyDescent="0.3">
      <c r="A77" s="82"/>
      <c r="B77" s="83"/>
    </row>
    <row r="78" spans="1:2" x14ac:dyDescent="0.3">
      <c r="A78" s="82"/>
      <c r="B78" s="83"/>
    </row>
    <row r="79" spans="1:2" x14ac:dyDescent="0.3">
      <c r="A79" s="82"/>
      <c r="B79" s="83"/>
    </row>
    <row r="80" spans="1:2" x14ac:dyDescent="0.3">
      <c r="A80" s="82"/>
      <c r="B80" s="83"/>
    </row>
    <row r="81" spans="1:2" x14ac:dyDescent="0.3">
      <c r="A81" s="82"/>
      <c r="B81" s="83"/>
    </row>
    <row r="82" spans="1:2" x14ac:dyDescent="0.3">
      <c r="A82" s="82"/>
      <c r="B82" s="83"/>
    </row>
    <row r="83" spans="1:2" x14ac:dyDescent="0.3">
      <c r="A83" s="82"/>
      <c r="B83" s="83"/>
    </row>
    <row r="84" spans="1:2" x14ac:dyDescent="0.3">
      <c r="A84" s="82"/>
      <c r="B84" s="83"/>
    </row>
    <row r="85" spans="1:2" x14ac:dyDescent="0.3">
      <c r="A85" s="82"/>
      <c r="B85" s="83"/>
    </row>
    <row r="86" spans="1:2" x14ac:dyDescent="0.3">
      <c r="A86" s="82"/>
      <c r="B86" s="83"/>
    </row>
    <row r="87" spans="1:2" x14ac:dyDescent="0.3">
      <c r="A87" s="82"/>
      <c r="B87" s="83"/>
    </row>
    <row r="88" spans="1:2" x14ac:dyDescent="0.3">
      <c r="A88" s="82"/>
      <c r="B88" s="83"/>
    </row>
    <row r="89" spans="1:2" x14ac:dyDescent="0.3">
      <c r="A89" s="82"/>
      <c r="B89" s="83"/>
    </row>
    <row r="90" spans="1:2" x14ac:dyDescent="0.3">
      <c r="A90" s="82"/>
      <c r="B90" s="83"/>
    </row>
    <row r="91" spans="1:2" x14ac:dyDescent="0.3">
      <c r="A91" s="82"/>
      <c r="B91" s="83"/>
    </row>
    <row r="92" spans="1:2" x14ac:dyDescent="0.3">
      <c r="A92" s="82"/>
      <c r="B92" s="83"/>
    </row>
    <row r="93" spans="1:2" x14ac:dyDescent="0.3">
      <c r="A93" s="82"/>
      <c r="B93" s="83"/>
    </row>
    <row r="94" spans="1:2" x14ac:dyDescent="0.3">
      <c r="A94" s="82"/>
      <c r="B94" s="83"/>
    </row>
    <row r="95" spans="1:2" x14ac:dyDescent="0.3">
      <c r="A95" s="82"/>
      <c r="B95" s="83"/>
    </row>
    <row r="96" spans="1:2" x14ac:dyDescent="0.3">
      <c r="A96" s="82"/>
      <c r="B96" s="83"/>
    </row>
    <row r="97" spans="1:2" x14ac:dyDescent="0.3">
      <c r="A97" s="82"/>
      <c r="B97" s="83"/>
    </row>
    <row r="98" spans="1:2" x14ac:dyDescent="0.3">
      <c r="A98" s="82"/>
      <c r="B98" s="83"/>
    </row>
    <row r="99" spans="1:2" x14ac:dyDescent="0.3">
      <c r="A99" s="82"/>
      <c r="B99" s="83"/>
    </row>
    <row r="100" spans="1:2" x14ac:dyDescent="0.3">
      <c r="A100" s="82"/>
      <c r="B100" s="83"/>
    </row>
    <row r="101" spans="1:2" x14ac:dyDescent="0.3">
      <c r="A101" s="82"/>
      <c r="B101" s="83"/>
    </row>
    <row r="102" spans="1:2" x14ac:dyDescent="0.3">
      <c r="A102" s="82"/>
      <c r="B102" s="83"/>
    </row>
    <row r="103" spans="1:2" x14ac:dyDescent="0.3">
      <c r="A103" s="82"/>
      <c r="B103" s="83"/>
    </row>
    <row r="104" spans="1:2" x14ac:dyDescent="0.3">
      <c r="A104" s="82"/>
      <c r="B104" s="83"/>
    </row>
    <row r="105" spans="1:2" x14ac:dyDescent="0.3">
      <c r="A105" s="82"/>
      <c r="B105" s="83"/>
    </row>
    <row r="106" spans="1:2" x14ac:dyDescent="0.3">
      <c r="A106" s="82"/>
      <c r="B106" s="83"/>
    </row>
    <row r="107" spans="1:2" x14ac:dyDescent="0.3">
      <c r="A107" s="82"/>
      <c r="B107" s="83"/>
    </row>
    <row r="108" spans="1:2" x14ac:dyDescent="0.3">
      <c r="A108" s="82"/>
      <c r="B108" s="83"/>
    </row>
    <row r="109" spans="1:2" x14ac:dyDescent="0.3">
      <c r="A109" s="82"/>
      <c r="B109" s="83"/>
    </row>
    <row r="110" spans="1:2" x14ac:dyDescent="0.3">
      <c r="A110" s="82"/>
      <c r="B110" s="83"/>
    </row>
    <row r="111" spans="1:2" x14ac:dyDescent="0.3">
      <c r="A111" s="82"/>
      <c r="B111" s="83"/>
    </row>
    <row r="112" spans="1:2" x14ac:dyDescent="0.3">
      <c r="A112" s="82"/>
      <c r="B112" s="83"/>
    </row>
    <row r="113" spans="1:2" x14ac:dyDescent="0.3">
      <c r="A113" s="82"/>
      <c r="B113" s="83"/>
    </row>
    <row r="114" spans="1:2" x14ac:dyDescent="0.3">
      <c r="A114" s="82"/>
      <c r="B114" s="83"/>
    </row>
    <row r="115" spans="1:2" x14ac:dyDescent="0.3">
      <c r="A115" s="82"/>
      <c r="B115" s="83"/>
    </row>
    <row r="116" spans="1:2" x14ac:dyDescent="0.3">
      <c r="A116" s="82"/>
      <c r="B116" s="83"/>
    </row>
    <row r="117" spans="1:2" x14ac:dyDescent="0.3">
      <c r="A117" s="82"/>
      <c r="B117" s="83"/>
    </row>
    <row r="118" spans="1:2" x14ac:dyDescent="0.3">
      <c r="A118" s="82"/>
      <c r="B118" s="83"/>
    </row>
    <row r="119" spans="1:2" x14ac:dyDescent="0.3">
      <c r="A119" s="82"/>
      <c r="B119" s="83"/>
    </row>
    <row r="120" spans="1:2" x14ac:dyDescent="0.3">
      <c r="A120" s="82"/>
      <c r="B120" s="83"/>
    </row>
    <row r="121" spans="1:2" x14ac:dyDescent="0.3">
      <c r="A121" s="82"/>
      <c r="B121" s="83"/>
    </row>
    <row r="122" spans="1:2" x14ac:dyDescent="0.3">
      <c r="A122" s="82"/>
      <c r="B122" s="83"/>
    </row>
    <row r="123" spans="1:2" x14ac:dyDescent="0.3">
      <c r="A123" s="82"/>
      <c r="B123" s="83"/>
    </row>
    <row r="124" spans="1:2" x14ac:dyDescent="0.3">
      <c r="A124" s="82"/>
      <c r="B124" s="83"/>
    </row>
    <row r="125" spans="1:2" x14ac:dyDescent="0.3">
      <c r="A125" s="82"/>
      <c r="B125" s="83"/>
    </row>
    <row r="126" spans="1:2" x14ac:dyDescent="0.3">
      <c r="A126" s="82"/>
      <c r="B126" s="83"/>
    </row>
    <row r="127" spans="1:2" x14ac:dyDescent="0.3">
      <c r="A127" s="82"/>
      <c r="B127" s="83"/>
    </row>
    <row r="128" spans="1:2" x14ac:dyDescent="0.3">
      <c r="A128" s="82"/>
      <c r="B128" s="83"/>
    </row>
    <row r="129" spans="1:2" x14ac:dyDescent="0.3">
      <c r="A129" s="82"/>
      <c r="B129" s="83"/>
    </row>
    <row r="130" spans="1:2" x14ac:dyDescent="0.3">
      <c r="A130" s="82"/>
      <c r="B130" s="83"/>
    </row>
    <row r="131" spans="1:2" x14ac:dyDescent="0.3">
      <c r="A131" s="82"/>
      <c r="B131" s="83"/>
    </row>
    <row r="132" spans="1:2" x14ac:dyDescent="0.3">
      <c r="A132" s="82"/>
      <c r="B132" s="83"/>
    </row>
    <row r="133" spans="1:2" x14ac:dyDescent="0.3">
      <c r="A133" s="82"/>
      <c r="B133" s="83"/>
    </row>
    <row r="134" spans="1:2" x14ac:dyDescent="0.3">
      <c r="A134" s="82"/>
      <c r="B134" s="83"/>
    </row>
    <row r="135" spans="1:2" x14ac:dyDescent="0.3">
      <c r="A135" s="82"/>
      <c r="B135" s="83"/>
    </row>
    <row r="136" spans="1:2" x14ac:dyDescent="0.3">
      <c r="A136" s="82"/>
      <c r="B136" s="83"/>
    </row>
    <row r="137" spans="1:2" x14ac:dyDescent="0.3">
      <c r="A137" s="82"/>
      <c r="B137" s="83"/>
    </row>
    <row r="138" spans="1:2" x14ac:dyDescent="0.3">
      <c r="A138" s="82"/>
      <c r="B138" s="83"/>
    </row>
    <row r="139" spans="1:2" x14ac:dyDescent="0.3">
      <c r="A139" s="82"/>
      <c r="B139" s="83"/>
    </row>
    <row r="140" spans="1:2" x14ac:dyDescent="0.3">
      <c r="A140" s="82"/>
      <c r="B140" s="83"/>
    </row>
    <row r="141" spans="1:2" x14ac:dyDescent="0.3">
      <c r="A141" s="82"/>
      <c r="B141" s="83"/>
    </row>
    <row r="142" spans="1:2" x14ac:dyDescent="0.3">
      <c r="A142" s="82"/>
      <c r="B142" s="83"/>
    </row>
    <row r="143" spans="1:2" x14ac:dyDescent="0.3">
      <c r="A143" s="82"/>
      <c r="B143" s="83"/>
    </row>
    <row r="144" spans="1:2" x14ac:dyDescent="0.3">
      <c r="A144" s="82"/>
      <c r="B144" s="83"/>
    </row>
    <row r="145" spans="1:2" x14ac:dyDescent="0.3">
      <c r="A145" s="82"/>
      <c r="B145" s="83"/>
    </row>
    <row r="146" spans="1:2" x14ac:dyDescent="0.3">
      <c r="A146" s="82"/>
      <c r="B146" s="83"/>
    </row>
    <row r="147" spans="1:2" x14ac:dyDescent="0.3">
      <c r="A147" s="82"/>
      <c r="B147" s="83"/>
    </row>
    <row r="148" spans="1:2" x14ac:dyDescent="0.3">
      <c r="A148" s="82"/>
      <c r="B148" s="83"/>
    </row>
    <row r="149" spans="1:2" x14ac:dyDescent="0.3">
      <c r="A149" s="82"/>
      <c r="B149" s="83"/>
    </row>
    <row r="150" spans="1:2" x14ac:dyDescent="0.3">
      <c r="A150" s="82"/>
      <c r="B150" s="83"/>
    </row>
    <row r="151" spans="1:2" x14ac:dyDescent="0.3">
      <c r="A151" s="82"/>
      <c r="B151" s="83"/>
    </row>
    <row r="152" spans="1:2" x14ac:dyDescent="0.3">
      <c r="A152" s="82"/>
      <c r="B152" s="83"/>
    </row>
    <row r="153" spans="1:2" x14ac:dyDescent="0.3">
      <c r="A153" s="82"/>
      <c r="B153" s="83"/>
    </row>
    <row r="154" spans="1:2" x14ac:dyDescent="0.3">
      <c r="A154" s="82"/>
      <c r="B154" s="83"/>
    </row>
    <row r="155" spans="1:2" x14ac:dyDescent="0.3">
      <c r="A155" s="82"/>
      <c r="B155" s="83"/>
    </row>
    <row r="156" spans="1:2" x14ac:dyDescent="0.3">
      <c r="A156" s="82"/>
      <c r="B156" s="83"/>
    </row>
    <row r="157" spans="1:2" x14ac:dyDescent="0.3">
      <c r="A157" s="82"/>
      <c r="B157" s="83"/>
    </row>
    <row r="158" spans="1:2" x14ac:dyDescent="0.3">
      <c r="A158" s="82"/>
      <c r="B158" s="83"/>
    </row>
    <row r="159" spans="1:2" x14ac:dyDescent="0.3">
      <c r="A159" s="82"/>
      <c r="B159" s="83"/>
    </row>
    <row r="160" spans="1:2" x14ac:dyDescent="0.3">
      <c r="A160" s="82"/>
      <c r="B160" s="83"/>
    </row>
    <row r="161" spans="1:2" x14ac:dyDescent="0.3">
      <c r="A161" s="82"/>
      <c r="B161" s="83"/>
    </row>
    <row r="162" spans="1:2" x14ac:dyDescent="0.3">
      <c r="A162" s="82"/>
      <c r="B162" s="83"/>
    </row>
    <row r="163" spans="1:2" x14ac:dyDescent="0.3">
      <c r="A163" s="82"/>
      <c r="B163" s="83"/>
    </row>
    <row r="164" spans="1:2" x14ac:dyDescent="0.3">
      <c r="A164" s="82"/>
      <c r="B164" s="83"/>
    </row>
    <row r="165" spans="1:2" x14ac:dyDescent="0.3">
      <c r="A165" s="82"/>
      <c r="B165" s="83"/>
    </row>
    <row r="166" spans="1:2" x14ac:dyDescent="0.3">
      <c r="A166" s="82"/>
      <c r="B166" s="83"/>
    </row>
    <row r="167" spans="1:2" x14ac:dyDescent="0.3">
      <c r="A167" s="82"/>
      <c r="B167" s="83"/>
    </row>
    <row r="168" spans="1:2" x14ac:dyDescent="0.3">
      <c r="A168" s="82"/>
      <c r="B168" s="83"/>
    </row>
    <row r="169" spans="1:2" x14ac:dyDescent="0.3">
      <c r="A169" s="82"/>
      <c r="B169" s="83"/>
    </row>
    <row r="170" spans="1:2" x14ac:dyDescent="0.3">
      <c r="A170" s="82"/>
      <c r="B170" s="83"/>
    </row>
    <row r="171" spans="1:2" x14ac:dyDescent="0.3">
      <c r="A171" s="82"/>
      <c r="B171" s="83"/>
    </row>
    <row r="172" spans="1:2" x14ac:dyDescent="0.3">
      <c r="A172" s="82"/>
      <c r="B172" s="83"/>
    </row>
    <row r="173" spans="1:2" x14ac:dyDescent="0.3">
      <c r="A173" s="82"/>
      <c r="B173" s="83"/>
    </row>
    <row r="174" spans="1:2" x14ac:dyDescent="0.3">
      <c r="A174" s="82"/>
      <c r="B174" s="83"/>
    </row>
    <row r="175" spans="1:2" x14ac:dyDescent="0.3">
      <c r="A175" s="82"/>
      <c r="B175" s="83"/>
    </row>
    <row r="176" spans="1:2" x14ac:dyDescent="0.3">
      <c r="A176" s="82"/>
      <c r="B176" s="83"/>
    </row>
    <row r="177" spans="1:2" x14ac:dyDescent="0.3">
      <c r="A177" s="82"/>
      <c r="B177" s="83"/>
    </row>
    <row r="178" spans="1:2" x14ac:dyDescent="0.3">
      <c r="A178" s="82"/>
      <c r="B178" s="83"/>
    </row>
    <row r="179" spans="1:2" x14ac:dyDescent="0.3">
      <c r="A179" s="82"/>
      <c r="B179" s="83"/>
    </row>
    <row r="180" spans="1:2" x14ac:dyDescent="0.3">
      <c r="A180" s="82"/>
      <c r="B180" s="83"/>
    </row>
    <row r="181" spans="1:2" x14ac:dyDescent="0.3">
      <c r="A181" s="82"/>
      <c r="B181" s="83"/>
    </row>
    <row r="182" spans="1:2" x14ac:dyDescent="0.3">
      <c r="A182" s="82"/>
      <c r="B182" s="83"/>
    </row>
    <row r="183" spans="1:2" x14ac:dyDescent="0.3">
      <c r="A183" s="82"/>
      <c r="B183" s="83"/>
    </row>
    <row r="184" spans="1:2" x14ac:dyDescent="0.3">
      <c r="A184" s="82"/>
      <c r="B184" s="83"/>
    </row>
    <row r="185" spans="1:2" x14ac:dyDescent="0.3">
      <c r="A185" s="82"/>
      <c r="B185" s="83"/>
    </row>
    <row r="186" spans="1:2" x14ac:dyDescent="0.3">
      <c r="A186" s="82"/>
      <c r="B186" s="83"/>
    </row>
    <row r="187" spans="1:2" x14ac:dyDescent="0.3">
      <c r="A187" s="82"/>
      <c r="B187" s="83"/>
    </row>
    <row r="188" spans="1:2" x14ac:dyDescent="0.3">
      <c r="A188" s="82"/>
      <c r="B188" s="83"/>
    </row>
    <row r="189" spans="1:2" x14ac:dyDescent="0.3">
      <c r="A189" s="82"/>
      <c r="B189" s="83"/>
    </row>
    <row r="190" spans="1:2" x14ac:dyDescent="0.3">
      <c r="A190" s="82"/>
      <c r="B190" s="83"/>
    </row>
    <row r="191" spans="1:2" x14ac:dyDescent="0.3">
      <c r="A191" s="82"/>
      <c r="B191" s="83"/>
    </row>
    <row r="192" spans="1:2" x14ac:dyDescent="0.3">
      <c r="A192" s="82"/>
      <c r="B192" s="83"/>
    </row>
    <row r="193" spans="1:2" x14ac:dyDescent="0.3">
      <c r="A193" s="82"/>
      <c r="B193" s="83"/>
    </row>
    <row r="194" spans="1:2" x14ac:dyDescent="0.3">
      <c r="A194" s="82"/>
      <c r="B194" s="83"/>
    </row>
    <row r="195" spans="1:2" x14ac:dyDescent="0.3">
      <c r="A195" s="82"/>
      <c r="B195" s="83"/>
    </row>
    <row r="196" spans="1:2" x14ac:dyDescent="0.3">
      <c r="A196" s="82"/>
      <c r="B196" s="83"/>
    </row>
    <row r="197" spans="1:2" x14ac:dyDescent="0.3">
      <c r="A197" s="82"/>
      <c r="B197" s="83"/>
    </row>
    <row r="198" spans="1:2" x14ac:dyDescent="0.3">
      <c r="A198" s="82"/>
      <c r="B198" s="83"/>
    </row>
    <row r="199" spans="1:2" x14ac:dyDescent="0.3">
      <c r="A199" s="82"/>
      <c r="B199" s="83"/>
    </row>
    <row r="200" spans="1:2" x14ac:dyDescent="0.3">
      <c r="A200" s="82"/>
      <c r="B200" s="83"/>
    </row>
    <row r="201" spans="1:2" x14ac:dyDescent="0.3">
      <c r="A201" s="82"/>
      <c r="B201" s="83"/>
    </row>
    <row r="202" spans="1:2" x14ac:dyDescent="0.3">
      <c r="A202" s="82"/>
      <c r="B202" s="83"/>
    </row>
    <row r="203" spans="1:2" x14ac:dyDescent="0.3">
      <c r="A203" s="82"/>
      <c r="B203" s="83"/>
    </row>
    <row r="204" spans="1:2" x14ac:dyDescent="0.3">
      <c r="A204" s="82"/>
      <c r="B204" s="83"/>
    </row>
    <row r="205" spans="1:2" x14ac:dyDescent="0.3">
      <c r="A205" s="82"/>
      <c r="B205" s="83"/>
    </row>
    <row r="206" spans="1:2" x14ac:dyDescent="0.3">
      <c r="A206" s="82"/>
      <c r="B206" s="83"/>
    </row>
    <row r="207" spans="1:2" x14ac:dyDescent="0.3">
      <c r="A207" s="82"/>
      <c r="B207" s="83"/>
    </row>
    <row r="208" spans="1:2" x14ac:dyDescent="0.3">
      <c r="A208" s="82"/>
      <c r="B208" s="83"/>
    </row>
    <row r="209" spans="1:2" x14ac:dyDescent="0.3">
      <c r="A209" s="82"/>
      <c r="B209" s="83"/>
    </row>
    <row r="210" spans="1:2" x14ac:dyDescent="0.3">
      <c r="A210" s="82"/>
      <c r="B210" s="83"/>
    </row>
    <row r="211" spans="1:2" x14ac:dyDescent="0.3">
      <c r="A211" s="82"/>
      <c r="B211" s="83"/>
    </row>
    <row r="212" spans="1:2" x14ac:dyDescent="0.3">
      <c r="A212" s="82"/>
      <c r="B212" s="83"/>
    </row>
    <row r="213" spans="1:2" x14ac:dyDescent="0.3">
      <c r="A213" s="82"/>
      <c r="B213" s="83"/>
    </row>
    <row r="214" spans="1:2" x14ac:dyDescent="0.3">
      <c r="A214" s="82"/>
      <c r="B214" s="83"/>
    </row>
    <row r="215" spans="1:2" x14ac:dyDescent="0.3">
      <c r="A215" s="82"/>
      <c r="B215" s="83"/>
    </row>
    <row r="216" spans="1:2" x14ac:dyDescent="0.3">
      <c r="A216" s="82"/>
      <c r="B216" s="83"/>
    </row>
    <row r="217" spans="1:2" x14ac:dyDescent="0.3">
      <c r="A217" s="82"/>
      <c r="B217" s="83"/>
    </row>
    <row r="218" spans="1:2" x14ac:dyDescent="0.3">
      <c r="A218" s="82"/>
      <c r="B218" s="83"/>
    </row>
    <row r="219" spans="1:2" x14ac:dyDescent="0.3">
      <c r="A219" s="82"/>
      <c r="B219" s="83"/>
    </row>
    <row r="220" spans="1:2" x14ac:dyDescent="0.3">
      <c r="A220" s="82"/>
      <c r="B220" s="83"/>
    </row>
    <row r="221" spans="1:2" x14ac:dyDescent="0.3">
      <c r="A221" s="82"/>
      <c r="B221" s="83"/>
    </row>
    <row r="222" spans="1:2" x14ac:dyDescent="0.3">
      <c r="A222" s="82"/>
      <c r="B222" s="83"/>
    </row>
    <row r="223" spans="1:2" x14ac:dyDescent="0.3">
      <c r="A223" s="82"/>
      <c r="B223" s="83"/>
    </row>
    <row r="224" spans="1:2" x14ac:dyDescent="0.3">
      <c r="A224" s="82"/>
      <c r="B224" s="83"/>
    </row>
    <row r="225" spans="1:2" x14ac:dyDescent="0.3">
      <c r="A225" s="82"/>
      <c r="B225" s="83"/>
    </row>
    <row r="226" spans="1:2" x14ac:dyDescent="0.3">
      <c r="A226" s="82"/>
      <c r="B226" s="83"/>
    </row>
    <row r="227" spans="1:2" x14ac:dyDescent="0.3">
      <c r="A227" s="82"/>
      <c r="B227" s="83"/>
    </row>
    <row r="228" spans="1:2" x14ac:dyDescent="0.3">
      <c r="A228" s="82"/>
      <c r="B228" s="83"/>
    </row>
    <row r="229" spans="1:2" x14ac:dyDescent="0.3">
      <c r="A229" s="82"/>
      <c r="B229" s="83"/>
    </row>
    <row r="230" spans="1:2" x14ac:dyDescent="0.3">
      <c r="A230" s="82"/>
      <c r="B230" s="83"/>
    </row>
    <row r="231" spans="1:2" x14ac:dyDescent="0.3">
      <c r="A231" s="82"/>
      <c r="B231" s="83"/>
    </row>
    <row r="232" spans="1:2" x14ac:dyDescent="0.3">
      <c r="A232" s="82"/>
      <c r="B232" s="83"/>
    </row>
    <row r="233" spans="1:2" x14ac:dyDescent="0.3">
      <c r="A233" s="82"/>
      <c r="B233" s="83"/>
    </row>
    <row r="234" spans="1:2" x14ac:dyDescent="0.3">
      <c r="A234" s="82"/>
      <c r="B234" s="83"/>
    </row>
    <row r="235" spans="1:2" x14ac:dyDescent="0.3">
      <c r="A235" s="82"/>
      <c r="B235" s="83"/>
    </row>
    <row r="236" spans="1:2" x14ac:dyDescent="0.3">
      <c r="A236" s="82"/>
      <c r="B236" s="83"/>
    </row>
    <row r="237" spans="1:2" x14ac:dyDescent="0.3">
      <c r="A237" s="82"/>
      <c r="B237" s="83"/>
    </row>
    <row r="238" spans="1:2" x14ac:dyDescent="0.3">
      <c r="A238" s="82"/>
      <c r="B238" s="83"/>
    </row>
    <row r="239" spans="1:2" x14ac:dyDescent="0.3">
      <c r="A239" s="82"/>
      <c r="B239" s="83"/>
    </row>
    <row r="240" spans="1:2" x14ac:dyDescent="0.3">
      <c r="A240" s="82"/>
      <c r="B240" s="83"/>
    </row>
    <row r="241" spans="1:2" x14ac:dyDescent="0.3">
      <c r="A241" s="82"/>
      <c r="B241" s="83"/>
    </row>
    <row r="242" spans="1:2" x14ac:dyDescent="0.3">
      <c r="A242" s="82"/>
      <c r="B242" s="83"/>
    </row>
    <row r="243" spans="1:2" x14ac:dyDescent="0.3">
      <c r="A243" s="82"/>
      <c r="B243" s="83"/>
    </row>
    <row r="244" spans="1:2" x14ac:dyDescent="0.3">
      <c r="A244" s="82"/>
      <c r="B244" s="83"/>
    </row>
    <row r="245" spans="1:2" x14ac:dyDescent="0.3">
      <c r="A245" s="82"/>
      <c r="B245" s="83"/>
    </row>
    <row r="246" spans="1:2" x14ac:dyDescent="0.3">
      <c r="A246" s="82"/>
      <c r="B246" s="83"/>
    </row>
    <row r="247" spans="1:2" x14ac:dyDescent="0.3">
      <c r="A247" s="82"/>
      <c r="B247" s="83"/>
    </row>
    <row r="248" spans="1:2" x14ac:dyDescent="0.3">
      <c r="A248" s="82"/>
      <c r="B248" s="83"/>
    </row>
    <row r="249" spans="1:2" x14ac:dyDescent="0.3">
      <c r="A249" s="82"/>
      <c r="B249" s="83"/>
    </row>
    <row r="250" spans="1:2" x14ac:dyDescent="0.3">
      <c r="A250" s="82"/>
      <c r="B250" s="83"/>
    </row>
    <row r="251" spans="1:2" x14ac:dyDescent="0.3">
      <c r="A251" s="82"/>
      <c r="B251" s="83"/>
    </row>
    <row r="252" spans="1:2" x14ac:dyDescent="0.3">
      <c r="A252" s="82"/>
      <c r="B252" s="83"/>
    </row>
    <row r="253" spans="1:2" x14ac:dyDescent="0.3">
      <c r="A253" s="82"/>
      <c r="B253" s="83"/>
    </row>
    <row r="254" spans="1:2" x14ac:dyDescent="0.3">
      <c r="A254" s="82"/>
      <c r="B254" s="83"/>
    </row>
    <row r="255" spans="1:2" x14ac:dyDescent="0.3">
      <c r="A255" s="82"/>
      <c r="B255" s="83"/>
    </row>
    <row r="256" spans="1:2" x14ac:dyDescent="0.3">
      <c r="A256" s="82"/>
      <c r="B256" s="83"/>
    </row>
    <row r="257" spans="1:2" x14ac:dyDescent="0.3">
      <c r="A257" s="82"/>
      <c r="B257" s="83"/>
    </row>
    <row r="258" spans="1:2" x14ac:dyDescent="0.3">
      <c r="A258" s="82"/>
      <c r="B258" s="83"/>
    </row>
    <row r="259" spans="1:2" x14ac:dyDescent="0.3">
      <c r="A259" s="82"/>
      <c r="B259" s="83"/>
    </row>
    <row r="260" spans="1:2" x14ac:dyDescent="0.3">
      <c r="A260" s="82"/>
      <c r="B260" s="83"/>
    </row>
    <row r="261" spans="1:2" x14ac:dyDescent="0.3">
      <c r="A261" s="82"/>
      <c r="B261" s="83"/>
    </row>
    <row r="262" spans="1:2" x14ac:dyDescent="0.3">
      <c r="A262" s="82"/>
      <c r="B262" s="83"/>
    </row>
    <row r="263" spans="1:2" x14ac:dyDescent="0.3">
      <c r="A263" s="82"/>
      <c r="B263" s="83"/>
    </row>
    <row r="264" spans="1:2" x14ac:dyDescent="0.3">
      <c r="A264" s="82"/>
      <c r="B264" s="83"/>
    </row>
    <row r="265" spans="1:2" x14ac:dyDescent="0.3">
      <c r="A265" s="82"/>
      <c r="B265" s="83"/>
    </row>
    <row r="266" spans="1:2" x14ac:dyDescent="0.3">
      <c r="A266" s="82"/>
      <c r="B266" s="83"/>
    </row>
    <row r="267" spans="1:2" x14ac:dyDescent="0.3">
      <c r="A267" s="82"/>
      <c r="B267" s="83"/>
    </row>
    <row r="268" spans="1:2" x14ac:dyDescent="0.3">
      <c r="A268" s="82"/>
      <c r="B268" s="83"/>
    </row>
    <row r="269" spans="1:2" x14ac:dyDescent="0.3">
      <c r="A269" s="82"/>
      <c r="B269" s="83"/>
    </row>
    <row r="270" spans="1:2" x14ac:dyDescent="0.3">
      <c r="A270" s="82"/>
      <c r="B270" s="83"/>
    </row>
    <row r="271" spans="1:2" x14ac:dyDescent="0.3">
      <c r="A271" s="82"/>
      <c r="B271" s="83"/>
    </row>
    <row r="272" spans="1:2" x14ac:dyDescent="0.3">
      <c r="A272" s="82"/>
      <c r="B272" s="83"/>
    </row>
    <row r="273" spans="1:2" x14ac:dyDescent="0.3">
      <c r="A273" s="82"/>
      <c r="B273" s="83"/>
    </row>
    <row r="274" spans="1:2" x14ac:dyDescent="0.3">
      <c r="A274" s="82"/>
      <c r="B274" s="83"/>
    </row>
    <row r="275" spans="1:2" x14ac:dyDescent="0.3">
      <c r="A275" s="82"/>
      <c r="B275" s="83"/>
    </row>
    <row r="276" spans="1:2" x14ac:dyDescent="0.3">
      <c r="A276" s="82"/>
      <c r="B276" s="83"/>
    </row>
    <row r="277" spans="1:2" x14ac:dyDescent="0.3">
      <c r="A277" s="82"/>
      <c r="B277" s="83"/>
    </row>
    <row r="278" spans="1:2" x14ac:dyDescent="0.3">
      <c r="A278" s="82"/>
      <c r="B278" s="83"/>
    </row>
    <row r="279" spans="1:2" x14ac:dyDescent="0.3">
      <c r="A279" s="82"/>
      <c r="B279" s="83"/>
    </row>
    <row r="280" spans="1:2" x14ac:dyDescent="0.3">
      <c r="A280" s="82"/>
      <c r="B280" s="83"/>
    </row>
    <row r="281" spans="1:2" x14ac:dyDescent="0.3">
      <c r="A281" s="82"/>
      <c r="B281" s="83"/>
    </row>
    <row r="282" spans="1:2" x14ac:dyDescent="0.3">
      <c r="A282" s="82"/>
      <c r="B282" s="83"/>
    </row>
    <row r="283" spans="1:2" x14ac:dyDescent="0.3">
      <c r="A283" s="82"/>
      <c r="B283" s="83"/>
    </row>
    <row r="284" spans="1:2" x14ac:dyDescent="0.3">
      <c r="A284" s="82"/>
      <c r="B284" s="83"/>
    </row>
    <row r="285" spans="1:2" x14ac:dyDescent="0.3">
      <c r="A285" s="82"/>
      <c r="B285" s="83"/>
    </row>
    <row r="286" spans="1:2" x14ac:dyDescent="0.3">
      <c r="A286" s="82"/>
      <c r="B286" s="83"/>
    </row>
    <row r="287" spans="1:2" x14ac:dyDescent="0.3">
      <c r="A287" s="82"/>
      <c r="B287" s="83"/>
    </row>
    <row r="288" spans="1:2" x14ac:dyDescent="0.3">
      <c r="A288" s="82"/>
      <c r="B288" s="83"/>
    </row>
    <row r="289" spans="1:2" x14ac:dyDescent="0.3">
      <c r="A289" s="82"/>
      <c r="B289" s="83"/>
    </row>
    <row r="290" spans="1:2" x14ac:dyDescent="0.3">
      <c r="A290" s="82"/>
      <c r="B290" s="83"/>
    </row>
    <row r="291" spans="1:2" x14ac:dyDescent="0.3">
      <c r="A291" s="82"/>
      <c r="B291" s="83"/>
    </row>
    <row r="292" spans="1:2" x14ac:dyDescent="0.3">
      <c r="A292" s="82"/>
      <c r="B292" s="83"/>
    </row>
    <row r="293" spans="1:2" x14ac:dyDescent="0.3">
      <c r="A293" s="82"/>
      <c r="B293" s="83"/>
    </row>
    <row r="294" spans="1:2" x14ac:dyDescent="0.3">
      <c r="A294" s="82"/>
      <c r="B294" s="83"/>
    </row>
    <row r="295" spans="1:2" x14ac:dyDescent="0.3">
      <c r="A295" s="82"/>
      <c r="B295" s="83"/>
    </row>
    <row r="296" spans="1:2" x14ac:dyDescent="0.3">
      <c r="A296" s="82"/>
      <c r="B296" s="83"/>
    </row>
    <row r="297" spans="1:2" x14ac:dyDescent="0.3">
      <c r="A297" s="82"/>
      <c r="B297" s="83"/>
    </row>
    <row r="298" spans="1:2" x14ac:dyDescent="0.3">
      <c r="A298" s="82"/>
      <c r="B298" s="83"/>
    </row>
    <row r="299" spans="1:2" x14ac:dyDescent="0.3">
      <c r="A299" s="82"/>
      <c r="B299" s="83"/>
    </row>
    <row r="300" spans="1:2" x14ac:dyDescent="0.3">
      <c r="A300" s="82"/>
      <c r="B300" s="83"/>
    </row>
    <row r="301" spans="1:2" x14ac:dyDescent="0.3">
      <c r="A301" s="82"/>
      <c r="B301" s="83"/>
    </row>
    <row r="302" spans="1:2" x14ac:dyDescent="0.3">
      <c r="A302" s="82"/>
      <c r="B302" s="83"/>
    </row>
    <row r="303" spans="1:2" x14ac:dyDescent="0.3">
      <c r="A303" s="82"/>
      <c r="B303" s="83"/>
    </row>
    <row r="304" spans="1:2" x14ac:dyDescent="0.3">
      <c r="A304" s="82"/>
      <c r="B304" s="83"/>
    </row>
    <row r="305" spans="1:2" x14ac:dyDescent="0.3">
      <c r="A305" s="82"/>
      <c r="B305" s="83"/>
    </row>
    <row r="306" spans="1:2" x14ac:dyDescent="0.3">
      <c r="A306" s="82"/>
      <c r="B306" s="83"/>
    </row>
    <row r="307" spans="1:2" x14ac:dyDescent="0.3">
      <c r="A307" s="82"/>
      <c r="B307" s="83"/>
    </row>
    <row r="308" spans="1:2" x14ac:dyDescent="0.3">
      <c r="A308" s="82"/>
      <c r="B308" s="83"/>
    </row>
    <row r="309" spans="1:2" x14ac:dyDescent="0.3">
      <c r="A309" s="82"/>
      <c r="B309" s="83"/>
    </row>
    <row r="310" spans="1:2" x14ac:dyDescent="0.3">
      <c r="A310" s="82"/>
      <c r="B310" s="83"/>
    </row>
    <row r="311" spans="1:2" x14ac:dyDescent="0.3">
      <c r="A311" s="82"/>
      <c r="B311" s="83"/>
    </row>
    <row r="312" spans="1:2" x14ac:dyDescent="0.3">
      <c r="A312" s="82"/>
      <c r="B312" s="83"/>
    </row>
    <row r="313" spans="1:2" x14ac:dyDescent="0.3">
      <c r="A313" s="82"/>
      <c r="B313" s="83"/>
    </row>
    <row r="314" spans="1:2" x14ac:dyDescent="0.3">
      <c r="A314" s="82"/>
      <c r="B314" s="83"/>
    </row>
    <row r="315" spans="1:2" x14ac:dyDescent="0.3">
      <c r="A315" s="82"/>
      <c r="B315" s="83"/>
    </row>
    <row r="316" spans="1:2" x14ac:dyDescent="0.3">
      <c r="A316" s="82"/>
      <c r="B316" s="83"/>
    </row>
    <row r="317" spans="1:2" x14ac:dyDescent="0.3">
      <c r="A317" s="82"/>
      <c r="B317" s="83"/>
    </row>
    <row r="318" spans="1:2" x14ac:dyDescent="0.3">
      <c r="A318" s="82"/>
      <c r="B318" s="83"/>
    </row>
    <row r="319" spans="1:2" x14ac:dyDescent="0.3">
      <c r="A319" s="82"/>
      <c r="B319" s="83"/>
    </row>
    <row r="320" spans="1:2" x14ac:dyDescent="0.3">
      <c r="A320" s="82"/>
      <c r="B320" s="83"/>
    </row>
    <row r="321" spans="1:2" x14ac:dyDescent="0.3">
      <c r="A321" s="82"/>
      <c r="B321" s="83"/>
    </row>
    <row r="322" spans="1:2" x14ac:dyDescent="0.3">
      <c r="A322" s="82"/>
      <c r="B322" s="83"/>
    </row>
    <row r="323" spans="1:2" x14ac:dyDescent="0.3">
      <c r="A323" s="82"/>
      <c r="B323" s="83"/>
    </row>
    <row r="324" spans="1:2" x14ac:dyDescent="0.3">
      <c r="A324" s="82"/>
      <c r="B324" s="83"/>
    </row>
    <row r="325" spans="1:2" x14ac:dyDescent="0.3">
      <c r="A325" s="82"/>
      <c r="B325" s="83"/>
    </row>
    <row r="326" spans="1:2" x14ac:dyDescent="0.3">
      <c r="A326" s="82"/>
      <c r="B326" s="83"/>
    </row>
    <row r="327" spans="1:2" x14ac:dyDescent="0.3">
      <c r="A327" s="82"/>
      <c r="B327" s="83"/>
    </row>
    <row r="328" spans="1:2" x14ac:dyDescent="0.3">
      <c r="A328" s="82"/>
      <c r="B328" s="83"/>
    </row>
    <row r="329" spans="1:2" x14ac:dyDescent="0.3">
      <c r="A329" s="82"/>
      <c r="B329" s="83"/>
    </row>
    <row r="330" spans="1:2" x14ac:dyDescent="0.3">
      <c r="A330" s="82"/>
      <c r="B330" s="83"/>
    </row>
    <row r="331" spans="1:2" x14ac:dyDescent="0.3">
      <c r="A331" s="82"/>
      <c r="B331" s="83"/>
    </row>
    <row r="332" spans="1:2" x14ac:dyDescent="0.3">
      <c r="A332" s="82"/>
      <c r="B332" s="83"/>
    </row>
    <row r="333" spans="1:2" x14ac:dyDescent="0.3">
      <c r="A333" s="82"/>
      <c r="B333" s="83"/>
    </row>
    <row r="334" spans="1:2" x14ac:dyDescent="0.3">
      <c r="A334" s="82"/>
      <c r="B334" s="83"/>
    </row>
    <row r="335" spans="1:2" x14ac:dyDescent="0.3">
      <c r="A335" s="82"/>
      <c r="B335" s="83"/>
    </row>
    <row r="336" spans="1:2" x14ac:dyDescent="0.3">
      <c r="A336" s="82"/>
      <c r="B336" s="83"/>
    </row>
    <row r="337" spans="1:2" x14ac:dyDescent="0.3">
      <c r="A337" s="82"/>
      <c r="B337" s="83"/>
    </row>
    <row r="338" spans="1:2" x14ac:dyDescent="0.3">
      <c r="A338" s="82"/>
      <c r="B338" s="83"/>
    </row>
    <row r="339" spans="1:2" x14ac:dyDescent="0.3">
      <c r="A339" s="82"/>
      <c r="B339" s="83"/>
    </row>
    <row r="340" spans="1:2" x14ac:dyDescent="0.3">
      <c r="A340" s="82"/>
      <c r="B340" s="83"/>
    </row>
    <row r="341" spans="1:2" x14ac:dyDescent="0.3">
      <c r="A341" s="82"/>
      <c r="B341" s="83"/>
    </row>
    <row r="342" spans="1:2" x14ac:dyDescent="0.3">
      <c r="A342" s="82"/>
      <c r="B342" s="83"/>
    </row>
    <row r="343" spans="1:2" x14ac:dyDescent="0.3">
      <c r="A343" s="82"/>
      <c r="B343" s="83"/>
    </row>
    <row r="344" spans="1:2" x14ac:dyDescent="0.3">
      <c r="A344" s="82"/>
      <c r="B344" s="83"/>
    </row>
    <row r="345" spans="1:2" x14ac:dyDescent="0.3">
      <c r="A345" s="82"/>
      <c r="B345" s="83"/>
    </row>
    <row r="346" spans="1:2" x14ac:dyDescent="0.3">
      <c r="A346" s="82"/>
      <c r="B346" s="83"/>
    </row>
    <row r="347" spans="1:2" x14ac:dyDescent="0.3">
      <c r="A347" s="82"/>
      <c r="B347" s="83"/>
    </row>
    <row r="348" spans="1:2" x14ac:dyDescent="0.3">
      <c r="A348" s="82"/>
      <c r="B348" s="83"/>
    </row>
    <row r="349" spans="1:2" x14ac:dyDescent="0.3">
      <c r="A349" s="82"/>
      <c r="B349" s="83"/>
    </row>
    <row r="350" spans="1:2" x14ac:dyDescent="0.3">
      <c r="A350" s="82"/>
      <c r="B350" s="83"/>
    </row>
    <row r="351" spans="1:2" x14ac:dyDescent="0.3">
      <c r="A351" s="82"/>
      <c r="B351" s="83"/>
    </row>
    <row r="352" spans="1:2" x14ac:dyDescent="0.3">
      <c r="A352" s="82"/>
      <c r="B352" s="83"/>
    </row>
    <row r="353" spans="1:2" x14ac:dyDescent="0.3">
      <c r="A353" s="82"/>
      <c r="B353" s="83"/>
    </row>
    <row r="354" spans="1:2" x14ac:dyDescent="0.3">
      <c r="A354" s="82"/>
      <c r="B354" s="83"/>
    </row>
    <row r="355" spans="1:2" x14ac:dyDescent="0.3">
      <c r="A355" s="82"/>
      <c r="B355" s="83"/>
    </row>
    <row r="356" spans="1:2" x14ac:dyDescent="0.3">
      <c r="A356" s="82"/>
      <c r="B356" s="83"/>
    </row>
    <row r="357" spans="1:2" x14ac:dyDescent="0.3">
      <c r="A357" s="82"/>
      <c r="B357" s="83"/>
    </row>
    <row r="358" spans="1:2" x14ac:dyDescent="0.3">
      <c r="A358" s="82"/>
      <c r="B358" s="83"/>
    </row>
    <row r="359" spans="1:2" x14ac:dyDescent="0.3">
      <c r="A359" s="82"/>
      <c r="B359" s="83"/>
    </row>
    <row r="360" spans="1:2" x14ac:dyDescent="0.3">
      <c r="A360" s="82"/>
      <c r="B360" s="83"/>
    </row>
    <row r="361" spans="1:2" x14ac:dyDescent="0.3">
      <c r="A361" s="82"/>
      <c r="B361" s="83"/>
    </row>
    <row r="362" spans="1:2" x14ac:dyDescent="0.3">
      <c r="A362" s="82"/>
      <c r="B362" s="83"/>
    </row>
    <row r="363" spans="1:2" x14ac:dyDescent="0.3">
      <c r="A363" s="82"/>
      <c r="B363" s="83"/>
    </row>
    <row r="364" spans="1:2" x14ac:dyDescent="0.3">
      <c r="A364" s="82"/>
      <c r="B364" s="83"/>
    </row>
    <row r="365" spans="1:2" x14ac:dyDescent="0.3">
      <c r="A365" s="82"/>
      <c r="B365" s="83"/>
    </row>
    <row r="366" spans="1:2" x14ac:dyDescent="0.3">
      <c r="A366" s="82"/>
      <c r="B366" s="83"/>
    </row>
    <row r="367" spans="1:2" x14ac:dyDescent="0.3">
      <c r="A367" s="82"/>
      <c r="B367" s="83"/>
    </row>
    <row r="368" spans="1:2" x14ac:dyDescent="0.3">
      <c r="A368" s="82"/>
      <c r="B368" s="83"/>
    </row>
    <row r="369" spans="1:2" x14ac:dyDescent="0.3">
      <c r="A369" s="82"/>
      <c r="B369" s="83"/>
    </row>
    <row r="370" spans="1:2" x14ac:dyDescent="0.3">
      <c r="A370" s="82"/>
      <c r="B370" s="83"/>
    </row>
    <row r="371" spans="1:2" x14ac:dyDescent="0.3">
      <c r="A371" s="82"/>
      <c r="B371" s="83"/>
    </row>
    <row r="372" spans="1:2" x14ac:dyDescent="0.3">
      <c r="A372" s="82"/>
      <c r="B372" s="83"/>
    </row>
    <row r="373" spans="1:2" x14ac:dyDescent="0.3">
      <c r="A373" s="82"/>
      <c r="B373" s="83"/>
    </row>
    <row r="374" spans="1:2" x14ac:dyDescent="0.3">
      <c r="A374" s="82"/>
      <c r="B374" s="83"/>
    </row>
    <row r="375" spans="1:2" x14ac:dyDescent="0.3">
      <c r="A375" s="82"/>
      <c r="B375" s="83"/>
    </row>
    <row r="376" spans="1:2" x14ac:dyDescent="0.3">
      <c r="A376" s="82"/>
      <c r="B376" s="83"/>
    </row>
    <row r="377" spans="1:2" x14ac:dyDescent="0.3">
      <c r="A377" s="82"/>
      <c r="B377" s="83"/>
    </row>
    <row r="378" spans="1:2" x14ac:dyDescent="0.3">
      <c r="A378" s="82"/>
      <c r="B378" s="83"/>
    </row>
    <row r="379" spans="1:2" x14ac:dyDescent="0.3">
      <c r="A379" s="82"/>
      <c r="B379" s="83"/>
    </row>
    <row r="380" spans="1:2" x14ac:dyDescent="0.3">
      <c r="A380" s="82"/>
      <c r="B380" s="83"/>
    </row>
    <row r="381" spans="1:2" x14ac:dyDescent="0.3">
      <c r="A381" s="82"/>
      <c r="B381" s="83"/>
    </row>
    <row r="382" spans="1:2" x14ac:dyDescent="0.3">
      <c r="A382" s="82"/>
      <c r="B382" s="83"/>
    </row>
    <row r="383" spans="1:2" x14ac:dyDescent="0.3">
      <c r="A383" s="82"/>
      <c r="B383" s="83"/>
    </row>
    <row r="384" spans="1:2" x14ac:dyDescent="0.3">
      <c r="A384" s="82"/>
      <c r="B384" s="83"/>
    </row>
    <row r="385" spans="1:2" x14ac:dyDescent="0.3">
      <c r="A385" s="82"/>
      <c r="B385" s="83"/>
    </row>
    <row r="386" spans="1:2" x14ac:dyDescent="0.3">
      <c r="A386" s="82"/>
      <c r="B386" s="83"/>
    </row>
    <row r="387" spans="1:2" x14ac:dyDescent="0.3">
      <c r="A387" s="82"/>
      <c r="B387" s="83"/>
    </row>
    <row r="388" spans="1:2" x14ac:dyDescent="0.3">
      <c r="A388" s="82"/>
      <c r="B388" s="83"/>
    </row>
    <row r="389" spans="1:2" x14ac:dyDescent="0.3">
      <c r="A389" s="82"/>
      <c r="B389" s="83"/>
    </row>
    <row r="390" spans="1:2" x14ac:dyDescent="0.3">
      <c r="A390" s="82"/>
      <c r="B390" s="83"/>
    </row>
    <row r="391" spans="1:2" x14ac:dyDescent="0.3">
      <c r="A391" s="82"/>
      <c r="B391" s="83"/>
    </row>
    <row r="392" spans="1:2" x14ac:dyDescent="0.3">
      <c r="A392" s="82"/>
      <c r="B392" s="83"/>
    </row>
    <row r="393" spans="1:2" x14ac:dyDescent="0.3">
      <c r="A393" s="82"/>
      <c r="B393" s="83"/>
    </row>
    <row r="394" spans="1:2" x14ac:dyDescent="0.3">
      <c r="A394" s="82"/>
      <c r="B394" s="83"/>
    </row>
    <row r="395" spans="1:2" x14ac:dyDescent="0.3">
      <c r="A395" s="82"/>
      <c r="B395" s="83"/>
    </row>
    <row r="396" spans="1:2" x14ac:dyDescent="0.3">
      <c r="A396" s="82"/>
      <c r="B396" s="83"/>
    </row>
    <row r="397" spans="1:2" x14ac:dyDescent="0.3">
      <c r="A397" s="82"/>
      <c r="B397" s="83"/>
    </row>
    <row r="398" spans="1:2" x14ac:dyDescent="0.3">
      <c r="A398" s="82"/>
      <c r="B398" s="83"/>
    </row>
    <row r="399" spans="1:2" x14ac:dyDescent="0.3">
      <c r="A399" s="82"/>
      <c r="B399" s="83"/>
    </row>
    <row r="400" spans="1:2" x14ac:dyDescent="0.3">
      <c r="A400" s="82"/>
      <c r="B400" s="83"/>
    </row>
    <row r="401" spans="1:2" x14ac:dyDescent="0.3">
      <c r="A401" s="82"/>
      <c r="B401" s="83"/>
    </row>
    <row r="402" spans="1:2" x14ac:dyDescent="0.3">
      <c r="A402" s="82"/>
      <c r="B402" s="83"/>
    </row>
    <row r="403" spans="1:2" x14ac:dyDescent="0.3">
      <c r="A403" s="82"/>
      <c r="B403" s="83"/>
    </row>
    <row r="404" spans="1:2" x14ac:dyDescent="0.3">
      <c r="A404" s="82"/>
      <c r="B404" s="83"/>
    </row>
    <row r="405" spans="1:2" x14ac:dyDescent="0.3">
      <c r="A405" s="82"/>
      <c r="B405" s="83"/>
    </row>
    <row r="406" spans="1:2" x14ac:dyDescent="0.3">
      <c r="A406" s="82"/>
      <c r="B406" s="83"/>
    </row>
    <row r="407" spans="1:2" x14ac:dyDescent="0.3">
      <c r="A407" s="82"/>
      <c r="B407" s="83"/>
    </row>
    <row r="408" spans="1:2" x14ac:dyDescent="0.3">
      <c r="A408" s="82"/>
      <c r="B408" s="83"/>
    </row>
    <row r="409" spans="1:2" x14ac:dyDescent="0.3">
      <c r="A409" s="82"/>
      <c r="B409" s="83"/>
    </row>
    <row r="410" spans="1:2" x14ac:dyDescent="0.3">
      <c r="A410" s="82"/>
      <c r="B410" s="83"/>
    </row>
    <row r="411" spans="1:2" x14ac:dyDescent="0.3">
      <c r="A411" s="82"/>
      <c r="B411" s="83"/>
    </row>
    <row r="412" spans="1:2" x14ac:dyDescent="0.3">
      <c r="A412" s="82"/>
      <c r="B412" s="83"/>
    </row>
    <row r="413" spans="1:2" x14ac:dyDescent="0.3">
      <c r="A413" s="82"/>
      <c r="B413" s="83"/>
    </row>
    <row r="414" spans="1:2" x14ac:dyDescent="0.3">
      <c r="A414" s="82"/>
      <c r="B414" s="83"/>
    </row>
    <row r="415" spans="1:2" x14ac:dyDescent="0.3">
      <c r="A415" s="82"/>
      <c r="B415" s="83"/>
    </row>
    <row r="416" spans="1:2" x14ac:dyDescent="0.3">
      <c r="A416" s="82"/>
      <c r="B416" s="83"/>
    </row>
    <row r="417" spans="1:2" x14ac:dyDescent="0.3">
      <c r="A417" s="82"/>
      <c r="B417" s="83"/>
    </row>
    <row r="418" spans="1:2" x14ac:dyDescent="0.3">
      <c r="A418" s="82"/>
      <c r="B418" s="83"/>
    </row>
    <row r="419" spans="1:2" x14ac:dyDescent="0.3">
      <c r="A419" s="82"/>
      <c r="B419" s="83"/>
    </row>
    <row r="420" spans="1:2" x14ac:dyDescent="0.3">
      <c r="A420" s="82"/>
      <c r="B420" s="83"/>
    </row>
    <row r="421" spans="1:2" x14ac:dyDescent="0.3">
      <c r="A421" s="82"/>
      <c r="B421" s="83"/>
    </row>
    <row r="422" spans="1:2" x14ac:dyDescent="0.3">
      <c r="A422" s="82"/>
      <c r="B422" s="83"/>
    </row>
    <row r="423" spans="1:2" x14ac:dyDescent="0.3">
      <c r="A423" s="82"/>
      <c r="B423" s="83"/>
    </row>
    <row r="424" spans="1:2" x14ac:dyDescent="0.3">
      <c r="A424" s="82"/>
      <c r="B424" s="83"/>
    </row>
    <row r="425" spans="1:2" x14ac:dyDescent="0.3">
      <c r="A425" s="82"/>
      <c r="B425" s="83"/>
    </row>
    <row r="426" spans="1:2" x14ac:dyDescent="0.3">
      <c r="A426" s="82"/>
      <c r="B426" s="83"/>
    </row>
    <row r="427" spans="1:2" x14ac:dyDescent="0.3">
      <c r="A427" s="82"/>
      <c r="B427" s="83"/>
    </row>
    <row r="428" spans="1:2" x14ac:dyDescent="0.3">
      <c r="A428" s="82"/>
      <c r="B428" s="83"/>
    </row>
    <row r="429" spans="1:2" x14ac:dyDescent="0.3">
      <c r="A429" s="82"/>
      <c r="B429" s="83"/>
    </row>
    <row r="430" spans="1:2" x14ac:dyDescent="0.3">
      <c r="A430" s="82"/>
      <c r="B430" s="83"/>
    </row>
    <row r="431" spans="1:2" x14ac:dyDescent="0.3">
      <c r="A431" s="82"/>
      <c r="B431" s="83"/>
    </row>
    <row r="432" spans="1:2" x14ac:dyDescent="0.3">
      <c r="A432" s="82"/>
      <c r="B432" s="83"/>
    </row>
    <row r="433" spans="1:2" x14ac:dyDescent="0.3">
      <c r="A433" s="82"/>
      <c r="B433" s="83"/>
    </row>
    <row r="434" spans="1:2" x14ac:dyDescent="0.3">
      <c r="A434" s="82"/>
      <c r="B434" s="83"/>
    </row>
    <row r="435" spans="1:2" x14ac:dyDescent="0.3">
      <c r="A435" s="82"/>
      <c r="B435" s="83"/>
    </row>
    <row r="436" spans="1:2" x14ac:dyDescent="0.3">
      <c r="A436" s="82"/>
      <c r="B436" s="83"/>
    </row>
    <row r="437" spans="1:2" x14ac:dyDescent="0.3">
      <c r="A437" s="82"/>
      <c r="B437" s="83"/>
    </row>
    <row r="438" spans="1:2" x14ac:dyDescent="0.3">
      <c r="A438" s="82"/>
      <c r="B438" s="83"/>
    </row>
    <row r="439" spans="1:2" x14ac:dyDescent="0.3">
      <c r="A439" s="82"/>
      <c r="B439" s="83"/>
    </row>
    <row r="440" spans="1:2" x14ac:dyDescent="0.3">
      <c r="A440" s="82"/>
      <c r="B440" s="83"/>
    </row>
    <row r="441" spans="1:2" x14ac:dyDescent="0.3">
      <c r="A441" s="82"/>
      <c r="B441" s="83"/>
    </row>
    <row r="442" spans="1:2" x14ac:dyDescent="0.3">
      <c r="A442" s="82"/>
      <c r="B442" s="83"/>
    </row>
    <row r="443" spans="1:2" x14ac:dyDescent="0.3">
      <c r="A443" s="82"/>
      <c r="B443" s="83"/>
    </row>
    <row r="444" spans="1:2" x14ac:dyDescent="0.3">
      <c r="A444" s="82"/>
      <c r="B444" s="83"/>
    </row>
    <row r="445" spans="1:2" x14ac:dyDescent="0.3">
      <c r="A445" s="82"/>
      <c r="B445" s="83"/>
    </row>
    <row r="446" spans="1:2" x14ac:dyDescent="0.3">
      <c r="A446" s="82"/>
      <c r="B446" s="83"/>
    </row>
    <row r="447" spans="1:2" x14ac:dyDescent="0.3">
      <c r="A447" s="82"/>
      <c r="B447" s="83"/>
    </row>
    <row r="448" spans="1:2" x14ac:dyDescent="0.3">
      <c r="A448" s="82"/>
      <c r="B448" s="83"/>
    </row>
    <row r="449" spans="1:2" x14ac:dyDescent="0.3">
      <c r="A449" s="82"/>
      <c r="B449" s="83"/>
    </row>
    <row r="450" spans="1:2" x14ac:dyDescent="0.3">
      <c r="A450" s="82"/>
      <c r="B450" s="83"/>
    </row>
    <row r="451" spans="1:2" x14ac:dyDescent="0.3">
      <c r="A451" s="82"/>
      <c r="B451" s="83"/>
    </row>
    <row r="452" spans="1:2" x14ac:dyDescent="0.3">
      <c r="A452" s="82"/>
      <c r="B452" s="83"/>
    </row>
    <row r="453" spans="1:2" x14ac:dyDescent="0.3">
      <c r="A453" s="82"/>
      <c r="B453" s="83"/>
    </row>
    <row r="454" spans="1:2" x14ac:dyDescent="0.3">
      <c r="A454" s="82"/>
      <c r="B454" s="83"/>
    </row>
    <row r="455" spans="1:2" x14ac:dyDescent="0.3">
      <c r="A455" s="82"/>
      <c r="B455" s="83"/>
    </row>
    <row r="456" spans="1:2" x14ac:dyDescent="0.3">
      <c r="A456" s="82"/>
      <c r="B456" s="83"/>
    </row>
    <row r="457" spans="1:2" x14ac:dyDescent="0.3">
      <c r="A457" s="82"/>
      <c r="B457" s="83"/>
    </row>
    <row r="458" spans="1:2" x14ac:dyDescent="0.3">
      <c r="A458" s="82"/>
      <c r="B458" s="83"/>
    </row>
    <row r="459" spans="1:2" x14ac:dyDescent="0.3">
      <c r="A459" s="82"/>
      <c r="B459" s="83"/>
    </row>
    <row r="460" spans="1:2" x14ac:dyDescent="0.3">
      <c r="A460" s="82"/>
      <c r="B460" s="83"/>
    </row>
    <row r="461" spans="1:2" x14ac:dyDescent="0.3">
      <c r="A461" s="82"/>
      <c r="B461" s="83"/>
    </row>
    <row r="462" spans="1:2" x14ac:dyDescent="0.3">
      <c r="A462" s="82"/>
      <c r="B462" s="83"/>
    </row>
    <row r="463" spans="1:2" x14ac:dyDescent="0.3">
      <c r="A463" s="82"/>
      <c r="B463" s="83"/>
    </row>
    <row r="464" spans="1:2" x14ac:dyDescent="0.3">
      <c r="A464" s="82"/>
      <c r="B464" s="83"/>
    </row>
    <row r="465" spans="1:2" x14ac:dyDescent="0.3">
      <c r="A465" s="82"/>
      <c r="B465" s="83"/>
    </row>
    <row r="466" spans="1:2" x14ac:dyDescent="0.3">
      <c r="A466" s="82"/>
      <c r="B466" s="83"/>
    </row>
    <row r="467" spans="1:2" x14ac:dyDescent="0.3">
      <c r="A467" s="82"/>
      <c r="B467" s="83"/>
    </row>
    <row r="468" spans="1:2" x14ac:dyDescent="0.3">
      <c r="A468" s="82"/>
      <c r="B468" s="83"/>
    </row>
    <row r="469" spans="1:2" x14ac:dyDescent="0.3">
      <c r="A469" s="82"/>
      <c r="B469" s="83"/>
    </row>
    <row r="470" spans="1:2" x14ac:dyDescent="0.3">
      <c r="A470" s="82"/>
      <c r="B470" s="83"/>
    </row>
    <row r="471" spans="1:2" x14ac:dyDescent="0.3">
      <c r="A471" s="82"/>
      <c r="B471" s="83"/>
    </row>
    <row r="472" spans="1:2" x14ac:dyDescent="0.3">
      <c r="A472" s="82"/>
      <c r="B472" s="83"/>
    </row>
    <row r="473" spans="1:2" x14ac:dyDescent="0.3">
      <c r="A473" s="82"/>
      <c r="B473" s="83"/>
    </row>
    <row r="474" spans="1:2" x14ac:dyDescent="0.3">
      <c r="A474" s="82"/>
      <c r="B474" s="83"/>
    </row>
    <row r="475" spans="1:2" x14ac:dyDescent="0.3">
      <c r="A475" s="82"/>
      <c r="B475" s="83"/>
    </row>
    <row r="476" spans="1:2" x14ac:dyDescent="0.3">
      <c r="A476" s="82"/>
      <c r="B476" s="83"/>
    </row>
    <row r="477" spans="1:2" x14ac:dyDescent="0.3">
      <c r="A477" s="82"/>
      <c r="B477" s="83"/>
    </row>
    <row r="478" spans="1:2" x14ac:dyDescent="0.3">
      <c r="A478" s="82"/>
      <c r="B478" s="83"/>
    </row>
    <row r="479" spans="1:2" x14ac:dyDescent="0.3">
      <c r="A479" s="82"/>
      <c r="B479" s="83"/>
    </row>
    <row r="480" spans="1:2" x14ac:dyDescent="0.3">
      <c r="A480" s="82"/>
      <c r="B480" s="83"/>
    </row>
    <row r="481" spans="1:2" x14ac:dyDescent="0.3">
      <c r="A481" s="82"/>
      <c r="B481" s="83"/>
    </row>
    <row r="482" spans="1:2" x14ac:dyDescent="0.3">
      <c r="A482" s="82"/>
      <c r="B482" s="83"/>
    </row>
    <row r="483" spans="1:2" x14ac:dyDescent="0.3">
      <c r="A483" s="82"/>
      <c r="B483" s="83"/>
    </row>
    <row r="484" spans="1:2" x14ac:dyDescent="0.3">
      <c r="A484" s="82"/>
      <c r="B484" s="83"/>
    </row>
    <row r="485" spans="1:2" x14ac:dyDescent="0.3">
      <c r="A485" s="82"/>
      <c r="B485" s="83"/>
    </row>
    <row r="486" spans="1:2" x14ac:dyDescent="0.3">
      <c r="A486" s="82"/>
      <c r="B486" s="83"/>
    </row>
    <row r="487" spans="1:2" x14ac:dyDescent="0.3">
      <c r="A487" s="82"/>
      <c r="B487" s="83"/>
    </row>
    <row r="488" spans="1:2" x14ac:dyDescent="0.3">
      <c r="A488" s="82"/>
      <c r="B488" s="83"/>
    </row>
    <row r="489" spans="1:2" x14ac:dyDescent="0.3">
      <c r="A489" s="82"/>
      <c r="B489" s="83"/>
    </row>
    <row r="490" spans="1:2" x14ac:dyDescent="0.3">
      <c r="A490" s="82"/>
      <c r="B490" s="83"/>
    </row>
    <row r="491" spans="1:2" x14ac:dyDescent="0.3">
      <c r="A491" s="82"/>
      <c r="B491" s="83"/>
    </row>
    <row r="492" spans="1:2" x14ac:dyDescent="0.3">
      <c r="A492" s="82"/>
      <c r="B492" s="83"/>
    </row>
    <row r="493" spans="1:2" x14ac:dyDescent="0.3">
      <c r="A493" s="82"/>
      <c r="B493" s="83"/>
    </row>
    <row r="494" spans="1:2" x14ac:dyDescent="0.3">
      <c r="A494" s="82"/>
      <c r="B494" s="83"/>
    </row>
    <row r="495" spans="1:2" x14ac:dyDescent="0.3">
      <c r="A495" s="82"/>
      <c r="B495" s="83"/>
    </row>
    <row r="496" spans="1:2" x14ac:dyDescent="0.3">
      <c r="A496" s="82"/>
      <c r="B496" s="83"/>
    </row>
    <row r="497" spans="1:2" x14ac:dyDescent="0.3">
      <c r="A497" s="82"/>
      <c r="B497" s="83"/>
    </row>
    <row r="498" spans="1:2" x14ac:dyDescent="0.3">
      <c r="A498" s="82"/>
      <c r="B498" s="83"/>
    </row>
    <row r="499" spans="1:2" x14ac:dyDescent="0.3">
      <c r="A499" s="82"/>
      <c r="B499" s="83"/>
    </row>
    <row r="500" spans="1:2" x14ac:dyDescent="0.3">
      <c r="A500" s="82"/>
      <c r="B500" s="83"/>
    </row>
    <row r="501" spans="1:2" x14ac:dyDescent="0.3">
      <c r="A501" s="82"/>
      <c r="B501" s="83"/>
    </row>
    <row r="502" spans="1:2" x14ac:dyDescent="0.3">
      <c r="A502" s="82"/>
      <c r="B502" s="83"/>
    </row>
    <row r="503" spans="1:2" x14ac:dyDescent="0.3">
      <c r="A503" s="82"/>
      <c r="B503" s="83"/>
    </row>
    <row r="504" spans="1:2" x14ac:dyDescent="0.3">
      <c r="A504" s="82"/>
      <c r="B504" s="83"/>
    </row>
    <row r="505" spans="1:2" x14ac:dyDescent="0.3">
      <c r="A505" s="82"/>
      <c r="B505" s="83"/>
    </row>
    <row r="506" spans="1:2" x14ac:dyDescent="0.3">
      <c r="A506" s="82"/>
      <c r="B506" s="83"/>
    </row>
    <row r="507" spans="1:2" x14ac:dyDescent="0.3">
      <c r="A507" s="82"/>
      <c r="B507" s="83"/>
    </row>
    <row r="508" spans="1:2" x14ac:dyDescent="0.3">
      <c r="A508" s="82"/>
      <c r="B508" s="83"/>
    </row>
    <row r="509" spans="1:2" x14ac:dyDescent="0.3">
      <c r="A509" s="82"/>
      <c r="B509" s="83"/>
    </row>
    <row r="510" spans="1:2" x14ac:dyDescent="0.3">
      <c r="A510" s="82"/>
      <c r="B510" s="83"/>
    </row>
    <row r="511" spans="1:2" x14ac:dyDescent="0.3">
      <c r="A511" s="82"/>
      <c r="B511" s="83"/>
    </row>
    <row r="512" spans="1:2" x14ac:dyDescent="0.3">
      <c r="A512" s="82"/>
      <c r="B512" s="83"/>
    </row>
    <row r="513" spans="1:2" x14ac:dyDescent="0.3">
      <c r="A513" s="82"/>
      <c r="B513" s="83"/>
    </row>
    <row r="514" spans="1:2" x14ac:dyDescent="0.3">
      <c r="A514" s="82"/>
      <c r="B514" s="83"/>
    </row>
    <row r="515" spans="1:2" x14ac:dyDescent="0.3">
      <c r="A515" s="82"/>
      <c r="B515" s="83"/>
    </row>
    <row r="516" spans="1:2" x14ac:dyDescent="0.3">
      <c r="A516" s="82"/>
      <c r="B516" s="83"/>
    </row>
    <row r="517" spans="1:2" x14ac:dyDescent="0.3">
      <c r="A517" s="82"/>
      <c r="B517" s="83"/>
    </row>
    <row r="518" spans="1:2" x14ac:dyDescent="0.3">
      <c r="A518" s="82"/>
      <c r="B518" s="83"/>
    </row>
    <row r="519" spans="1:2" x14ac:dyDescent="0.3">
      <c r="A519" s="82"/>
      <c r="B519" s="83"/>
    </row>
    <row r="520" spans="1:2" x14ac:dyDescent="0.3">
      <c r="A520" s="82"/>
      <c r="B520" s="83"/>
    </row>
    <row r="521" spans="1:2" x14ac:dyDescent="0.3">
      <c r="A521" s="82"/>
      <c r="B521" s="83"/>
    </row>
    <row r="522" spans="1:2" x14ac:dyDescent="0.3">
      <c r="A522" s="82"/>
      <c r="B522" s="83"/>
    </row>
    <row r="523" spans="1:2" x14ac:dyDescent="0.3">
      <c r="A523" s="82"/>
      <c r="B523" s="83"/>
    </row>
    <row r="524" spans="1:2" x14ac:dyDescent="0.3">
      <c r="A524" s="82"/>
      <c r="B524" s="83"/>
    </row>
    <row r="525" spans="1:2" x14ac:dyDescent="0.3">
      <c r="A525" s="82"/>
      <c r="B525" s="83"/>
    </row>
    <row r="526" spans="1:2" x14ac:dyDescent="0.3">
      <c r="A526" s="82"/>
      <c r="B526" s="83"/>
    </row>
    <row r="527" spans="1:2" x14ac:dyDescent="0.3">
      <c r="A527" s="82"/>
      <c r="B527" s="83"/>
    </row>
    <row r="528" spans="1:2" x14ac:dyDescent="0.3">
      <c r="A528" s="82"/>
      <c r="B528" s="83"/>
    </row>
    <row r="529" spans="1:2" x14ac:dyDescent="0.3">
      <c r="A529" s="82"/>
      <c r="B529" s="83"/>
    </row>
    <row r="530" spans="1:2" x14ac:dyDescent="0.3">
      <c r="A530" s="82"/>
      <c r="B530" s="83"/>
    </row>
    <row r="531" spans="1:2" x14ac:dyDescent="0.3">
      <c r="A531" s="82"/>
      <c r="B531" s="83"/>
    </row>
    <row r="532" spans="1:2" x14ac:dyDescent="0.3">
      <c r="A532" s="82"/>
      <c r="B532" s="83"/>
    </row>
    <row r="533" spans="1:2" x14ac:dyDescent="0.3">
      <c r="A533" s="82"/>
      <c r="B533" s="83"/>
    </row>
    <row r="534" spans="1:2" x14ac:dyDescent="0.3">
      <c r="A534" s="82"/>
      <c r="B534" s="83"/>
    </row>
    <row r="535" spans="1:2" x14ac:dyDescent="0.3">
      <c r="A535" s="82"/>
      <c r="B535" s="83"/>
    </row>
    <row r="536" spans="1:2" x14ac:dyDescent="0.3">
      <c r="A536" s="82"/>
      <c r="B536" s="83"/>
    </row>
    <row r="537" spans="1:2" x14ac:dyDescent="0.3">
      <c r="A537" s="82"/>
      <c r="B537" s="83"/>
    </row>
    <row r="538" spans="1:2" x14ac:dyDescent="0.3">
      <c r="A538" s="82"/>
      <c r="B538" s="83"/>
    </row>
    <row r="539" spans="1:2" x14ac:dyDescent="0.3">
      <c r="A539" s="82"/>
      <c r="B539" s="83"/>
    </row>
    <row r="540" spans="1:2" x14ac:dyDescent="0.3">
      <c r="A540" s="82"/>
      <c r="B540" s="83"/>
    </row>
    <row r="541" spans="1:2" x14ac:dyDescent="0.3">
      <c r="A541" s="82"/>
      <c r="B541" s="83"/>
    </row>
    <row r="542" spans="1:2" x14ac:dyDescent="0.3">
      <c r="A542" s="82"/>
      <c r="B542" s="83"/>
    </row>
    <row r="543" spans="1:2" x14ac:dyDescent="0.3">
      <c r="A543" s="82"/>
      <c r="B543" s="83"/>
    </row>
    <row r="544" spans="1:2" x14ac:dyDescent="0.3">
      <c r="A544" s="82"/>
      <c r="B544" s="83"/>
    </row>
    <row r="545" spans="1:2" x14ac:dyDescent="0.3">
      <c r="A545" s="82"/>
      <c r="B545" s="83"/>
    </row>
    <row r="546" spans="1:2" x14ac:dyDescent="0.3">
      <c r="A546" s="82"/>
      <c r="B546" s="83"/>
    </row>
    <row r="547" spans="1:2" x14ac:dyDescent="0.3">
      <c r="A547" s="82"/>
      <c r="B547" s="83"/>
    </row>
    <row r="548" spans="1:2" x14ac:dyDescent="0.3">
      <c r="A548" s="82"/>
      <c r="B548" s="83"/>
    </row>
    <row r="549" spans="1:2" x14ac:dyDescent="0.3">
      <c r="A549" s="82"/>
      <c r="B549" s="83"/>
    </row>
    <row r="550" spans="1:2" x14ac:dyDescent="0.3">
      <c r="A550" s="82"/>
      <c r="B550" s="83"/>
    </row>
    <row r="551" spans="1:2" x14ac:dyDescent="0.3">
      <c r="A551" s="82"/>
      <c r="B551" s="83"/>
    </row>
    <row r="552" spans="1:2" x14ac:dyDescent="0.3">
      <c r="A552" s="82"/>
      <c r="B552" s="83"/>
    </row>
    <row r="553" spans="1:2" x14ac:dyDescent="0.3">
      <c r="A553" s="82"/>
      <c r="B553" s="83"/>
    </row>
    <row r="554" spans="1:2" x14ac:dyDescent="0.3">
      <c r="A554" s="82"/>
      <c r="B554" s="83"/>
    </row>
    <row r="555" spans="1:2" x14ac:dyDescent="0.3">
      <c r="A555" s="82"/>
      <c r="B555" s="83"/>
    </row>
    <row r="556" spans="1:2" x14ac:dyDescent="0.3">
      <c r="A556" s="82"/>
      <c r="B556" s="83"/>
    </row>
    <row r="557" spans="1:2" x14ac:dyDescent="0.3">
      <c r="A557" s="82"/>
      <c r="B557" s="83"/>
    </row>
    <row r="558" spans="1:2" x14ac:dyDescent="0.3">
      <c r="A558" s="82"/>
      <c r="B558" s="83"/>
    </row>
    <row r="559" spans="1:2" x14ac:dyDescent="0.3">
      <c r="A559" s="82"/>
      <c r="B559" s="83"/>
    </row>
    <row r="560" spans="1:2" x14ac:dyDescent="0.3">
      <c r="A560" s="82"/>
      <c r="B560" s="83"/>
    </row>
    <row r="561" spans="1:2" x14ac:dyDescent="0.3">
      <c r="A561" s="82"/>
      <c r="B561" s="83"/>
    </row>
    <row r="562" spans="1:2" x14ac:dyDescent="0.3">
      <c r="A562" s="82"/>
      <c r="B562" s="83"/>
    </row>
    <row r="563" spans="1:2" x14ac:dyDescent="0.3">
      <c r="A563" s="82"/>
      <c r="B563" s="83"/>
    </row>
    <row r="564" spans="1:2" x14ac:dyDescent="0.3">
      <c r="A564" s="82"/>
      <c r="B564" s="83"/>
    </row>
    <row r="565" spans="1:2" x14ac:dyDescent="0.3">
      <c r="A565" s="82"/>
      <c r="B565" s="83"/>
    </row>
    <row r="566" spans="1:2" x14ac:dyDescent="0.3">
      <c r="A566" s="82"/>
      <c r="B566" s="83"/>
    </row>
    <row r="567" spans="1:2" x14ac:dyDescent="0.3">
      <c r="A567" s="82"/>
      <c r="B567" s="83"/>
    </row>
    <row r="568" spans="1:2" x14ac:dyDescent="0.3">
      <c r="A568" s="82"/>
      <c r="B568" s="83"/>
    </row>
    <row r="569" spans="1:2" x14ac:dyDescent="0.3">
      <c r="A569" s="82"/>
      <c r="B569" s="83"/>
    </row>
    <row r="570" spans="1:2" x14ac:dyDescent="0.3">
      <c r="A570" s="82"/>
      <c r="B570" s="83"/>
    </row>
    <row r="571" spans="1:2" x14ac:dyDescent="0.3">
      <c r="A571" s="82"/>
      <c r="B571" s="83"/>
    </row>
    <row r="572" spans="1:2" x14ac:dyDescent="0.3">
      <c r="A572" s="82"/>
      <c r="B572" s="83"/>
    </row>
    <row r="573" spans="1:2" x14ac:dyDescent="0.3">
      <c r="A573" s="82"/>
      <c r="B573" s="83"/>
    </row>
    <row r="574" spans="1:2" x14ac:dyDescent="0.3">
      <c r="A574" s="82"/>
      <c r="B574" s="83"/>
    </row>
    <row r="575" spans="1:2" x14ac:dyDescent="0.3">
      <c r="A575" s="82"/>
      <c r="B575" s="83"/>
    </row>
    <row r="576" spans="1:2" x14ac:dyDescent="0.3">
      <c r="A576" s="82"/>
      <c r="B576" s="83"/>
    </row>
    <row r="577" spans="1:2" x14ac:dyDescent="0.3">
      <c r="A577" s="82"/>
      <c r="B577" s="83"/>
    </row>
    <row r="578" spans="1:2" x14ac:dyDescent="0.3">
      <c r="A578" s="82"/>
      <c r="B578" s="83"/>
    </row>
    <row r="579" spans="1:2" x14ac:dyDescent="0.3">
      <c r="A579" s="82"/>
      <c r="B579" s="83"/>
    </row>
    <row r="580" spans="1:2" x14ac:dyDescent="0.3">
      <c r="A580" s="82"/>
      <c r="B580" s="83"/>
    </row>
    <row r="581" spans="1:2" x14ac:dyDescent="0.3">
      <c r="A581" s="82"/>
      <c r="B581" s="83"/>
    </row>
    <row r="582" spans="1:2" x14ac:dyDescent="0.3">
      <c r="A582" s="82"/>
      <c r="B582" s="83"/>
    </row>
    <row r="583" spans="1:2" x14ac:dyDescent="0.3">
      <c r="A583" s="82"/>
      <c r="B583" s="83"/>
    </row>
    <row r="584" spans="1:2" x14ac:dyDescent="0.3">
      <c r="A584" s="82"/>
      <c r="B584" s="83"/>
    </row>
    <row r="585" spans="1:2" x14ac:dyDescent="0.3">
      <c r="A585" s="82"/>
      <c r="B585" s="83"/>
    </row>
    <row r="586" spans="1:2" x14ac:dyDescent="0.3">
      <c r="A586" s="82"/>
      <c r="B586" s="83"/>
    </row>
    <row r="587" spans="1:2" x14ac:dyDescent="0.3">
      <c r="A587" s="82"/>
      <c r="B587" s="83"/>
    </row>
    <row r="588" spans="1:2" x14ac:dyDescent="0.3">
      <c r="A588" s="82"/>
      <c r="B588" s="83"/>
    </row>
    <row r="589" spans="1:2" x14ac:dyDescent="0.3">
      <c r="A589" s="82"/>
      <c r="B589" s="83"/>
    </row>
    <row r="590" spans="1:2" x14ac:dyDescent="0.3">
      <c r="A590" s="82"/>
      <c r="B590" s="83"/>
    </row>
    <row r="591" spans="1:2" x14ac:dyDescent="0.3">
      <c r="A591" s="82"/>
      <c r="B591" s="83"/>
    </row>
    <row r="592" spans="1:2" x14ac:dyDescent="0.3">
      <c r="A592" s="82"/>
      <c r="B592" s="83"/>
    </row>
    <row r="593" spans="1:2" x14ac:dyDescent="0.3">
      <c r="A593" s="82"/>
      <c r="B593" s="83"/>
    </row>
    <row r="594" spans="1:2" x14ac:dyDescent="0.3">
      <c r="A594" s="82"/>
      <c r="B594" s="83"/>
    </row>
    <row r="595" spans="1:2" x14ac:dyDescent="0.3">
      <c r="A595" s="82"/>
      <c r="B595" s="83"/>
    </row>
    <row r="596" spans="1:2" x14ac:dyDescent="0.3">
      <c r="A596" s="82"/>
      <c r="B596" s="83"/>
    </row>
    <row r="597" spans="1:2" x14ac:dyDescent="0.3">
      <c r="A597" s="82"/>
      <c r="B597" s="83"/>
    </row>
    <row r="598" spans="1:2" x14ac:dyDescent="0.3">
      <c r="A598" s="82"/>
      <c r="B598" s="83"/>
    </row>
    <row r="599" spans="1:2" x14ac:dyDescent="0.3">
      <c r="A599" s="82"/>
      <c r="B599" s="83"/>
    </row>
    <row r="600" spans="1:2" x14ac:dyDescent="0.3">
      <c r="A600" s="82"/>
      <c r="B600" s="83"/>
    </row>
    <row r="601" spans="1:2" x14ac:dyDescent="0.3">
      <c r="A601" s="82"/>
      <c r="B601" s="83"/>
    </row>
    <row r="602" spans="1:2" x14ac:dyDescent="0.3">
      <c r="A602" s="82"/>
      <c r="B602" s="83"/>
    </row>
    <row r="603" spans="1:2" x14ac:dyDescent="0.3">
      <c r="A603" s="82"/>
      <c r="B603" s="83"/>
    </row>
    <row r="604" spans="1:2" x14ac:dyDescent="0.3">
      <c r="A604" s="82"/>
      <c r="B604" s="83"/>
    </row>
    <row r="605" spans="1:2" x14ac:dyDescent="0.3">
      <c r="A605" s="82"/>
      <c r="B605" s="83"/>
    </row>
    <row r="606" spans="1:2" x14ac:dyDescent="0.3">
      <c r="A606" s="82"/>
      <c r="B606" s="83"/>
    </row>
    <row r="607" spans="1:2" x14ac:dyDescent="0.3">
      <c r="A607" s="82"/>
      <c r="B607" s="83"/>
    </row>
    <row r="608" spans="1:2" x14ac:dyDescent="0.3">
      <c r="A608" s="82"/>
      <c r="B608" s="83"/>
    </row>
    <row r="609" spans="1:2" x14ac:dyDescent="0.3">
      <c r="A609" s="82"/>
      <c r="B609" s="83"/>
    </row>
    <row r="610" spans="1:2" x14ac:dyDescent="0.3">
      <c r="A610" s="82"/>
      <c r="B610" s="83"/>
    </row>
    <row r="611" spans="1:2" x14ac:dyDescent="0.3">
      <c r="A611" s="82"/>
      <c r="B611" s="83"/>
    </row>
    <row r="612" spans="1:2" x14ac:dyDescent="0.3">
      <c r="A612" s="82"/>
      <c r="B612" s="83"/>
    </row>
    <row r="613" spans="1:2" x14ac:dyDescent="0.3">
      <c r="A613" s="82"/>
      <c r="B613" s="83"/>
    </row>
    <row r="614" spans="1:2" x14ac:dyDescent="0.3">
      <c r="A614" s="82"/>
      <c r="B614" s="83"/>
    </row>
    <row r="615" spans="1:2" x14ac:dyDescent="0.3">
      <c r="A615" s="82"/>
      <c r="B615" s="83"/>
    </row>
    <row r="616" spans="1:2" x14ac:dyDescent="0.3">
      <c r="A616" s="82"/>
      <c r="B616" s="83"/>
    </row>
    <row r="617" spans="1:2" x14ac:dyDescent="0.3">
      <c r="A617" s="82"/>
      <c r="B617" s="83"/>
    </row>
    <row r="618" spans="1:2" x14ac:dyDescent="0.3">
      <c r="A618" s="82"/>
      <c r="B618" s="83"/>
    </row>
    <row r="619" spans="1:2" x14ac:dyDescent="0.3">
      <c r="A619" s="82"/>
      <c r="B619" s="83"/>
    </row>
    <row r="620" spans="1:2" x14ac:dyDescent="0.3">
      <c r="A620" s="82"/>
      <c r="B620" s="83"/>
    </row>
    <row r="621" spans="1:2" x14ac:dyDescent="0.3">
      <c r="A621" s="82"/>
      <c r="B621" s="83"/>
    </row>
    <row r="622" spans="1:2" x14ac:dyDescent="0.3">
      <c r="A622" s="82"/>
      <c r="B622" s="83"/>
    </row>
    <row r="623" spans="1:2" x14ac:dyDescent="0.3">
      <c r="A623" s="82"/>
      <c r="B623" s="83"/>
    </row>
    <row r="624" spans="1:2" x14ac:dyDescent="0.3">
      <c r="A624" s="82"/>
      <c r="B624" s="83"/>
    </row>
    <row r="625" spans="1:2" x14ac:dyDescent="0.3">
      <c r="A625" s="82"/>
      <c r="B625" s="83"/>
    </row>
    <row r="626" spans="1:2" x14ac:dyDescent="0.3">
      <c r="A626" s="82"/>
      <c r="B626" s="83"/>
    </row>
    <row r="627" spans="1:2" x14ac:dyDescent="0.3">
      <c r="A627" s="82"/>
      <c r="B627" s="83"/>
    </row>
    <row r="628" spans="1:2" x14ac:dyDescent="0.3">
      <c r="A628" s="82"/>
      <c r="B628" s="83"/>
    </row>
    <row r="629" spans="1:2" x14ac:dyDescent="0.3">
      <c r="A629" s="82"/>
      <c r="B629" s="83"/>
    </row>
    <row r="630" spans="1:2" x14ac:dyDescent="0.3">
      <c r="A630" s="82"/>
      <c r="B630" s="83"/>
    </row>
    <row r="631" spans="1:2" x14ac:dyDescent="0.3">
      <c r="A631" s="82"/>
      <c r="B631" s="83"/>
    </row>
    <row r="632" spans="1:2" x14ac:dyDescent="0.3">
      <c r="A632" s="82"/>
      <c r="B632" s="83"/>
    </row>
    <row r="633" spans="1:2" x14ac:dyDescent="0.3">
      <c r="A633" s="82"/>
      <c r="B633" s="83"/>
    </row>
    <row r="634" spans="1:2" x14ac:dyDescent="0.3">
      <c r="A634" s="82"/>
      <c r="B634" s="83"/>
    </row>
    <row r="635" spans="1:2" x14ac:dyDescent="0.3">
      <c r="A635" s="82"/>
      <c r="B635" s="83"/>
    </row>
    <row r="636" spans="1:2" x14ac:dyDescent="0.3">
      <c r="A636" s="82"/>
      <c r="B636" s="83"/>
    </row>
    <row r="637" spans="1:2" x14ac:dyDescent="0.3">
      <c r="A637" s="82"/>
      <c r="B637" s="83"/>
    </row>
    <row r="638" spans="1:2" x14ac:dyDescent="0.3">
      <c r="A638" s="82"/>
      <c r="B638" s="83"/>
    </row>
    <row r="639" spans="1:2" x14ac:dyDescent="0.3">
      <c r="A639" s="82"/>
      <c r="B639" s="83"/>
    </row>
    <row r="640" spans="1:2" x14ac:dyDescent="0.3">
      <c r="A640" s="82"/>
      <c r="B640" s="83"/>
    </row>
    <row r="641" spans="1:2" x14ac:dyDescent="0.3">
      <c r="A641" s="82"/>
      <c r="B641" s="83"/>
    </row>
    <row r="642" spans="1:2" x14ac:dyDescent="0.3">
      <c r="A642" s="82"/>
      <c r="B642" s="83"/>
    </row>
    <row r="643" spans="1:2" x14ac:dyDescent="0.3">
      <c r="A643" s="82"/>
      <c r="B643" s="83"/>
    </row>
    <row r="644" spans="1:2" x14ac:dyDescent="0.3">
      <c r="A644" s="82"/>
      <c r="B644" s="83"/>
    </row>
    <row r="645" spans="1:2" x14ac:dyDescent="0.3">
      <c r="A645" s="82"/>
      <c r="B645" s="83"/>
    </row>
    <row r="646" spans="1:2" x14ac:dyDescent="0.3">
      <c r="A646" s="82"/>
      <c r="B646" s="83"/>
    </row>
    <row r="647" spans="1:2" x14ac:dyDescent="0.3">
      <c r="A647" s="82"/>
      <c r="B647" s="83"/>
    </row>
    <row r="648" spans="1:2" x14ac:dyDescent="0.3">
      <c r="A648" s="82"/>
      <c r="B648" s="83"/>
    </row>
    <row r="649" spans="1:2" x14ac:dyDescent="0.3">
      <c r="A649" s="82"/>
      <c r="B649" s="83"/>
    </row>
    <row r="650" spans="1:2" x14ac:dyDescent="0.3">
      <c r="A650" s="82"/>
      <c r="B650" s="83"/>
    </row>
    <row r="651" spans="1:2" x14ac:dyDescent="0.3">
      <c r="A651" s="82"/>
      <c r="B651" s="83"/>
    </row>
    <row r="652" spans="1:2" x14ac:dyDescent="0.3">
      <c r="A652" s="82"/>
      <c r="B652" s="83"/>
    </row>
    <row r="653" spans="1:2" x14ac:dyDescent="0.3">
      <c r="A653" s="82"/>
      <c r="B653" s="83"/>
    </row>
    <row r="654" spans="1:2" x14ac:dyDescent="0.3">
      <c r="A654" s="82"/>
      <c r="B654" s="83"/>
    </row>
    <row r="655" spans="1:2" x14ac:dyDescent="0.3">
      <c r="A655" s="82"/>
      <c r="B655" s="83"/>
    </row>
    <row r="656" spans="1:2" x14ac:dyDescent="0.3">
      <c r="A656" s="82"/>
      <c r="B656" s="83"/>
    </row>
    <row r="657" spans="1:2" x14ac:dyDescent="0.3">
      <c r="A657" s="82"/>
      <c r="B657" s="83"/>
    </row>
    <row r="658" spans="1:2" x14ac:dyDescent="0.3">
      <c r="A658" s="82"/>
      <c r="B658" s="83"/>
    </row>
    <row r="659" spans="1:2" x14ac:dyDescent="0.3">
      <c r="A659" s="82"/>
      <c r="B659" s="83"/>
    </row>
    <row r="660" spans="1:2" x14ac:dyDescent="0.3">
      <c r="A660" s="82"/>
      <c r="B660" s="83"/>
    </row>
    <row r="661" spans="1:2" x14ac:dyDescent="0.3">
      <c r="A661" s="82"/>
      <c r="B661" s="83"/>
    </row>
    <row r="662" spans="1:2" x14ac:dyDescent="0.3">
      <c r="A662" s="82"/>
      <c r="B662" s="83"/>
    </row>
    <row r="663" spans="1:2" x14ac:dyDescent="0.3">
      <c r="A663" s="82"/>
      <c r="B663" s="83"/>
    </row>
    <row r="664" spans="1:2" x14ac:dyDescent="0.3">
      <c r="A664" s="82"/>
      <c r="B664" s="83"/>
    </row>
    <row r="665" spans="1:2" x14ac:dyDescent="0.3">
      <c r="A665" s="82"/>
      <c r="B665" s="83"/>
    </row>
    <row r="666" spans="1:2" x14ac:dyDescent="0.3">
      <c r="A666" s="82"/>
      <c r="B666" s="83"/>
    </row>
    <row r="667" spans="1:2" x14ac:dyDescent="0.3">
      <c r="A667" s="82"/>
      <c r="B667" s="83"/>
    </row>
    <row r="668" spans="1:2" x14ac:dyDescent="0.3">
      <c r="A668" s="82"/>
      <c r="B668" s="83"/>
    </row>
    <row r="669" spans="1:2" x14ac:dyDescent="0.3">
      <c r="A669" s="82"/>
      <c r="B669" s="83"/>
    </row>
    <row r="670" spans="1:2" x14ac:dyDescent="0.3">
      <c r="A670" s="82"/>
      <c r="B670" s="83"/>
    </row>
    <row r="671" spans="1:2" x14ac:dyDescent="0.3">
      <c r="A671" s="82"/>
      <c r="B671" s="83"/>
    </row>
    <row r="672" spans="1:2" x14ac:dyDescent="0.3">
      <c r="A672" s="82"/>
      <c r="B672" s="83"/>
    </row>
    <row r="673" spans="1:2" x14ac:dyDescent="0.3">
      <c r="A673" s="82"/>
      <c r="B673" s="83"/>
    </row>
    <row r="674" spans="1:2" x14ac:dyDescent="0.3">
      <c r="A674" s="82"/>
      <c r="B674" s="83"/>
    </row>
    <row r="675" spans="1:2" x14ac:dyDescent="0.3">
      <c r="A675" s="82"/>
      <c r="B675" s="83"/>
    </row>
    <row r="676" spans="1:2" x14ac:dyDescent="0.3">
      <c r="A676" s="82"/>
      <c r="B676" s="83"/>
    </row>
    <row r="677" spans="1:2" x14ac:dyDescent="0.3">
      <c r="A677" s="82"/>
      <c r="B677" s="83"/>
    </row>
    <row r="678" spans="1:2" x14ac:dyDescent="0.3">
      <c r="A678" s="82"/>
      <c r="B678" s="83"/>
    </row>
    <row r="679" spans="1:2" x14ac:dyDescent="0.3">
      <c r="A679" s="82"/>
      <c r="B679" s="83"/>
    </row>
    <row r="680" spans="1:2" x14ac:dyDescent="0.3">
      <c r="A680" s="82"/>
      <c r="B680" s="83"/>
    </row>
    <row r="681" spans="1:2" x14ac:dyDescent="0.3">
      <c r="A681" s="82"/>
      <c r="B681" s="83"/>
    </row>
    <row r="682" spans="1:2" x14ac:dyDescent="0.3">
      <c r="A682" s="82"/>
      <c r="B682" s="83"/>
    </row>
    <row r="683" spans="1:2" x14ac:dyDescent="0.3">
      <c r="A683" s="82"/>
      <c r="B683" s="83"/>
    </row>
    <row r="684" spans="1:2" x14ac:dyDescent="0.3">
      <c r="A684" s="82"/>
      <c r="B684" s="83"/>
    </row>
    <row r="685" spans="1:2" x14ac:dyDescent="0.3">
      <c r="A685" s="82"/>
      <c r="B685" s="83"/>
    </row>
    <row r="686" spans="1:2" x14ac:dyDescent="0.3">
      <c r="A686" s="82"/>
      <c r="B686" s="83"/>
    </row>
    <row r="687" spans="1:2" x14ac:dyDescent="0.3">
      <c r="A687" s="82"/>
      <c r="B687" s="83"/>
    </row>
    <row r="688" spans="1:2" x14ac:dyDescent="0.3">
      <c r="A688" s="82"/>
      <c r="B688" s="83"/>
    </row>
    <row r="689" spans="1:2" x14ac:dyDescent="0.3">
      <c r="A689" s="82"/>
      <c r="B689" s="83"/>
    </row>
    <row r="690" spans="1:2" x14ac:dyDescent="0.3">
      <c r="A690" s="82"/>
      <c r="B690" s="83"/>
    </row>
    <row r="691" spans="1:2" x14ac:dyDescent="0.3">
      <c r="A691" s="82"/>
      <c r="B691" s="83"/>
    </row>
    <row r="692" spans="1:2" x14ac:dyDescent="0.3">
      <c r="A692" s="82"/>
      <c r="B692" s="83"/>
    </row>
    <row r="693" spans="1:2" x14ac:dyDescent="0.3">
      <c r="A693" s="82"/>
      <c r="B693" s="83"/>
    </row>
    <row r="694" spans="1:2" x14ac:dyDescent="0.3">
      <c r="A694" s="82"/>
      <c r="B694" s="83"/>
    </row>
    <row r="695" spans="1:2" x14ac:dyDescent="0.3">
      <c r="A695" s="82"/>
      <c r="B695" s="83"/>
    </row>
    <row r="696" spans="1:2" x14ac:dyDescent="0.3">
      <c r="A696" s="82"/>
      <c r="B696" s="83"/>
    </row>
    <row r="697" spans="1:2" x14ac:dyDescent="0.3">
      <c r="A697" s="82"/>
      <c r="B697" s="83"/>
    </row>
    <row r="698" spans="1:2" x14ac:dyDescent="0.3">
      <c r="A698" s="82"/>
      <c r="B698" s="83"/>
    </row>
    <row r="699" spans="1:2" x14ac:dyDescent="0.3">
      <c r="A699" s="82"/>
      <c r="B699" s="83"/>
    </row>
    <row r="700" spans="1:2" x14ac:dyDescent="0.3">
      <c r="A700" s="82"/>
      <c r="B700" s="83"/>
    </row>
    <row r="701" spans="1:2" x14ac:dyDescent="0.3">
      <c r="A701" s="82"/>
      <c r="B701" s="83"/>
    </row>
    <row r="702" spans="1:2" x14ac:dyDescent="0.3">
      <c r="A702" s="82"/>
      <c r="B702" s="83"/>
    </row>
    <row r="703" spans="1:2" x14ac:dyDescent="0.3">
      <c r="A703" s="82"/>
      <c r="B703" s="83"/>
    </row>
    <row r="704" spans="1:2" x14ac:dyDescent="0.3">
      <c r="A704" s="82"/>
      <c r="B704" s="83"/>
    </row>
    <row r="705" spans="1:2" x14ac:dyDescent="0.3">
      <c r="A705" s="82"/>
      <c r="B705" s="83"/>
    </row>
    <row r="706" spans="1:2" x14ac:dyDescent="0.3">
      <c r="A706" s="82"/>
      <c r="B706" s="83"/>
    </row>
    <row r="707" spans="1:2" x14ac:dyDescent="0.3">
      <c r="A707" s="82"/>
      <c r="B707" s="83"/>
    </row>
    <row r="708" spans="1:2" x14ac:dyDescent="0.3">
      <c r="A708" s="82"/>
      <c r="B708" s="83"/>
    </row>
    <row r="709" spans="1:2" x14ac:dyDescent="0.3">
      <c r="A709" s="82"/>
      <c r="B709" s="83"/>
    </row>
    <row r="710" spans="1:2" x14ac:dyDescent="0.3">
      <c r="A710" s="82"/>
      <c r="B710" s="83"/>
    </row>
    <row r="711" spans="1:2" x14ac:dyDescent="0.3">
      <c r="A711" s="82"/>
      <c r="B711" s="83"/>
    </row>
    <row r="712" spans="1:2" x14ac:dyDescent="0.3">
      <c r="A712" s="82"/>
      <c r="B712" s="83"/>
    </row>
    <row r="713" spans="1:2" x14ac:dyDescent="0.3">
      <c r="A713" s="82"/>
      <c r="B713" s="83"/>
    </row>
    <row r="714" spans="1:2" x14ac:dyDescent="0.3">
      <c r="A714" s="82"/>
      <c r="B714" s="83"/>
    </row>
    <row r="715" spans="1:2" x14ac:dyDescent="0.3">
      <c r="A715" s="82"/>
      <c r="B715" s="83"/>
    </row>
    <row r="716" spans="1:2" x14ac:dyDescent="0.3">
      <c r="A716" s="82"/>
      <c r="B716" s="83"/>
    </row>
    <row r="717" spans="1:2" x14ac:dyDescent="0.3">
      <c r="A717" s="82"/>
      <c r="B717" s="83"/>
    </row>
    <row r="718" spans="1:2" x14ac:dyDescent="0.3">
      <c r="A718" s="82"/>
      <c r="B718" s="83"/>
    </row>
    <row r="719" spans="1:2" x14ac:dyDescent="0.3">
      <c r="A719" s="82"/>
      <c r="B719" s="83"/>
    </row>
    <row r="720" spans="1:2" x14ac:dyDescent="0.3">
      <c r="A720" s="82"/>
      <c r="B720" s="83"/>
    </row>
    <row r="721" spans="1:2" x14ac:dyDescent="0.3">
      <c r="A721" s="82"/>
      <c r="B721" s="83"/>
    </row>
    <row r="722" spans="1:2" x14ac:dyDescent="0.3">
      <c r="A722" s="82"/>
      <c r="B722" s="83"/>
    </row>
    <row r="723" spans="1:2" x14ac:dyDescent="0.3">
      <c r="A723" s="82"/>
      <c r="B723" s="83"/>
    </row>
    <row r="724" spans="1:2" x14ac:dyDescent="0.3">
      <c r="A724" s="82"/>
      <c r="B724" s="83"/>
    </row>
    <row r="725" spans="1:2" x14ac:dyDescent="0.3">
      <c r="A725" s="82"/>
      <c r="B725" s="83"/>
    </row>
    <row r="726" spans="1:2" x14ac:dyDescent="0.3">
      <c r="A726" s="82"/>
      <c r="B726" s="83"/>
    </row>
    <row r="727" spans="1:2" x14ac:dyDescent="0.3">
      <c r="A727" s="82"/>
      <c r="B727" s="83"/>
    </row>
    <row r="728" spans="1:2" x14ac:dyDescent="0.3">
      <c r="A728" s="82"/>
      <c r="B728" s="83"/>
    </row>
    <row r="729" spans="1:2" x14ac:dyDescent="0.3">
      <c r="A729" s="82"/>
      <c r="B729" s="83"/>
    </row>
    <row r="730" spans="1:2" x14ac:dyDescent="0.3">
      <c r="A730" s="82"/>
      <c r="B730" s="83"/>
    </row>
    <row r="731" spans="1:2" x14ac:dyDescent="0.3">
      <c r="A731" s="82"/>
      <c r="B731" s="83"/>
    </row>
    <row r="732" spans="1:2" x14ac:dyDescent="0.3">
      <c r="A732" s="82"/>
      <c r="B732" s="83"/>
    </row>
    <row r="733" spans="1:2" x14ac:dyDescent="0.3">
      <c r="A733" s="82"/>
      <c r="B733" s="83"/>
    </row>
    <row r="734" spans="1:2" x14ac:dyDescent="0.3">
      <c r="A734" s="82"/>
      <c r="B734" s="83"/>
    </row>
    <row r="735" spans="1:2" x14ac:dyDescent="0.3">
      <c r="A735" s="82"/>
      <c r="B735" s="83"/>
    </row>
    <row r="736" spans="1:2" x14ac:dyDescent="0.3">
      <c r="A736" s="82"/>
      <c r="B736" s="83"/>
    </row>
    <row r="737" spans="1:2" x14ac:dyDescent="0.3">
      <c r="A737" s="82"/>
      <c r="B737" s="83"/>
    </row>
    <row r="738" spans="1:2" x14ac:dyDescent="0.3">
      <c r="A738" s="82"/>
      <c r="B738" s="83"/>
    </row>
    <row r="739" spans="1:2" x14ac:dyDescent="0.3">
      <c r="A739" s="82"/>
      <c r="B739" s="83"/>
    </row>
    <row r="740" spans="1:2" x14ac:dyDescent="0.3">
      <c r="A740" s="82"/>
      <c r="B740" s="83"/>
    </row>
    <row r="741" spans="1:2" x14ac:dyDescent="0.3">
      <c r="A741" s="82"/>
      <c r="B741" s="83"/>
    </row>
    <row r="742" spans="1:2" x14ac:dyDescent="0.3">
      <c r="A742" s="82"/>
      <c r="B742" s="83"/>
    </row>
    <row r="743" spans="1:2" x14ac:dyDescent="0.3">
      <c r="A743" s="82"/>
      <c r="B743" s="83"/>
    </row>
    <row r="744" spans="1:2" x14ac:dyDescent="0.3">
      <c r="A744" s="82"/>
      <c r="B744" s="83"/>
    </row>
    <row r="745" spans="1:2" x14ac:dyDescent="0.3">
      <c r="A745" s="82"/>
      <c r="B745" s="83"/>
    </row>
    <row r="746" spans="1:2" x14ac:dyDescent="0.3">
      <c r="A746" s="82"/>
      <c r="B746" s="83"/>
    </row>
    <row r="747" spans="1:2" x14ac:dyDescent="0.3">
      <c r="A747" s="82"/>
      <c r="B747" s="83"/>
    </row>
    <row r="748" spans="1:2" x14ac:dyDescent="0.3">
      <c r="A748" s="82"/>
      <c r="B748" s="83"/>
    </row>
    <row r="749" spans="1:2" x14ac:dyDescent="0.3">
      <c r="A749" s="82"/>
      <c r="B749" s="83"/>
    </row>
    <row r="750" spans="1:2" x14ac:dyDescent="0.3">
      <c r="A750" s="82"/>
      <c r="B750" s="83"/>
    </row>
    <row r="751" spans="1:2" x14ac:dyDescent="0.3">
      <c r="A751" s="82"/>
      <c r="B751" s="83"/>
    </row>
    <row r="752" spans="1:2" x14ac:dyDescent="0.3">
      <c r="A752" s="82"/>
      <c r="B752" s="83"/>
    </row>
    <row r="753" spans="1:2" x14ac:dyDescent="0.3">
      <c r="A753" s="82"/>
      <c r="B753" s="83"/>
    </row>
    <row r="754" spans="1:2" x14ac:dyDescent="0.3">
      <c r="A754" s="82"/>
      <c r="B754" s="83"/>
    </row>
    <row r="755" spans="1:2" x14ac:dyDescent="0.3">
      <c r="A755" s="82"/>
      <c r="B755" s="83"/>
    </row>
    <row r="756" spans="1:2" x14ac:dyDescent="0.3">
      <c r="A756" s="82"/>
      <c r="B756" s="83"/>
    </row>
    <row r="757" spans="1:2" x14ac:dyDescent="0.3">
      <c r="A757" s="82"/>
      <c r="B757" s="83"/>
    </row>
    <row r="758" spans="1:2" x14ac:dyDescent="0.3">
      <c r="A758" s="82"/>
      <c r="B758" s="83"/>
    </row>
    <row r="759" spans="1:2" x14ac:dyDescent="0.3">
      <c r="A759" s="82"/>
      <c r="B759" s="83"/>
    </row>
    <row r="760" spans="1:2" x14ac:dyDescent="0.3">
      <c r="A760" s="82"/>
      <c r="B760" s="83"/>
    </row>
    <row r="761" spans="1:2" x14ac:dyDescent="0.3">
      <c r="A761" s="82"/>
      <c r="B761" s="83"/>
    </row>
    <row r="762" spans="1:2" x14ac:dyDescent="0.3">
      <c r="A762" s="82"/>
      <c r="B762" s="83"/>
    </row>
    <row r="763" spans="1:2" x14ac:dyDescent="0.3">
      <c r="A763" s="82"/>
      <c r="B763" s="83"/>
    </row>
    <row r="764" spans="1:2" x14ac:dyDescent="0.3">
      <c r="A764" s="82"/>
      <c r="B764" s="83"/>
    </row>
    <row r="765" spans="1:2" x14ac:dyDescent="0.3">
      <c r="A765" s="82"/>
      <c r="B765" s="83"/>
    </row>
    <row r="766" spans="1:2" x14ac:dyDescent="0.3">
      <c r="A766" s="82"/>
      <c r="B766" s="83"/>
    </row>
    <row r="767" spans="1:2" x14ac:dyDescent="0.3">
      <c r="A767" s="82"/>
      <c r="B767" s="83"/>
    </row>
    <row r="768" spans="1:2" x14ac:dyDescent="0.3">
      <c r="A768" s="82"/>
      <c r="B768" s="83"/>
    </row>
    <row r="769" spans="1:2" x14ac:dyDescent="0.3">
      <c r="A769" s="82"/>
      <c r="B769" s="83"/>
    </row>
    <row r="770" spans="1:2" x14ac:dyDescent="0.3">
      <c r="A770" s="82"/>
      <c r="B770" s="83"/>
    </row>
    <row r="771" spans="1:2" x14ac:dyDescent="0.3">
      <c r="A771" s="82"/>
      <c r="B771" s="83"/>
    </row>
    <row r="772" spans="1:2" x14ac:dyDescent="0.3">
      <c r="A772" s="82"/>
      <c r="B772" s="83"/>
    </row>
    <row r="773" spans="1:2" x14ac:dyDescent="0.3">
      <c r="A773" s="82"/>
      <c r="B773" s="83"/>
    </row>
    <row r="774" spans="1:2" x14ac:dyDescent="0.3">
      <c r="A774" s="82"/>
      <c r="B774" s="83"/>
    </row>
    <row r="775" spans="1:2" x14ac:dyDescent="0.3">
      <c r="A775" s="82"/>
      <c r="B775" s="83"/>
    </row>
    <row r="776" spans="1:2" x14ac:dyDescent="0.3">
      <c r="A776" s="82"/>
      <c r="B776" s="83"/>
    </row>
    <row r="777" spans="1:2" x14ac:dyDescent="0.3">
      <c r="A777" s="82"/>
      <c r="B777" s="83"/>
    </row>
    <row r="778" spans="1:2" x14ac:dyDescent="0.3">
      <c r="A778" s="82"/>
      <c r="B778" s="83"/>
    </row>
    <row r="779" spans="1:2" x14ac:dyDescent="0.3">
      <c r="A779" s="82"/>
      <c r="B779" s="83"/>
    </row>
    <row r="780" spans="1:2" x14ac:dyDescent="0.3">
      <c r="A780" s="82"/>
      <c r="B780" s="83"/>
    </row>
    <row r="781" spans="1:2" x14ac:dyDescent="0.3">
      <c r="A781" s="82"/>
      <c r="B781" s="83"/>
    </row>
    <row r="782" spans="1:2" x14ac:dyDescent="0.3">
      <c r="A782" s="82"/>
      <c r="B782" s="83"/>
    </row>
    <row r="783" spans="1:2" x14ac:dyDescent="0.3">
      <c r="A783" s="82"/>
      <c r="B783" s="83"/>
    </row>
    <row r="784" spans="1:2" x14ac:dyDescent="0.3">
      <c r="A784" s="82"/>
      <c r="B784" s="83"/>
    </row>
    <row r="785" spans="1:2" x14ac:dyDescent="0.3">
      <c r="A785" s="82"/>
      <c r="B785" s="83"/>
    </row>
    <row r="786" spans="1:2" x14ac:dyDescent="0.3">
      <c r="A786" s="82"/>
      <c r="B786" s="83"/>
    </row>
    <row r="787" spans="1:2" x14ac:dyDescent="0.3">
      <c r="A787" s="82"/>
      <c r="B787" s="83"/>
    </row>
    <row r="788" spans="1:2" x14ac:dyDescent="0.3">
      <c r="A788" s="82"/>
      <c r="B788" s="83"/>
    </row>
    <row r="789" spans="1:2" x14ac:dyDescent="0.3">
      <c r="A789" s="82"/>
      <c r="B789" s="83"/>
    </row>
    <row r="790" spans="1:2" x14ac:dyDescent="0.3">
      <c r="A790" s="82"/>
      <c r="B790" s="83"/>
    </row>
    <row r="791" spans="1:2" x14ac:dyDescent="0.3">
      <c r="A791" s="82"/>
      <c r="B791" s="83"/>
    </row>
    <row r="792" spans="1:2" x14ac:dyDescent="0.3">
      <c r="A792" s="82"/>
      <c r="B792" s="83"/>
    </row>
    <row r="793" spans="1:2" x14ac:dyDescent="0.3">
      <c r="A793" s="82"/>
      <c r="B793" s="83"/>
    </row>
    <row r="794" spans="1:2" x14ac:dyDescent="0.3">
      <c r="A794" s="82"/>
      <c r="B794" s="83"/>
    </row>
    <row r="795" spans="1:2" x14ac:dyDescent="0.3">
      <c r="A795" s="82"/>
      <c r="B795" s="83"/>
    </row>
    <row r="796" spans="1:2" x14ac:dyDescent="0.3">
      <c r="A796" s="82"/>
      <c r="B796" s="83"/>
    </row>
    <row r="797" spans="1:2" x14ac:dyDescent="0.3">
      <c r="A797" s="82"/>
      <c r="B797" s="83"/>
    </row>
    <row r="798" spans="1:2" x14ac:dyDescent="0.3">
      <c r="A798" s="82"/>
      <c r="B798" s="83"/>
    </row>
    <row r="799" spans="1:2" x14ac:dyDescent="0.3">
      <c r="A799" s="82"/>
      <c r="B799" s="83"/>
    </row>
    <row r="800" spans="1:2" x14ac:dyDescent="0.3">
      <c r="A800" s="82"/>
      <c r="B800" s="83"/>
    </row>
    <row r="801" spans="1:2" x14ac:dyDescent="0.3">
      <c r="A801" s="82"/>
      <c r="B801" s="83"/>
    </row>
    <row r="802" spans="1:2" x14ac:dyDescent="0.3">
      <c r="A802" s="82"/>
      <c r="B802" s="83"/>
    </row>
    <row r="803" spans="1:2" x14ac:dyDescent="0.3">
      <c r="A803" s="82"/>
      <c r="B803" s="83"/>
    </row>
    <row r="804" spans="1:2" x14ac:dyDescent="0.3">
      <c r="A804" s="82"/>
      <c r="B804" s="83"/>
    </row>
    <row r="805" spans="1:2" x14ac:dyDescent="0.3">
      <c r="A805" s="82"/>
      <c r="B805" s="83"/>
    </row>
    <row r="806" spans="1:2" x14ac:dyDescent="0.3">
      <c r="A806" s="82"/>
      <c r="B806" s="83"/>
    </row>
    <row r="807" spans="1:2" x14ac:dyDescent="0.3">
      <c r="A807" s="82"/>
      <c r="B807" s="83"/>
    </row>
    <row r="808" spans="1:2" x14ac:dyDescent="0.3">
      <c r="A808" s="82"/>
      <c r="B808" s="83"/>
    </row>
    <row r="809" spans="1:2" x14ac:dyDescent="0.3">
      <c r="A809" s="82"/>
      <c r="B809" s="83"/>
    </row>
    <row r="810" spans="1:2" x14ac:dyDescent="0.3">
      <c r="A810" s="82"/>
      <c r="B810" s="83"/>
    </row>
    <row r="811" spans="1:2" x14ac:dyDescent="0.3">
      <c r="A811" s="82"/>
      <c r="B811" s="83"/>
    </row>
    <row r="812" spans="1:2" x14ac:dyDescent="0.3">
      <c r="A812" s="82"/>
      <c r="B812" s="83"/>
    </row>
    <row r="813" spans="1:2" x14ac:dyDescent="0.3">
      <c r="A813" s="82"/>
      <c r="B813" s="83"/>
    </row>
    <row r="814" spans="1:2" x14ac:dyDescent="0.3">
      <c r="A814" s="82"/>
      <c r="B814" s="83"/>
    </row>
    <row r="815" spans="1:2" x14ac:dyDescent="0.3">
      <c r="A815" s="82"/>
      <c r="B815" s="83"/>
    </row>
    <row r="816" spans="1:2" x14ac:dyDescent="0.3">
      <c r="A816" s="82"/>
      <c r="B816" s="83"/>
    </row>
    <row r="817" spans="1:2" x14ac:dyDescent="0.3">
      <c r="A817" s="82"/>
      <c r="B817" s="83"/>
    </row>
    <row r="818" spans="1:2" x14ac:dyDescent="0.3">
      <c r="A818" s="82"/>
      <c r="B818" s="83"/>
    </row>
    <row r="819" spans="1:2" x14ac:dyDescent="0.3">
      <c r="A819" s="82"/>
      <c r="B819" s="83"/>
    </row>
    <row r="820" spans="1:2" x14ac:dyDescent="0.3">
      <c r="A820" s="82"/>
      <c r="B820" s="83"/>
    </row>
    <row r="821" spans="1:2" x14ac:dyDescent="0.3">
      <c r="A821" s="82"/>
      <c r="B821" s="83"/>
    </row>
    <row r="822" spans="1:2" x14ac:dyDescent="0.3">
      <c r="A822" s="82"/>
      <c r="B822" s="83"/>
    </row>
    <row r="823" spans="1:2" x14ac:dyDescent="0.3">
      <c r="A823" s="82"/>
      <c r="B823" s="83"/>
    </row>
    <row r="824" spans="1:2" x14ac:dyDescent="0.3">
      <c r="A824" s="82"/>
      <c r="B824" s="83"/>
    </row>
    <row r="825" spans="1:2" x14ac:dyDescent="0.3">
      <c r="A825" s="82"/>
      <c r="B825" s="83"/>
    </row>
    <row r="826" spans="1:2" x14ac:dyDescent="0.3">
      <c r="A826" s="82"/>
      <c r="B826" s="83"/>
    </row>
    <row r="827" spans="1:2" x14ac:dyDescent="0.3">
      <c r="A827" s="82"/>
      <c r="B827" s="83"/>
    </row>
    <row r="828" spans="1:2" x14ac:dyDescent="0.3">
      <c r="A828" s="82"/>
      <c r="B828" s="83"/>
    </row>
    <row r="829" spans="1:2" x14ac:dyDescent="0.3">
      <c r="A829" s="82"/>
      <c r="B829" s="83"/>
    </row>
    <row r="830" spans="1:2" x14ac:dyDescent="0.3">
      <c r="A830" s="82"/>
      <c r="B830" s="83"/>
    </row>
    <row r="831" spans="1:2" x14ac:dyDescent="0.3">
      <c r="A831" s="82"/>
      <c r="B831" s="83"/>
    </row>
    <row r="832" spans="1:2" x14ac:dyDescent="0.3">
      <c r="A832" s="82"/>
      <c r="B832" s="83"/>
    </row>
    <row r="833" spans="1:2" x14ac:dyDescent="0.3">
      <c r="A833" s="82"/>
      <c r="B833" s="83"/>
    </row>
    <row r="834" spans="1:2" x14ac:dyDescent="0.3">
      <c r="A834" s="82"/>
      <c r="B834" s="83"/>
    </row>
    <row r="835" spans="1:2" x14ac:dyDescent="0.3">
      <c r="A835" s="82"/>
      <c r="B835" s="83"/>
    </row>
    <row r="836" spans="1:2" x14ac:dyDescent="0.3">
      <c r="A836" s="82"/>
      <c r="B836" s="83"/>
    </row>
    <row r="837" spans="1:2" x14ac:dyDescent="0.3">
      <c r="A837" s="82"/>
      <c r="B837" s="83"/>
    </row>
    <row r="838" spans="1:2" x14ac:dyDescent="0.3">
      <c r="A838" s="82"/>
      <c r="B838" s="83"/>
    </row>
    <row r="839" spans="1:2" x14ac:dyDescent="0.3">
      <c r="A839" s="82"/>
      <c r="B839" s="83"/>
    </row>
    <row r="840" spans="1:2" x14ac:dyDescent="0.3">
      <c r="A840" s="82"/>
      <c r="B840" s="83"/>
    </row>
    <row r="841" spans="1:2" x14ac:dyDescent="0.3">
      <c r="A841" s="82"/>
      <c r="B841" s="83"/>
    </row>
    <row r="842" spans="1:2" x14ac:dyDescent="0.3">
      <c r="A842" s="82"/>
      <c r="B842" s="83"/>
    </row>
    <row r="843" spans="1:2" x14ac:dyDescent="0.3">
      <c r="A843" s="82"/>
      <c r="B843" s="83"/>
    </row>
    <row r="844" spans="1:2" x14ac:dyDescent="0.3">
      <c r="A844" s="82"/>
      <c r="B844" s="83"/>
    </row>
    <row r="845" spans="1:2" x14ac:dyDescent="0.3">
      <c r="A845" s="82"/>
      <c r="B845" s="83"/>
    </row>
    <row r="846" spans="1:2" x14ac:dyDescent="0.3">
      <c r="A846" s="82"/>
      <c r="B846" s="83"/>
    </row>
    <row r="847" spans="1:2" x14ac:dyDescent="0.3">
      <c r="A847" s="82"/>
      <c r="B847" s="83"/>
    </row>
    <row r="848" spans="1:2" x14ac:dyDescent="0.3">
      <c r="A848" s="82"/>
      <c r="B848" s="83"/>
    </row>
    <row r="849" spans="1:2" x14ac:dyDescent="0.3">
      <c r="A849" s="82"/>
      <c r="B849" s="83"/>
    </row>
    <row r="850" spans="1:2" x14ac:dyDescent="0.3">
      <c r="A850" s="82"/>
      <c r="B850" s="83"/>
    </row>
    <row r="851" spans="1:2" x14ac:dyDescent="0.3">
      <c r="A851" s="82"/>
      <c r="B851" s="83"/>
    </row>
    <row r="852" spans="1:2" x14ac:dyDescent="0.3">
      <c r="A852" s="82"/>
      <c r="B852" s="83"/>
    </row>
    <row r="853" spans="1:2" x14ac:dyDescent="0.3">
      <c r="A853" s="82"/>
      <c r="B853" s="83"/>
    </row>
    <row r="854" spans="1:2" x14ac:dyDescent="0.3">
      <c r="A854" s="82"/>
      <c r="B854" s="83"/>
    </row>
    <row r="855" spans="1:2" x14ac:dyDescent="0.3">
      <c r="A855" s="82"/>
      <c r="B855" s="83"/>
    </row>
    <row r="856" spans="1:2" x14ac:dyDescent="0.3">
      <c r="A856" s="82"/>
      <c r="B856" s="83"/>
    </row>
    <row r="857" spans="1:2" x14ac:dyDescent="0.3">
      <c r="A857" s="82"/>
      <c r="B857" s="83"/>
    </row>
    <row r="858" spans="1:2" x14ac:dyDescent="0.3">
      <c r="A858" s="82"/>
      <c r="B858" s="83"/>
    </row>
    <row r="859" spans="1:2" x14ac:dyDescent="0.3">
      <c r="A859" s="82"/>
      <c r="B859" s="83"/>
    </row>
    <row r="860" spans="1:2" x14ac:dyDescent="0.3">
      <c r="A860" s="82"/>
      <c r="B860" s="83"/>
    </row>
    <row r="861" spans="1:2" x14ac:dyDescent="0.3">
      <c r="A861" s="82"/>
      <c r="B861" s="83"/>
    </row>
    <row r="862" spans="1:2" x14ac:dyDescent="0.3">
      <c r="A862" s="82"/>
      <c r="B862" s="83"/>
    </row>
    <row r="863" spans="1:2" x14ac:dyDescent="0.3">
      <c r="A863" s="82"/>
      <c r="B863" s="83"/>
    </row>
    <row r="864" spans="1:2" x14ac:dyDescent="0.3">
      <c r="A864" s="82"/>
      <c r="B864" s="83"/>
    </row>
    <row r="865" spans="1:2" x14ac:dyDescent="0.3">
      <c r="A865" s="82"/>
      <c r="B865" s="83"/>
    </row>
    <row r="866" spans="1:2" x14ac:dyDescent="0.3">
      <c r="A866" s="82"/>
      <c r="B866" s="83"/>
    </row>
    <row r="867" spans="1:2" x14ac:dyDescent="0.3">
      <c r="A867" s="82"/>
      <c r="B867" s="83"/>
    </row>
    <row r="868" spans="1:2" x14ac:dyDescent="0.3">
      <c r="A868" s="82"/>
      <c r="B868" s="83"/>
    </row>
    <row r="869" spans="1:2" x14ac:dyDescent="0.3">
      <c r="A869" s="82"/>
      <c r="B869" s="83"/>
    </row>
    <row r="870" spans="1:2" x14ac:dyDescent="0.3">
      <c r="A870" s="82"/>
      <c r="B870" s="83"/>
    </row>
    <row r="871" spans="1:2" x14ac:dyDescent="0.3">
      <c r="A871" s="82"/>
      <c r="B871" s="83"/>
    </row>
    <row r="872" spans="1:2" x14ac:dyDescent="0.3">
      <c r="A872" s="82"/>
      <c r="B872" s="83"/>
    </row>
    <row r="873" spans="1:2" x14ac:dyDescent="0.3">
      <c r="A873" s="82"/>
      <c r="B873" s="83"/>
    </row>
    <row r="874" spans="1:2" x14ac:dyDescent="0.3">
      <c r="A874" s="82"/>
      <c r="B874" s="83"/>
    </row>
    <row r="875" spans="1:2" x14ac:dyDescent="0.3">
      <c r="A875" s="82"/>
      <c r="B875" s="83"/>
    </row>
    <row r="876" spans="1:2" x14ac:dyDescent="0.3">
      <c r="A876" s="82"/>
      <c r="B876" s="83"/>
    </row>
    <row r="877" spans="1:2" x14ac:dyDescent="0.3">
      <c r="A877" s="82"/>
      <c r="B877" s="83"/>
    </row>
    <row r="878" spans="1:2" x14ac:dyDescent="0.3">
      <c r="A878" s="82"/>
      <c r="B878" s="83"/>
    </row>
    <row r="879" spans="1:2" x14ac:dyDescent="0.3">
      <c r="A879" s="82"/>
      <c r="B879" s="83"/>
    </row>
    <row r="880" spans="1:2" x14ac:dyDescent="0.3">
      <c r="A880" s="82"/>
      <c r="B880" s="83"/>
    </row>
    <row r="881" spans="1:2" x14ac:dyDescent="0.3">
      <c r="A881" s="82"/>
      <c r="B881" s="83"/>
    </row>
    <row r="882" spans="1:2" x14ac:dyDescent="0.3">
      <c r="A882" s="82"/>
      <c r="B882" s="83"/>
    </row>
    <row r="883" spans="1:2" x14ac:dyDescent="0.3">
      <c r="A883" s="82"/>
      <c r="B883" s="83"/>
    </row>
    <row r="884" spans="1:2" x14ac:dyDescent="0.3">
      <c r="A884" s="82"/>
      <c r="B884" s="83"/>
    </row>
    <row r="885" spans="1:2" x14ac:dyDescent="0.3">
      <c r="A885" s="82"/>
      <c r="B885" s="83"/>
    </row>
    <row r="886" spans="1:2" x14ac:dyDescent="0.3">
      <c r="A886" s="82"/>
      <c r="B886" s="83"/>
    </row>
    <row r="887" spans="1:2" x14ac:dyDescent="0.3">
      <c r="A887" s="82"/>
      <c r="B887" s="83"/>
    </row>
    <row r="888" spans="1:2" x14ac:dyDescent="0.3">
      <c r="A888" s="82"/>
      <c r="B888" s="83"/>
    </row>
    <row r="889" spans="1:2" x14ac:dyDescent="0.3">
      <c r="A889" s="82"/>
      <c r="B889" s="83"/>
    </row>
    <row r="890" spans="1:2" x14ac:dyDescent="0.3">
      <c r="A890" s="82"/>
      <c r="B890" s="83"/>
    </row>
    <row r="891" spans="1:2" x14ac:dyDescent="0.3">
      <c r="A891" s="82"/>
      <c r="B891" s="83"/>
    </row>
    <row r="892" spans="1:2" x14ac:dyDescent="0.3">
      <c r="A892" s="82"/>
      <c r="B892" s="83"/>
    </row>
    <row r="893" spans="1:2" x14ac:dyDescent="0.3">
      <c r="A893" s="82"/>
      <c r="B893" s="83"/>
    </row>
    <row r="894" spans="1:2" x14ac:dyDescent="0.3">
      <c r="A894" s="82"/>
      <c r="B894" s="83"/>
    </row>
    <row r="895" spans="1:2" x14ac:dyDescent="0.3">
      <c r="A895" s="82"/>
      <c r="B895" s="83"/>
    </row>
    <row r="896" spans="1:2" x14ac:dyDescent="0.3">
      <c r="A896" s="82"/>
      <c r="B896" s="83"/>
    </row>
    <row r="897" spans="1:2" x14ac:dyDescent="0.3">
      <c r="A897" s="82"/>
      <c r="B897" s="83"/>
    </row>
    <row r="898" spans="1:2" x14ac:dyDescent="0.3">
      <c r="A898" s="82"/>
      <c r="B898" s="83"/>
    </row>
    <row r="899" spans="1:2" x14ac:dyDescent="0.3">
      <c r="A899" s="82"/>
      <c r="B899" s="83"/>
    </row>
    <row r="900" spans="1:2" x14ac:dyDescent="0.3">
      <c r="A900" s="82"/>
      <c r="B900" s="83"/>
    </row>
    <row r="901" spans="1:2" x14ac:dyDescent="0.3">
      <c r="A901" s="82"/>
      <c r="B901" s="83"/>
    </row>
    <row r="902" spans="1:2" x14ac:dyDescent="0.3">
      <c r="A902" s="82"/>
      <c r="B902" s="83"/>
    </row>
    <row r="903" spans="1:2" x14ac:dyDescent="0.3">
      <c r="A903" s="82"/>
      <c r="B903" s="83"/>
    </row>
    <row r="904" spans="1:2" x14ac:dyDescent="0.3">
      <c r="A904" s="82"/>
      <c r="B904" s="83"/>
    </row>
    <row r="905" spans="1:2" x14ac:dyDescent="0.3">
      <c r="A905" s="82"/>
      <c r="B905" s="83"/>
    </row>
    <row r="906" spans="1:2" x14ac:dyDescent="0.3">
      <c r="A906" s="82"/>
      <c r="B906" s="83"/>
    </row>
    <row r="907" spans="1:2" x14ac:dyDescent="0.3">
      <c r="A907" s="82"/>
      <c r="B907" s="83"/>
    </row>
    <row r="908" spans="1:2" x14ac:dyDescent="0.3">
      <c r="A908" s="82"/>
      <c r="B908" s="83"/>
    </row>
    <row r="909" spans="1:2" x14ac:dyDescent="0.3">
      <c r="A909" s="82"/>
      <c r="B909" s="83"/>
    </row>
    <row r="910" spans="1:2" x14ac:dyDescent="0.3">
      <c r="A910" s="82"/>
      <c r="B910" s="83"/>
    </row>
    <row r="911" spans="1:2" x14ac:dyDescent="0.3">
      <c r="A911" s="82"/>
      <c r="B911" s="83"/>
    </row>
    <row r="912" spans="1:2" x14ac:dyDescent="0.3">
      <c r="A912" s="82"/>
      <c r="B912" s="83"/>
    </row>
    <row r="913" spans="1:2" x14ac:dyDescent="0.3">
      <c r="A913" s="82"/>
      <c r="B913" s="83"/>
    </row>
    <row r="914" spans="1:2" x14ac:dyDescent="0.3">
      <c r="A914" s="82"/>
      <c r="B914" s="83"/>
    </row>
    <row r="915" spans="1:2" x14ac:dyDescent="0.3">
      <c r="A915" s="82"/>
      <c r="B915" s="83"/>
    </row>
    <row r="916" spans="1:2" x14ac:dyDescent="0.3">
      <c r="A916" s="82"/>
      <c r="B916" s="83"/>
    </row>
    <row r="917" spans="1:2" x14ac:dyDescent="0.3">
      <c r="A917" s="82"/>
      <c r="B917" s="83"/>
    </row>
    <row r="918" spans="1:2" x14ac:dyDescent="0.3">
      <c r="A918" s="82"/>
      <c r="B918" s="83"/>
    </row>
    <row r="919" spans="1:2" x14ac:dyDescent="0.3">
      <c r="A919" s="82"/>
      <c r="B919" s="83"/>
    </row>
    <row r="920" spans="1:2" x14ac:dyDescent="0.3">
      <c r="A920" s="82"/>
      <c r="B920" s="83"/>
    </row>
    <row r="921" spans="1:2" x14ac:dyDescent="0.3">
      <c r="A921" s="82"/>
      <c r="B921" s="83"/>
    </row>
    <row r="922" spans="1:2" x14ac:dyDescent="0.3">
      <c r="A922" s="82"/>
      <c r="B922" s="83"/>
    </row>
    <row r="923" spans="1:2" x14ac:dyDescent="0.3">
      <c r="A923" s="82"/>
      <c r="B923" s="83"/>
    </row>
    <row r="924" spans="1:2" x14ac:dyDescent="0.3">
      <c r="A924" s="82"/>
      <c r="B924" s="83"/>
    </row>
    <row r="925" spans="1:2" x14ac:dyDescent="0.3">
      <c r="A925" s="82"/>
      <c r="B925" s="83"/>
    </row>
    <row r="926" spans="1:2" x14ac:dyDescent="0.3">
      <c r="A926" s="82"/>
      <c r="B926" s="83"/>
    </row>
    <row r="927" spans="1:2" x14ac:dyDescent="0.3">
      <c r="A927" s="82"/>
      <c r="B927" s="83"/>
    </row>
    <row r="928" spans="1:2" x14ac:dyDescent="0.3">
      <c r="A928" s="82"/>
      <c r="B928" s="83"/>
    </row>
    <row r="929" spans="1:2" x14ac:dyDescent="0.3">
      <c r="A929" s="82"/>
      <c r="B929" s="83"/>
    </row>
    <row r="930" spans="1:2" x14ac:dyDescent="0.3">
      <c r="A930" s="82"/>
      <c r="B930" s="83"/>
    </row>
    <row r="931" spans="1:2" x14ac:dyDescent="0.3">
      <c r="A931" s="82"/>
      <c r="B931" s="83"/>
    </row>
    <row r="932" spans="1:2" x14ac:dyDescent="0.3">
      <c r="A932" s="82"/>
      <c r="B932" s="83"/>
    </row>
    <row r="933" spans="1:2" x14ac:dyDescent="0.3">
      <c r="A933" s="82"/>
      <c r="B933" s="83"/>
    </row>
    <row r="934" spans="1:2" x14ac:dyDescent="0.3">
      <c r="A934" s="82"/>
      <c r="B934" s="83"/>
    </row>
    <row r="935" spans="1:2" x14ac:dyDescent="0.3">
      <c r="A935" s="82"/>
      <c r="B935" s="83"/>
    </row>
    <row r="936" spans="1:2" x14ac:dyDescent="0.3">
      <c r="A936" s="82"/>
      <c r="B936" s="83"/>
    </row>
    <row r="937" spans="1:2" x14ac:dyDescent="0.3">
      <c r="A937" s="82"/>
      <c r="B937" s="83"/>
    </row>
    <row r="938" spans="1:2" x14ac:dyDescent="0.3">
      <c r="A938" s="82"/>
      <c r="B938" s="83"/>
    </row>
    <row r="939" spans="1:2" x14ac:dyDescent="0.3">
      <c r="A939" s="82"/>
      <c r="B939" s="83"/>
    </row>
    <row r="940" spans="1:2" x14ac:dyDescent="0.3">
      <c r="A940" s="82"/>
      <c r="B940" s="83"/>
    </row>
    <row r="941" spans="1:2" x14ac:dyDescent="0.3">
      <c r="A941" s="82"/>
      <c r="B941" s="83"/>
    </row>
    <row r="942" spans="1:2" x14ac:dyDescent="0.3">
      <c r="A942" s="82"/>
      <c r="B942" s="83"/>
    </row>
    <row r="943" spans="1:2" x14ac:dyDescent="0.3">
      <c r="A943" s="82"/>
      <c r="B943" s="83"/>
    </row>
    <row r="944" spans="1:2" x14ac:dyDescent="0.3">
      <c r="A944" s="82"/>
      <c r="B944" s="83"/>
    </row>
    <row r="945" spans="1:2" x14ac:dyDescent="0.3">
      <c r="A945" s="82"/>
      <c r="B945" s="83"/>
    </row>
    <row r="946" spans="1:2" x14ac:dyDescent="0.3">
      <c r="A946" s="82"/>
      <c r="B946" s="83"/>
    </row>
    <row r="947" spans="1:2" x14ac:dyDescent="0.3">
      <c r="A947" s="82"/>
      <c r="B947" s="83"/>
    </row>
    <row r="948" spans="1:2" x14ac:dyDescent="0.3">
      <c r="A948" s="82"/>
      <c r="B948" s="83"/>
    </row>
    <row r="949" spans="1:2" x14ac:dyDescent="0.3">
      <c r="A949" s="82"/>
      <c r="B949" s="83"/>
    </row>
    <row r="950" spans="1:2" x14ac:dyDescent="0.3">
      <c r="A950" s="82"/>
      <c r="B950" s="83"/>
    </row>
    <row r="951" spans="1:2" x14ac:dyDescent="0.3">
      <c r="A951" s="82"/>
      <c r="B951" s="83"/>
    </row>
    <row r="952" spans="1:2" x14ac:dyDescent="0.3">
      <c r="A952" s="82"/>
      <c r="B952" s="83"/>
    </row>
    <row r="953" spans="1:2" x14ac:dyDescent="0.3">
      <c r="A953" s="82"/>
      <c r="B953" s="83"/>
    </row>
    <row r="954" spans="1:2" x14ac:dyDescent="0.3">
      <c r="A954" s="82"/>
      <c r="B954" s="83"/>
    </row>
    <row r="955" spans="1:2" x14ac:dyDescent="0.3">
      <c r="A955" s="82"/>
      <c r="B955" s="83"/>
    </row>
    <row r="956" spans="1:2" x14ac:dyDescent="0.3">
      <c r="A956" s="82"/>
      <c r="B956" s="83"/>
    </row>
    <row r="957" spans="1:2" x14ac:dyDescent="0.3">
      <c r="A957" s="82"/>
      <c r="B957" s="83"/>
    </row>
    <row r="958" spans="1:2" x14ac:dyDescent="0.3">
      <c r="A958" s="82"/>
      <c r="B958" s="83"/>
    </row>
    <row r="959" spans="1:2" x14ac:dyDescent="0.3">
      <c r="A959" s="82"/>
      <c r="B959" s="83"/>
    </row>
    <row r="960" spans="1:2" x14ac:dyDescent="0.3">
      <c r="A960" s="82"/>
      <c r="B960" s="83"/>
    </row>
    <row r="961" spans="1:2" x14ac:dyDescent="0.3">
      <c r="A961" s="82"/>
      <c r="B961" s="83"/>
    </row>
    <row r="962" spans="1:2" x14ac:dyDescent="0.3">
      <c r="A962" s="82"/>
      <c r="B962" s="83"/>
    </row>
    <row r="963" spans="1:2" x14ac:dyDescent="0.3">
      <c r="A963" s="82"/>
      <c r="B963" s="83"/>
    </row>
    <row r="964" spans="1:2" x14ac:dyDescent="0.3">
      <c r="A964" s="82"/>
      <c r="B964" s="83"/>
    </row>
    <row r="965" spans="1:2" x14ac:dyDescent="0.3">
      <c r="A965" s="82"/>
      <c r="B965" s="83"/>
    </row>
    <row r="966" spans="1:2" x14ac:dyDescent="0.3">
      <c r="A966" s="82"/>
      <c r="B966" s="83"/>
    </row>
    <row r="967" spans="1:2" x14ac:dyDescent="0.3">
      <c r="A967" s="82"/>
      <c r="B967" s="83"/>
    </row>
    <row r="968" spans="1:2" x14ac:dyDescent="0.3">
      <c r="A968" s="82"/>
      <c r="B968" s="83"/>
    </row>
    <row r="969" spans="1:2" x14ac:dyDescent="0.3">
      <c r="A969" s="82"/>
      <c r="B969" s="83"/>
    </row>
    <row r="970" spans="1:2" x14ac:dyDescent="0.3">
      <c r="A970" s="82"/>
      <c r="B970" s="83"/>
    </row>
    <row r="971" spans="1:2" x14ac:dyDescent="0.3">
      <c r="A971" s="82"/>
      <c r="B971" s="83"/>
    </row>
    <row r="972" spans="1:2" x14ac:dyDescent="0.3">
      <c r="A972" s="82"/>
      <c r="B972" s="83"/>
    </row>
    <row r="973" spans="1:2" x14ac:dyDescent="0.3">
      <c r="A973" s="82"/>
      <c r="B973" s="83"/>
    </row>
    <row r="974" spans="1:2" x14ac:dyDescent="0.3">
      <c r="A974" s="82"/>
      <c r="B974" s="83"/>
    </row>
    <row r="975" spans="1:2" x14ac:dyDescent="0.3">
      <c r="A975" s="82"/>
      <c r="B975" s="83"/>
    </row>
    <row r="976" spans="1:2" x14ac:dyDescent="0.3">
      <c r="A976" s="82"/>
      <c r="B976" s="83"/>
    </row>
    <row r="977" spans="1:2" x14ac:dyDescent="0.3">
      <c r="A977" s="82"/>
      <c r="B977" s="83"/>
    </row>
    <row r="978" spans="1:2" x14ac:dyDescent="0.3">
      <c r="A978" s="82"/>
      <c r="B978" s="83"/>
    </row>
    <row r="979" spans="1:2" x14ac:dyDescent="0.3">
      <c r="A979" s="82"/>
      <c r="B979" s="83"/>
    </row>
    <row r="980" spans="1:2" x14ac:dyDescent="0.3">
      <c r="A980" s="82"/>
      <c r="B980" s="83"/>
    </row>
    <row r="981" spans="1:2" x14ac:dyDescent="0.3">
      <c r="A981" s="82"/>
      <c r="B981" s="83"/>
    </row>
    <row r="982" spans="1:2" x14ac:dyDescent="0.3">
      <c r="A982" s="82"/>
      <c r="B982" s="83"/>
    </row>
    <row r="983" spans="1:2" x14ac:dyDescent="0.3">
      <c r="A983" s="82"/>
      <c r="B983" s="83"/>
    </row>
    <row r="984" spans="1:2" x14ac:dyDescent="0.3">
      <c r="A984" s="82"/>
      <c r="B984" s="83"/>
    </row>
    <row r="985" spans="1:2" x14ac:dyDescent="0.3">
      <c r="A985" s="82"/>
      <c r="B985" s="83"/>
    </row>
    <row r="986" spans="1:2" x14ac:dyDescent="0.3">
      <c r="A986" s="82"/>
      <c r="B986" s="83"/>
    </row>
    <row r="987" spans="1:2" x14ac:dyDescent="0.3">
      <c r="A987" s="82"/>
      <c r="B987" s="83"/>
    </row>
    <row r="988" spans="1:2" x14ac:dyDescent="0.3">
      <c r="A988" s="82"/>
      <c r="B988" s="83"/>
    </row>
    <row r="989" spans="1:2" x14ac:dyDescent="0.3">
      <c r="A989" s="82"/>
      <c r="B989" s="83"/>
    </row>
    <row r="990" spans="1:2" x14ac:dyDescent="0.3">
      <c r="A990" s="82"/>
      <c r="B990" s="83"/>
    </row>
    <row r="991" spans="1:2" x14ac:dyDescent="0.3">
      <c r="A991" s="82"/>
      <c r="B991" s="83"/>
    </row>
    <row r="992" spans="1:2" x14ac:dyDescent="0.3">
      <c r="A992" s="82"/>
      <c r="B992" s="83"/>
    </row>
    <row r="993" spans="1:2" x14ac:dyDescent="0.3">
      <c r="A993" s="82"/>
      <c r="B993" s="83"/>
    </row>
    <row r="994" spans="1:2" x14ac:dyDescent="0.3">
      <c r="A994" s="82"/>
      <c r="B994" s="83"/>
    </row>
    <row r="995" spans="1:2" x14ac:dyDescent="0.3">
      <c r="A995" s="82"/>
      <c r="B995" s="83"/>
    </row>
    <row r="996" spans="1:2" x14ac:dyDescent="0.3">
      <c r="A996" s="82"/>
      <c r="B996" s="83"/>
    </row>
    <row r="997" spans="1:2" x14ac:dyDescent="0.3">
      <c r="A997" s="82"/>
      <c r="B997" s="83"/>
    </row>
    <row r="998" spans="1:2" x14ac:dyDescent="0.3">
      <c r="A998" s="82"/>
      <c r="B998" s="83"/>
    </row>
    <row r="999" spans="1:2" x14ac:dyDescent="0.3">
      <c r="A999" s="82"/>
      <c r="B999" s="83"/>
    </row>
    <row r="1000" spans="1:2" x14ac:dyDescent="0.3">
      <c r="A1000" s="82"/>
      <c r="B1000" s="83"/>
    </row>
    <row r="1001" spans="1:2" x14ac:dyDescent="0.3">
      <c r="A1001" s="82"/>
      <c r="B1001" s="83"/>
    </row>
    <row r="1002" spans="1:2" x14ac:dyDescent="0.3">
      <c r="A1002" s="82"/>
      <c r="B1002" s="83"/>
    </row>
    <row r="1003" spans="1:2" x14ac:dyDescent="0.3">
      <c r="A1003" s="82"/>
      <c r="B1003" s="83"/>
    </row>
  </sheetData>
  <mergeCells count="3">
    <mergeCell ref="A1:B1"/>
    <mergeCell ref="A2:A3"/>
    <mergeCell ref="B2:B3"/>
  </mergeCells>
  <conditionalFormatting sqref="D40:U40 D39:F39 D41:N41 D2:F2 F3 H2 J2 L2 N2 P2 D1 T2 R1:R2 M1 D4:E4 D5:U38">
    <cfRule type="cellIs" dxfId="309" priority="17" operator="equal">
      <formula>0</formula>
    </cfRule>
  </conditionalFormatting>
  <conditionalFormatting sqref="H1">
    <cfRule type="cellIs" dxfId="308" priority="16" operator="equal">
      <formula>0</formula>
    </cfRule>
  </conditionalFormatting>
  <conditionalFormatting sqref="D52:U52 D42:U50 D53 F53:G53 I53:L53 N53:Q53 S53:U53">
    <cfRule type="cellIs" dxfId="307" priority="15" operator="equal">
      <formula>0</formula>
    </cfRule>
  </conditionalFormatting>
  <conditionalFormatting sqref="F4:U4">
    <cfRule type="cellIs" dxfId="306" priority="14" operator="equal">
      <formula>0</formula>
    </cfRule>
  </conditionalFormatting>
  <conditionalFormatting sqref="AB2:AC2 AB1 AP1 AK1 AB4:AC41">
    <cfRule type="cellIs" dxfId="305" priority="13" operator="equal">
      <formula>0</formula>
    </cfRule>
  </conditionalFormatting>
  <conditionalFormatting sqref="AF1">
    <cfRule type="cellIs" dxfId="304" priority="12" operator="equal">
      <formula>0</formula>
    </cfRule>
  </conditionalFormatting>
  <conditionalFormatting sqref="AB42:AS50 AB52:AS53">
    <cfRule type="cellIs" dxfId="303" priority="11" operator="equal">
      <formula>0</formula>
    </cfRule>
  </conditionalFormatting>
  <conditionalFormatting sqref="AD40:AS40 AD39 AD41:AL41 AD2:AD3 AF2 AH2 AJ2 AL2 AN2 AR2 AP2 AD5:AS38">
    <cfRule type="cellIs" dxfId="302" priority="10" operator="equal">
      <formula>0</formula>
    </cfRule>
  </conditionalFormatting>
  <conditionalFormatting sqref="AD4:AS4">
    <cfRule type="cellIs" dxfId="301" priority="9" operator="equal">
      <formula>0</formula>
    </cfRule>
  </conditionalFormatting>
  <conditionalFormatting sqref="N55">
    <cfRule type="cellIs" dxfId="300" priority="8" operator="equal">
      <formula>0</formula>
    </cfRule>
  </conditionalFormatting>
  <conditionalFormatting sqref="R55">
    <cfRule type="cellIs" dxfId="299" priority="7" operator="equal">
      <formula>0</formula>
    </cfRule>
  </conditionalFormatting>
  <conditionalFormatting sqref="E55">
    <cfRule type="cellIs" dxfId="298" priority="6" operator="equal">
      <formula>0</formula>
    </cfRule>
  </conditionalFormatting>
  <conditionalFormatting sqref="G55">
    <cfRule type="cellIs" dxfId="297" priority="5" operator="equal">
      <formula>0</formula>
    </cfRule>
  </conditionalFormatting>
  <conditionalFormatting sqref="E53">
    <cfRule type="cellIs" dxfId="296" priority="4" operator="equal">
      <formula>0</formula>
    </cfRule>
  </conditionalFormatting>
  <conditionalFormatting sqref="H53">
    <cfRule type="cellIs" dxfId="295" priority="3" operator="equal">
      <formula>0</formula>
    </cfRule>
  </conditionalFormatting>
  <conditionalFormatting sqref="M53">
    <cfRule type="cellIs" dxfId="294" priority="2" operator="equal">
      <formula>0</formula>
    </cfRule>
  </conditionalFormatting>
  <conditionalFormatting sqref="R53">
    <cfRule type="cellIs" dxfId="293" priority="1" operator="equal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004"/>
  <sheetViews>
    <sheetView tabSelected="1" workbookViewId="0"/>
  </sheetViews>
  <sheetFormatPr baseColWidth="10" defaultRowHeight="14.4" x14ac:dyDescent="0.3"/>
  <cols>
    <col min="1" max="1" width="13.77734375" style="134" customWidth="1"/>
    <col min="2" max="2" width="12.77734375" style="135" customWidth="1"/>
    <col min="3" max="3" width="0.88671875" style="129" customWidth="1"/>
    <col min="4" max="5" width="10.77734375" style="130" customWidth="1"/>
    <col min="6" max="23" width="3.77734375" style="130" customWidth="1"/>
    <col min="24" max="24" width="0.88671875" style="131" customWidth="1"/>
  </cols>
  <sheetData>
    <row r="1" spans="1:27" ht="16.2" thickBot="1" x14ac:dyDescent="0.35">
      <c r="A1" s="1" t="s">
        <v>0</v>
      </c>
      <c r="B1" s="2" t="s">
        <v>87</v>
      </c>
      <c r="C1" s="3"/>
      <c r="D1" s="4" t="s">
        <v>1</v>
      </c>
      <c r="E1" s="5"/>
      <c r="F1" s="5"/>
      <c r="G1" s="6"/>
      <c r="H1" s="4"/>
      <c r="I1" s="5" t="s">
        <v>88</v>
      </c>
      <c r="J1" s="5"/>
      <c r="K1" s="5"/>
      <c r="L1" s="6"/>
      <c r="M1" s="4" t="s">
        <v>87</v>
      </c>
      <c r="N1" s="5"/>
      <c r="O1" s="6"/>
      <c r="P1" s="5"/>
      <c r="Q1" s="6"/>
      <c r="R1" s="437" t="s">
        <v>2</v>
      </c>
      <c r="S1" s="438"/>
      <c r="T1" s="438"/>
      <c r="U1" s="438"/>
      <c r="V1" s="438"/>
      <c r="W1" s="439"/>
      <c r="X1" s="7"/>
    </row>
    <row r="2" spans="1:27" ht="15" thickBot="1" x14ac:dyDescent="0.35">
      <c r="A2" s="433" t="s">
        <v>3</v>
      </c>
      <c r="B2" s="440">
        <v>2019</v>
      </c>
      <c r="C2" s="8"/>
      <c r="D2" s="9" t="s">
        <v>4</v>
      </c>
      <c r="E2" s="9" t="s">
        <v>5</v>
      </c>
      <c r="F2" s="10" t="s">
        <v>6</v>
      </c>
      <c r="G2" s="11"/>
      <c r="H2" s="10" t="s">
        <v>6</v>
      </c>
      <c r="I2" s="11"/>
      <c r="J2" s="14" t="s">
        <v>6</v>
      </c>
      <c r="K2" s="11"/>
      <c r="L2" s="12" t="s">
        <v>6</v>
      </c>
      <c r="M2" s="15"/>
      <c r="N2" s="16" t="s">
        <v>6</v>
      </c>
      <c r="O2" s="17"/>
      <c r="P2" s="18" t="s">
        <v>6</v>
      </c>
      <c r="Q2" s="15"/>
      <c r="R2" s="16" t="s">
        <v>6</v>
      </c>
      <c r="S2" s="17"/>
      <c r="T2" s="12" t="s">
        <v>6</v>
      </c>
      <c r="U2" s="13"/>
      <c r="V2" s="19" t="s">
        <v>6</v>
      </c>
      <c r="W2" s="20"/>
      <c r="X2" s="21">
        <f>DATE($B$2,1,1)</f>
        <v>43466</v>
      </c>
    </row>
    <row r="3" spans="1:27" ht="15" thickBot="1" x14ac:dyDescent="0.35">
      <c r="A3" s="434"/>
      <c r="B3" s="441"/>
      <c r="C3" s="8"/>
      <c r="D3" s="22" t="s">
        <v>7</v>
      </c>
      <c r="E3" s="23" t="s">
        <v>7</v>
      </c>
      <c r="F3" s="24">
        <v>1</v>
      </c>
      <c r="G3" s="24">
        <v>2</v>
      </c>
      <c r="H3" s="24">
        <v>3</v>
      </c>
      <c r="I3" s="24">
        <v>4</v>
      </c>
      <c r="J3" s="24">
        <v>5</v>
      </c>
      <c r="K3" s="24">
        <v>6</v>
      </c>
      <c r="L3" s="25">
        <v>7</v>
      </c>
      <c r="M3" s="25">
        <v>8</v>
      </c>
      <c r="N3" s="24">
        <v>9</v>
      </c>
      <c r="O3" s="24">
        <v>10</v>
      </c>
      <c r="P3" s="25">
        <v>11</v>
      </c>
      <c r="Q3" s="25">
        <v>12</v>
      </c>
      <c r="R3" s="24">
        <v>13</v>
      </c>
      <c r="S3" s="24">
        <v>14</v>
      </c>
      <c r="T3" s="25">
        <v>15</v>
      </c>
      <c r="U3" s="26">
        <v>16</v>
      </c>
      <c r="V3" s="27">
        <v>17</v>
      </c>
      <c r="W3" s="27">
        <v>18</v>
      </c>
      <c r="X3" s="21">
        <f>DATE($B$2,12,25)</f>
        <v>43824</v>
      </c>
    </row>
    <row r="4" spans="1:27" ht="16.2" thickBot="1" x14ac:dyDescent="0.35">
      <c r="A4" s="28">
        <v>43706</v>
      </c>
      <c r="B4" s="29" t="s">
        <v>8</v>
      </c>
      <c r="C4" s="8" t="e">
        <f t="shared" ref="C4:C39" ca="1" si="0">INDIRECT("'"&amp;B4&amp;"'!B2")</f>
        <v>#REF!</v>
      </c>
      <c r="D4" s="30">
        <f t="shared" ref="D4:E39" si="1">A4</f>
        <v>43706</v>
      </c>
      <c r="E4" s="30" t="str">
        <f t="shared" si="1"/>
        <v>Abat-Neuf</v>
      </c>
      <c r="F4" s="31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3"/>
      <c r="V4" s="32"/>
      <c r="W4" s="33"/>
      <c r="X4" s="21">
        <f>X3-1</f>
        <v>43823</v>
      </c>
    </row>
    <row r="5" spans="1:27" x14ac:dyDescent="0.3">
      <c r="A5" s="34">
        <f t="shared" ref="A5:A34" si="2">WORKDAY.INTL(A4,1,"1110111",JF)</f>
        <v>43713</v>
      </c>
      <c r="B5" s="35" t="s">
        <v>9</v>
      </c>
      <c r="C5" s="8">
        <f t="shared" ca="1" si="0"/>
        <v>0</v>
      </c>
      <c r="D5" s="36">
        <f t="shared" si="1"/>
        <v>43713</v>
      </c>
      <c r="E5" s="37" t="str">
        <f t="shared" si="1"/>
        <v>Sem.01</v>
      </c>
      <c r="F5" s="423">
        <v>1</v>
      </c>
      <c r="G5" s="424">
        <v>2</v>
      </c>
      <c r="H5" s="39">
        <v>3</v>
      </c>
      <c r="I5" s="39">
        <v>4</v>
      </c>
      <c r="J5" s="38">
        <v>5</v>
      </c>
      <c r="K5" s="38">
        <v>6</v>
      </c>
      <c r="L5" s="39">
        <v>7</v>
      </c>
      <c r="M5" s="39">
        <v>8</v>
      </c>
      <c r="N5" s="38">
        <v>9</v>
      </c>
      <c r="O5" s="38">
        <v>10</v>
      </c>
      <c r="P5" s="39">
        <v>11</v>
      </c>
      <c r="Q5" s="39">
        <v>12</v>
      </c>
      <c r="R5" s="38">
        <v>13</v>
      </c>
      <c r="S5" s="38">
        <v>14</v>
      </c>
      <c r="T5" s="39">
        <v>15</v>
      </c>
      <c r="U5" s="40">
        <v>16</v>
      </c>
      <c r="V5" s="38">
        <v>17</v>
      </c>
      <c r="W5" s="41">
        <v>18</v>
      </c>
      <c r="X5" s="21">
        <f>X4+2</f>
        <v>43825</v>
      </c>
      <c r="Y5" s="407" t="s">
        <v>86</v>
      </c>
      <c r="Z5" s="407" t="s">
        <v>85</v>
      </c>
      <c r="AA5" s="407"/>
    </row>
    <row r="6" spans="1:27" x14ac:dyDescent="0.3">
      <c r="A6" s="34">
        <f t="shared" si="2"/>
        <v>43720</v>
      </c>
      <c r="B6" s="42" t="s">
        <v>10</v>
      </c>
      <c r="C6" s="8">
        <f t="shared" ca="1" si="0"/>
        <v>0</v>
      </c>
      <c r="D6" s="400">
        <f t="shared" si="1"/>
        <v>43720</v>
      </c>
      <c r="E6" s="401" t="str">
        <f t="shared" si="1"/>
        <v>Sem.02</v>
      </c>
      <c r="F6" s="402">
        <v>3</v>
      </c>
      <c r="G6" s="402">
        <v>6</v>
      </c>
      <c r="H6" s="408">
        <v>5</v>
      </c>
      <c r="I6" s="404">
        <v>1</v>
      </c>
      <c r="J6" s="402">
        <v>2</v>
      </c>
      <c r="K6" s="402">
        <v>4</v>
      </c>
      <c r="L6" s="402">
        <v>11</v>
      </c>
      <c r="M6" s="402">
        <v>10</v>
      </c>
      <c r="N6" s="402">
        <v>7</v>
      </c>
      <c r="O6" s="402">
        <v>12</v>
      </c>
      <c r="P6" s="402">
        <v>9</v>
      </c>
      <c r="Q6" s="402">
        <v>8</v>
      </c>
      <c r="R6" s="402">
        <v>18</v>
      </c>
      <c r="S6" s="402">
        <v>16</v>
      </c>
      <c r="T6" s="402">
        <v>13</v>
      </c>
      <c r="U6" s="403">
        <v>17</v>
      </c>
      <c r="V6" s="405">
        <v>14</v>
      </c>
      <c r="W6" s="406">
        <v>15</v>
      </c>
      <c r="X6" s="21">
        <f>X5+1</f>
        <v>43826</v>
      </c>
      <c r="Y6" s="407" t="s">
        <v>86</v>
      </c>
      <c r="Z6" s="407" t="s">
        <v>85</v>
      </c>
      <c r="AA6" s="407"/>
    </row>
    <row r="7" spans="1:27" x14ac:dyDescent="0.3">
      <c r="A7" s="34">
        <f t="shared" si="2"/>
        <v>43727</v>
      </c>
      <c r="B7" s="42" t="s">
        <v>11</v>
      </c>
      <c r="C7" s="8">
        <f t="shared" ca="1" si="0"/>
        <v>0</v>
      </c>
      <c r="D7" s="43">
        <f t="shared" si="1"/>
        <v>43727</v>
      </c>
      <c r="E7" s="37" t="str">
        <f t="shared" si="1"/>
        <v>Sem.03</v>
      </c>
      <c r="F7" s="44">
        <v>5</v>
      </c>
      <c r="G7" s="44">
        <v>4</v>
      </c>
      <c r="H7" s="45">
        <v>2</v>
      </c>
      <c r="I7" s="45">
        <v>6</v>
      </c>
      <c r="J7" s="408">
        <v>3</v>
      </c>
      <c r="K7" s="404">
        <v>1</v>
      </c>
      <c r="L7" s="45">
        <v>9</v>
      </c>
      <c r="M7" s="45">
        <v>12</v>
      </c>
      <c r="N7" s="44">
        <v>11</v>
      </c>
      <c r="O7" s="44">
        <v>8</v>
      </c>
      <c r="P7" s="45">
        <v>7</v>
      </c>
      <c r="Q7" s="45">
        <v>10</v>
      </c>
      <c r="R7" s="44">
        <v>15</v>
      </c>
      <c r="S7" s="44">
        <v>17</v>
      </c>
      <c r="T7" s="45">
        <v>18</v>
      </c>
      <c r="U7" s="46">
        <v>14</v>
      </c>
      <c r="V7" s="38">
        <v>16</v>
      </c>
      <c r="W7" s="41">
        <v>13</v>
      </c>
      <c r="X7" s="21">
        <f>X6+1</f>
        <v>43827</v>
      </c>
      <c r="Y7" s="407" t="s">
        <v>86</v>
      </c>
      <c r="Z7" s="407" t="s">
        <v>85</v>
      </c>
      <c r="AA7" s="407"/>
    </row>
    <row r="8" spans="1:27" x14ac:dyDescent="0.3">
      <c r="A8" s="34">
        <f t="shared" si="2"/>
        <v>43734</v>
      </c>
      <c r="B8" s="42" t="s">
        <v>12</v>
      </c>
      <c r="C8" s="8">
        <f t="shared" ca="1" si="0"/>
        <v>0</v>
      </c>
      <c r="D8" s="43">
        <f t="shared" si="1"/>
        <v>43734</v>
      </c>
      <c r="E8" s="37" t="str">
        <f t="shared" si="1"/>
        <v>Sem.04</v>
      </c>
      <c r="F8" s="44">
        <v>7</v>
      </c>
      <c r="G8" s="44">
        <v>9</v>
      </c>
      <c r="H8" s="45">
        <v>13</v>
      </c>
      <c r="I8" s="45">
        <v>15</v>
      </c>
      <c r="J8" s="44">
        <v>18</v>
      </c>
      <c r="K8" s="44">
        <v>11</v>
      </c>
      <c r="L8" s="45">
        <v>16</v>
      </c>
      <c r="M8" s="45">
        <v>14</v>
      </c>
      <c r="N8" s="44">
        <v>3</v>
      </c>
      <c r="O8" s="44">
        <v>2</v>
      </c>
      <c r="P8" s="45">
        <v>17</v>
      </c>
      <c r="Q8" s="45">
        <v>5</v>
      </c>
      <c r="R8" s="404">
        <v>1</v>
      </c>
      <c r="S8" s="408">
        <v>4</v>
      </c>
      <c r="T8" s="45">
        <v>8</v>
      </c>
      <c r="U8" s="46">
        <v>10</v>
      </c>
      <c r="V8" s="38">
        <v>12</v>
      </c>
      <c r="W8" s="41">
        <v>6</v>
      </c>
      <c r="X8" s="21">
        <f>X7+1</f>
        <v>43828</v>
      </c>
      <c r="Y8" s="407" t="s">
        <v>86</v>
      </c>
      <c r="Z8" s="407" t="s">
        <v>85</v>
      </c>
      <c r="AA8" s="407"/>
    </row>
    <row r="9" spans="1:27" x14ac:dyDescent="0.3">
      <c r="A9" s="34">
        <f t="shared" si="2"/>
        <v>43741</v>
      </c>
      <c r="B9" s="42" t="s">
        <v>13</v>
      </c>
      <c r="C9" s="8">
        <f t="shared" ca="1" si="0"/>
        <v>0</v>
      </c>
      <c r="D9" s="43">
        <f t="shared" si="1"/>
        <v>43741</v>
      </c>
      <c r="E9" s="37" t="str">
        <f t="shared" si="1"/>
        <v>Sem.05</v>
      </c>
      <c r="F9" s="408">
        <v>14</v>
      </c>
      <c r="G9" s="404">
        <v>1</v>
      </c>
      <c r="H9" s="45">
        <v>4</v>
      </c>
      <c r="I9" s="45">
        <v>16</v>
      </c>
      <c r="J9" s="44">
        <v>6</v>
      </c>
      <c r="K9" s="44">
        <v>17</v>
      </c>
      <c r="L9" s="45">
        <v>8</v>
      </c>
      <c r="M9" s="45">
        <v>13</v>
      </c>
      <c r="N9" s="44">
        <v>10</v>
      </c>
      <c r="O9" s="44">
        <v>15</v>
      </c>
      <c r="P9" s="45">
        <v>12</v>
      </c>
      <c r="Q9" s="45">
        <v>18</v>
      </c>
      <c r="R9" s="44">
        <v>7</v>
      </c>
      <c r="S9" s="44">
        <v>2</v>
      </c>
      <c r="T9" s="45">
        <v>9</v>
      </c>
      <c r="U9" s="46">
        <v>3</v>
      </c>
      <c r="V9" s="38">
        <v>5</v>
      </c>
      <c r="W9" s="41">
        <v>11</v>
      </c>
      <c r="X9" s="21">
        <f>X8+1</f>
        <v>43829</v>
      </c>
      <c r="Y9" s="407" t="s">
        <v>86</v>
      </c>
      <c r="Z9" s="407" t="s">
        <v>85</v>
      </c>
      <c r="AA9" s="407"/>
    </row>
    <row r="10" spans="1:27" x14ac:dyDescent="0.3">
      <c r="A10" s="34">
        <f t="shared" si="2"/>
        <v>43748</v>
      </c>
      <c r="B10" s="42" t="s">
        <v>14</v>
      </c>
      <c r="C10" s="8" t="e">
        <f t="shared" ca="1" si="0"/>
        <v>#REF!</v>
      </c>
      <c r="D10" s="43">
        <f t="shared" si="1"/>
        <v>43748</v>
      </c>
      <c r="E10" s="37" t="str">
        <f t="shared" si="1"/>
        <v>Sem.06</v>
      </c>
      <c r="F10" s="44">
        <v>6</v>
      </c>
      <c r="G10" s="44">
        <v>16</v>
      </c>
      <c r="H10" s="45">
        <v>1</v>
      </c>
      <c r="I10" s="45">
        <v>17</v>
      </c>
      <c r="J10" s="44">
        <v>4</v>
      </c>
      <c r="K10" s="44">
        <v>14</v>
      </c>
      <c r="L10" s="45">
        <v>10</v>
      </c>
      <c r="M10" s="45">
        <v>18</v>
      </c>
      <c r="N10" s="44">
        <v>12</v>
      </c>
      <c r="O10" s="44">
        <v>13</v>
      </c>
      <c r="P10" s="45">
        <v>8</v>
      </c>
      <c r="Q10" s="45">
        <v>15</v>
      </c>
      <c r="R10" s="44">
        <v>9</v>
      </c>
      <c r="S10" s="44">
        <v>5</v>
      </c>
      <c r="T10" s="45">
        <v>11</v>
      </c>
      <c r="U10" s="46">
        <v>2</v>
      </c>
      <c r="V10" s="38">
        <v>3</v>
      </c>
      <c r="W10" s="41">
        <v>7</v>
      </c>
      <c r="X10" s="21">
        <f>X9+1</f>
        <v>43830</v>
      </c>
      <c r="Y10" s="407" t="s">
        <v>86</v>
      </c>
      <c r="Z10" s="407" t="s">
        <v>85</v>
      </c>
      <c r="AA10" s="407"/>
    </row>
    <row r="11" spans="1:27" x14ac:dyDescent="0.3">
      <c r="A11" s="34">
        <f t="shared" si="2"/>
        <v>43755</v>
      </c>
      <c r="B11" s="42" t="s">
        <v>15</v>
      </c>
      <c r="C11" s="8" t="e">
        <f t="shared" ca="1" si="0"/>
        <v>#REF!</v>
      </c>
      <c r="D11" s="43">
        <f t="shared" si="1"/>
        <v>43755</v>
      </c>
      <c r="E11" s="37" t="str">
        <f t="shared" si="1"/>
        <v>Sem.07</v>
      </c>
      <c r="F11" s="44">
        <v>4</v>
      </c>
      <c r="G11" s="44">
        <v>17</v>
      </c>
      <c r="H11" s="45">
        <v>6</v>
      </c>
      <c r="I11" s="45">
        <v>14</v>
      </c>
      <c r="J11" s="44">
        <v>1</v>
      </c>
      <c r="K11" s="44">
        <v>16</v>
      </c>
      <c r="L11" s="45">
        <v>12</v>
      </c>
      <c r="M11" s="45">
        <v>15</v>
      </c>
      <c r="N11" s="44">
        <v>8</v>
      </c>
      <c r="O11" s="44">
        <v>18</v>
      </c>
      <c r="P11" s="45">
        <v>10</v>
      </c>
      <c r="Q11" s="45">
        <v>13</v>
      </c>
      <c r="R11" s="44">
        <v>11</v>
      </c>
      <c r="S11" s="44">
        <v>3</v>
      </c>
      <c r="T11" s="45">
        <v>7</v>
      </c>
      <c r="U11" s="46">
        <v>5</v>
      </c>
      <c r="V11" s="38">
        <v>2</v>
      </c>
      <c r="W11" s="41">
        <v>9</v>
      </c>
      <c r="X11" s="21">
        <f>X2+1</f>
        <v>43467</v>
      </c>
      <c r="Y11" s="407" t="s">
        <v>86</v>
      </c>
      <c r="Z11" s="407" t="s">
        <v>85</v>
      </c>
      <c r="AA11" s="407"/>
    </row>
    <row r="12" spans="1:27" x14ac:dyDescent="0.3">
      <c r="A12" s="34">
        <f t="shared" si="2"/>
        <v>43762</v>
      </c>
      <c r="B12" s="42" t="s">
        <v>16</v>
      </c>
      <c r="C12" s="8" t="e">
        <f t="shared" ca="1" si="0"/>
        <v>#REF!</v>
      </c>
      <c r="D12" s="43">
        <f t="shared" si="1"/>
        <v>43762</v>
      </c>
      <c r="E12" s="37" t="str">
        <f t="shared" si="1"/>
        <v>Sem.08</v>
      </c>
      <c r="F12" s="44">
        <v>13</v>
      </c>
      <c r="G12" s="44">
        <v>7</v>
      </c>
      <c r="H12" s="45">
        <v>9</v>
      </c>
      <c r="I12" s="45">
        <v>11</v>
      </c>
      <c r="J12" s="44">
        <v>15</v>
      </c>
      <c r="K12" s="44">
        <v>18</v>
      </c>
      <c r="L12" s="45">
        <v>14</v>
      </c>
      <c r="M12" s="45">
        <v>2</v>
      </c>
      <c r="N12" s="44">
        <v>17</v>
      </c>
      <c r="O12" s="44">
        <v>16</v>
      </c>
      <c r="P12" s="45">
        <v>5</v>
      </c>
      <c r="Q12" s="45">
        <v>3</v>
      </c>
      <c r="R12" s="44">
        <v>8</v>
      </c>
      <c r="S12" s="44">
        <v>1</v>
      </c>
      <c r="T12" s="45">
        <v>4</v>
      </c>
      <c r="U12" s="46">
        <v>6</v>
      </c>
      <c r="V12" s="38">
        <v>10</v>
      </c>
      <c r="W12" s="41">
        <v>12</v>
      </c>
      <c r="X12" s="21">
        <f>EDATE(X2,12)</f>
        <v>43831</v>
      </c>
      <c r="Y12" s="407" t="s">
        <v>86</v>
      </c>
      <c r="Z12" s="407" t="s">
        <v>85</v>
      </c>
      <c r="AA12" s="407"/>
    </row>
    <row r="13" spans="1:27" x14ac:dyDescent="0.3">
      <c r="A13" s="34">
        <f t="shared" si="2"/>
        <v>43769</v>
      </c>
      <c r="B13" s="42" t="s">
        <v>17</v>
      </c>
      <c r="C13" s="8" t="e">
        <f t="shared" ca="1" si="0"/>
        <v>#REF!</v>
      </c>
      <c r="D13" s="43">
        <f t="shared" si="1"/>
        <v>43769</v>
      </c>
      <c r="E13" s="37" t="str">
        <f t="shared" si="1"/>
        <v>Sem.09</v>
      </c>
      <c r="F13" s="44">
        <v>2</v>
      </c>
      <c r="G13" s="44">
        <v>8</v>
      </c>
      <c r="H13" s="47">
        <v>10</v>
      </c>
      <c r="I13" s="47">
        <v>3</v>
      </c>
      <c r="J13" s="44">
        <v>12</v>
      </c>
      <c r="K13" s="44">
        <v>5</v>
      </c>
      <c r="L13" s="47">
        <v>13</v>
      </c>
      <c r="M13" s="47">
        <v>1</v>
      </c>
      <c r="N13" s="44">
        <v>15</v>
      </c>
      <c r="O13" s="44">
        <v>4</v>
      </c>
      <c r="P13" s="47">
        <v>18</v>
      </c>
      <c r="Q13" s="47">
        <v>6</v>
      </c>
      <c r="R13" s="44">
        <v>14</v>
      </c>
      <c r="S13" s="44">
        <v>7</v>
      </c>
      <c r="T13" s="47">
        <v>16</v>
      </c>
      <c r="U13" s="48">
        <v>9</v>
      </c>
      <c r="V13" s="38">
        <v>11</v>
      </c>
      <c r="W13" s="41">
        <v>17</v>
      </c>
      <c r="X13" s="21">
        <f>EDATE(X3,12)</f>
        <v>44190</v>
      </c>
      <c r="Y13" s="407" t="s">
        <v>86</v>
      </c>
      <c r="Z13" s="407" t="s">
        <v>85</v>
      </c>
      <c r="AA13" s="407"/>
    </row>
    <row r="14" spans="1:27" x14ac:dyDescent="0.3">
      <c r="A14" s="34">
        <f t="shared" si="2"/>
        <v>43776</v>
      </c>
      <c r="B14" s="42" t="s">
        <v>18</v>
      </c>
      <c r="C14" s="8">
        <f t="shared" ca="1" si="0"/>
        <v>0</v>
      </c>
      <c r="D14" s="43">
        <f t="shared" si="1"/>
        <v>43776</v>
      </c>
      <c r="E14" s="37" t="str">
        <f t="shared" si="1"/>
        <v>Sem.010</v>
      </c>
      <c r="F14" s="44">
        <v>12</v>
      </c>
      <c r="G14" s="44">
        <v>3</v>
      </c>
      <c r="H14" s="47">
        <v>8</v>
      </c>
      <c r="I14" s="47">
        <v>5</v>
      </c>
      <c r="J14" s="44">
        <v>10</v>
      </c>
      <c r="K14" s="44">
        <v>2</v>
      </c>
      <c r="L14" s="47">
        <v>18</v>
      </c>
      <c r="M14" s="47">
        <v>4</v>
      </c>
      <c r="N14" s="44">
        <v>13</v>
      </c>
      <c r="O14" s="44">
        <v>6</v>
      </c>
      <c r="P14" s="408">
        <v>15</v>
      </c>
      <c r="Q14" s="404">
        <v>1</v>
      </c>
      <c r="R14" s="44">
        <v>17</v>
      </c>
      <c r="S14" s="44">
        <v>9</v>
      </c>
      <c r="T14" s="47">
        <v>14</v>
      </c>
      <c r="U14" s="48">
        <v>11</v>
      </c>
      <c r="V14" s="38">
        <v>7</v>
      </c>
      <c r="W14" s="41">
        <v>16</v>
      </c>
      <c r="X14" s="21">
        <f>X13-1</f>
        <v>44189</v>
      </c>
      <c r="Y14" s="407" t="s">
        <v>86</v>
      </c>
      <c r="Z14" s="407" t="s">
        <v>85</v>
      </c>
      <c r="AA14" s="407"/>
    </row>
    <row r="15" spans="1:27" x14ac:dyDescent="0.3">
      <c r="A15" s="34">
        <f t="shared" si="2"/>
        <v>43783</v>
      </c>
      <c r="B15" s="42" t="s">
        <v>19</v>
      </c>
      <c r="C15" s="8" t="e">
        <f t="shared" ca="1" si="0"/>
        <v>#REF!</v>
      </c>
      <c r="D15" s="43">
        <f t="shared" si="1"/>
        <v>43783</v>
      </c>
      <c r="E15" s="37" t="str">
        <f t="shared" si="1"/>
        <v>Sem.011</v>
      </c>
      <c r="F15" s="44">
        <v>10</v>
      </c>
      <c r="G15" s="44">
        <v>5</v>
      </c>
      <c r="H15" s="47">
        <v>12</v>
      </c>
      <c r="I15" s="47">
        <v>2</v>
      </c>
      <c r="J15" s="44">
        <v>8</v>
      </c>
      <c r="K15" s="44">
        <v>3</v>
      </c>
      <c r="L15" s="47">
        <v>15</v>
      </c>
      <c r="M15" s="47">
        <v>6</v>
      </c>
      <c r="N15" s="44">
        <v>18</v>
      </c>
      <c r="O15" s="44">
        <v>1</v>
      </c>
      <c r="P15" s="47">
        <v>13</v>
      </c>
      <c r="Q15" s="47">
        <v>4</v>
      </c>
      <c r="R15" s="44">
        <v>16</v>
      </c>
      <c r="S15" s="44">
        <v>11</v>
      </c>
      <c r="T15" s="47">
        <v>17</v>
      </c>
      <c r="U15" s="48">
        <v>7</v>
      </c>
      <c r="V15" s="38">
        <v>9</v>
      </c>
      <c r="W15" s="41">
        <v>14</v>
      </c>
      <c r="X15" s="21">
        <f>X14+2</f>
        <v>44191</v>
      </c>
      <c r="Y15" s="407" t="s">
        <v>86</v>
      </c>
      <c r="Z15" s="407" t="s">
        <v>85</v>
      </c>
      <c r="AA15" s="407"/>
    </row>
    <row r="16" spans="1:27" x14ac:dyDescent="0.3">
      <c r="A16" s="34">
        <f t="shared" si="2"/>
        <v>43790</v>
      </c>
      <c r="B16" s="42" t="s">
        <v>20</v>
      </c>
      <c r="C16" s="8" t="e">
        <f t="shared" ca="1" si="0"/>
        <v>#REF!</v>
      </c>
      <c r="D16" s="43">
        <f t="shared" si="1"/>
        <v>43790</v>
      </c>
      <c r="E16" s="37" t="str">
        <f t="shared" si="1"/>
        <v>Sem.012</v>
      </c>
      <c r="F16" s="44">
        <v>18</v>
      </c>
      <c r="G16" s="44">
        <v>13</v>
      </c>
      <c r="H16" s="47">
        <v>15</v>
      </c>
      <c r="I16" s="47">
        <v>9</v>
      </c>
      <c r="J16" s="44">
        <v>11</v>
      </c>
      <c r="K16" s="44">
        <v>7</v>
      </c>
      <c r="L16" s="47">
        <v>2</v>
      </c>
      <c r="M16" s="47">
        <v>5</v>
      </c>
      <c r="N16" s="44">
        <v>16</v>
      </c>
      <c r="O16" s="44">
        <v>3</v>
      </c>
      <c r="P16" s="47">
        <v>14</v>
      </c>
      <c r="Q16" s="47">
        <v>17</v>
      </c>
      <c r="R16" s="44">
        <v>12</v>
      </c>
      <c r="S16" s="44">
        <v>8</v>
      </c>
      <c r="T16" s="47">
        <v>10</v>
      </c>
      <c r="U16" s="48">
        <v>4</v>
      </c>
      <c r="V16" s="38">
        <v>6</v>
      </c>
      <c r="W16" s="41">
        <v>1</v>
      </c>
      <c r="X16" s="21">
        <f>X15+1</f>
        <v>44192</v>
      </c>
      <c r="Y16" s="407" t="s">
        <v>86</v>
      </c>
      <c r="Z16" s="407" t="s">
        <v>85</v>
      </c>
      <c r="AA16" s="407"/>
    </row>
    <row r="17" spans="1:27" x14ac:dyDescent="0.3">
      <c r="A17" s="34">
        <f t="shared" si="2"/>
        <v>43797</v>
      </c>
      <c r="B17" s="42" t="s">
        <v>21</v>
      </c>
      <c r="C17" s="8" t="e">
        <f t="shared" ca="1" si="0"/>
        <v>#REF!</v>
      </c>
      <c r="D17" s="43">
        <f t="shared" si="1"/>
        <v>43797</v>
      </c>
      <c r="E17" s="37" t="str">
        <f t="shared" si="1"/>
        <v>Sem.013</v>
      </c>
      <c r="F17" s="44">
        <v>8</v>
      </c>
      <c r="G17" s="44">
        <v>14</v>
      </c>
      <c r="H17" s="47">
        <v>16</v>
      </c>
      <c r="I17" s="47">
        <v>10</v>
      </c>
      <c r="J17" s="44">
        <v>17</v>
      </c>
      <c r="K17" s="44">
        <v>12</v>
      </c>
      <c r="L17" s="47">
        <v>1</v>
      </c>
      <c r="M17" s="47">
        <v>9</v>
      </c>
      <c r="N17" s="44">
        <v>4</v>
      </c>
      <c r="O17" s="44">
        <v>11</v>
      </c>
      <c r="P17" s="47">
        <v>6</v>
      </c>
      <c r="Q17" s="47">
        <v>7</v>
      </c>
      <c r="R17" s="44">
        <v>2</v>
      </c>
      <c r="S17" s="44">
        <v>18</v>
      </c>
      <c r="T17" s="47">
        <v>3</v>
      </c>
      <c r="U17" s="48">
        <v>13</v>
      </c>
      <c r="V17" s="38">
        <v>15</v>
      </c>
      <c r="W17" s="41">
        <v>5</v>
      </c>
      <c r="X17" s="21">
        <f>X16+1</f>
        <v>44193</v>
      </c>
      <c r="Y17" s="407" t="s">
        <v>86</v>
      </c>
      <c r="Z17" s="407" t="s">
        <v>85</v>
      </c>
      <c r="AA17" s="407"/>
    </row>
    <row r="18" spans="1:27" x14ac:dyDescent="0.3">
      <c r="A18" s="34">
        <f t="shared" si="2"/>
        <v>43804</v>
      </c>
      <c r="B18" s="42" t="s">
        <v>22</v>
      </c>
      <c r="C18" s="8" t="e">
        <f t="shared" ca="1" si="0"/>
        <v>#REF!</v>
      </c>
      <c r="D18" s="43">
        <f t="shared" si="1"/>
        <v>43804</v>
      </c>
      <c r="E18" s="37" t="str">
        <f t="shared" si="1"/>
        <v>Sem.014</v>
      </c>
      <c r="F18" s="44">
        <v>16</v>
      </c>
      <c r="G18" s="44">
        <v>12</v>
      </c>
      <c r="H18" s="47">
        <v>17</v>
      </c>
      <c r="I18" s="47">
        <v>8</v>
      </c>
      <c r="J18" s="44">
        <v>14</v>
      </c>
      <c r="K18" s="44">
        <v>10</v>
      </c>
      <c r="L18" s="47">
        <v>4</v>
      </c>
      <c r="M18" s="47">
        <v>7</v>
      </c>
      <c r="N18" s="44">
        <v>6</v>
      </c>
      <c r="O18" s="44">
        <v>9</v>
      </c>
      <c r="P18" s="47">
        <v>1</v>
      </c>
      <c r="Q18" s="47">
        <v>11</v>
      </c>
      <c r="R18" s="44">
        <v>3</v>
      </c>
      <c r="S18" s="44">
        <v>15</v>
      </c>
      <c r="T18" s="47">
        <v>5</v>
      </c>
      <c r="U18" s="48">
        <v>18</v>
      </c>
      <c r="V18" s="38">
        <v>13</v>
      </c>
      <c r="W18" s="41">
        <v>2</v>
      </c>
      <c r="X18" s="21">
        <f>X17+1</f>
        <v>44194</v>
      </c>
      <c r="Y18" s="407" t="s">
        <v>86</v>
      </c>
      <c r="Z18" s="407" t="s">
        <v>85</v>
      </c>
      <c r="AA18" s="407"/>
    </row>
    <row r="19" spans="1:27" x14ac:dyDescent="0.3">
      <c r="A19" s="34">
        <f t="shared" si="2"/>
        <v>43811</v>
      </c>
      <c r="B19" s="42" t="s">
        <v>23</v>
      </c>
      <c r="C19" s="8" t="e">
        <f t="shared" ca="1" si="0"/>
        <v>#REF!</v>
      </c>
      <c r="D19" s="43">
        <f t="shared" si="1"/>
        <v>43811</v>
      </c>
      <c r="E19" s="37" t="str">
        <f t="shared" si="1"/>
        <v>Sem.015</v>
      </c>
      <c r="F19" s="44">
        <v>17</v>
      </c>
      <c r="G19" s="44">
        <v>10</v>
      </c>
      <c r="H19" s="47">
        <v>14</v>
      </c>
      <c r="I19" s="47">
        <v>12</v>
      </c>
      <c r="J19" s="44">
        <v>16</v>
      </c>
      <c r="K19" s="44">
        <v>8</v>
      </c>
      <c r="L19" s="47">
        <v>6</v>
      </c>
      <c r="M19" s="47">
        <v>11</v>
      </c>
      <c r="N19" s="44">
        <v>1</v>
      </c>
      <c r="O19" s="44">
        <v>7</v>
      </c>
      <c r="P19" s="47">
        <v>4</v>
      </c>
      <c r="Q19" s="47">
        <v>9</v>
      </c>
      <c r="R19" s="44">
        <v>5</v>
      </c>
      <c r="S19" s="44">
        <v>13</v>
      </c>
      <c r="T19" s="47">
        <v>2</v>
      </c>
      <c r="U19" s="48">
        <v>15</v>
      </c>
      <c r="V19" s="38">
        <v>18</v>
      </c>
      <c r="W19" s="41">
        <v>3</v>
      </c>
      <c r="X19" s="21">
        <f>X18+1</f>
        <v>44195</v>
      </c>
      <c r="Y19" s="407" t="s">
        <v>86</v>
      </c>
      <c r="Z19" s="407" t="s">
        <v>85</v>
      </c>
      <c r="AA19" s="407"/>
    </row>
    <row r="20" spans="1:27" x14ac:dyDescent="0.3">
      <c r="A20" s="34">
        <f t="shared" si="2"/>
        <v>43818</v>
      </c>
      <c r="B20" s="42" t="s">
        <v>24</v>
      </c>
      <c r="C20" s="8" t="e">
        <f t="shared" ca="1" si="0"/>
        <v>#REF!</v>
      </c>
      <c r="D20" s="43">
        <f t="shared" si="1"/>
        <v>43818</v>
      </c>
      <c r="E20" s="37" t="str">
        <f t="shared" si="1"/>
        <v>Sem.016</v>
      </c>
      <c r="F20" s="44">
        <v>11</v>
      </c>
      <c r="G20" s="44">
        <v>15</v>
      </c>
      <c r="H20" s="47">
        <v>7</v>
      </c>
      <c r="I20" s="47">
        <v>18</v>
      </c>
      <c r="J20" s="44">
        <v>9</v>
      </c>
      <c r="K20" s="44">
        <v>13</v>
      </c>
      <c r="L20" s="47">
        <v>3</v>
      </c>
      <c r="M20" s="47">
        <v>17</v>
      </c>
      <c r="N20" s="44">
        <v>5</v>
      </c>
      <c r="O20" s="44">
        <v>14</v>
      </c>
      <c r="P20" s="47">
        <v>2</v>
      </c>
      <c r="Q20" s="47">
        <v>16</v>
      </c>
      <c r="R20" s="44">
        <v>6</v>
      </c>
      <c r="S20" s="44">
        <v>10</v>
      </c>
      <c r="T20" s="47">
        <v>1</v>
      </c>
      <c r="U20" s="48">
        <v>12</v>
      </c>
      <c r="V20" s="38">
        <v>4</v>
      </c>
      <c r="W20" s="41">
        <v>8</v>
      </c>
      <c r="X20" s="21">
        <f>X19+1</f>
        <v>44196</v>
      </c>
      <c r="Y20" s="407" t="s">
        <v>86</v>
      </c>
      <c r="Z20" s="407" t="s">
        <v>85</v>
      </c>
      <c r="AA20" s="407"/>
    </row>
    <row r="21" spans="1:27" ht="15" thickBot="1" x14ac:dyDescent="0.35">
      <c r="A21" s="34">
        <f t="shared" si="2"/>
        <v>43839</v>
      </c>
      <c r="B21" s="42" t="s">
        <v>25</v>
      </c>
      <c r="C21" s="8" t="e">
        <f t="shared" ca="1" si="0"/>
        <v>#REF!</v>
      </c>
      <c r="D21" s="43">
        <f t="shared" si="1"/>
        <v>43839</v>
      </c>
      <c r="E21" s="37" t="str">
        <f t="shared" si="1"/>
        <v>Sem.017</v>
      </c>
      <c r="F21" s="44">
        <v>9</v>
      </c>
      <c r="G21" s="44">
        <v>18</v>
      </c>
      <c r="H21" s="47">
        <v>11</v>
      </c>
      <c r="I21" s="47">
        <v>13</v>
      </c>
      <c r="J21" s="44">
        <v>7</v>
      </c>
      <c r="K21" s="44">
        <v>15</v>
      </c>
      <c r="L21" s="47">
        <v>5</v>
      </c>
      <c r="M21" s="47">
        <v>16</v>
      </c>
      <c r="N21" s="44">
        <v>2</v>
      </c>
      <c r="O21" s="44">
        <v>17</v>
      </c>
      <c r="P21" s="47">
        <v>3</v>
      </c>
      <c r="Q21" s="47">
        <v>14</v>
      </c>
      <c r="R21" s="44">
        <v>4</v>
      </c>
      <c r="S21" s="44">
        <v>12</v>
      </c>
      <c r="T21" s="47">
        <v>6</v>
      </c>
      <c r="U21" s="48">
        <v>8</v>
      </c>
      <c r="V21" s="38">
        <v>1</v>
      </c>
      <c r="W21" s="41">
        <v>10</v>
      </c>
      <c r="X21" s="49">
        <f>X12+1</f>
        <v>43832</v>
      </c>
      <c r="Y21" s="407" t="s">
        <v>86</v>
      </c>
      <c r="Z21" s="407" t="s">
        <v>85</v>
      </c>
      <c r="AA21" s="407"/>
    </row>
    <row r="22" spans="1:27" x14ac:dyDescent="0.3">
      <c r="A22" s="34">
        <f t="shared" si="2"/>
        <v>43846</v>
      </c>
      <c r="B22" s="42" t="s">
        <v>26</v>
      </c>
      <c r="C22" s="8" t="e">
        <f t="shared" ca="1" si="0"/>
        <v>#REF!</v>
      </c>
      <c r="D22" s="43">
        <f t="shared" si="1"/>
        <v>43846</v>
      </c>
      <c r="E22" s="37" t="str">
        <f t="shared" si="1"/>
        <v>Sem.018</v>
      </c>
      <c r="F22" s="44">
        <v>6</v>
      </c>
      <c r="G22" s="44">
        <v>5</v>
      </c>
      <c r="H22" s="47">
        <v>2</v>
      </c>
      <c r="I22" s="47">
        <v>1</v>
      </c>
      <c r="J22" s="44">
        <v>4</v>
      </c>
      <c r="K22" s="44">
        <v>3</v>
      </c>
      <c r="L22" s="47">
        <v>10</v>
      </c>
      <c r="M22" s="47">
        <v>9</v>
      </c>
      <c r="N22" s="44">
        <v>12</v>
      </c>
      <c r="O22" s="44">
        <v>11</v>
      </c>
      <c r="P22" s="47">
        <v>8</v>
      </c>
      <c r="Q22" s="47">
        <v>7</v>
      </c>
      <c r="R22" s="44">
        <v>18</v>
      </c>
      <c r="S22" s="44">
        <v>17</v>
      </c>
      <c r="T22" s="47">
        <v>14</v>
      </c>
      <c r="U22" s="48">
        <v>13</v>
      </c>
      <c r="V22" s="38">
        <v>16</v>
      </c>
      <c r="W22" s="41">
        <v>15</v>
      </c>
      <c r="X22" s="50"/>
      <c r="Y22" s="407" t="s">
        <v>86</v>
      </c>
      <c r="Z22" s="407" t="s">
        <v>85</v>
      </c>
      <c r="AA22" s="407"/>
    </row>
    <row r="23" spans="1:27" x14ac:dyDescent="0.3">
      <c r="A23" s="34">
        <f t="shared" si="2"/>
        <v>43853</v>
      </c>
      <c r="B23" s="42" t="s">
        <v>27</v>
      </c>
      <c r="C23" s="8" t="e">
        <f t="shared" ca="1" si="0"/>
        <v>#REF!</v>
      </c>
      <c r="D23" s="43">
        <f t="shared" si="1"/>
        <v>43853</v>
      </c>
      <c r="E23" s="37" t="str">
        <f t="shared" si="1"/>
        <v>Sem.019</v>
      </c>
      <c r="F23" s="44">
        <v>4</v>
      </c>
      <c r="G23" s="44">
        <v>2</v>
      </c>
      <c r="H23" s="47">
        <v>6</v>
      </c>
      <c r="I23" s="47">
        <v>3</v>
      </c>
      <c r="J23" s="44">
        <v>1</v>
      </c>
      <c r="K23" s="44">
        <v>5</v>
      </c>
      <c r="L23" s="47">
        <v>12</v>
      </c>
      <c r="M23" s="47">
        <v>7</v>
      </c>
      <c r="N23" s="44">
        <v>8</v>
      </c>
      <c r="O23" s="44">
        <v>9</v>
      </c>
      <c r="P23" s="47">
        <v>10</v>
      </c>
      <c r="Q23" s="47">
        <v>11</v>
      </c>
      <c r="R23" s="44">
        <v>15</v>
      </c>
      <c r="S23" s="44">
        <v>14</v>
      </c>
      <c r="T23" s="47">
        <v>16</v>
      </c>
      <c r="U23" s="48">
        <v>18</v>
      </c>
      <c r="V23" s="38">
        <v>17</v>
      </c>
      <c r="W23" s="41">
        <v>13</v>
      </c>
      <c r="X23" s="51"/>
      <c r="Y23" s="407" t="s">
        <v>86</v>
      </c>
      <c r="Z23" s="407" t="s">
        <v>85</v>
      </c>
      <c r="AA23" s="407"/>
    </row>
    <row r="24" spans="1:27" x14ac:dyDescent="0.3">
      <c r="A24" s="34">
        <f t="shared" si="2"/>
        <v>43860</v>
      </c>
      <c r="B24" s="42" t="s">
        <v>28</v>
      </c>
      <c r="C24" s="8" t="e">
        <f t="shared" ca="1" si="0"/>
        <v>#REF!</v>
      </c>
      <c r="D24" s="43">
        <f t="shared" si="1"/>
        <v>43860</v>
      </c>
      <c r="E24" s="37" t="str">
        <f t="shared" si="1"/>
        <v>Sem.020</v>
      </c>
      <c r="F24" s="44">
        <v>1</v>
      </c>
      <c r="G24" s="44">
        <v>3</v>
      </c>
      <c r="H24" s="47">
        <v>4</v>
      </c>
      <c r="I24" s="47">
        <v>5</v>
      </c>
      <c r="J24" s="44">
        <v>6</v>
      </c>
      <c r="K24" s="44">
        <v>2</v>
      </c>
      <c r="L24" s="47">
        <v>8</v>
      </c>
      <c r="M24" s="47">
        <v>11</v>
      </c>
      <c r="N24" s="44">
        <v>10</v>
      </c>
      <c r="O24" s="44">
        <v>7</v>
      </c>
      <c r="P24" s="47">
        <v>12</v>
      </c>
      <c r="Q24" s="47">
        <v>9</v>
      </c>
      <c r="R24" s="44">
        <v>13</v>
      </c>
      <c r="S24" s="44">
        <v>16</v>
      </c>
      <c r="T24" s="47">
        <v>17</v>
      </c>
      <c r="U24" s="48">
        <v>15</v>
      </c>
      <c r="V24" s="38">
        <v>14</v>
      </c>
      <c r="W24" s="41">
        <v>18</v>
      </c>
      <c r="X24" s="51"/>
      <c r="Y24" s="407" t="s">
        <v>86</v>
      </c>
      <c r="Z24" s="407" t="s">
        <v>85</v>
      </c>
      <c r="AA24" s="407"/>
    </row>
    <row r="25" spans="1:27" x14ac:dyDescent="0.3">
      <c r="A25" s="34">
        <f t="shared" si="2"/>
        <v>43867</v>
      </c>
      <c r="B25" s="42" t="s">
        <v>29</v>
      </c>
      <c r="C25" s="8" t="e">
        <f t="shared" ca="1" si="0"/>
        <v>#REF!</v>
      </c>
      <c r="D25" s="43">
        <f t="shared" si="1"/>
        <v>43867</v>
      </c>
      <c r="E25" s="37" t="str">
        <f t="shared" si="1"/>
        <v>Sem.021</v>
      </c>
      <c r="F25" s="44">
        <v>11</v>
      </c>
      <c r="G25" s="44">
        <v>18</v>
      </c>
      <c r="H25" s="47">
        <v>9</v>
      </c>
      <c r="I25" s="47">
        <v>7</v>
      </c>
      <c r="J25" s="44">
        <v>15</v>
      </c>
      <c r="K25" s="44">
        <v>13</v>
      </c>
      <c r="L25" s="47">
        <v>2</v>
      </c>
      <c r="M25" s="47">
        <v>3</v>
      </c>
      <c r="N25" s="44">
        <v>5</v>
      </c>
      <c r="O25" s="44">
        <v>17</v>
      </c>
      <c r="P25" s="47">
        <v>14</v>
      </c>
      <c r="Q25" s="47">
        <v>16</v>
      </c>
      <c r="R25" s="44">
        <v>6</v>
      </c>
      <c r="S25" s="44">
        <v>12</v>
      </c>
      <c r="T25" s="47">
        <v>4</v>
      </c>
      <c r="U25" s="48">
        <v>1</v>
      </c>
      <c r="V25" s="38">
        <v>10</v>
      </c>
      <c r="W25" s="41">
        <v>8</v>
      </c>
      <c r="X25" s="51"/>
      <c r="Y25" s="407" t="s">
        <v>86</v>
      </c>
      <c r="Z25" s="407" t="s">
        <v>85</v>
      </c>
      <c r="AA25" s="407"/>
    </row>
    <row r="26" spans="1:27" x14ac:dyDescent="0.3">
      <c r="A26" s="34">
        <f t="shared" si="2"/>
        <v>43874</v>
      </c>
      <c r="B26" s="42" t="s">
        <v>30</v>
      </c>
      <c r="C26" s="8" t="e">
        <f t="shared" ca="1" si="0"/>
        <v>#REF!</v>
      </c>
      <c r="D26" s="43">
        <f t="shared" si="1"/>
        <v>43874</v>
      </c>
      <c r="E26" s="37" t="str">
        <f t="shared" si="1"/>
        <v>Sem.022</v>
      </c>
      <c r="F26" s="44">
        <v>17</v>
      </c>
      <c r="G26" s="44">
        <v>6</v>
      </c>
      <c r="H26" s="47">
        <v>1</v>
      </c>
      <c r="I26" s="47">
        <v>14</v>
      </c>
      <c r="J26" s="44">
        <v>16</v>
      </c>
      <c r="K26" s="44">
        <v>4</v>
      </c>
      <c r="L26" s="47">
        <v>15</v>
      </c>
      <c r="M26" s="47">
        <v>10</v>
      </c>
      <c r="N26" s="44">
        <v>18</v>
      </c>
      <c r="O26" s="44">
        <v>12</v>
      </c>
      <c r="P26" s="47">
        <v>13</v>
      </c>
      <c r="Q26" s="47">
        <v>8</v>
      </c>
      <c r="R26" s="44">
        <v>11</v>
      </c>
      <c r="S26" s="44">
        <v>5</v>
      </c>
      <c r="T26" s="47">
        <v>2</v>
      </c>
      <c r="U26" s="48">
        <v>7</v>
      </c>
      <c r="V26" s="38">
        <v>3</v>
      </c>
      <c r="W26" s="41">
        <v>9</v>
      </c>
      <c r="X26" s="51"/>
      <c r="Y26" s="407" t="s">
        <v>86</v>
      </c>
      <c r="Z26" s="407" t="s">
        <v>85</v>
      </c>
      <c r="AA26" s="407"/>
    </row>
    <row r="27" spans="1:27" x14ac:dyDescent="0.3">
      <c r="A27" s="34">
        <f t="shared" si="2"/>
        <v>43881</v>
      </c>
      <c r="B27" s="42" t="s">
        <v>31</v>
      </c>
      <c r="C27" s="8" t="e">
        <f t="shared" ca="1" si="0"/>
        <v>#REF!</v>
      </c>
      <c r="D27" s="43">
        <f t="shared" si="1"/>
        <v>43881</v>
      </c>
      <c r="E27" s="37" t="str">
        <f t="shared" si="1"/>
        <v>Sem.023</v>
      </c>
      <c r="F27" s="44">
        <v>14</v>
      </c>
      <c r="G27" s="44">
        <v>4</v>
      </c>
      <c r="H27" s="47">
        <v>16</v>
      </c>
      <c r="I27" s="47">
        <v>6</v>
      </c>
      <c r="J27" s="44">
        <v>17</v>
      </c>
      <c r="K27" s="44">
        <v>1</v>
      </c>
      <c r="L27" s="47">
        <v>13</v>
      </c>
      <c r="M27" s="47">
        <v>12</v>
      </c>
      <c r="N27" s="44">
        <v>15</v>
      </c>
      <c r="O27" s="44">
        <v>8</v>
      </c>
      <c r="P27" s="47">
        <v>18</v>
      </c>
      <c r="Q27" s="47">
        <v>10</v>
      </c>
      <c r="R27" s="44">
        <v>7</v>
      </c>
      <c r="S27" s="44">
        <v>3</v>
      </c>
      <c r="T27" s="47">
        <v>5</v>
      </c>
      <c r="U27" s="48">
        <v>9</v>
      </c>
      <c r="V27" s="38">
        <v>2</v>
      </c>
      <c r="W27" s="41">
        <v>11</v>
      </c>
      <c r="X27" s="51"/>
      <c r="Y27" s="407" t="s">
        <v>86</v>
      </c>
      <c r="Z27" s="407" t="s">
        <v>85</v>
      </c>
      <c r="AA27" s="407"/>
    </row>
    <row r="28" spans="1:27" x14ac:dyDescent="0.3">
      <c r="A28" s="34">
        <f t="shared" si="2"/>
        <v>43888</v>
      </c>
      <c r="B28" s="42" t="s">
        <v>32</v>
      </c>
      <c r="C28" s="8" t="e">
        <f t="shared" ca="1" si="0"/>
        <v>#REF!</v>
      </c>
      <c r="D28" s="43">
        <f t="shared" si="1"/>
        <v>43888</v>
      </c>
      <c r="E28" s="37" t="str">
        <f t="shared" si="1"/>
        <v>Sem.024</v>
      </c>
      <c r="F28" s="44">
        <v>16</v>
      </c>
      <c r="G28" s="44">
        <v>1</v>
      </c>
      <c r="H28" s="47">
        <v>17</v>
      </c>
      <c r="I28" s="47">
        <v>4</v>
      </c>
      <c r="J28" s="44">
        <v>14</v>
      </c>
      <c r="K28" s="44">
        <v>6</v>
      </c>
      <c r="L28" s="47">
        <v>18</v>
      </c>
      <c r="M28" s="47">
        <v>8</v>
      </c>
      <c r="N28" s="44">
        <v>13</v>
      </c>
      <c r="O28" s="44">
        <v>10</v>
      </c>
      <c r="P28" s="47">
        <v>15</v>
      </c>
      <c r="Q28" s="47">
        <v>12</v>
      </c>
      <c r="R28" s="44">
        <v>9</v>
      </c>
      <c r="S28" s="44">
        <v>2</v>
      </c>
      <c r="T28" s="47">
        <v>3</v>
      </c>
      <c r="U28" s="48">
        <v>11</v>
      </c>
      <c r="V28" s="38">
        <v>5</v>
      </c>
      <c r="W28" s="41">
        <v>7</v>
      </c>
      <c r="X28" s="51"/>
      <c r="Y28" s="407" t="s">
        <v>86</v>
      </c>
      <c r="Z28" s="407" t="s">
        <v>85</v>
      </c>
      <c r="AA28" s="407"/>
    </row>
    <row r="29" spans="1:27" x14ac:dyDescent="0.3">
      <c r="A29" s="34">
        <f t="shared" si="2"/>
        <v>43895</v>
      </c>
      <c r="B29" s="42" t="s">
        <v>33</v>
      </c>
      <c r="C29" s="8" t="e">
        <f t="shared" ca="1" si="0"/>
        <v>#REF!</v>
      </c>
      <c r="D29" s="43">
        <f t="shared" si="1"/>
        <v>43895</v>
      </c>
      <c r="E29" s="37" t="str">
        <f t="shared" si="1"/>
        <v>Sem.025</v>
      </c>
      <c r="F29" s="44">
        <v>18</v>
      </c>
      <c r="G29" s="44">
        <v>15</v>
      </c>
      <c r="H29" s="47">
        <v>7</v>
      </c>
      <c r="I29" s="47">
        <v>13</v>
      </c>
      <c r="J29" s="44">
        <v>11</v>
      </c>
      <c r="K29" s="44">
        <v>9</v>
      </c>
      <c r="L29" s="47">
        <v>16</v>
      </c>
      <c r="M29" s="47">
        <v>17</v>
      </c>
      <c r="N29" s="44">
        <v>3</v>
      </c>
      <c r="O29" s="44">
        <v>5</v>
      </c>
      <c r="P29" s="47">
        <v>2</v>
      </c>
      <c r="Q29" s="47">
        <v>14</v>
      </c>
      <c r="R29" s="44">
        <v>12</v>
      </c>
      <c r="S29" s="44">
        <v>10</v>
      </c>
      <c r="T29" s="47">
        <v>1</v>
      </c>
      <c r="U29" s="48">
        <v>8</v>
      </c>
      <c r="V29" s="38">
        <v>6</v>
      </c>
      <c r="W29" s="41">
        <v>4</v>
      </c>
      <c r="X29" s="50"/>
      <c r="Y29" s="407" t="s">
        <v>86</v>
      </c>
      <c r="Z29" s="407" t="s">
        <v>85</v>
      </c>
      <c r="AA29" s="407"/>
    </row>
    <row r="30" spans="1:27" x14ac:dyDescent="0.3">
      <c r="A30" s="34">
        <f t="shared" si="2"/>
        <v>43902</v>
      </c>
      <c r="B30" s="42" t="s">
        <v>34</v>
      </c>
      <c r="C30" s="8" t="e">
        <f t="shared" ca="1" si="0"/>
        <v>#REF!</v>
      </c>
      <c r="D30" s="43">
        <f t="shared" si="1"/>
        <v>43902</v>
      </c>
      <c r="E30" s="37" t="str">
        <f t="shared" si="1"/>
        <v>Sem.026</v>
      </c>
      <c r="F30" s="44">
        <v>5</v>
      </c>
      <c r="G30" s="44">
        <v>12</v>
      </c>
      <c r="H30" s="47">
        <v>8</v>
      </c>
      <c r="I30" s="47">
        <v>2</v>
      </c>
      <c r="J30" s="44">
        <v>3</v>
      </c>
      <c r="K30" s="44">
        <v>10</v>
      </c>
      <c r="L30" s="47">
        <v>4</v>
      </c>
      <c r="M30" s="47">
        <v>15</v>
      </c>
      <c r="N30" s="44">
        <v>6</v>
      </c>
      <c r="O30" s="44">
        <v>18</v>
      </c>
      <c r="P30" s="47">
        <v>1</v>
      </c>
      <c r="Q30" s="47">
        <v>13</v>
      </c>
      <c r="R30" s="44">
        <v>17</v>
      </c>
      <c r="S30" s="44">
        <v>11</v>
      </c>
      <c r="T30" s="47">
        <v>7</v>
      </c>
      <c r="U30" s="48">
        <v>14</v>
      </c>
      <c r="V30" s="38">
        <v>9</v>
      </c>
      <c r="W30" s="41">
        <v>16</v>
      </c>
      <c r="X30" s="51"/>
      <c r="Y30" s="407" t="s">
        <v>86</v>
      </c>
      <c r="Z30" s="407" t="s">
        <v>85</v>
      </c>
      <c r="AA30" s="407"/>
    </row>
    <row r="31" spans="1:27" x14ac:dyDescent="0.3">
      <c r="A31" s="34">
        <f t="shared" si="2"/>
        <v>43909</v>
      </c>
      <c r="B31" s="42" t="s">
        <v>35</v>
      </c>
      <c r="C31" s="8" t="e">
        <f t="shared" ca="1" si="0"/>
        <v>#REF!</v>
      </c>
      <c r="D31" s="43">
        <f t="shared" si="1"/>
        <v>43909</v>
      </c>
      <c r="E31" s="37" t="str">
        <f t="shared" si="1"/>
        <v>Sem.027</v>
      </c>
      <c r="F31" s="44">
        <v>2</v>
      </c>
      <c r="G31" s="44">
        <v>10</v>
      </c>
      <c r="H31" s="47">
        <v>3</v>
      </c>
      <c r="I31" s="47">
        <v>12</v>
      </c>
      <c r="J31" s="44">
        <v>5</v>
      </c>
      <c r="K31" s="44">
        <v>8</v>
      </c>
      <c r="L31" s="47">
        <v>6</v>
      </c>
      <c r="M31" s="47">
        <v>13</v>
      </c>
      <c r="N31" s="44">
        <v>1</v>
      </c>
      <c r="O31" s="44">
        <v>15</v>
      </c>
      <c r="P31" s="47">
        <v>4</v>
      </c>
      <c r="Q31" s="47">
        <v>18</v>
      </c>
      <c r="R31" s="44">
        <v>16</v>
      </c>
      <c r="S31" s="44">
        <v>7</v>
      </c>
      <c r="T31" s="47">
        <v>9</v>
      </c>
      <c r="U31" s="48">
        <v>17</v>
      </c>
      <c r="V31" s="38">
        <v>11</v>
      </c>
      <c r="W31" s="41">
        <v>14</v>
      </c>
      <c r="X31" s="51"/>
      <c r="Y31" s="407" t="s">
        <v>86</v>
      </c>
      <c r="Z31" s="407" t="s">
        <v>85</v>
      </c>
      <c r="AA31" s="407"/>
    </row>
    <row r="32" spans="1:27" x14ac:dyDescent="0.3">
      <c r="A32" s="34">
        <f t="shared" si="2"/>
        <v>43916</v>
      </c>
      <c r="B32" s="42" t="s">
        <v>36</v>
      </c>
      <c r="C32" s="8" t="e">
        <f t="shared" ca="1" si="0"/>
        <v>#REF!</v>
      </c>
      <c r="D32" s="43">
        <f t="shared" si="1"/>
        <v>43916</v>
      </c>
      <c r="E32" s="37" t="str">
        <f t="shared" si="1"/>
        <v>Sem.028</v>
      </c>
      <c r="F32" s="44">
        <v>3</v>
      </c>
      <c r="G32" s="44">
        <v>8</v>
      </c>
      <c r="H32" s="47">
        <v>5</v>
      </c>
      <c r="I32" s="47">
        <v>10</v>
      </c>
      <c r="J32" s="44">
        <v>2</v>
      </c>
      <c r="K32" s="44">
        <v>12</v>
      </c>
      <c r="L32" s="47">
        <v>1</v>
      </c>
      <c r="M32" s="47">
        <v>18</v>
      </c>
      <c r="N32" s="44">
        <v>4</v>
      </c>
      <c r="O32" s="44">
        <v>13</v>
      </c>
      <c r="P32" s="47">
        <v>6</v>
      </c>
      <c r="Q32" s="47">
        <v>15</v>
      </c>
      <c r="R32" s="44">
        <v>14</v>
      </c>
      <c r="S32" s="44">
        <v>9</v>
      </c>
      <c r="T32" s="47">
        <v>11</v>
      </c>
      <c r="U32" s="48">
        <v>16</v>
      </c>
      <c r="V32" s="38">
        <v>7</v>
      </c>
      <c r="W32" s="41">
        <v>17</v>
      </c>
      <c r="X32" s="51"/>
      <c r="Y32" s="407" t="s">
        <v>86</v>
      </c>
      <c r="Z32" s="407" t="s">
        <v>85</v>
      </c>
      <c r="AA32" s="407"/>
    </row>
    <row r="33" spans="1:27" x14ac:dyDescent="0.3">
      <c r="A33" s="34">
        <f t="shared" si="2"/>
        <v>43923</v>
      </c>
      <c r="B33" s="42" t="s">
        <v>37</v>
      </c>
      <c r="C33" s="8" t="e">
        <f t="shared" ca="1" si="0"/>
        <v>#REF!</v>
      </c>
      <c r="D33" s="43">
        <f t="shared" si="1"/>
        <v>43923</v>
      </c>
      <c r="E33" s="37" t="str">
        <f t="shared" si="1"/>
        <v>Sem.029</v>
      </c>
      <c r="F33" s="44">
        <v>7</v>
      </c>
      <c r="G33" s="44">
        <v>11</v>
      </c>
      <c r="H33" s="47">
        <v>13</v>
      </c>
      <c r="I33" s="47">
        <v>18</v>
      </c>
      <c r="J33" s="44">
        <v>9</v>
      </c>
      <c r="K33" s="44">
        <v>15</v>
      </c>
      <c r="L33" s="47">
        <v>3</v>
      </c>
      <c r="M33" s="47">
        <v>16</v>
      </c>
      <c r="N33" s="44">
        <v>17</v>
      </c>
      <c r="O33" s="44">
        <v>14</v>
      </c>
      <c r="P33" s="47">
        <v>5</v>
      </c>
      <c r="Q33" s="47">
        <v>2</v>
      </c>
      <c r="R33" s="44">
        <v>1</v>
      </c>
      <c r="S33" s="44">
        <v>6</v>
      </c>
      <c r="T33" s="47">
        <v>8</v>
      </c>
      <c r="U33" s="48">
        <v>12</v>
      </c>
      <c r="V33" s="38">
        <v>4</v>
      </c>
      <c r="W33" s="41">
        <v>10</v>
      </c>
      <c r="X33" s="51"/>
      <c r="Y33" s="407" t="s">
        <v>86</v>
      </c>
      <c r="Z33" s="407" t="s">
        <v>85</v>
      </c>
      <c r="AA33" s="407"/>
    </row>
    <row r="34" spans="1:27" ht="15" thickBot="1" x14ac:dyDescent="0.35">
      <c r="A34" s="52">
        <f t="shared" si="2"/>
        <v>43930</v>
      </c>
      <c r="B34" s="53" t="s">
        <v>38</v>
      </c>
      <c r="C34" s="8" t="e">
        <f t="shared" ca="1" si="0"/>
        <v>#REF!</v>
      </c>
      <c r="D34" s="54">
        <f t="shared" si="1"/>
        <v>43930</v>
      </c>
      <c r="E34" s="55" t="str">
        <f>B34</f>
        <v>Sem.030</v>
      </c>
      <c r="F34" s="56">
        <v>12</v>
      </c>
      <c r="G34" s="56">
        <v>17</v>
      </c>
      <c r="H34" s="57">
        <v>14</v>
      </c>
      <c r="I34" s="57">
        <v>8</v>
      </c>
      <c r="J34" s="56">
        <v>10</v>
      </c>
      <c r="K34" s="56">
        <v>16</v>
      </c>
      <c r="L34" s="57">
        <v>11</v>
      </c>
      <c r="M34" s="57">
        <v>4</v>
      </c>
      <c r="N34" s="56">
        <v>7</v>
      </c>
      <c r="O34" s="56">
        <v>6</v>
      </c>
      <c r="P34" s="57">
        <v>9</v>
      </c>
      <c r="Q34" s="57">
        <v>1</v>
      </c>
      <c r="R34" s="56">
        <v>5</v>
      </c>
      <c r="S34" s="56">
        <v>15</v>
      </c>
      <c r="T34" s="57">
        <v>18</v>
      </c>
      <c r="U34" s="58">
        <v>2</v>
      </c>
      <c r="V34" s="56">
        <v>13</v>
      </c>
      <c r="W34" s="59">
        <v>3</v>
      </c>
      <c r="X34" s="50"/>
      <c r="Y34" s="407" t="s">
        <v>86</v>
      </c>
      <c r="Z34" s="407" t="s">
        <v>85</v>
      </c>
      <c r="AA34" s="407"/>
    </row>
    <row r="35" spans="1:27" ht="15" thickBot="1" x14ac:dyDescent="0.35">
      <c r="A35" s="60"/>
      <c r="B35" s="61"/>
      <c r="C35" s="8"/>
      <c r="D35" s="62"/>
      <c r="E35" s="63"/>
      <c r="F35" s="64"/>
      <c r="G35" s="64"/>
      <c r="H35" s="64"/>
      <c r="I35" s="64"/>
      <c r="J35" s="64"/>
      <c r="K35" s="64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5"/>
      <c r="X35" s="66"/>
      <c r="Y35" s="407" t="s">
        <v>86</v>
      </c>
      <c r="Z35" s="407" t="s">
        <v>85</v>
      </c>
      <c r="AA35" s="407"/>
    </row>
    <row r="36" spans="1:27" x14ac:dyDescent="0.3">
      <c r="A36" s="34">
        <f>WORKDAY.INTL(A34,1,"1110111",JF)</f>
        <v>43937</v>
      </c>
      <c r="B36" s="35" t="s">
        <v>39</v>
      </c>
      <c r="C36" s="8" t="e">
        <f t="shared" ca="1" si="0"/>
        <v>#REF!</v>
      </c>
      <c r="D36" s="36">
        <f t="shared" si="1"/>
        <v>43937</v>
      </c>
      <c r="E36" s="37" t="str">
        <f t="shared" si="1"/>
        <v>Sem.031</v>
      </c>
      <c r="F36" s="38">
        <v>10</v>
      </c>
      <c r="G36" s="38">
        <v>14</v>
      </c>
      <c r="H36" s="67">
        <v>12</v>
      </c>
      <c r="I36" s="67">
        <v>16</v>
      </c>
      <c r="J36" s="38">
        <v>8</v>
      </c>
      <c r="K36" s="38">
        <v>17</v>
      </c>
      <c r="L36" s="67">
        <v>9</v>
      </c>
      <c r="M36" s="67">
        <v>6</v>
      </c>
      <c r="N36" s="38">
        <v>11</v>
      </c>
      <c r="O36" s="38">
        <v>1</v>
      </c>
      <c r="P36" s="67">
        <v>7</v>
      </c>
      <c r="Q36" s="67">
        <v>4</v>
      </c>
      <c r="R36" s="38">
        <v>2</v>
      </c>
      <c r="S36" s="38">
        <v>13</v>
      </c>
      <c r="T36" s="67">
        <v>15</v>
      </c>
      <c r="U36" s="68">
        <v>3</v>
      </c>
      <c r="V36" s="38">
        <v>18</v>
      </c>
      <c r="W36" s="41">
        <v>5</v>
      </c>
      <c r="X36" s="50"/>
      <c r="Y36" s="407" t="s">
        <v>86</v>
      </c>
      <c r="Z36" s="407" t="s">
        <v>85</v>
      </c>
      <c r="AA36" s="407"/>
    </row>
    <row r="37" spans="1:27" x14ac:dyDescent="0.3">
      <c r="A37" s="34">
        <f>WORKDAY.INTL(A36,1,"1110111",JF)</f>
        <v>43944</v>
      </c>
      <c r="B37" s="42" t="s">
        <v>40</v>
      </c>
      <c r="C37" s="8" t="e">
        <f t="shared" ca="1" si="0"/>
        <v>#REF!</v>
      </c>
      <c r="D37" s="43">
        <f t="shared" si="1"/>
        <v>43944</v>
      </c>
      <c r="E37" s="69" t="str">
        <f t="shared" si="1"/>
        <v>Sem.032</v>
      </c>
      <c r="F37" s="44">
        <v>8</v>
      </c>
      <c r="G37" s="44">
        <v>16</v>
      </c>
      <c r="H37" s="47">
        <v>10</v>
      </c>
      <c r="I37" s="47">
        <v>17</v>
      </c>
      <c r="J37" s="44">
        <v>12</v>
      </c>
      <c r="K37" s="44">
        <v>14</v>
      </c>
      <c r="L37" s="47">
        <v>7</v>
      </c>
      <c r="M37" s="47">
        <v>1</v>
      </c>
      <c r="N37" s="44">
        <v>9</v>
      </c>
      <c r="O37" s="44">
        <v>4</v>
      </c>
      <c r="P37" s="47">
        <v>11</v>
      </c>
      <c r="Q37" s="47">
        <v>6</v>
      </c>
      <c r="R37" s="44">
        <v>3</v>
      </c>
      <c r="S37" s="44">
        <v>18</v>
      </c>
      <c r="T37" s="47">
        <v>13</v>
      </c>
      <c r="U37" s="48">
        <v>5</v>
      </c>
      <c r="V37" s="44">
        <v>15</v>
      </c>
      <c r="W37" s="70">
        <v>2</v>
      </c>
      <c r="X37" s="50"/>
      <c r="Y37" s="407" t="s">
        <v>86</v>
      </c>
      <c r="Z37" s="407" t="s">
        <v>85</v>
      </c>
      <c r="AA37" s="407"/>
    </row>
    <row r="38" spans="1:27" x14ac:dyDescent="0.3">
      <c r="A38" s="34">
        <f>WORKDAY.INTL(A37,1,"1110111",JF)</f>
        <v>43951</v>
      </c>
      <c r="B38" s="42" t="s">
        <v>41</v>
      </c>
      <c r="C38" s="8" t="e">
        <f t="shared" ca="1" si="0"/>
        <v>#REF!</v>
      </c>
      <c r="D38" s="43">
        <f t="shared" si="1"/>
        <v>43951</v>
      </c>
      <c r="E38" s="69" t="str">
        <f t="shared" si="1"/>
        <v>Sem.033</v>
      </c>
      <c r="F38" s="44">
        <v>13</v>
      </c>
      <c r="G38" s="44">
        <v>9</v>
      </c>
      <c r="H38" s="47">
        <v>15</v>
      </c>
      <c r="I38" s="47">
        <v>11</v>
      </c>
      <c r="J38" s="44">
        <v>18</v>
      </c>
      <c r="K38" s="44">
        <v>7</v>
      </c>
      <c r="L38" s="47">
        <v>14</v>
      </c>
      <c r="M38" s="47">
        <v>5</v>
      </c>
      <c r="N38" s="44">
        <v>16</v>
      </c>
      <c r="O38" s="44">
        <v>2</v>
      </c>
      <c r="P38" s="47">
        <v>17</v>
      </c>
      <c r="Q38" s="47">
        <v>3</v>
      </c>
      <c r="R38" s="44">
        <v>8</v>
      </c>
      <c r="S38" s="44">
        <v>4</v>
      </c>
      <c r="T38" s="47">
        <v>10</v>
      </c>
      <c r="U38" s="48">
        <v>6</v>
      </c>
      <c r="V38" s="44">
        <v>12</v>
      </c>
      <c r="W38" s="70">
        <v>1</v>
      </c>
      <c r="X38" s="50"/>
      <c r="Y38" s="407" t="s">
        <v>86</v>
      </c>
      <c r="Z38" s="407" t="s">
        <v>85</v>
      </c>
      <c r="AA38" s="407"/>
    </row>
    <row r="39" spans="1:27" ht="15" thickBot="1" x14ac:dyDescent="0.35">
      <c r="A39" s="52">
        <f>WORKDAY.INTL(A38,1,"1110111",JF)</f>
        <v>43958</v>
      </c>
      <c r="B39" s="53" t="s">
        <v>42</v>
      </c>
      <c r="C39" s="8" t="e">
        <f t="shared" ca="1" si="0"/>
        <v>#REF!</v>
      </c>
      <c r="D39" s="54">
        <f t="shared" si="1"/>
        <v>43958</v>
      </c>
      <c r="E39" s="55" t="str">
        <f t="shared" si="1"/>
        <v>Sem.034</v>
      </c>
      <c r="F39" s="56">
        <v>15</v>
      </c>
      <c r="G39" s="56">
        <v>7</v>
      </c>
      <c r="H39" s="57">
        <v>18</v>
      </c>
      <c r="I39" s="57">
        <v>9</v>
      </c>
      <c r="J39" s="56">
        <v>13</v>
      </c>
      <c r="K39" s="56">
        <v>11</v>
      </c>
      <c r="L39" s="57">
        <v>17</v>
      </c>
      <c r="M39" s="57">
        <v>2</v>
      </c>
      <c r="N39" s="56">
        <v>14</v>
      </c>
      <c r="O39" s="56">
        <v>3</v>
      </c>
      <c r="P39" s="57">
        <v>16</v>
      </c>
      <c r="Q39" s="57">
        <v>5</v>
      </c>
      <c r="R39" s="56">
        <v>10</v>
      </c>
      <c r="S39" s="56">
        <v>1</v>
      </c>
      <c r="T39" s="57">
        <v>12</v>
      </c>
      <c r="U39" s="58">
        <v>4</v>
      </c>
      <c r="V39" s="56">
        <v>8</v>
      </c>
      <c r="W39" s="59">
        <v>6</v>
      </c>
      <c r="X39" s="71"/>
      <c r="Y39" s="407" t="s">
        <v>86</v>
      </c>
      <c r="Z39" s="407" t="s">
        <v>85</v>
      </c>
      <c r="AA39" s="407"/>
    </row>
    <row r="40" spans="1:27" ht="15" thickBot="1" x14ac:dyDescent="0.35">
      <c r="A40" s="72"/>
      <c r="B40" s="25" t="s">
        <v>43</v>
      </c>
      <c r="C40" s="73"/>
      <c r="D40" s="62"/>
      <c r="E40" s="63"/>
      <c r="F40" s="64"/>
      <c r="G40" s="64"/>
      <c r="H40" s="64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5"/>
      <c r="X40" s="66"/>
    </row>
    <row r="41" spans="1:27" ht="15" thickBot="1" x14ac:dyDescent="0.35">
      <c r="A41" s="74">
        <f>WORKDAY.INTL(A39,1,"1110111",JF)</f>
        <v>43965</v>
      </c>
      <c r="B41" s="75" t="s">
        <v>44</v>
      </c>
      <c r="C41" s="76"/>
      <c r="D41" s="77">
        <f>A41</f>
        <v>43965</v>
      </c>
      <c r="E41" s="78" t="str">
        <f>B41</f>
        <v>Mini-Tournoi</v>
      </c>
      <c r="F41" s="79"/>
      <c r="G41" s="80"/>
      <c r="H41" s="80"/>
      <c r="I41" s="80"/>
      <c r="J41" s="80"/>
      <c r="K41" s="80"/>
      <c r="L41" s="80"/>
      <c r="M41" s="80"/>
      <c r="N41" s="80"/>
      <c r="O41" s="80"/>
      <c r="P41" s="80"/>
      <c r="Q41" s="80"/>
      <c r="R41" s="80"/>
      <c r="S41" s="80"/>
      <c r="T41" s="80"/>
      <c r="U41" s="80"/>
      <c r="V41" s="80"/>
      <c r="W41" s="81"/>
      <c r="X41" s="66"/>
    </row>
    <row r="42" spans="1:27" ht="15" thickBot="1" x14ac:dyDescent="0.35">
      <c r="A42" s="82"/>
      <c r="B42" s="83"/>
      <c r="C42" s="84"/>
      <c r="D42" s="85" t="s">
        <v>45</v>
      </c>
      <c r="E42" s="86" t="s">
        <v>46</v>
      </c>
      <c r="F42" s="87"/>
      <c r="G42" s="87"/>
      <c r="H42" s="88"/>
      <c r="I42" s="88"/>
      <c r="J42" s="89" t="s">
        <v>47</v>
      </c>
      <c r="K42" s="88"/>
      <c r="L42" s="88"/>
      <c r="M42" s="90"/>
      <c r="N42" s="91" t="s">
        <v>45</v>
      </c>
      <c r="O42" s="92" t="s">
        <v>48</v>
      </c>
      <c r="P42" s="93"/>
      <c r="Q42" s="93"/>
      <c r="R42" s="93"/>
      <c r="S42" s="93"/>
      <c r="T42" s="89" t="s">
        <v>49</v>
      </c>
      <c r="U42" s="88"/>
      <c r="V42" s="88"/>
      <c r="W42" s="90"/>
      <c r="X42" s="50"/>
    </row>
    <row r="43" spans="1:27" ht="15" thickBot="1" x14ac:dyDescent="0.35">
      <c r="A43" s="82"/>
      <c r="B43" s="83"/>
      <c r="C43" s="84"/>
      <c r="D43" s="29">
        <v>1</v>
      </c>
      <c r="E43" s="86"/>
      <c r="F43" s="87"/>
      <c r="G43" s="87"/>
      <c r="H43" s="87"/>
      <c r="I43" s="87"/>
      <c r="J43" s="94"/>
      <c r="K43" s="95"/>
      <c r="L43" s="95"/>
      <c r="M43" s="96"/>
      <c r="N43" s="97">
        <v>10</v>
      </c>
      <c r="O43" s="98"/>
      <c r="P43" s="99"/>
      <c r="Q43" s="99"/>
      <c r="R43" s="99"/>
      <c r="S43" s="99"/>
      <c r="T43" s="94"/>
      <c r="U43" s="95"/>
      <c r="V43" s="95"/>
      <c r="W43" s="96"/>
      <c r="X43" s="50"/>
    </row>
    <row r="44" spans="1:27" ht="15" thickBot="1" x14ac:dyDescent="0.35">
      <c r="A44" s="82"/>
      <c r="B44" s="83"/>
      <c r="C44" s="84"/>
      <c r="D44" s="29">
        <v>2</v>
      </c>
      <c r="E44" s="86"/>
      <c r="F44" s="87"/>
      <c r="G44" s="87"/>
      <c r="H44" s="87"/>
      <c r="I44" s="87"/>
      <c r="J44" s="94"/>
      <c r="K44" s="95"/>
      <c r="L44" s="95"/>
      <c r="M44" s="96"/>
      <c r="N44" s="97">
        <v>11</v>
      </c>
      <c r="O44" s="98"/>
      <c r="P44" s="99"/>
      <c r="Q44" s="99"/>
      <c r="R44" s="99"/>
      <c r="S44" s="99"/>
      <c r="T44" s="94"/>
      <c r="U44" s="95"/>
      <c r="V44" s="95"/>
      <c r="W44" s="96"/>
      <c r="X44" s="50"/>
    </row>
    <row r="45" spans="1:27" ht="15" thickBot="1" x14ac:dyDescent="0.35">
      <c r="A45" s="82"/>
      <c r="B45" s="83"/>
      <c r="C45" s="84"/>
      <c r="D45" s="29">
        <v>3</v>
      </c>
      <c r="E45" s="86"/>
      <c r="F45" s="87"/>
      <c r="G45" s="87"/>
      <c r="H45" s="87"/>
      <c r="I45" s="87"/>
      <c r="J45" s="94"/>
      <c r="K45" s="95"/>
      <c r="L45" s="95"/>
      <c r="M45" s="96"/>
      <c r="N45" s="97">
        <v>12</v>
      </c>
      <c r="O45" s="98"/>
      <c r="P45" s="99"/>
      <c r="Q45" s="99"/>
      <c r="R45" s="99"/>
      <c r="S45" s="99"/>
      <c r="T45" s="94"/>
      <c r="U45" s="95"/>
      <c r="V45" s="95"/>
      <c r="W45" s="96"/>
      <c r="X45" s="50"/>
    </row>
    <row r="46" spans="1:27" ht="15" thickBot="1" x14ac:dyDescent="0.35">
      <c r="A46" s="82"/>
      <c r="B46" s="83"/>
      <c r="C46" s="84"/>
      <c r="D46" s="29">
        <v>4</v>
      </c>
      <c r="E46" s="86"/>
      <c r="F46" s="87"/>
      <c r="G46" s="87"/>
      <c r="H46" s="87"/>
      <c r="I46" s="87"/>
      <c r="J46" s="94"/>
      <c r="K46" s="95"/>
      <c r="L46" s="95"/>
      <c r="M46" s="96"/>
      <c r="N46" s="97">
        <v>13</v>
      </c>
      <c r="O46" s="98"/>
      <c r="P46" s="99"/>
      <c r="Q46" s="99"/>
      <c r="R46" s="99"/>
      <c r="S46" s="99"/>
      <c r="T46" s="94"/>
      <c r="U46" s="95"/>
      <c r="V46" s="95"/>
      <c r="W46" s="96"/>
      <c r="X46" s="50"/>
    </row>
    <row r="47" spans="1:27" ht="15" thickBot="1" x14ac:dyDescent="0.35">
      <c r="A47" s="82"/>
      <c r="B47" s="83"/>
      <c r="C47" s="84"/>
      <c r="D47" s="29">
        <v>5</v>
      </c>
      <c r="E47" s="86"/>
      <c r="F47" s="87"/>
      <c r="G47" s="87"/>
      <c r="H47" s="87"/>
      <c r="I47" s="87"/>
      <c r="J47" s="94"/>
      <c r="K47" s="95"/>
      <c r="L47" s="95"/>
      <c r="M47" s="96"/>
      <c r="N47" s="97">
        <v>14</v>
      </c>
      <c r="O47" s="98"/>
      <c r="P47" s="99"/>
      <c r="Q47" s="99"/>
      <c r="R47" s="99"/>
      <c r="S47" s="99"/>
      <c r="T47" s="94"/>
      <c r="U47" s="95"/>
      <c r="V47" s="95"/>
      <c r="W47" s="96"/>
      <c r="X47" s="50"/>
    </row>
    <row r="48" spans="1:27" ht="15" thickBot="1" x14ac:dyDescent="0.35">
      <c r="A48" s="82"/>
      <c r="B48" s="83"/>
      <c r="C48" s="84"/>
      <c r="D48" s="29">
        <v>6</v>
      </c>
      <c r="E48" s="86"/>
      <c r="F48" s="87"/>
      <c r="G48" s="87"/>
      <c r="H48" s="87"/>
      <c r="I48" s="87"/>
      <c r="J48" s="94"/>
      <c r="K48" s="95"/>
      <c r="L48" s="95"/>
      <c r="M48" s="96"/>
      <c r="N48" s="97">
        <v>15</v>
      </c>
      <c r="O48" s="98"/>
      <c r="P48" s="99"/>
      <c r="Q48" s="99"/>
      <c r="R48" s="99"/>
      <c r="S48" s="99"/>
      <c r="T48" s="94"/>
      <c r="U48" s="95"/>
      <c r="V48" s="95"/>
      <c r="W48" s="96"/>
      <c r="X48" s="50"/>
    </row>
    <row r="49" spans="1:24" ht="15" thickBot="1" x14ac:dyDescent="0.35">
      <c r="A49" s="82"/>
      <c r="B49" s="83"/>
      <c r="C49" s="84"/>
      <c r="D49" s="29">
        <v>7</v>
      </c>
      <c r="E49" s="86"/>
      <c r="F49" s="87"/>
      <c r="G49" s="87"/>
      <c r="H49" s="87"/>
      <c r="I49" s="87"/>
      <c r="J49" s="94"/>
      <c r="K49" s="95"/>
      <c r="L49" s="95"/>
      <c r="M49" s="96"/>
      <c r="N49" s="97">
        <v>16</v>
      </c>
      <c r="O49" s="98"/>
      <c r="P49" s="99"/>
      <c r="Q49" s="99"/>
      <c r="R49" s="99"/>
      <c r="S49" s="99"/>
      <c r="T49" s="94"/>
      <c r="U49" s="95"/>
      <c r="V49" s="95"/>
      <c r="W49" s="96"/>
      <c r="X49" s="50"/>
    </row>
    <row r="50" spans="1:24" ht="15" thickBot="1" x14ac:dyDescent="0.35">
      <c r="A50" s="82"/>
      <c r="B50" s="83"/>
      <c r="C50" s="84"/>
      <c r="D50" s="85">
        <v>8</v>
      </c>
      <c r="E50" s="86"/>
      <c r="F50" s="87"/>
      <c r="G50" s="87"/>
      <c r="H50" s="87"/>
      <c r="I50" s="87"/>
      <c r="J50" s="94"/>
      <c r="K50" s="95"/>
      <c r="L50" s="95"/>
      <c r="M50" s="96"/>
      <c r="N50" s="97">
        <v>17</v>
      </c>
      <c r="O50" s="98"/>
      <c r="P50" s="99"/>
      <c r="Q50" s="99"/>
      <c r="R50" s="99"/>
      <c r="S50" s="99"/>
      <c r="T50" s="94"/>
      <c r="U50" s="95"/>
      <c r="V50" s="95"/>
      <c r="W50" s="96"/>
      <c r="X50" s="50"/>
    </row>
    <row r="51" spans="1:24" ht="15" thickBot="1" x14ac:dyDescent="0.35">
      <c r="A51" s="82"/>
      <c r="B51" s="83"/>
      <c r="C51" s="84"/>
      <c r="D51" s="100">
        <v>9</v>
      </c>
      <c r="E51" s="101"/>
      <c r="F51" s="102"/>
      <c r="G51" s="102"/>
      <c r="H51" s="102"/>
      <c r="I51" s="102"/>
      <c r="J51" s="103"/>
      <c r="K51" s="104"/>
      <c r="L51" s="104"/>
      <c r="M51" s="105"/>
      <c r="N51" s="106">
        <v>18</v>
      </c>
      <c r="O51" s="107"/>
      <c r="P51" s="108"/>
      <c r="Q51" s="108"/>
      <c r="R51" s="108"/>
      <c r="S51" s="108"/>
      <c r="T51" s="103"/>
      <c r="U51" s="104"/>
      <c r="V51" s="104"/>
      <c r="W51" s="105"/>
      <c r="X51" s="50"/>
    </row>
    <row r="52" spans="1:24" ht="15" thickBot="1" x14ac:dyDescent="0.35">
      <c r="A52" s="82"/>
      <c r="B52" s="83"/>
      <c r="C52" s="109"/>
      <c r="D52" s="26"/>
      <c r="E52" s="110"/>
      <c r="F52" s="110"/>
      <c r="G52" s="110"/>
      <c r="H52" s="110"/>
      <c r="I52" s="110"/>
      <c r="J52" s="111"/>
      <c r="K52" s="111"/>
      <c r="L52" s="111"/>
      <c r="M52" s="112"/>
      <c r="N52" s="113"/>
      <c r="O52" s="110"/>
      <c r="P52" s="110"/>
      <c r="Q52" s="110"/>
      <c r="R52" s="110"/>
      <c r="S52" s="110"/>
      <c r="T52" s="111"/>
      <c r="U52" s="111"/>
      <c r="V52" s="111"/>
      <c r="W52" s="114"/>
      <c r="X52" s="50"/>
    </row>
    <row r="53" spans="1:24" ht="18.600000000000001" thickBot="1" x14ac:dyDescent="0.35">
      <c r="A53" s="82"/>
      <c r="B53" s="83"/>
      <c r="C53" s="84"/>
      <c r="D53" s="115" t="s">
        <v>50</v>
      </c>
      <c r="E53" s="89"/>
      <c r="F53" s="88"/>
      <c r="G53" s="91"/>
      <c r="H53" s="89"/>
      <c r="I53" s="88"/>
      <c r="J53" s="88"/>
      <c r="K53" s="88"/>
      <c r="L53" s="91"/>
      <c r="M53" s="116"/>
      <c r="N53" s="117"/>
      <c r="O53" s="118"/>
      <c r="P53" s="118"/>
      <c r="Q53" s="118"/>
      <c r="R53" s="119"/>
      <c r="S53" s="117"/>
      <c r="T53" s="118"/>
      <c r="U53" s="118"/>
      <c r="V53" s="119"/>
      <c r="W53" s="120"/>
      <c r="X53" s="121"/>
    </row>
    <row r="54" spans="1:24" ht="18.600000000000001" thickBot="1" x14ac:dyDescent="0.35">
      <c r="A54" s="82"/>
      <c r="B54" s="83"/>
      <c r="C54" s="122"/>
      <c r="D54" s="123" t="s">
        <v>51</v>
      </c>
      <c r="E54" s="124"/>
      <c r="F54" s="125"/>
      <c r="G54" s="126"/>
      <c r="H54" s="124"/>
      <c r="I54" s="125"/>
      <c r="J54" s="125"/>
      <c r="K54" s="125"/>
      <c r="L54" s="126"/>
      <c r="M54" s="127"/>
      <c r="N54" s="124"/>
      <c r="O54" s="125"/>
      <c r="P54" s="125"/>
      <c r="Q54" s="125"/>
      <c r="R54" s="126"/>
      <c r="S54" s="124"/>
      <c r="T54" s="125"/>
      <c r="U54" s="125"/>
      <c r="V54" s="126"/>
      <c r="W54" s="90"/>
      <c r="X54" s="128"/>
    </row>
    <row r="55" spans="1:24" x14ac:dyDescent="0.3">
      <c r="A55" s="82"/>
      <c r="B55" s="83"/>
    </row>
    <row r="56" spans="1:24" x14ac:dyDescent="0.3">
      <c r="A56" s="82"/>
      <c r="B56" s="83"/>
      <c r="E56" s="132"/>
      <c r="F56" s="133"/>
      <c r="G56" s="132"/>
      <c r="H56" s="133"/>
      <c r="I56" s="133"/>
      <c r="J56" s="133"/>
      <c r="K56" s="133"/>
      <c r="L56" s="133"/>
      <c r="M56" s="133"/>
      <c r="N56" s="132"/>
      <c r="O56" s="133"/>
      <c r="P56" s="133"/>
      <c r="Q56" s="133"/>
      <c r="R56" s="132"/>
      <c r="S56" s="133"/>
      <c r="T56" s="133"/>
    </row>
    <row r="57" spans="1:24" x14ac:dyDescent="0.3">
      <c r="A57" s="82"/>
      <c r="B57" s="83"/>
    </row>
    <row r="58" spans="1:24" x14ac:dyDescent="0.3">
      <c r="A58" s="82"/>
      <c r="B58" s="83"/>
    </row>
    <row r="59" spans="1:24" x14ac:dyDescent="0.3">
      <c r="A59" s="82"/>
      <c r="B59" s="83"/>
    </row>
    <row r="60" spans="1:24" x14ac:dyDescent="0.3">
      <c r="A60" s="82"/>
      <c r="B60" s="83"/>
    </row>
    <row r="61" spans="1:24" x14ac:dyDescent="0.3">
      <c r="A61" s="82"/>
      <c r="B61" s="83"/>
    </row>
    <row r="62" spans="1:24" x14ac:dyDescent="0.3">
      <c r="A62" s="82"/>
      <c r="B62" s="83"/>
    </row>
    <row r="63" spans="1:24" x14ac:dyDescent="0.3">
      <c r="A63" s="82"/>
      <c r="B63" s="83"/>
    </row>
    <row r="64" spans="1:24" x14ac:dyDescent="0.3">
      <c r="A64" s="82"/>
      <c r="B64" s="83"/>
    </row>
    <row r="65" spans="1:2" x14ac:dyDescent="0.3">
      <c r="A65" s="82"/>
      <c r="B65" s="83"/>
    </row>
    <row r="66" spans="1:2" x14ac:dyDescent="0.3">
      <c r="A66" s="82"/>
      <c r="B66" s="83"/>
    </row>
    <row r="67" spans="1:2" x14ac:dyDescent="0.3">
      <c r="A67" s="82"/>
      <c r="B67" s="83"/>
    </row>
    <row r="68" spans="1:2" x14ac:dyDescent="0.3">
      <c r="A68" s="82"/>
      <c r="B68" s="83"/>
    </row>
    <row r="69" spans="1:2" x14ac:dyDescent="0.3">
      <c r="A69" s="82"/>
      <c r="B69" s="83"/>
    </row>
    <row r="70" spans="1:2" x14ac:dyDescent="0.3">
      <c r="A70" s="82"/>
      <c r="B70" s="83"/>
    </row>
    <row r="71" spans="1:2" x14ac:dyDescent="0.3">
      <c r="A71" s="82"/>
      <c r="B71" s="83"/>
    </row>
    <row r="72" spans="1:2" x14ac:dyDescent="0.3">
      <c r="A72" s="82"/>
      <c r="B72" s="83"/>
    </row>
    <row r="73" spans="1:2" x14ac:dyDescent="0.3">
      <c r="A73" s="82"/>
      <c r="B73" s="83"/>
    </row>
    <row r="74" spans="1:2" x14ac:dyDescent="0.3">
      <c r="A74" s="82"/>
      <c r="B74" s="83"/>
    </row>
    <row r="75" spans="1:2" x14ac:dyDescent="0.3">
      <c r="A75" s="82"/>
      <c r="B75" s="83"/>
    </row>
    <row r="76" spans="1:2" x14ac:dyDescent="0.3">
      <c r="A76" s="82"/>
      <c r="B76" s="83"/>
    </row>
    <row r="77" spans="1:2" x14ac:dyDescent="0.3">
      <c r="A77" s="82"/>
      <c r="B77" s="83"/>
    </row>
    <row r="78" spans="1:2" x14ac:dyDescent="0.3">
      <c r="A78" s="82"/>
      <c r="B78" s="83"/>
    </row>
    <row r="79" spans="1:2" x14ac:dyDescent="0.3">
      <c r="A79" s="82"/>
      <c r="B79" s="83"/>
    </row>
    <row r="80" spans="1:2" x14ac:dyDescent="0.3">
      <c r="A80" s="82"/>
      <c r="B80" s="83"/>
    </row>
    <row r="81" spans="1:2" x14ac:dyDescent="0.3">
      <c r="A81" s="82"/>
      <c r="B81" s="83"/>
    </row>
    <row r="82" spans="1:2" x14ac:dyDescent="0.3">
      <c r="A82" s="82"/>
      <c r="B82" s="83"/>
    </row>
    <row r="83" spans="1:2" x14ac:dyDescent="0.3">
      <c r="A83" s="82"/>
      <c r="B83" s="83"/>
    </row>
    <row r="84" spans="1:2" x14ac:dyDescent="0.3">
      <c r="A84" s="82"/>
      <c r="B84" s="83"/>
    </row>
    <row r="85" spans="1:2" x14ac:dyDescent="0.3">
      <c r="A85" s="82"/>
      <c r="B85" s="83"/>
    </row>
    <row r="86" spans="1:2" x14ac:dyDescent="0.3">
      <c r="A86" s="82"/>
      <c r="B86" s="83"/>
    </row>
    <row r="87" spans="1:2" x14ac:dyDescent="0.3">
      <c r="A87" s="82"/>
      <c r="B87" s="83"/>
    </row>
    <row r="88" spans="1:2" x14ac:dyDescent="0.3">
      <c r="A88" s="82"/>
      <c r="B88" s="83"/>
    </row>
    <row r="89" spans="1:2" x14ac:dyDescent="0.3">
      <c r="A89" s="82"/>
      <c r="B89" s="83"/>
    </row>
    <row r="90" spans="1:2" x14ac:dyDescent="0.3">
      <c r="A90" s="82"/>
      <c r="B90" s="83"/>
    </row>
    <row r="91" spans="1:2" x14ac:dyDescent="0.3">
      <c r="A91" s="82"/>
      <c r="B91" s="83"/>
    </row>
    <row r="92" spans="1:2" x14ac:dyDescent="0.3">
      <c r="A92" s="82"/>
      <c r="B92" s="83"/>
    </row>
    <row r="93" spans="1:2" x14ac:dyDescent="0.3">
      <c r="A93" s="82"/>
      <c r="B93" s="83"/>
    </row>
    <row r="94" spans="1:2" x14ac:dyDescent="0.3">
      <c r="A94" s="82"/>
      <c r="B94" s="83"/>
    </row>
    <row r="95" spans="1:2" x14ac:dyDescent="0.3">
      <c r="A95" s="82"/>
      <c r="B95" s="83"/>
    </row>
    <row r="96" spans="1:2" x14ac:dyDescent="0.3">
      <c r="A96" s="82"/>
      <c r="B96" s="83"/>
    </row>
    <row r="97" spans="1:2" x14ac:dyDescent="0.3">
      <c r="A97" s="82"/>
      <c r="B97" s="83"/>
    </row>
    <row r="98" spans="1:2" x14ac:dyDescent="0.3">
      <c r="A98" s="82"/>
      <c r="B98" s="83"/>
    </row>
    <row r="99" spans="1:2" x14ac:dyDescent="0.3">
      <c r="A99" s="82"/>
      <c r="B99" s="83"/>
    </row>
    <row r="100" spans="1:2" x14ac:dyDescent="0.3">
      <c r="A100" s="82"/>
      <c r="B100" s="83"/>
    </row>
    <row r="101" spans="1:2" x14ac:dyDescent="0.3">
      <c r="A101" s="82"/>
      <c r="B101" s="83"/>
    </row>
    <row r="102" spans="1:2" x14ac:dyDescent="0.3">
      <c r="A102" s="82"/>
      <c r="B102" s="83"/>
    </row>
    <row r="103" spans="1:2" x14ac:dyDescent="0.3">
      <c r="A103" s="82"/>
      <c r="B103" s="83"/>
    </row>
    <row r="104" spans="1:2" x14ac:dyDescent="0.3">
      <c r="A104" s="82"/>
      <c r="B104" s="83"/>
    </row>
    <row r="105" spans="1:2" x14ac:dyDescent="0.3">
      <c r="A105" s="82"/>
      <c r="B105" s="83"/>
    </row>
    <row r="106" spans="1:2" x14ac:dyDescent="0.3">
      <c r="A106" s="82"/>
      <c r="B106" s="83"/>
    </row>
    <row r="107" spans="1:2" x14ac:dyDescent="0.3">
      <c r="A107" s="82"/>
      <c r="B107" s="83"/>
    </row>
    <row r="108" spans="1:2" x14ac:dyDescent="0.3">
      <c r="A108" s="82"/>
      <c r="B108" s="83"/>
    </row>
    <row r="109" spans="1:2" x14ac:dyDescent="0.3">
      <c r="A109" s="82"/>
      <c r="B109" s="83"/>
    </row>
    <row r="110" spans="1:2" x14ac:dyDescent="0.3">
      <c r="A110" s="82"/>
      <c r="B110" s="83"/>
    </row>
    <row r="111" spans="1:2" x14ac:dyDescent="0.3">
      <c r="A111" s="82"/>
      <c r="B111" s="83"/>
    </row>
    <row r="112" spans="1:2" x14ac:dyDescent="0.3">
      <c r="A112" s="82"/>
      <c r="B112" s="83"/>
    </row>
    <row r="113" spans="1:2" x14ac:dyDescent="0.3">
      <c r="A113" s="82"/>
      <c r="B113" s="83"/>
    </row>
    <row r="114" spans="1:2" x14ac:dyDescent="0.3">
      <c r="A114" s="82"/>
      <c r="B114" s="83"/>
    </row>
    <row r="115" spans="1:2" x14ac:dyDescent="0.3">
      <c r="A115" s="82"/>
      <c r="B115" s="83"/>
    </row>
    <row r="116" spans="1:2" x14ac:dyDescent="0.3">
      <c r="A116" s="82"/>
      <c r="B116" s="83"/>
    </row>
    <row r="117" spans="1:2" x14ac:dyDescent="0.3">
      <c r="A117" s="82"/>
      <c r="B117" s="83"/>
    </row>
    <row r="118" spans="1:2" x14ac:dyDescent="0.3">
      <c r="A118" s="82"/>
      <c r="B118" s="83"/>
    </row>
    <row r="119" spans="1:2" x14ac:dyDescent="0.3">
      <c r="A119" s="82"/>
      <c r="B119" s="83"/>
    </row>
    <row r="120" spans="1:2" x14ac:dyDescent="0.3">
      <c r="A120" s="82"/>
      <c r="B120" s="83"/>
    </row>
    <row r="121" spans="1:2" x14ac:dyDescent="0.3">
      <c r="A121" s="82"/>
      <c r="B121" s="83"/>
    </row>
    <row r="122" spans="1:2" x14ac:dyDescent="0.3">
      <c r="A122" s="82"/>
      <c r="B122" s="83"/>
    </row>
    <row r="123" spans="1:2" x14ac:dyDescent="0.3">
      <c r="A123" s="82"/>
      <c r="B123" s="83"/>
    </row>
    <row r="124" spans="1:2" x14ac:dyDescent="0.3">
      <c r="A124" s="82"/>
      <c r="B124" s="83"/>
    </row>
    <row r="125" spans="1:2" x14ac:dyDescent="0.3">
      <c r="A125" s="82"/>
      <c r="B125" s="83"/>
    </row>
    <row r="126" spans="1:2" x14ac:dyDescent="0.3">
      <c r="A126" s="82"/>
      <c r="B126" s="83"/>
    </row>
    <row r="127" spans="1:2" x14ac:dyDescent="0.3">
      <c r="A127" s="82"/>
      <c r="B127" s="83"/>
    </row>
    <row r="128" spans="1:2" x14ac:dyDescent="0.3">
      <c r="A128" s="82"/>
      <c r="B128" s="83"/>
    </row>
    <row r="129" spans="1:2" x14ac:dyDescent="0.3">
      <c r="A129" s="82"/>
      <c r="B129" s="83"/>
    </row>
    <row r="130" spans="1:2" x14ac:dyDescent="0.3">
      <c r="A130" s="82"/>
      <c r="B130" s="83"/>
    </row>
    <row r="131" spans="1:2" x14ac:dyDescent="0.3">
      <c r="A131" s="82"/>
      <c r="B131" s="83"/>
    </row>
    <row r="132" spans="1:2" x14ac:dyDescent="0.3">
      <c r="A132" s="82"/>
      <c r="B132" s="83"/>
    </row>
    <row r="133" spans="1:2" x14ac:dyDescent="0.3">
      <c r="A133" s="82"/>
      <c r="B133" s="83"/>
    </row>
    <row r="134" spans="1:2" x14ac:dyDescent="0.3">
      <c r="A134" s="82"/>
      <c r="B134" s="83"/>
    </row>
    <row r="135" spans="1:2" x14ac:dyDescent="0.3">
      <c r="A135" s="82"/>
      <c r="B135" s="83"/>
    </row>
    <row r="136" spans="1:2" x14ac:dyDescent="0.3">
      <c r="A136" s="82"/>
      <c r="B136" s="83"/>
    </row>
    <row r="137" spans="1:2" x14ac:dyDescent="0.3">
      <c r="A137" s="82"/>
      <c r="B137" s="83"/>
    </row>
    <row r="138" spans="1:2" x14ac:dyDescent="0.3">
      <c r="A138" s="82"/>
      <c r="B138" s="83"/>
    </row>
    <row r="139" spans="1:2" x14ac:dyDescent="0.3">
      <c r="A139" s="82"/>
      <c r="B139" s="83"/>
    </row>
    <row r="140" spans="1:2" x14ac:dyDescent="0.3">
      <c r="A140" s="82"/>
      <c r="B140" s="83"/>
    </row>
    <row r="141" spans="1:2" x14ac:dyDescent="0.3">
      <c r="A141" s="82"/>
      <c r="B141" s="83"/>
    </row>
    <row r="142" spans="1:2" x14ac:dyDescent="0.3">
      <c r="A142" s="82"/>
      <c r="B142" s="83"/>
    </row>
    <row r="143" spans="1:2" x14ac:dyDescent="0.3">
      <c r="A143" s="82"/>
      <c r="B143" s="83"/>
    </row>
    <row r="144" spans="1:2" x14ac:dyDescent="0.3">
      <c r="A144" s="82"/>
      <c r="B144" s="83"/>
    </row>
    <row r="145" spans="1:2" x14ac:dyDescent="0.3">
      <c r="A145" s="82"/>
      <c r="B145" s="83"/>
    </row>
    <row r="146" spans="1:2" x14ac:dyDescent="0.3">
      <c r="A146" s="82"/>
      <c r="B146" s="83"/>
    </row>
    <row r="147" spans="1:2" x14ac:dyDescent="0.3">
      <c r="A147" s="82"/>
      <c r="B147" s="83"/>
    </row>
    <row r="148" spans="1:2" x14ac:dyDescent="0.3">
      <c r="A148" s="82"/>
      <c r="B148" s="83"/>
    </row>
    <row r="149" spans="1:2" x14ac:dyDescent="0.3">
      <c r="A149" s="82"/>
      <c r="B149" s="83"/>
    </row>
    <row r="150" spans="1:2" x14ac:dyDescent="0.3">
      <c r="A150" s="82"/>
      <c r="B150" s="83"/>
    </row>
    <row r="151" spans="1:2" x14ac:dyDescent="0.3">
      <c r="A151" s="82"/>
      <c r="B151" s="83"/>
    </row>
    <row r="152" spans="1:2" x14ac:dyDescent="0.3">
      <c r="A152" s="82"/>
      <c r="B152" s="83"/>
    </row>
    <row r="153" spans="1:2" x14ac:dyDescent="0.3">
      <c r="A153" s="82"/>
      <c r="B153" s="83"/>
    </row>
    <row r="154" spans="1:2" x14ac:dyDescent="0.3">
      <c r="A154" s="82"/>
      <c r="B154" s="83"/>
    </row>
    <row r="155" spans="1:2" x14ac:dyDescent="0.3">
      <c r="A155" s="82"/>
      <c r="B155" s="83"/>
    </row>
    <row r="156" spans="1:2" x14ac:dyDescent="0.3">
      <c r="A156" s="82"/>
      <c r="B156" s="83"/>
    </row>
    <row r="157" spans="1:2" x14ac:dyDescent="0.3">
      <c r="A157" s="82"/>
      <c r="B157" s="83"/>
    </row>
    <row r="158" spans="1:2" x14ac:dyDescent="0.3">
      <c r="A158" s="82"/>
      <c r="B158" s="83"/>
    </row>
    <row r="159" spans="1:2" x14ac:dyDescent="0.3">
      <c r="A159" s="82"/>
      <c r="B159" s="83"/>
    </row>
    <row r="160" spans="1:2" x14ac:dyDescent="0.3">
      <c r="A160" s="82"/>
      <c r="B160" s="83"/>
    </row>
    <row r="161" spans="1:2" x14ac:dyDescent="0.3">
      <c r="A161" s="82"/>
      <c r="B161" s="83"/>
    </row>
    <row r="162" spans="1:2" x14ac:dyDescent="0.3">
      <c r="A162" s="82"/>
      <c r="B162" s="83"/>
    </row>
    <row r="163" spans="1:2" x14ac:dyDescent="0.3">
      <c r="A163" s="82"/>
      <c r="B163" s="83"/>
    </row>
    <row r="164" spans="1:2" x14ac:dyDescent="0.3">
      <c r="A164" s="82"/>
      <c r="B164" s="83"/>
    </row>
    <row r="165" spans="1:2" x14ac:dyDescent="0.3">
      <c r="A165" s="82"/>
      <c r="B165" s="83"/>
    </row>
    <row r="166" spans="1:2" x14ac:dyDescent="0.3">
      <c r="A166" s="82"/>
      <c r="B166" s="83"/>
    </row>
    <row r="167" spans="1:2" x14ac:dyDescent="0.3">
      <c r="A167" s="82"/>
      <c r="B167" s="83"/>
    </row>
    <row r="168" spans="1:2" x14ac:dyDescent="0.3">
      <c r="A168" s="82"/>
      <c r="B168" s="83"/>
    </row>
    <row r="169" spans="1:2" x14ac:dyDescent="0.3">
      <c r="A169" s="82"/>
      <c r="B169" s="83"/>
    </row>
    <row r="170" spans="1:2" x14ac:dyDescent="0.3">
      <c r="A170" s="82"/>
      <c r="B170" s="83"/>
    </row>
    <row r="171" spans="1:2" x14ac:dyDescent="0.3">
      <c r="A171" s="82"/>
      <c r="B171" s="83"/>
    </row>
    <row r="172" spans="1:2" x14ac:dyDescent="0.3">
      <c r="A172" s="82"/>
      <c r="B172" s="83"/>
    </row>
    <row r="173" spans="1:2" x14ac:dyDescent="0.3">
      <c r="A173" s="82"/>
      <c r="B173" s="83"/>
    </row>
    <row r="174" spans="1:2" x14ac:dyDescent="0.3">
      <c r="A174" s="82"/>
      <c r="B174" s="83"/>
    </row>
    <row r="175" spans="1:2" x14ac:dyDescent="0.3">
      <c r="A175" s="82"/>
      <c r="B175" s="83"/>
    </row>
    <row r="176" spans="1:2" x14ac:dyDescent="0.3">
      <c r="A176" s="82"/>
      <c r="B176" s="83"/>
    </row>
    <row r="177" spans="1:2" x14ac:dyDescent="0.3">
      <c r="A177" s="82"/>
      <c r="B177" s="83"/>
    </row>
    <row r="178" spans="1:2" x14ac:dyDescent="0.3">
      <c r="A178" s="82"/>
      <c r="B178" s="83"/>
    </row>
    <row r="179" spans="1:2" x14ac:dyDescent="0.3">
      <c r="A179" s="82"/>
      <c r="B179" s="83"/>
    </row>
    <row r="180" spans="1:2" x14ac:dyDescent="0.3">
      <c r="A180" s="82"/>
      <c r="B180" s="83"/>
    </row>
    <row r="181" spans="1:2" x14ac:dyDescent="0.3">
      <c r="A181" s="82"/>
      <c r="B181" s="83"/>
    </row>
    <row r="182" spans="1:2" x14ac:dyDescent="0.3">
      <c r="A182" s="82"/>
      <c r="B182" s="83"/>
    </row>
    <row r="183" spans="1:2" x14ac:dyDescent="0.3">
      <c r="A183" s="82"/>
      <c r="B183" s="83"/>
    </row>
    <row r="184" spans="1:2" x14ac:dyDescent="0.3">
      <c r="A184" s="82"/>
      <c r="B184" s="83"/>
    </row>
    <row r="185" spans="1:2" x14ac:dyDescent="0.3">
      <c r="A185" s="82"/>
      <c r="B185" s="83"/>
    </row>
    <row r="186" spans="1:2" x14ac:dyDescent="0.3">
      <c r="A186" s="82"/>
      <c r="B186" s="83"/>
    </row>
    <row r="187" spans="1:2" x14ac:dyDescent="0.3">
      <c r="A187" s="82"/>
      <c r="B187" s="83"/>
    </row>
    <row r="188" spans="1:2" x14ac:dyDescent="0.3">
      <c r="A188" s="82"/>
      <c r="B188" s="83"/>
    </row>
    <row r="189" spans="1:2" x14ac:dyDescent="0.3">
      <c r="A189" s="82"/>
      <c r="B189" s="83"/>
    </row>
    <row r="190" spans="1:2" x14ac:dyDescent="0.3">
      <c r="A190" s="82"/>
      <c r="B190" s="83"/>
    </row>
    <row r="191" spans="1:2" x14ac:dyDescent="0.3">
      <c r="A191" s="82"/>
      <c r="B191" s="83"/>
    </row>
    <row r="192" spans="1:2" x14ac:dyDescent="0.3">
      <c r="A192" s="82"/>
      <c r="B192" s="83"/>
    </row>
    <row r="193" spans="1:2" x14ac:dyDescent="0.3">
      <c r="A193" s="82"/>
      <c r="B193" s="83"/>
    </row>
    <row r="194" spans="1:2" x14ac:dyDescent="0.3">
      <c r="A194" s="82"/>
      <c r="B194" s="83"/>
    </row>
    <row r="195" spans="1:2" x14ac:dyDescent="0.3">
      <c r="A195" s="82"/>
      <c r="B195" s="83"/>
    </row>
    <row r="196" spans="1:2" x14ac:dyDescent="0.3">
      <c r="A196" s="82"/>
      <c r="B196" s="83"/>
    </row>
    <row r="197" spans="1:2" x14ac:dyDescent="0.3">
      <c r="A197" s="82"/>
      <c r="B197" s="83"/>
    </row>
    <row r="198" spans="1:2" x14ac:dyDescent="0.3">
      <c r="A198" s="82"/>
      <c r="B198" s="83"/>
    </row>
    <row r="199" spans="1:2" x14ac:dyDescent="0.3">
      <c r="A199" s="82"/>
      <c r="B199" s="83"/>
    </row>
    <row r="200" spans="1:2" x14ac:dyDescent="0.3">
      <c r="A200" s="82"/>
      <c r="B200" s="83"/>
    </row>
    <row r="201" spans="1:2" x14ac:dyDescent="0.3">
      <c r="A201" s="82"/>
      <c r="B201" s="83"/>
    </row>
    <row r="202" spans="1:2" x14ac:dyDescent="0.3">
      <c r="A202" s="82"/>
      <c r="B202" s="83"/>
    </row>
    <row r="203" spans="1:2" x14ac:dyDescent="0.3">
      <c r="A203" s="82"/>
      <c r="B203" s="83"/>
    </row>
    <row r="204" spans="1:2" x14ac:dyDescent="0.3">
      <c r="A204" s="82"/>
      <c r="B204" s="83"/>
    </row>
    <row r="205" spans="1:2" x14ac:dyDescent="0.3">
      <c r="A205" s="82"/>
      <c r="B205" s="83"/>
    </row>
    <row r="206" spans="1:2" x14ac:dyDescent="0.3">
      <c r="A206" s="82"/>
      <c r="B206" s="83"/>
    </row>
    <row r="207" spans="1:2" x14ac:dyDescent="0.3">
      <c r="A207" s="82"/>
      <c r="B207" s="83"/>
    </row>
    <row r="208" spans="1:2" x14ac:dyDescent="0.3">
      <c r="A208" s="82"/>
      <c r="B208" s="83"/>
    </row>
    <row r="209" spans="1:2" x14ac:dyDescent="0.3">
      <c r="A209" s="82"/>
      <c r="B209" s="83"/>
    </row>
    <row r="210" spans="1:2" x14ac:dyDescent="0.3">
      <c r="A210" s="82"/>
      <c r="B210" s="83"/>
    </row>
    <row r="211" spans="1:2" x14ac:dyDescent="0.3">
      <c r="A211" s="82"/>
      <c r="B211" s="83"/>
    </row>
    <row r="212" spans="1:2" x14ac:dyDescent="0.3">
      <c r="A212" s="82"/>
      <c r="B212" s="83"/>
    </row>
    <row r="213" spans="1:2" x14ac:dyDescent="0.3">
      <c r="A213" s="82"/>
      <c r="B213" s="83"/>
    </row>
    <row r="214" spans="1:2" x14ac:dyDescent="0.3">
      <c r="A214" s="82"/>
      <c r="B214" s="83"/>
    </row>
    <row r="215" spans="1:2" x14ac:dyDescent="0.3">
      <c r="A215" s="82"/>
      <c r="B215" s="83"/>
    </row>
    <row r="216" spans="1:2" x14ac:dyDescent="0.3">
      <c r="A216" s="82"/>
      <c r="B216" s="83"/>
    </row>
    <row r="217" spans="1:2" x14ac:dyDescent="0.3">
      <c r="A217" s="82"/>
      <c r="B217" s="83"/>
    </row>
    <row r="218" spans="1:2" x14ac:dyDescent="0.3">
      <c r="A218" s="82"/>
      <c r="B218" s="83"/>
    </row>
    <row r="219" spans="1:2" x14ac:dyDescent="0.3">
      <c r="A219" s="82"/>
      <c r="B219" s="83"/>
    </row>
    <row r="220" spans="1:2" x14ac:dyDescent="0.3">
      <c r="A220" s="82"/>
      <c r="B220" s="83"/>
    </row>
    <row r="221" spans="1:2" x14ac:dyDescent="0.3">
      <c r="A221" s="82"/>
      <c r="B221" s="83"/>
    </row>
    <row r="222" spans="1:2" x14ac:dyDescent="0.3">
      <c r="A222" s="82"/>
      <c r="B222" s="83"/>
    </row>
    <row r="223" spans="1:2" x14ac:dyDescent="0.3">
      <c r="A223" s="82"/>
      <c r="B223" s="83"/>
    </row>
    <row r="224" spans="1:2" x14ac:dyDescent="0.3">
      <c r="A224" s="82"/>
      <c r="B224" s="83"/>
    </row>
    <row r="225" spans="1:2" x14ac:dyDescent="0.3">
      <c r="A225" s="82"/>
      <c r="B225" s="83"/>
    </row>
    <row r="226" spans="1:2" x14ac:dyDescent="0.3">
      <c r="A226" s="82"/>
      <c r="B226" s="83"/>
    </row>
    <row r="227" spans="1:2" x14ac:dyDescent="0.3">
      <c r="A227" s="82"/>
      <c r="B227" s="83"/>
    </row>
    <row r="228" spans="1:2" x14ac:dyDescent="0.3">
      <c r="A228" s="82"/>
      <c r="B228" s="83"/>
    </row>
    <row r="229" spans="1:2" x14ac:dyDescent="0.3">
      <c r="A229" s="82"/>
      <c r="B229" s="83"/>
    </row>
    <row r="230" spans="1:2" x14ac:dyDescent="0.3">
      <c r="A230" s="82"/>
      <c r="B230" s="83"/>
    </row>
    <row r="231" spans="1:2" x14ac:dyDescent="0.3">
      <c r="A231" s="82"/>
      <c r="B231" s="83"/>
    </row>
    <row r="232" spans="1:2" x14ac:dyDescent="0.3">
      <c r="A232" s="82"/>
      <c r="B232" s="83"/>
    </row>
    <row r="233" spans="1:2" x14ac:dyDescent="0.3">
      <c r="A233" s="82"/>
      <c r="B233" s="83"/>
    </row>
    <row r="234" spans="1:2" x14ac:dyDescent="0.3">
      <c r="A234" s="82"/>
      <c r="B234" s="83"/>
    </row>
    <row r="235" spans="1:2" x14ac:dyDescent="0.3">
      <c r="A235" s="82"/>
      <c r="B235" s="83"/>
    </row>
    <row r="236" spans="1:2" x14ac:dyDescent="0.3">
      <c r="A236" s="82"/>
      <c r="B236" s="83"/>
    </row>
    <row r="237" spans="1:2" x14ac:dyDescent="0.3">
      <c r="A237" s="82"/>
      <c r="B237" s="83"/>
    </row>
    <row r="238" spans="1:2" x14ac:dyDescent="0.3">
      <c r="A238" s="82"/>
      <c r="B238" s="83"/>
    </row>
    <row r="239" spans="1:2" x14ac:dyDescent="0.3">
      <c r="A239" s="82"/>
      <c r="B239" s="83"/>
    </row>
    <row r="240" spans="1:2" x14ac:dyDescent="0.3">
      <c r="A240" s="82"/>
      <c r="B240" s="83"/>
    </row>
    <row r="241" spans="1:2" x14ac:dyDescent="0.3">
      <c r="A241" s="82"/>
      <c r="B241" s="83"/>
    </row>
    <row r="242" spans="1:2" x14ac:dyDescent="0.3">
      <c r="A242" s="82"/>
      <c r="B242" s="83"/>
    </row>
    <row r="243" spans="1:2" x14ac:dyDescent="0.3">
      <c r="A243" s="82"/>
      <c r="B243" s="83"/>
    </row>
    <row r="244" spans="1:2" x14ac:dyDescent="0.3">
      <c r="A244" s="82"/>
      <c r="B244" s="83"/>
    </row>
    <row r="245" spans="1:2" x14ac:dyDescent="0.3">
      <c r="A245" s="82"/>
      <c r="B245" s="83"/>
    </row>
    <row r="246" spans="1:2" x14ac:dyDescent="0.3">
      <c r="A246" s="82"/>
      <c r="B246" s="83"/>
    </row>
    <row r="247" spans="1:2" x14ac:dyDescent="0.3">
      <c r="A247" s="82"/>
      <c r="B247" s="83"/>
    </row>
    <row r="248" spans="1:2" x14ac:dyDescent="0.3">
      <c r="A248" s="82"/>
      <c r="B248" s="83"/>
    </row>
    <row r="249" spans="1:2" x14ac:dyDescent="0.3">
      <c r="A249" s="82"/>
      <c r="B249" s="83"/>
    </row>
    <row r="250" spans="1:2" x14ac:dyDescent="0.3">
      <c r="A250" s="82"/>
      <c r="B250" s="83"/>
    </row>
    <row r="251" spans="1:2" x14ac:dyDescent="0.3">
      <c r="A251" s="82"/>
      <c r="B251" s="83"/>
    </row>
    <row r="252" spans="1:2" x14ac:dyDescent="0.3">
      <c r="A252" s="82"/>
      <c r="B252" s="83"/>
    </row>
    <row r="253" spans="1:2" x14ac:dyDescent="0.3">
      <c r="A253" s="82"/>
      <c r="B253" s="83"/>
    </row>
    <row r="254" spans="1:2" x14ac:dyDescent="0.3">
      <c r="A254" s="82"/>
      <c r="B254" s="83"/>
    </row>
    <row r="255" spans="1:2" x14ac:dyDescent="0.3">
      <c r="A255" s="82"/>
      <c r="B255" s="83"/>
    </row>
    <row r="256" spans="1:2" x14ac:dyDescent="0.3">
      <c r="A256" s="82"/>
      <c r="B256" s="83"/>
    </row>
    <row r="257" spans="1:2" x14ac:dyDescent="0.3">
      <c r="A257" s="82"/>
      <c r="B257" s="83"/>
    </row>
    <row r="258" spans="1:2" x14ac:dyDescent="0.3">
      <c r="A258" s="82"/>
      <c r="B258" s="83"/>
    </row>
    <row r="259" spans="1:2" x14ac:dyDescent="0.3">
      <c r="A259" s="82"/>
      <c r="B259" s="83"/>
    </row>
    <row r="260" spans="1:2" x14ac:dyDescent="0.3">
      <c r="A260" s="82"/>
      <c r="B260" s="83"/>
    </row>
    <row r="261" spans="1:2" x14ac:dyDescent="0.3">
      <c r="A261" s="82"/>
      <c r="B261" s="83"/>
    </row>
    <row r="262" spans="1:2" x14ac:dyDescent="0.3">
      <c r="A262" s="82"/>
      <c r="B262" s="83"/>
    </row>
    <row r="263" spans="1:2" x14ac:dyDescent="0.3">
      <c r="A263" s="82"/>
      <c r="B263" s="83"/>
    </row>
    <row r="264" spans="1:2" x14ac:dyDescent="0.3">
      <c r="A264" s="82"/>
      <c r="B264" s="83"/>
    </row>
    <row r="265" spans="1:2" x14ac:dyDescent="0.3">
      <c r="A265" s="82"/>
      <c r="B265" s="83"/>
    </row>
    <row r="266" spans="1:2" x14ac:dyDescent="0.3">
      <c r="A266" s="82"/>
      <c r="B266" s="83"/>
    </row>
    <row r="267" spans="1:2" x14ac:dyDescent="0.3">
      <c r="A267" s="82"/>
      <c r="B267" s="83"/>
    </row>
    <row r="268" spans="1:2" x14ac:dyDescent="0.3">
      <c r="A268" s="82"/>
      <c r="B268" s="83"/>
    </row>
    <row r="269" spans="1:2" x14ac:dyDescent="0.3">
      <c r="A269" s="82"/>
      <c r="B269" s="83"/>
    </row>
    <row r="270" spans="1:2" x14ac:dyDescent="0.3">
      <c r="A270" s="82"/>
      <c r="B270" s="83"/>
    </row>
    <row r="271" spans="1:2" x14ac:dyDescent="0.3">
      <c r="A271" s="82"/>
      <c r="B271" s="83"/>
    </row>
    <row r="272" spans="1:2" x14ac:dyDescent="0.3">
      <c r="A272" s="82"/>
      <c r="B272" s="83"/>
    </row>
    <row r="273" spans="1:2" x14ac:dyDescent="0.3">
      <c r="A273" s="82"/>
      <c r="B273" s="83"/>
    </row>
    <row r="274" spans="1:2" x14ac:dyDescent="0.3">
      <c r="A274" s="82"/>
      <c r="B274" s="83"/>
    </row>
    <row r="275" spans="1:2" x14ac:dyDescent="0.3">
      <c r="A275" s="82"/>
      <c r="B275" s="83"/>
    </row>
    <row r="276" spans="1:2" x14ac:dyDescent="0.3">
      <c r="A276" s="82"/>
      <c r="B276" s="83"/>
    </row>
    <row r="277" spans="1:2" x14ac:dyDescent="0.3">
      <c r="A277" s="82"/>
      <c r="B277" s="83"/>
    </row>
    <row r="278" spans="1:2" x14ac:dyDescent="0.3">
      <c r="A278" s="82"/>
      <c r="B278" s="83"/>
    </row>
    <row r="279" spans="1:2" x14ac:dyDescent="0.3">
      <c r="A279" s="82"/>
      <c r="B279" s="83"/>
    </row>
    <row r="280" spans="1:2" x14ac:dyDescent="0.3">
      <c r="A280" s="82"/>
      <c r="B280" s="83"/>
    </row>
    <row r="281" spans="1:2" x14ac:dyDescent="0.3">
      <c r="A281" s="82"/>
      <c r="B281" s="83"/>
    </row>
    <row r="282" spans="1:2" x14ac:dyDescent="0.3">
      <c r="A282" s="82"/>
      <c r="B282" s="83"/>
    </row>
    <row r="283" spans="1:2" x14ac:dyDescent="0.3">
      <c r="A283" s="82"/>
      <c r="B283" s="83"/>
    </row>
    <row r="284" spans="1:2" x14ac:dyDescent="0.3">
      <c r="A284" s="82"/>
      <c r="B284" s="83"/>
    </row>
    <row r="285" spans="1:2" x14ac:dyDescent="0.3">
      <c r="A285" s="82"/>
      <c r="B285" s="83"/>
    </row>
    <row r="286" spans="1:2" x14ac:dyDescent="0.3">
      <c r="A286" s="82"/>
      <c r="B286" s="83"/>
    </row>
    <row r="287" spans="1:2" x14ac:dyDescent="0.3">
      <c r="A287" s="82"/>
      <c r="B287" s="83"/>
    </row>
    <row r="288" spans="1:2" x14ac:dyDescent="0.3">
      <c r="A288" s="82"/>
      <c r="B288" s="83"/>
    </row>
    <row r="289" spans="1:2" x14ac:dyDescent="0.3">
      <c r="A289" s="82"/>
      <c r="B289" s="83"/>
    </row>
    <row r="290" spans="1:2" x14ac:dyDescent="0.3">
      <c r="A290" s="82"/>
      <c r="B290" s="83"/>
    </row>
    <row r="291" spans="1:2" x14ac:dyDescent="0.3">
      <c r="A291" s="82"/>
      <c r="B291" s="83"/>
    </row>
    <row r="292" spans="1:2" x14ac:dyDescent="0.3">
      <c r="A292" s="82"/>
      <c r="B292" s="83"/>
    </row>
    <row r="293" spans="1:2" x14ac:dyDescent="0.3">
      <c r="A293" s="82"/>
      <c r="B293" s="83"/>
    </row>
    <row r="294" spans="1:2" x14ac:dyDescent="0.3">
      <c r="A294" s="82"/>
      <c r="B294" s="83"/>
    </row>
    <row r="295" spans="1:2" x14ac:dyDescent="0.3">
      <c r="A295" s="82"/>
      <c r="B295" s="83"/>
    </row>
    <row r="296" spans="1:2" x14ac:dyDescent="0.3">
      <c r="A296" s="82"/>
      <c r="B296" s="83"/>
    </row>
    <row r="297" spans="1:2" x14ac:dyDescent="0.3">
      <c r="A297" s="82"/>
      <c r="B297" s="83"/>
    </row>
    <row r="298" spans="1:2" x14ac:dyDescent="0.3">
      <c r="A298" s="82"/>
      <c r="B298" s="83"/>
    </row>
    <row r="299" spans="1:2" x14ac:dyDescent="0.3">
      <c r="A299" s="82"/>
      <c r="B299" s="83"/>
    </row>
    <row r="300" spans="1:2" x14ac:dyDescent="0.3">
      <c r="A300" s="82"/>
      <c r="B300" s="83"/>
    </row>
    <row r="301" spans="1:2" x14ac:dyDescent="0.3">
      <c r="A301" s="82"/>
      <c r="B301" s="83"/>
    </row>
    <row r="302" spans="1:2" x14ac:dyDescent="0.3">
      <c r="A302" s="82"/>
      <c r="B302" s="83"/>
    </row>
    <row r="303" spans="1:2" x14ac:dyDescent="0.3">
      <c r="A303" s="82"/>
      <c r="B303" s="83"/>
    </row>
    <row r="304" spans="1:2" x14ac:dyDescent="0.3">
      <c r="A304" s="82"/>
      <c r="B304" s="83"/>
    </row>
    <row r="305" spans="1:2" x14ac:dyDescent="0.3">
      <c r="A305" s="82"/>
      <c r="B305" s="83"/>
    </row>
    <row r="306" spans="1:2" x14ac:dyDescent="0.3">
      <c r="A306" s="82"/>
      <c r="B306" s="83"/>
    </row>
    <row r="307" spans="1:2" x14ac:dyDescent="0.3">
      <c r="A307" s="82"/>
      <c r="B307" s="83"/>
    </row>
    <row r="308" spans="1:2" x14ac:dyDescent="0.3">
      <c r="A308" s="82"/>
      <c r="B308" s="83"/>
    </row>
    <row r="309" spans="1:2" x14ac:dyDescent="0.3">
      <c r="A309" s="82"/>
      <c r="B309" s="83"/>
    </row>
    <row r="310" spans="1:2" x14ac:dyDescent="0.3">
      <c r="A310" s="82"/>
      <c r="B310" s="83"/>
    </row>
    <row r="311" spans="1:2" x14ac:dyDescent="0.3">
      <c r="A311" s="82"/>
      <c r="B311" s="83"/>
    </row>
    <row r="312" spans="1:2" x14ac:dyDescent="0.3">
      <c r="A312" s="82"/>
      <c r="B312" s="83"/>
    </row>
    <row r="313" spans="1:2" x14ac:dyDescent="0.3">
      <c r="A313" s="82"/>
      <c r="B313" s="83"/>
    </row>
    <row r="314" spans="1:2" x14ac:dyDescent="0.3">
      <c r="A314" s="82"/>
      <c r="B314" s="83"/>
    </row>
    <row r="315" spans="1:2" x14ac:dyDescent="0.3">
      <c r="A315" s="82"/>
      <c r="B315" s="83"/>
    </row>
    <row r="316" spans="1:2" x14ac:dyDescent="0.3">
      <c r="A316" s="82"/>
      <c r="B316" s="83"/>
    </row>
    <row r="317" spans="1:2" x14ac:dyDescent="0.3">
      <c r="A317" s="82"/>
      <c r="B317" s="83"/>
    </row>
    <row r="318" spans="1:2" x14ac:dyDescent="0.3">
      <c r="A318" s="82"/>
      <c r="B318" s="83"/>
    </row>
    <row r="319" spans="1:2" x14ac:dyDescent="0.3">
      <c r="A319" s="82"/>
      <c r="B319" s="83"/>
    </row>
    <row r="320" spans="1:2" x14ac:dyDescent="0.3">
      <c r="A320" s="82"/>
      <c r="B320" s="83"/>
    </row>
    <row r="321" spans="1:2" x14ac:dyDescent="0.3">
      <c r="A321" s="82"/>
      <c r="B321" s="83"/>
    </row>
    <row r="322" spans="1:2" x14ac:dyDescent="0.3">
      <c r="A322" s="82"/>
      <c r="B322" s="83"/>
    </row>
    <row r="323" spans="1:2" x14ac:dyDescent="0.3">
      <c r="A323" s="82"/>
      <c r="B323" s="83"/>
    </row>
    <row r="324" spans="1:2" x14ac:dyDescent="0.3">
      <c r="A324" s="82"/>
      <c r="B324" s="83"/>
    </row>
    <row r="325" spans="1:2" x14ac:dyDescent="0.3">
      <c r="A325" s="82"/>
      <c r="B325" s="83"/>
    </row>
    <row r="326" spans="1:2" x14ac:dyDescent="0.3">
      <c r="A326" s="82"/>
      <c r="B326" s="83"/>
    </row>
    <row r="327" spans="1:2" x14ac:dyDescent="0.3">
      <c r="A327" s="82"/>
      <c r="B327" s="83"/>
    </row>
    <row r="328" spans="1:2" x14ac:dyDescent="0.3">
      <c r="A328" s="82"/>
      <c r="B328" s="83"/>
    </row>
    <row r="329" spans="1:2" x14ac:dyDescent="0.3">
      <c r="A329" s="82"/>
      <c r="B329" s="83"/>
    </row>
    <row r="330" spans="1:2" x14ac:dyDescent="0.3">
      <c r="A330" s="82"/>
      <c r="B330" s="83"/>
    </row>
    <row r="331" spans="1:2" x14ac:dyDescent="0.3">
      <c r="A331" s="82"/>
      <c r="B331" s="83"/>
    </row>
    <row r="332" spans="1:2" x14ac:dyDescent="0.3">
      <c r="A332" s="82"/>
      <c r="B332" s="83"/>
    </row>
    <row r="333" spans="1:2" x14ac:dyDescent="0.3">
      <c r="A333" s="82"/>
      <c r="B333" s="83"/>
    </row>
    <row r="334" spans="1:2" x14ac:dyDescent="0.3">
      <c r="A334" s="82"/>
      <c r="B334" s="83"/>
    </row>
    <row r="335" spans="1:2" x14ac:dyDescent="0.3">
      <c r="A335" s="82"/>
      <c r="B335" s="83"/>
    </row>
    <row r="336" spans="1:2" x14ac:dyDescent="0.3">
      <c r="A336" s="82"/>
      <c r="B336" s="83"/>
    </row>
    <row r="337" spans="1:2" x14ac:dyDescent="0.3">
      <c r="A337" s="82"/>
      <c r="B337" s="83"/>
    </row>
    <row r="338" spans="1:2" x14ac:dyDescent="0.3">
      <c r="A338" s="82"/>
      <c r="B338" s="83"/>
    </row>
    <row r="339" spans="1:2" x14ac:dyDescent="0.3">
      <c r="A339" s="82"/>
      <c r="B339" s="83"/>
    </row>
    <row r="340" spans="1:2" x14ac:dyDescent="0.3">
      <c r="A340" s="82"/>
      <c r="B340" s="83"/>
    </row>
    <row r="341" spans="1:2" x14ac:dyDescent="0.3">
      <c r="A341" s="82"/>
      <c r="B341" s="83"/>
    </row>
    <row r="342" spans="1:2" x14ac:dyDescent="0.3">
      <c r="A342" s="82"/>
      <c r="B342" s="83"/>
    </row>
    <row r="343" spans="1:2" x14ac:dyDescent="0.3">
      <c r="A343" s="82"/>
      <c r="B343" s="83"/>
    </row>
    <row r="344" spans="1:2" x14ac:dyDescent="0.3">
      <c r="A344" s="82"/>
      <c r="B344" s="83"/>
    </row>
    <row r="345" spans="1:2" x14ac:dyDescent="0.3">
      <c r="A345" s="82"/>
      <c r="B345" s="83"/>
    </row>
    <row r="346" spans="1:2" x14ac:dyDescent="0.3">
      <c r="A346" s="82"/>
      <c r="B346" s="83"/>
    </row>
    <row r="347" spans="1:2" x14ac:dyDescent="0.3">
      <c r="A347" s="82"/>
      <c r="B347" s="83"/>
    </row>
    <row r="348" spans="1:2" x14ac:dyDescent="0.3">
      <c r="A348" s="82"/>
      <c r="B348" s="83"/>
    </row>
    <row r="349" spans="1:2" x14ac:dyDescent="0.3">
      <c r="A349" s="82"/>
      <c r="B349" s="83"/>
    </row>
    <row r="350" spans="1:2" x14ac:dyDescent="0.3">
      <c r="A350" s="82"/>
      <c r="B350" s="83"/>
    </row>
    <row r="351" spans="1:2" x14ac:dyDescent="0.3">
      <c r="A351" s="82"/>
      <c r="B351" s="83"/>
    </row>
    <row r="352" spans="1:2" x14ac:dyDescent="0.3">
      <c r="A352" s="82"/>
      <c r="B352" s="83"/>
    </row>
    <row r="353" spans="1:2" x14ac:dyDescent="0.3">
      <c r="A353" s="82"/>
      <c r="B353" s="83"/>
    </row>
    <row r="354" spans="1:2" x14ac:dyDescent="0.3">
      <c r="A354" s="82"/>
      <c r="B354" s="83"/>
    </row>
    <row r="355" spans="1:2" x14ac:dyDescent="0.3">
      <c r="A355" s="82"/>
      <c r="B355" s="83"/>
    </row>
    <row r="356" spans="1:2" x14ac:dyDescent="0.3">
      <c r="A356" s="82"/>
      <c r="B356" s="83"/>
    </row>
    <row r="357" spans="1:2" x14ac:dyDescent="0.3">
      <c r="A357" s="82"/>
      <c r="B357" s="83"/>
    </row>
    <row r="358" spans="1:2" x14ac:dyDescent="0.3">
      <c r="A358" s="82"/>
      <c r="B358" s="83"/>
    </row>
    <row r="359" spans="1:2" x14ac:dyDescent="0.3">
      <c r="A359" s="82"/>
      <c r="B359" s="83"/>
    </row>
    <row r="360" spans="1:2" x14ac:dyDescent="0.3">
      <c r="A360" s="82"/>
      <c r="B360" s="83"/>
    </row>
    <row r="361" spans="1:2" x14ac:dyDescent="0.3">
      <c r="A361" s="82"/>
      <c r="B361" s="83"/>
    </row>
    <row r="362" spans="1:2" x14ac:dyDescent="0.3">
      <c r="A362" s="82"/>
      <c r="B362" s="83"/>
    </row>
    <row r="363" spans="1:2" x14ac:dyDescent="0.3">
      <c r="A363" s="82"/>
      <c r="B363" s="83"/>
    </row>
    <row r="364" spans="1:2" x14ac:dyDescent="0.3">
      <c r="A364" s="82"/>
      <c r="B364" s="83"/>
    </row>
    <row r="365" spans="1:2" x14ac:dyDescent="0.3">
      <c r="A365" s="82"/>
      <c r="B365" s="83"/>
    </row>
    <row r="366" spans="1:2" x14ac:dyDescent="0.3">
      <c r="A366" s="82"/>
      <c r="B366" s="83"/>
    </row>
    <row r="367" spans="1:2" x14ac:dyDescent="0.3">
      <c r="A367" s="82"/>
      <c r="B367" s="83"/>
    </row>
    <row r="368" spans="1:2" x14ac:dyDescent="0.3">
      <c r="A368" s="82"/>
      <c r="B368" s="83"/>
    </row>
    <row r="369" spans="1:2" x14ac:dyDescent="0.3">
      <c r="A369" s="82"/>
      <c r="B369" s="83"/>
    </row>
    <row r="370" spans="1:2" x14ac:dyDescent="0.3">
      <c r="A370" s="82"/>
      <c r="B370" s="83"/>
    </row>
    <row r="371" spans="1:2" x14ac:dyDescent="0.3">
      <c r="A371" s="82"/>
      <c r="B371" s="83"/>
    </row>
    <row r="372" spans="1:2" x14ac:dyDescent="0.3">
      <c r="A372" s="82"/>
      <c r="B372" s="83"/>
    </row>
    <row r="373" spans="1:2" x14ac:dyDescent="0.3">
      <c r="A373" s="82"/>
      <c r="B373" s="83"/>
    </row>
    <row r="374" spans="1:2" x14ac:dyDescent="0.3">
      <c r="A374" s="82"/>
      <c r="B374" s="83"/>
    </row>
    <row r="375" spans="1:2" x14ac:dyDescent="0.3">
      <c r="A375" s="82"/>
      <c r="B375" s="83"/>
    </row>
    <row r="376" spans="1:2" x14ac:dyDescent="0.3">
      <c r="A376" s="82"/>
      <c r="B376" s="83"/>
    </row>
    <row r="377" spans="1:2" x14ac:dyDescent="0.3">
      <c r="A377" s="82"/>
      <c r="B377" s="83"/>
    </row>
    <row r="378" spans="1:2" x14ac:dyDescent="0.3">
      <c r="A378" s="82"/>
      <c r="B378" s="83"/>
    </row>
    <row r="379" spans="1:2" x14ac:dyDescent="0.3">
      <c r="A379" s="82"/>
      <c r="B379" s="83"/>
    </row>
    <row r="380" spans="1:2" x14ac:dyDescent="0.3">
      <c r="A380" s="82"/>
      <c r="B380" s="83"/>
    </row>
    <row r="381" spans="1:2" x14ac:dyDescent="0.3">
      <c r="A381" s="82"/>
      <c r="B381" s="83"/>
    </row>
    <row r="382" spans="1:2" x14ac:dyDescent="0.3">
      <c r="A382" s="82"/>
      <c r="B382" s="83"/>
    </row>
    <row r="383" spans="1:2" x14ac:dyDescent="0.3">
      <c r="A383" s="82"/>
      <c r="B383" s="83"/>
    </row>
    <row r="384" spans="1:2" x14ac:dyDescent="0.3">
      <c r="A384" s="82"/>
      <c r="B384" s="83"/>
    </row>
    <row r="385" spans="1:2" x14ac:dyDescent="0.3">
      <c r="A385" s="82"/>
      <c r="B385" s="83"/>
    </row>
    <row r="386" spans="1:2" x14ac:dyDescent="0.3">
      <c r="A386" s="82"/>
      <c r="B386" s="83"/>
    </row>
    <row r="387" spans="1:2" x14ac:dyDescent="0.3">
      <c r="A387" s="82"/>
      <c r="B387" s="83"/>
    </row>
    <row r="388" spans="1:2" x14ac:dyDescent="0.3">
      <c r="A388" s="82"/>
      <c r="B388" s="83"/>
    </row>
    <row r="389" spans="1:2" x14ac:dyDescent="0.3">
      <c r="A389" s="82"/>
      <c r="B389" s="83"/>
    </row>
    <row r="390" spans="1:2" x14ac:dyDescent="0.3">
      <c r="A390" s="82"/>
      <c r="B390" s="83"/>
    </row>
    <row r="391" spans="1:2" x14ac:dyDescent="0.3">
      <c r="A391" s="82"/>
      <c r="B391" s="83"/>
    </row>
    <row r="392" spans="1:2" x14ac:dyDescent="0.3">
      <c r="A392" s="82"/>
      <c r="B392" s="83"/>
    </row>
    <row r="393" spans="1:2" x14ac:dyDescent="0.3">
      <c r="A393" s="82"/>
      <c r="B393" s="83"/>
    </row>
    <row r="394" spans="1:2" x14ac:dyDescent="0.3">
      <c r="A394" s="82"/>
      <c r="B394" s="83"/>
    </row>
    <row r="395" spans="1:2" x14ac:dyDescent="0.3">
      <c r="A395" s="82"/>
      <c r="B395" s="83"/>
    </row>
    <row r="396" spans="1:2" x14ac:dyDescent="0.3">
      <c r="A396" s="82"/>
      <c r="B396" s="83"/>
    </row>
    <row r="397" spans="1:2" x14ac:dyDescent="0.3">
      <c r="A397" s="82"/>
      <c r="B397" s="83"/>
    </row>
    <row r="398" spans="1:2" x14ac:dyDescent="0.3">
      <c r="A398" s="82"/>
      <c r="B398" s="83"/>
    </row>
    <row r="399" spans="1:2" x14ac:dyDescent="0.3">
      <c r="A399" s="82"/>
      <c r="B399" s="83"/>
    </row>
    <row r="400" spans="1:2" x14ac:dyDescent="0.3">
      <c r="A400" s="82"/>
      <c r="B400" s="83"/>
    </row>
    <row r="401" spans="1:2" x14ac:dyDescent="0.3">
      <c r="A401" s="82"/>
      <c r="B401" s="83"/>
    </row>
    <row r="402" spans="1:2" x14ac:dyDescent="0.3">
      <c r="A402" s="82"/>
      <c r="B402" s="83"/>
    </row>
    <row r="403" spans="1:2" x14ac:dyDescent="0.3">
      <c r="A403" s="82"/>
      <c r="B403" s="83"/>
    </row>
    <row r="404" spans="1:2" x14ac:dyDescent="0.3">
      <c r="A404" s="82"/>
      <c r="B404" s="83"/>
    </row>
    <row r="405" spans="1:2" x14ac:dyDescent="0.3">
      <c r="A405" s="82"/>
      <c r="B405" s="83"/>
    </row>
    <row r="406" spans="1:2" x14ac:dyDescent="0.3">
      <c r="A406" s="82"/>
      <c r="B406" s="83"/>
    </row>
    <row r="407" spans="1:2" x14ac:dyDescent="0.3">
      <c r="A407" s="82"/>
      <c r="B407" s="83"/>
    </row>
    <row r="408" spans="1:2" x14ac:dyDescent="0.3">
      <c r="A408" s="82"/>
      <c r="B408" s="83"/>
    </row>
    <row r="409" spans="1:2" x14ac:dyDescent="0.3">
      <c r="A409" s="82"/>
      <c r="B409" s="83"/>
    </row>
    <row r="410" spans="1:2" x14ac:dyDescent="0.3">
      <c r="A410" s="82"/>
      <c r="B410" s="83"/>
    </row>
    <row r="411" spans="1:2" x14ac:dyDescent="0.3">
      <c r="A411" s="82"/>
      <c r="B411" s="83"/>
    </row>
    <row r="412" spans="1:2" x14ac:dyDescent="0.3">
      <c r="A412" s="82"/>
      <c r="B412" s="83"/>
    </row>
    <row r="413" spans="1:2" x14ac:dyDescent="0.3">
      <c r="A413" s="82"/>
      <c r="B413" s="83"/>
    </row>
    <row r="414" spans="1:2" x14ac:dyDescent="0.3">
      <c r="A414" s="82"/>
      <c r="B414" s="83"/>
    </row>
    <row r="415" spans="1:2" x14ac:dyDescent="0.3">
      <c r="A415" s="82"/>
      <c r="B415" s="83"/>
    </row>
    <row r="416" spans="1:2" x14ac:dyDescent="0.3">
      <c r="A416" s="82"/>
      <c r="B416" s="83"/>
    </row>
    <row r="417" spans="1:2" x14ac:dyDescent="0.3">
      <c r="A417" s="82"/>
      <c r="B417" s="83"/>
    </row>
    <row r="418" spans="1:2" x14ac:dyDescent="0.3">
      <c r="A418" s="82"/>
      <c r="B418" s="83"/>
    </row>
    <row r="419" spans="1:2" x14ac:dyDescent="0.3">
      <c r="A419" s="82"/>
      <c r="B419" s="83"/>
    </row>
    <row r="420" spans="1:2" x14ac:dyDescent="0.3">
      <c r="A420" s="82"/>
      <c r="B420" s="83"/>
    </row>
    <row r="421" spans="1:2" x14ac:dyDescent="0.3">
      <c r="A421" s="82"/>
      <c r="B421" s="83"/>
    </row>
    <row r="422" spans="1:2" x14ac:dyDescent="0.3">
      <c r="A422" s="82"/>
      <c r="B422" s="83"/>
    </row>
    <row r="423" spans="1:2" x14ac:dyDescent="0.3">
      <c r="A423" s="82"/>
      <c r="B423" s="83"/>
    </row>
    <row r="424" spans="1:2" x14ac:dyDescent="0.3">
      <c r="A424" s="82"/>
      <c r="B424" s="83"/>
    </row>
    <row r="425" spans="1:2" x14ac:dyDescent="0.3">
      <c r="A425" s="82"/>
      <c r="B425" s="83"/>
    </row>
    <row r="426" spans="1:2" x14ac:dyDescent="0.3">
      <c r="A426" s="82"/>
      <c r="B426" s="83"/>
    </row>
    <row r="427" spans="1:2" x14ac:dyDescent="0.3">
      <c r="A427" s="82"/>
      <c r="B427" s="83"/>
    </row>
    <row r="428" spans="1:2" x14ac:dyDescent="0.3">
      <c r="A428" s="82"/>
      <c r="B428" s="83"/>
    </row>
    <row r="429" spans="1:2" x14ac:dyDescent="0.3">
      <c r="A429" s="82"/>
      <c r="B429" s="83"/>
    </row>
    <row r="430" spans="1:2" x14ac:dyDescent="0.3">
      <c r="A430" s="82"/>
      <c r="B430" s="83"/>
    </row>
    <row r="431" spans="1:2" x14ac:dyDescent="0.3">
      <c r="A431" s="82"/>
      <c r="B431" s="83"/>
    </row>
    <row r="432" spans="1:2" x14ac:dyDescent="0.3">
      <c r="A432" s="82"/>
      <c r="B432" s="83"/>
    </row>
    <row r="433" spans="1:2" x14ac:dyDescent="0.3">
      <c r="A433" s="82"/>
      <c r="B433" s="83"/>
    </row>
    <row r="434" spans="1:2" x14ac:dyDescent="0.3">
      <c r="A434" s="82"/>
      <c r="B434" s="83"/>
    </row>
    <row r="435" spans="1:2" x14ac:dyDescent="0.3">
      <c r="A435" s="82"/>
      <c r="B435" s="83"/>
    </row>
    <row r="436" spans="1:2" x14ac:dyDescent="0.3">
      <c r="A436" s="82"/>
      <c r="B436" s="83"/>
    </row>
    <row r="437" spans="1:2" x14ac:dyDescent="0.3">
      <c r="A437" s="82"/>
      <c r="B437" s="83"/>
    </row>
    <row r="438" spans="1:2" x14ac:dyDescent="0.3">
      <c r="A438" s="82"/>
      <c r="B438" s="83"/>
    </row>
    <row r="439" spans="1:2" x14ac:dyDescent="0.3">
      <c r="A439" s="82"/>
      <c r="B439" s="83"/>
    </row>
    <row r="440" spans="1:2" x14ac:dyDescent="0.3">
      <c r="A440" s="82"/>
      <c r="B440" s="83"/>
    </row>
    <row r="441" spans="1:2" x14ac:dyDescent="0.3">
      <c r="A441" s="82"/>
      <c r="B441" s="83"/>
    </row>
    <row r="442" spans="1:2" x14ac:dyDescent="0.3">
      <c r="A442" s="82"/>
      <c r="B442" s="83"/>
    </row>
    <row r="443" spans="1:2" x14ac:dyDescent="0.3">
      <c r="A443" s="82"/>
      <c r="B443" s="83"/>
    </row>
    <row r="444" spans="1:2" x14ac:dyDescent="0.3">
      <c r="A444" s="82"/>
      <c r="B444" s="83"/>
    </row>
    <row r="445" spans="1:2" x14ac:dyDescent="0.3">
      <c r="A445" s="82"/>
      <c r="B445" s="83"/>
    </row>
    <row r="446" spans="1:2" x14ac:dyDescent="0.3">
      <c r="A446" s="82"/>
      <c r="B446" s="83"/>
    </row>
    <row r="447" spans="1:2" x14ac:dyDescent="0.3">
      <c r="A447" s="82"/>
      <c r="B447" s="83"/>
    </row>
    <row r="448" spans="1:2" x14ac:dyDescent="0.3">
      <c r="A448" s="82"/>
      <c r="B448" s="83"/>
    </row>
    <row r="449" spans="1:2" x14ac:dyDescent="0.3">
      <c r="A449" s="82"/>
      <c r="B449" s="83"/>
    </row>
    <row r="450" spans="1:2" x14ac:dyDescent="0.3">
      <c r="A450" s="82"/>
      <c r="B450" s="83"/>
    </row>
    <row r="451" spans="1:2" x14ac:dyDescent="0.3">
      <c r="A451" s="82"/>
      <c r="B451" s="83"/>
    </row>
    <row r="452" spans="1:2" x14ac:dyDescent="0.3">
      <c r="A452" s="82"/>
      <c r="B452" s="83"/>
    </row>
    <row r="453" spans="1:2" x14ac:dyDescent="0.3">
      <c r="A453" s="82"/>
      <c r="B453" s="83"/>
    </row>
    <row r="454" spans="1:2" x14ac:dyDescent="0.3">
      <c r="A454" s="82"/>
      <c r="B454" s="83"/>
    </row>
    <row r="455" spans="1:2" x14ac:dyDescent="0.3">
      <c r="A455" s="82"/>
      <c r="B455" s="83"/>
    </row>
    <row r="456" spans="1:2" x14ac:dyDescent="0.3">
      <c r="A456" s="82"/>
      <c r="B456" s="83"/>
    </row>
    <row r="457" spans="1:2" x14ac:dyDescent="0.3">
      <c r="A457" s="82"/>
      <c r="B457" s="83"/>
    </row>
    <row r="458" spans="1:2" x14ac:dyDescent="0.3">
      <c r="A458" s="82"/>
      <c r="B458" s="83"/>
    </row>
    <row r="459" spans="1:2" x14ac:dyDescent="0.3">
      <c r="A459" s="82"/>
      <c r="B459" s="83"/>
    </row>
    <row r="460" spans="1:2" x14ac:dyDescent="0.3">
      <c r="A460" s="82"/>
      <c r="B460" s="83"/>
    </row>
    <row r="461" spans="1:2" x14ac:dyDescent="0.3">
      <c r="A461" s="82"/>
      <c r="B461" s="83"/>
    </row>
    <row r="462" spans="1:2" x14ac:dyDescent="0.3">
      <c r="A462" s="82"/>
      <c r="B462" s="83"/>
    </row>
    <row r="463" spans="1:2" x14ac:dyDescent="0.3">
      <c r="A463" s="82"/>
      <c r="B463" s="83"/>
    </row>
    <row r="464" spans="1:2" x14ac:dyDescent="0.3">
      <c r="A464" s="82"/>
      <c r="B464" s="83"/>
    </row>
    <row r="465" spans="1:2" x14ac:dyDescent="0.3">
      <c r="A465" s="82"/>
      <c r="B465" s="83"/>
    </row>
    <row r="466" spans="1:2" x14ac:dyDescent="0.3">
      <c r="A466" s="82"/>
      <c r="B466" s="83"/>
    </row>
    <row r="467" spans="1:2" x14ac:dyDescent="0.3">
      <c r="A467" s="82"/>
      <c r="B467" s="83"/>
    </row>
    <row r="468" spans="1:2" x14ac:dyDescent="0.3">
      <c r="A468" s="82"/>
      <c r="B468" s="83"/>
    </row>
    <row r="469" spans="1:2" x14ac:dyDescent="0.3">
      <c r="A469" s="82"/>
      <c r="B469" s="83"/>
    </row>
    <row r="470" spans="1:2" x14ac:dyDescent="0.3">
      <c r="A470" s="82"/>
      <c r="B470" s="83"/>
    </row>
    <row r="471" spans="1:2" x14ac:dyDescent="0.3">
      <c r="A471" s="82"/>
      <c r="B471" s="83"/>
    </row>
    <row r="472" spans="1:2" x14ac:dyDescent="0.3">
      <c r="A472" s="82"/>
      <c r="B472" s="83"/>
    </row>
    <row r="473" spans="1:2" x14ac:dyDescent="0.3">
      <c r="A473" s="82"/>
      <c r="B473" s="83"/>
    </row>
    <row r="474" spans="1:2" x14ac:dyDescent="0.3">
      <c r="A474" s="82"/>
      <c r="B474" s="83"/>
    </row>
    <row r="475" spans="1:2" x14ac:dyDescent="0.3">
      <c r="A475" s="82"/>
      <c r="B475" s="83"/>
    </row>
    <row r="476" spans="1:2" x14ac:dyDescent="0.3">
      <c r="A476" s="82"/>
      <c r="B476" s="83"/>
    </row>
    <row r="477" spans="1:2" x14ac:dyDescent="0.3">
      <c r="A477" s="82"/>
      <c r="B477" s="83"/>
    </row>
    <row r="478" spans="1:2" x14ac:dyDescent="0.3">
      <c r="A478" s="82"/>
      <c r="B478" s="83"/>
    </row>
    <row r="479" spans="1:2" x14ac:dyDescent="0.3">
      <c r="A479" s="82"/>
      <c r="B479" s="83"/>
    </row>
    <row r="480" spans="1:2" x14ac:dyDescent="0.3">
      <c r="A480" s="82"/>
      <c r="B480" s="83"/>
    </row>
    <row r="481" spans="1:2" x14ac:dyDescent="0.3">
      <c r="A481" s="82"/>
      <c r="B481" s="83"/>
    </row>
    <row r="482" spans="1:2" x14ac:dyDescent="0.3">
      <c r="A482" s="82"/>
      <c r="B482" s="83"/>
    </row>
    <row r="483" spans="1:2" x14ac:dyDescent="0.3">
      <c r="A483" s="82"/>
      <c r="B483" s="83"/>
    </row>
    <row r="484" spans="1:2" x14ac:dyDescent="0.3">
      <c r="A484" s="82"/>
      <c r="B484" s="83"/>
    </row>
    <row r="485" spans="1:2" x14ac:dyDescent="0.3">
      <c r="A485" s="82"/>
      <c r="B485" s="83"/>
    </row>
    <row r="486" spans="1:2" x14ac:dyDescent="0.3">
      <c r="A486" s="82"/>
      <c r="B486" s="83"/>
    </row>
    <row r="487" spans="1:2" x14ac:dyDescent="0.3">
      <c r="A487" s="82"/>
      <c r="B487" s="83"/>
    </row>
    <row r="488" spans="1:2" x14ac:dyDescent="0.3">
      <c r="A488" s="82"/>
      <c r="B488" s="83"/>
    </row>
    <row r="489" spans="1:2" x14ac:dyDescent="0.3">
      <c r="A489" s="82"/>
      <c r="B489" s="83"/>
    </row>
    <row r="490" spans="1:2" x14ac:dyDescent="0.3">
      <c r="A490" s="82"/>
      <c r="B490" s="83"/>
    </row>
    <row r="491" spans="1:2" x14ac:dyDescent="0.3">
      <c r="A491" s="82"/>
      <c r="B491" s="83"/>
    </row>
    <row r="492" spans="1:2" x14ac:dyDescent="0.3">
      <c r="A492" s="82"/>
      <c r="B492" s="83"/>
    </row>
    <row r="493" spans="1:2" x14ac:dyDescent="0.3">
      <c r="A493" s="82"/>
      <c r="B493" s="83"/>
    </row>
    <row r="494" spans="1:2" x14ac:dyDescent="0.3">
      <c r="A494" s="82"/>
      <c r="B494" s="83"/>
    </row>
    <row r="495" spans="1:2" x14ac:dyDescent="0.3">
      <c r="A495" s="82"/>
      <c r="B495" s="83"/>
    </row>
    <row r="496" spans="1:2" x14ac:dyDescent="0.3">
      <c r="A496" s="82"/>
      <c r="B496" s="83"/>
    </row>
    <row r="497" spans="1:2" x14ac:dyDescent="0.3">
      <c r="A497" s="82"/>
      <c r="B497" s="83"/>
    </row>
    <row r="498" spans="1:2" x14ac:dyDescent="0.3">
      <c r="A498" s="82"/>
      <c r="B498" s="83"/>
    </row>
    <row r="499" spans="1:2" x14ac:dyDescent="0.3">
      <c r="A499" s="82"/>
      <c r="B499" s="83"/>
    </row>
    <row r="500" spans="1:2" x14ac:dyDescent="0.3">
      <c r="A500" s="82"/>
      <c r="B500" s="83"/>
    </row>
    <row r="501" spans="1:2" x14ac:dyDescent="0.3">
      <c r="A501" s="82"/>
      <c r="B501" s="83"/>
    </row>
    <row r="502" spans="1:2" x14ac:dyDescent="0.3">
      <c r="A502" s="82"/>
      <c r="B502" s="83"/>
    </row>
    <row r="503" spans="1:2" x14ac:dyDescent="0.3">
      <c r="A503" s="82"/>
      <c r="B503" s="83"/>
    </row>
    <row r="504" spans="1:2" x14ac:dyDescent="0.3">
      <c r="A504" s="82"/>
      <c r="B504" s="83"/>
    </row>
    <row r="505" spans="1:2" x14ac:dyDescent="0.3">
      <c r="A505" s="82"/>
      <c r="B505" s="83"/>
    </row>
    <row r="506" spans="1:2" x14ac:dyDescent="0.3">
      <c r="A506" s="82"/>
      <c r="B506" s="83"/>
    </row>
    <row r="507" spans="1:2" x14ac:dyDescent="0.3">
      <c r="A507" s="82"/>
      <c r="B507" s="83"/>
    </row>
    <row r="508" spans="1:2" x14ac:dyDescent="0.3">
      <c r="A508" s="82"/>
      <c r="B508" s="83"/>
    </row>
    <row r="509" spans="1:2" x14ac:dyDescent="0.3">
      <c r="A509" s="82"/>
      <c r="B509" s="83"/>
    </row>
    <row r="510" spans="1:2" x14ac:dyDescent="0.3">
      <c r="A510" s="82"/>
      <c r="B510" s="83"/>
    </row>
    <row r="511" spans="1:2" x14ac:dyDescent="0.3">
      <c r="A511" s="82"/>
      <c r="B511" s="83"/>
    </row>
    <row r="512" spans="1:2" x14ac:dyDescent="0.3">
      <c r="A512" s="82"/>
      <c r="B512" s="83"/>
    </row>
    <row r="513" spans="1:2" x14ac:dyDescent="0.3">
      <c r="A513" s="82"/>
      <c r="B513" s="83"/>
    </row>
    <row r="514" spans="1:2" x14ac:dyDescent="0.3">
      <c r="A514" s="82"/>
      <c r="B514" s="83"/>
    </row>
    <row r="515" spans="1:2" x14ac:dyDescent="0.3">
      <c r="A515" s="82"/>
      <c r="B515" s="83"/>
    </row>
    <row r="516" spans="1:2" x14ac:dyDescent="0.3">
      <c r="A516" s="82"/>
      <c r="B516" s="83"/>
    </row>
    <row r="517" spans="1:2" x14ac:dyDescent="0.3">
      <c r="A517" s="82"/>
      <c r="B517" s="83"/>
    </row>
    <row r="518" spans="1:2" x14ac:dyDescent="0.3">
      <c r="A518" s="82"/>
      <c r="B518" s="83"/>
    </row>
    <row r="519" spans="1:2" x14ac:dyDescent="0.3">
      <c r="A519" s="82"/>
      <c r="B519" s="83"/>
    </row>
    <row r="520" spans="1:2" x14ac:dyDescent="0.3">
      <c r="A520" s="82"/>
      <c r="B520" s="83"/>
    </row>
    <row r="521" spans="1:2" x14ac:dyDescent="0.3">
      <c r="A521" s="82"/>
      <c r="B521" s="83"/>
    </row>
    <row r="522" spans="1:2" x14ac:dyDescent="0.3">
      <c r="A522" s="82"/>
      <c r="B522" s="83"/>
    </row>
    <row r="523" spans="1:2" x14ac:dyDescent="0.3">
      <c r="A523" s="82"/>
      <c r="B523" s="83"/>
    </row>
    <row r="524" spans="1:2" x14ac:dyDescent="0.3">
      <c r="A524" s="82"/>
      <c r="B524" s="83"/>
    </row>
    <row r="525" spans="1:2" x14ac:dyDescent="0.3">
      <c r="A525" s="82"/>
      <c r="B525" s="83"/>
    </row>
    <row r="526" spans="1:2" x14ac:dyDescent="0.3">
      <c r="A526" s="82"/>
      <c r="B526" s="83"/>
    </row>
    <row r="527" spans="1:2" x14ac:dyDescent="0.3">
      <c r="A527" s="82"/>
      <c r="B527" s="83"/>
    </row>
    <row r="528" spans="1:2" x14ac:dyDescent="0.3">
      <c r="A528" s="82"/>
      <c r="B528" s="83"/>
    </row>
    <row r="529" spans="1:2" x14ac:dyDescent="0.3">
      <c r="A529" s="82"/>
      <c r="B529" s="83"/>
    </row>
    <row r="530" spans="1:2" x14ac:dyDescent="0.3">
      <c r="A530" s="82"/>
      <c r="B530" s="83"/>
    </row>
    <row r="531" spans="1:2" x14ac:dyDescent="0.3">
      <c r="A531" s="82"/>
      <c r="B531" s="83"/>
    </row>
    <row r="532" spans="1:2" x14ac:dyDescent="0.3">
      <c r="A532" s="82"/>
      <c r="B532" s="83"/>
    </row>
    <row r="533" spans="1:2" x14ac:dyDescent="0.3">
      <c r="A533" s="82"/>
      <c r="B533" s="83"/>
    </row>
    <row r="534" spans="1:2" x14ac:dyDescent="0.3">
      <c r="A534" s="82"/>
      <c r="B534" s="83"/>
    </row>
    <row r="535" spans="1:2" x14ac:dyDescent="0.3">
      <c r="A535" s="82"/>
      <c r="B535" s="83"/>
    </row>
    <row r="536" spans="1:2" x14ac:dyDescent="0.3">
      <c r="A536" s="82"/>
      <c r="B536" s="83"/>
    </row>
    <row r="537" spans="1:2" x14ac:dyDescent="0.3">
      <c r="A537" s="82"/>
      <c r="B537" s="83"/>
    </row>
    <row r="538" spans="1:2" x14ac:dyDescent="0.3">
      <c r="A538" s="82"/>
      <c r="B538" s="83"/>
    </row>
    <row r="539" spans="1:2" x14ac:dyDescent="0.3">
      <c r="A539" s="82"/>
      <c r="B539" s="83"/>
    </row>
    <row r="540" spans="1:2" x14ac:dyDescent="0.3">
      <c r="A540" s="82"/>
      <c r="B540" s="83"/>
    </row>
    <row r="541" spans="1:2" x14ac:dyDescent="0.3">
      <c r="A541" s="82"/>
      <c r="B541" s="83"/>
    </row>
    <row r="542" spans="1:2" x14ac:dyDescent="0.3">
      <c r="A542" s="82"/>
      <c r="B542" s="83"/>
    </row>
    <row r="543" spans="1:2" x14ac:dyDescent="0.3">
      <c r="A543" s="82"/>
      <c r="B543" s="83"/>
    </row>
    <row r="544" spans="1:2" x14ac:dyDescent="0.3">
      <c r="A544" s="82"/>
      <c r="B544" s="83"/>
    </row>
    <row r="545" spans="1:2" x14ac:dyDescent="0.3">
      <c r="A545" s="82"/>
      <c r="B545" s="83"/>
    </row>
    <row r="546" spans="1:2" x14ac:dyDescent="0.3">
      <c r="A546" s="82"/>
      <c r="B546" s="83"/>
    </row>
    <row r="547" spans="1:2" x14ac:dyDescent="0.3">
      <c r="A547" s="82"/>
      <c r="B547" s="83"/>
    </row>
    <row r="548" spans="1:2" x14ac:dyDescent="0.3">
      <c r="A548" s="82"/>
      <c r="B548" s="83"/>
    </row>
    <row r="549" spans="1:2" x14ac:dyDescent="0.3">
      <c r="A549" s="82"/>
      <c r="B549" s="83"/>
    </row>
    <row r="550" spans="1:2" x14ac:dyDescent="0.3">
      <c r="A550" s="82"/>
      <c r="B550" s="83"/>
    </row>
    <row r="551" spans="1:2" x14ac:dyDescent="0.3">
      <c r="A551" s="82"/>
      <c r="B551" s="83"/>
    </row>
    <row r="552" spans="1:2" x14ac:dyDescent="0.3">
      <c r="A552" s="82"/>
      <c r="B552" s="83"/>
    </row>
    <row r="553" spans="1:2" x14ac:dyDescent="0.3">
      <c r="A553" s="82"/>
      <c r="B553" s="83"/>
    </row>
    <row r="554" spans="1:2" x14ac:dyDescent="0.3">
      <c r="A554" s="82"/>
      <c r="B554" s="83"/>
    </row>
    <row r="555" spans="1:2" x14ac:dyDescent="0.3">
      <c r="A555" s="82"/>
      <c r="B555" s="83"/>
    </row>
    <row r="556" spans="1:2" x14ac:dyDescent="0.3">
      <c r="A556" s="82"/>
      <c r="B556" s="83"/>
    </row>
    <row r="557" spans="1:2" x14ac:dyDescent="0.3">
      <c r="A557" s="82"/>
      <c r="B557" s="83"/>
    </row>
    <row r="558" spans="1:2" x14ac:dyDescent="0.3">
      <c r="A558" s="82"/>
      <c r="B558" s="83"/>
    </row>
    <row r="559" spans="1:2" x14ac:dyDescent="0.3">
      <c r="A559" s="82"/>
      <c r="B559" s="83"/>
    </row>
    <row r="560" spans="1:2" x14ac:dyDescent="0.3">
      <c r="A560" s="82"/>
      <c r="B560" s="83"/>
    </row>
    <row r="561" spans="1:2" x14ac:dyDescent="0.3">
      <c r="A561" s="82"/>
      <c r="B561" s="83"/>
    </row>
    <row r="562" spans="1:2" x14ac:dyDescent="0.3">
      <c r="A562" s="82"/>
      <c r="B562" s="83"/>
    </row>
    <row r="563" spans="1:2" x14ac:dyDescent="0.3">
      <c r="A563" s="82"/>
      <c r="B563" s="83"/>
    </row>
    <row r="564" spans="1:2" x14ac:dyDescent="0.3">
      <c r="A564" s="82"/>
      <c r="B564" s="83"/>
    </row>
    <row r="565" spans="1:2" x14ac:dyDescent="0.3">
      <c r="A565" s="82"/>
      <c r="B565" s="83"/>
    </row>
    <row r="566" spans="1:2" x14ac:dyDescent="0.3">
      <c r="A566" s="82"/>
      <c r="B566" s="83"/>
    </row>
    <row r="567" spans="1:2" x14ac:dyDescent="0.3">
      <c r="A567" s="82"/>
      <c r="B567" s="83"/>
    </row>
    <row r="568" spans="1:2" x14ac:dyDescent="0.3">
      <c r="A568" s="82"/>
      <c r="B568" s="83"/>
    </row>
    <row r="569" spans="1:2" x14ac:dyDescent="0.3">
      <c r="A569" s="82"/>
      <c r="B569" s="83"/>
    </row>
    <row r="570" spans="1:2" x14ac:dyDescent="0.3">
      <c r="A570" s="82"/>
      <c r="B570" s="83"/>
    </row>
    <row r="571" spans="1:2" x14ac:dyDescent="0.3">
      <c r="A571" s="82"/>
      <c r="B571" s="83"/>
    </row>
    <row r="572" spans="1:2" x14ac:dyDescent="0.3">
      <c r="A572" s="82"/>
      <c r="B572" s="83"/>
    </row>
    <row r="573" spans="1:2" x14ac:dyDescent="0.3">
      <c r="A573" s="82"/>
      <c r="B573" s="83"/>
    </row>
    <row r="574" spans="1:2" x14ac:dyDescent="0.3">
      <c r="A574" s="82"/>
      <c r="B574" s="83"/>
    </row>
    <row r="575" spans="1:2" x14ac:dyDescent="0.3">
      <c r="A575" s="82"/>
      <c r="B575" s="83"/>
    </row>
    <row r="576" spans="1:2" x14ac:dyDescent="0.3">
      <c r="A576" s="82"/>
      <c r="B576" s="83"/>
    </row>
    <row r="577" spans="1:2" x14ac:dyDescent="0.3">
      <c r="A577" s="82"/>
      <c r="B577" s="83"/>
    </row>
    <row r="578" spans="1:2" x14ac:dyDescent="0.3">
      <c r="A578" s="82"/>
      <c r="B578" s="83"/>
    </row>
    <row r="579" spans="1:2" x14ac:dyDescent="0.3">
      <c r="A579" s="82"/>
      <c r="B579" s="83"/>
    </row>
    <row r="580" spans="1:2" x14ac:dyDescent="0.3">
      <c r="A580" s="82"/>
      <c r="B580" s="83"/>
    </row>
    <row r="581" spans="1:2" x14ac:dyDescent="0.3">
      <c r="A581" s="82"/>
      <c r="B581" s="83"/>
    </row>
    <row r="582" spans="1:2" x14ac:dyDescent="0.3">
      <c r="A582" s="82"/>
      <c r="B582" s="83"/>
    </row>
    <row r="583" spans="1:2" x14ac:dyDescent="0.3">
      <c r="A583" s="82"/>
      <c r="B583" s="83"/>
    </row>
    <row r="584" spans="1:2" x14ac:dyDescent="0.3">
      <c r="A584" s="82"/>
      <c r="B584" s="83"/>
    </row>
    <row r="585" spans="1:2" x14ac:dyDescent="0.3">
      <c r="A585" s="82"/>
      <c r="B585" s="83"/>
    </row>
    <row r="586" spans="1:2" x14ac:dyDescent="0.3">
      <c r="A586" s="82"/>
      <c r="B586" s="83"/>
    </row>
    <row r="587" spans="1:2" x14ac:dyDescent="0.3">
      <c r="A587" s="82"/>
      <c r="B587" s="83"/>
    </row>
    <row r="588" spans="1:2" x14ac:dyDescent="0.3">
      <c r="A588" s="82"/>
      <c r="B588" s="83"/>
    </row>
    <row r="589" spans="1:2" x14ac:dyDescent="0.3">
      <c r="A589" s="82"/>
      <c r="B589" s="83"/>
    </row>
    <row r="590" spans="1:2" x14ac:dyDescent="0.3">
      <c r="A590" s="82"/>
      <c r="B590" s="83"/>
    </row>
    <row r="591" spans="1:2" x14ac:dyDescent="0.3">
      <c r="A591" s="82"/>
      <c r="B591" s="83"/>
    </row>
    <row r="592" spans="1:2" x14ac:dyDescent="0.3">
      <c r="A592" s="82"/>
      <c r="B592" s="83"/>
    </row>
    <row r="593" spans="1:2" x14ac:dyDescent="0.3">
      <c r="A593" s="82"/>
      <c r="B593" s="83"/>
    </row>
    <row r="594" spans="1:2" x14ac:dyDescent="0.3">
      <c r="A594" s="82"/>
      <c r="B594" s="83"/>
    </row>
    <row r="595" spans="1:2" x14ac:dyDescent="0.3">
      <c r="A595" s="82"/>
      <c r="B595" s="83"/>
    </row>
    <row r="596" spans="1:2" x14ac:dyDescent="0.3">
      <c r="A596" s="82"/>
      <c r="B596" s="83"/>
    </row>
    <row r="597" spans="1:2" x14ac:dyDescent="0.3">
      <c r="A597" s="82"/>
      <c r="B597" s="83"/>
    </row>
    <row r="598" spans="1:2" x14ac:dyDescent="0.3">
      <c r="A598" s="82"/>
      <c r="B598" s="83"/>
    </row>
    <row r="599" spans="1:2" x14ac:dyDescent="0.3">
      <c r="A599" s="82"/>
      <c r="B599" s="83"/>
    </row>
    <row r="600" spans="1:2" x14ac:dyDescent="0.3">
      <c r="A600" s="82"/>
      <c r="B600" s="83"/>
    </row>
    <row r="601" spans="1:2" x14ac:dyDescent="0.3">
      <c r="A601" s="82"/>
      <c r="B601" s="83"/>
    </row>
    <row r="602" spans="1:2" x14ac:dyDescent="0.3">
      <c r="A602" s="82"/>
      <c r="B602" s="83"/>
    </row>
    <row r="603" spans="1:2" x14ac:dyDescent="0.3">
      <c r="A603" s="82"/>
      <c r="B603" s="83"/>
    </row>
    <row r="604" spans="1:2" x14ac:dyDescent="0.3">
      <c r="A604" s="82"/>
      <c r="B604" s="83"/>
    </row>
    <row r="605" spans="1:2" x14ac:dyDescent="0.3">
      <c r="A605" s="82"/>
      <c r="B605" s="83"/>
    </row>
    <row r="606" spans="1:2" x14ac:dyDescent="0.3">
      <c r="A606" s="82"/>
      <c r="B606" s="83"/>
    </row>
    <row r="607" spans="1:2" x14ac:dyDescent="0.3">
      <c r="A607" s="82"/>
      <c r="B607" s="83"/>
    </row>
    <row r="608" spans="1:2" x14ac:dyDescent="0.3">
      <c r="A608" s="82"/>
      <c r="B608" s="83"/>
    </row>
    <row r="609" spans="1:2" x14ac:dyDescent="0.3">
      <c r="A609" s="82"/>
      <c r="B609" s="83"/>
    </row>
    <row r="610" spans="1:2" x14ac:dyDescent="0.3">
      <c r="A610" s="82"/>
      <c r="B610" s="83"/>
    </row>
    <row r="611" spans="1:2" x14ac:dyDescent="0.3">
      <c r="A611" s="82"/>
      <c r="B611" s="83"/>
    </row>
    <row r="612" spans="1:2" x14ac:dyDescent="0.3">
      <c r="A612" s="82"/>
      <c r="B612" s="83"/>
    </row>
    <row r="613" spans="1:2" x14ac:dyDescent="0.3">
      <c r="A613" s="82"/>
      <c r="B613" s="83"/>
    </row>
    <row r="614" spans="1:2" x14ac:dyDescent="0.3">
      <c r="A614" s="82"/>
      <c r="B614" s="83"/>
    </row>
    <row r="615" spans="1:2" x14ac:dyDescent="0.3">
      <c r="A615" s="82"/>
      <c r="B615" s="83"/>
    </row>
    <row r="616" spans="1:2" x14ac:dyDescent="0.3">
      <c r="A616" s="82"/>
      <c r="B616" s="83"/>
    </row>
    <row r="617" spans="1:2" x14ac:dyDescent="0.3">
      <c r="A617" s="82"/>
      <c r="B617" s="83"/>
    </row>
    <row r="618" spans="1:2" x14ac:dyDescent="0.3">
      <c r="A618" s="82"/>
      <c r="B618" s="83"/>
    </row>
    <row r="619" spans="1:2" x14ac:dyDescent="0.3">
      <c r="A619" s="82"/>
      <c r="B619" s="83"/>
    </row>
    <row r="620" spans="1:2" x14ac:dyDescent="0.3">
      <c r="A620" s="82"/>
      <c r="B620" s="83"/>
    </row>
    <row r="621" spans="1:2" x14ac:dyDescent="0.3">
      <c r="A621" s="82"/>
      <c r="B621" s="83"/>
    </row>
    <row r="622" spans="1:2" x14ac:dyDescent="0.3">
      <c r="A622" s="82"/>
      <c r="B622" s="83"/>
    </row>
    <row r="623" spans="1:2" x14ac:dyDescent="0.3">
      <c r="A623" s="82"/>
      <c r="B623" s="83"/>
    </row>
    <row r="624" spans="1:2" x14ac:dyDescent="0.3">
      <c r="A624" s="82"/>
      <c r="B624" s="83"/>
    </row>
    <row r="625" spans="1:2" x14ac:dyDescent="0.3">
      <c r="A625" s="82"/>
      <c r="B625" s="83"/>
    </row>
    <row r="626" spans="1:2" x14ac:dyDescent="0.3">
      <c r="A626" s="82"/>
      <c r="B626" s="83"/>
    </row>
    <row r="627" spans="1:2" x14ac:dyDescent="0.3">
      <c r="A627" s="82"/>
      <c r="B627" s="83"/>
    </row>
    <row r="628" spans="1:2" x14ac:dyDescent="0.3">
      <c r="A628" s="82"/>
      <c r="B628" s="83"/>
    </row>
    <row r="629" spans="1:2" x14ac:dyDescent="0.3">
      <c r="A629" s="82"/>
      <c r="B629" s="83"/>
    </row>
    <row r="630" spans="1:2" x14ac:dyDescent="0.3">
      <c r="A630" s="82"/>
      <c r="B630" s="83"/>
    </row>
    <row r="631" spans="1:2" x14ac:dyDescent="0.3">
      <c r="A631" s="82"/>
      <c r="B631" s="83"/>
    </row>
    <row r="632" spans="1:2" x14ac:dyDescent="0.3">
      <c r="A632" s="82"/>
      <c r="B632" s="83"/>
    </row>
    <row r="633" spans="1:2" x14ac:dyDescent="0.3">
      <c r="A633" s="82"/>
      <c r="B633" s="83"/>
    </row>
    <row r="634" spans="1:2" x14ac:dyDescent="0.3">
      <c r="A634" s="82"/>
      <c r="B634" s="83"/>
    </row>
    <row r="635" spans="1:2" x14ac:dyDescent="0.3">
      <c r="A635" s="82"/>
      <c r="B635" s="83"/>
    </row>
    <row r="636" spans="1:2" x14ac:dyDescent="0.3">
      <c r="A636" s="82"/>
      <c r="B636" s="83"/>
    </row>
    <row r="637" spans="1:2" x14ac:dyDescent="0.3">
      <c r="A637" s="82"/>
      <c r="B637" s="83"/>
    </row>
    <row r="638" spans="1:2" x14ac:dyDescent="0.3">
      <c r="A638" s="82"/>
      <c r="B638" s="83"/>
    </row>
    <row r="639" spans="1:2" x14ac:dyDescent="0.3">
      <c r="A639" s="82"/>
      <c r="B639" s="83"/>
    </row>
    <row r="640" spans="1:2" x14ac:dyDescent="0.3">
      <c r="A640" s="82"/>
      <c r="B640" s="83"/>
    </row>
    <row r="641" spans="1:2" x14ac:dyDescent="0.3">
      <c r="A641" s="82"/>
      <c r="B641" s="83"/>
    </row>
    <row r="642" spans="1:2" x14ac:dyDescent="0.3">
      <c r="A642" s="82"/>
      <c r="B642" s="83"/>
    </row>
    <row r="643" spans="1:2" x14ac:dyDescent="0.3">
      <c r="A643" s="82"/>
      <c r="B643" s="83"/>
    </row>
    <row r="644" spans="1:2" x14ac:dyDescent="0.3">
      <c r="A644" s="82"/>
      <c r="B644" s="83"/>
    </row>
    <row r="645" spans="1:2" x14ac:dyDescent="0.3">
      <c r="A645" s="82"/>
      <c r="B645" s="83"/>
    </row>
    <row r="646" spans="1:2" x14ac:dyDescent="0.3">
      <c r="A646" s="82"/>
      <c r="B646" s="83"/>
    </row>
    <row r="647" spans="1:2" x14ac:dyDescent="0.3">
      <c r="A647" s="82"/>
      <c r="B647" s="83"/>
    </row>
    <row r="648" spans="1:2" x14ac:dyDescent="0.3">
      <c r="A648" s="82"/>
      <c r="B648" s="83"/>
    </row>
    <row r="649" spans="1:2" x14ac:dyDescent="0.3">
      <c r="A649" s="82"/>
      <c r="B649" s="83"/>
    </row>
    <row r="650" spans="1:2" x14ac:dyDescent="0.3">
      <c r="A650" s="82"/>
      <c r="B650" s="83"/>
    </row>
    <row r="651" spans="1:2" x14ac:dyDescent="0.3">
      <c r="A651" s="82"/>
      <c r="B651" s="83"/>
    </row>
    <row r="652" spans="1:2" x14ac:dyDescent="0.3">
      <c r="A652" s="82"/>
      <c r="B652" s="83"/>
    </row>
    <row r="653" spans="1:2" x14ac:dyDescent="0.3">
      <c r="A653" s="82"/>
      <c r="B653" s="83"/>
    </row>
    <row r="654" spans="1:2" x14ac:dyDescent="0.3">
      <c r="A654" s="82"/>
      <c r="B654" s="83"/>
    </row>
    <row r="655" spans="1:2" x14ac:dyDescent="0.3">
      <c r="A655" s="82"/>
      <c r="B655" s="83"/>
    </row>
    <row r="656" spans="1:2" x14ac:dyDescent="0.3">
      <c r="A656" s="82"/>
      <c r="B656" s="83"/>
    </row>
    <row r="657" spans="1:2" x14ac:dyDescent="0.3">
      <c r="A657" s="82"/>
      <c r="B657" s="83"/>
    </row>
    <row r="658" spans="1:2" x14ac:dyDescent="0.3">
      <c r="A658" s="82"/>
      <c r="B658" s="83"/>
    </row>
    <row r="659" spans="1:2" x14ac:dyDescent="0.3">
      <c r="A659" s="82"/>
      <c r="B659" s="83"/>
    </row>
    <row r="660" spans="1:2" x14ac:dyDescent="0.3">
      <c r="A660" s="82"/>
      <c r="B660" s="83"/>
    </row>
    <row r="661" spans="1:2" x14ac:dyDescent="0.3">
      <c r="A661" s="82"/>
      <c r="B661" s="83"/>
    </row>
    <row r="662" spans="1:2" x14ac:dyDescent="0.3">
      <c r="A662" s="82"/>
      <c r="B662" s="83"/>
    </row>
    <row r="663" spans="1:2" x14ac:dyDescent="0.3">
      <c r="A663" s="82"/>
      <c r="B663" s="83"/>
    </row>
    <row r="664" spans="1:2" x14ac:dyDescent="0.3">
      <c r="A664" s="82"/>
      <c r="B664" s="83"/>
    </row>
    <row r="665" spans="1:2" x14ac:dyDescent="0.3">
      <c r="A665" s="82"/>
      <c r="B665" s="83"/>
    </row>
    <row r="666" spans="1:2" x14ac:dyDescent="0.3">
      <c r="A666" s="82"/>
      <c r="B666" s="83"/>
    </row>
    <row r="667" spans="1:2" x14ac:dyDescent="0.3">
      <c r="A667" s="82"/>
      <c r="B667" s="83"/>
    </row>
    <row r="668" spans="1:2" x14ac:dyDescent="0.3">
      <c r="A668" s="82"/>
      <c r="B668" s="83"/>
    </row>
    <row r="669" spans="1:2" x14ac:dyDescent="0.3">
      <c r="A669" s="82"/>
      <c r="B669" s="83"/>
    </row>
    <row r="670" spans="1:2" x14ac:dyDescent="0.3">
      <c r="A670" s="82"/>
      <c r="B670" s="83"/>
    </row>
    <row r="671" spans="1:2" x14ac:dyDescent="0.3">
      <c r="A671" s="82"/>
      <c r="B671" s="83"/>
    </row>
    <row r="672" spans="1:2" x14ac:dyDescent="0.3">
      <c r="A672" s="82"/>
      <c r="B672" s="83"/>
    </row>
    <row r="673" spans="1:2" x14ac:dyDescent="0.3">
      <c r="A673" s="82"/>
      <c r="B673" s="83"/>
    </row>
    <row r="674" spans="1:2" x14ac:dyDescent="0.3">
      <c r="A674" s="82"/>
      <c r="B674" s="83"/>
    </row>
    <row r="675" spans="1:2" x14ac:dyDescent="0.3">
      <c r="A675" s="82"/>
      <c r="B675" s="83"/>
    </row>
    <row r="676" spans="1:2" x14ac:dyDescent="0.3">
      <c r="A676" s="82"/>
      <c r="B676" s="83"/>
    </row>
    <row r="677" spans="1:2" x14ac:dyDescent="0.3">
      <c r="A677" s="82"/>
      <c r="B677" s="83"/>
    </row>
    <row r="678" spans="1:2" x14ac:dyDescent="0.3">
      <c r="A678" s="82"/>
      <c r="B678" s="83"/>
    </row>
    <row r="679" spans="1:2" x14ac:dyDescent="0.3">
      <c r="A679" s="82"/>
      <c r="B679" s="83"/>
    </row>
    <row r="680" spans="1:2" x14ac:dyDescent="0.3">
      <c r="A680" s="82"/>
      <c r="B680" s="83"/>
    </row>
    <row r="681" spans="1:2" x14ac:dyDescent="0.3">
      <c r="A681" s="82"/>
      <c r="B681" s="83"/>
    </row>
    <row r="682" spans="1:2" x14ac:dyDescent="0.3">
      <c r="A682" s="82"/>
      <c r="B682" s="83"/>
    </row>
    <row r="683" spans="1:2" x14ac:dyDescent="0.3">
      <c r="A683" s="82"/>
      <c r="B683" s="83"/>
    </row>
    <row r="684" spans="1:2" x14ac:dyDescent="0.3">
      <c r="A684" s="82"/>
      <c r="B684" s="83"/>
    </row>
    <row r="685" spans="1:2" x14ac:dyDescent="0.3">
      <c r="A685" s="82"/>
      <c r="B685" s="83"/>
    </row>
    <row r="686" spans="1:2" x14ac:dyDescent="0.3">
      <c r="A686" s="82"/>
      <c r="B686" s="83"/>
    </row>
    <row r="687" spans="1:2" x14ac:dyDescent="0.3">
      <c r="A687" s="82"/>
      <c r="B687" s="83"/>
    </row>
    <row r="688" spans="1:2" x14ac:dyDescent="0.3">
      <c r="A688" s="82"/>
      <c r="B688" s="83"/>
    </row>
    <row r="689" spans="1:2" x14ac:dyDescent="0.3">
      <c r="A689" s="82"/>
      <c r="B689" s="83"/>
    </row>
    <row r="690" spans="1:2" x14ac:dyDescent="0.3">
      <c r="A690" s="82"/>
      <c r="B690" s="83"/>
    </row>
    <row r="691" spans="1:2" x14ac:dyDescent="0.3">
      <c r="A691" s="82"/>
      <c r="B691" s="83"/>
    </row>
    <row r="692" spans="1:2" x14ac:dyDescent="0.3">
      <c r="A692" s="82"/>
      <c r="B692" s="83"/>
    </row>
    <row r="693" spans="1:2" x14ac:dyDescent="0.3">
      <c r="A693" s="82"/>
      <c r="B693" s="83"/>
    </row>
    <row r="694" spans="1:2" x14ac:dyDescent="0.3">
      <c r="A694" s="82"/>
      <c r="B694" s="83"/>
    </row>
    <row r="695" spans="1:2" x14ac:dyDescent="0.3">
      <c r="A695" s="82"/>
      <c r="B695" s="83"/>
    </row>
    <row r="696" spans="1:2" x14ac:dyDescent="0.3">
      <c r="A696" s="82"/>
      <c r="B696" s="83"/>
    </row>
    <row r="697" spans="1:2" x14ac:dyDescent="0.3">
      <c r="A697" s="82"/>
      <c r="B697" s="83"/>
    </row>
    <row r="698" spans="1:2" x14ac:dyDescent="0.3">
      <c r="A698" s="82"/>
      <c r="B698" s="83"/>
    </row>
    <row r="699" spans="1:2" x14ac:dyDescent="0.3">
      <c r="A699" s="82"/>
      <c r="B699" s="83"/>
    </row>
    <row r="700" spans="1:2" x14ac:dyDescent="0.3">
      <c r="A700" s="82"/>
      <c r="B700" s="83"/>
    </row>
    <row r="701" spans="1:2" x14ac:dyDescent="0.3">
      <c r="A701" s="82"/>
      <c r="B701" s="83"/>
    </row>
    <row r="702" spans="1:2" x14ac:dyDescent="0.3">
      <c r="A702" s="82"/>
      <c r="B702" s="83"/>
    </row>
    <row r="703" spans="1:2" x14ac:dyDescent="0.3">
      <c r="A703" s="82"/>
      <c r="B703" s="83"/>
    </row>
    <row r="704" spans="1:2" x14ac:dyDescent="0.3">
      <c r="A704" s="82"/>
      <c r="B704" s="83"/>
    </row>
    <row r="705" spans="1:2" x14ac:dyDescent="0.3">
      <c r="A705" s="82"/>
      <c r="B705" s="83"/>
    </row>
    <row r="706" spans="1:2" x14ac:dyDescent="0.3">
      <c r="A706" s="82"/>
      <c r="B706" s="83"/>
    </row>
    <row r="707" spans="1:2" x14ac:dyDescent="0.3">
      <c r="A707" s="82"/>
      <c r="B707" s="83"/>
    </row>
    <row r="708" spans="1:2" x14ac:dyDescent="0.3">
      <c r="A708" s="82"/>
      <c r="B708" s="83"/>
    </row>
    <row r="709" spans="1:2" x14ac:dyDescent="0.3">
      <c r="A709" s="82"/>
      <c r="B709" s="83"/>
    </row>
    <row r="710" spans="1:2" x14ac:dyDescent="0.3">
      <c r="A710" s="82"/>
      <c r="B710" s="83"/>
    </row>
    <row r="711" spans="1:2" x14ac:dyDescent="0.3">
      <c r="A711" s="82"/>
      <c r="B711" s="83"/>
    </row>
    <row r="712" spans="1:2" x14ac:dyDescent="0.3">
      <c r="A712" s="82"/>
      <c r="B712" s="83"/>
    </row>
    <row r="713" spans="1:2" x14ac:dyDescent="0.3">
      <c r="A713" s="82"/>
      <c r="B713" s="83"/>
    </row>
    <row r="714" spans="1:2" x14ac:dyDescent="0.3">
      <c r="A714" s="82"/>
      <c r="B714" s="83"/>
    </row>
    <row r="715" spans="1:2" x14ac:dyDescent="0.3">
      <c r="A715" s="82"/>
      <c r="B715" s="83"/>
    </row>
    <row r="716" spans="1:2" x14ac:dyDescent="0.3">
      <c r="A716" s="82"/>
      <c r="B716" s="83"/>
    </row>
    <row r="717" spans="1:2" x14ac:dyDescent="0.3">
      <c r="A717" s="82"/>
      <c r="B717" s="83"/>
    </row>
    <row r="718" spans="1:2" x14ac:dyDescent="0.3">
      <c r="A718" s="82"/>
      <c r="B718" s="83"/>
    </row>
    <row r="719" spans="1:2" x14ac:dyDescent="0.3">
      <c r="A719" s="82"/>
      <c r="B719" s="83"/>
    </row>
    <row r="720" spans="1:2" x14ac:dyDescent="0.3">
      <c r="A720" s="82"/>
      <c r="B720" s="83"/>
    </row>
    <row r="721" spans="1:2" x14ac:dyDescent="0.3">
      <c r="A721" s="82"/>
      <c r="B721" s="83"/>
    </row>
    <row r="722" spans="1:2" x14ac:dyDescent="0.3">
      <c r="A722" s="82"/>
      <c r="B722" s="83"/>
    </row>
    <row r="723" spans="1:2" x14ac:dyDescent="0.3">
      <c r="A723" s="82"/>
      <c r="B723" s="83"/>
    </row>
    <row r="724" spans="1:2" x14ac:dyDescent="0.3">
      <c r="A724" s="82"/>
      <c r="B724" s="83"/>
    </row>
    <row r="725" spans="1:2" x14ac:dyDescent="0.3">
      <c r="A725" s="82"/>
      <c r="B725" s="83"/>
    </row>
    <row r="726" spans="1:2" x14ac:dyDescent="0.3">
      <c r="A726" s="82"/>
      <c r="B726" s="83"/>
    </row>
    <row r="727" spans="1:2" x14ac:dyDescent="0.3">
      <c r="A727" s="82"/>
      <c r="B727" s="83"/>
    </row>
    <row r="728" spans="1:2" x14ac:dyDescent="0.3">
      <c r="A728" s="82"/>
      <c r="B728" s="83"/>
    </row>
    <row r="729" spans="1:2" x14ac:dyDescent="0.3">
      <c r="A729" s="82"/>
      <c r="B729" s="83"/>
    </row>
    <row r="730" spans="1:2" x14ac:dyDescent="0.3">
      <c r="A730" s="82"/>
      <c r="B730" s="83"/>
    </row>
    <row r="731" spans="1:2" x14ac:dyDescent="0.3">
      <c r="A731" s="82"/>
      <c r="B731" s="83"/>
    </row>
    <row r="732" spans="1:2" x14ac:dyDescent="0.3">
      <c r="A732" s="82"/>
      <c r="B732" s="83"/>
    </row>
    <row r="733" spans="1:2" x14ac:dyDescent="0.3">
      <c r="A733" s="82"/>
      <c r="B733" s="83"/>
    </row>
    <row r="734" spans="1:2" x14ac:dyDescent="0.3">
      <c r="A734" s="82"/>
      <c r="B734" s="83"/>
    </row>
    <row r="735" spans="1:2" x14ac:dyDescent="0.3">
      <c r="A735" s="82"/>
      <c r="B735" s="83"/>
    </row>
    <row r="736" spans="1:2" x14ac:dyDescent="0.3">
      <c r="A736" s="82"/>
      <c r="B736" s="83"/>
    </row>
    <row r="737" spans="1:2" x14ac:dyDescent="0.3">
      <c r="A737" s="82"/>
      <c r="B737" s="83"/>
    </row>
    <row r="738" spans="1:2" x14ac:dyDescent="0.3">
      <c r="A738" s="82"/>
      <c r="B738" s="83"/>
    </row>
    <row r="739" spans="1:2" x14ac:dyDescent="0.3">
      <c r="A739" s="82"/>
      <c r="B739" s="83"/>
    </row>
    <row r="740" spans="1:2" x14ac:dyDescent="0.3">
      <c r="A740" s="82"/>
      <c r="B740" s="83"/>
    </row>
    <row r="741" spans="1:2" x14ac:dyDescent="0.3">
      <c r="A741" s="82"/>
      <c r="B741" s="83"/>
    </row>
    <row r="742" spans="1:2" x14ac:dyDescent="0.3">
      <c r="A742" s="82"/>
      <c r="B742" s="83"/>
    </row>
    <row r="743" spans="1:2" x14ac:dyDescent="0.3">
      <c r="A743" s="82"/>
      <c r="B743" s="83"/>
    </row>
    <row r="744" spans="1:2" x14ac:dyDescent="0.3">
      <c r="A744" s="82"/>
      <c r="B744" s="83"/>
    </row>
    <row r="745" spans="1:2" x14ac:dyDescent="0.3">
      <c r="A745" s="82"/>
      <c r="B745" s="83"/>
    </row>
    <row r="746" spans="1:2" x14ac:dyDescent="0.3">
      <c r="A746" s="82"/>
      <c r="B746" s="83"/>
    </row>
    <row r="747" spans="1:2" x14ac:dyDescent="0.3">
      <c r="A747" s="82"/>
      <c r="B747" s="83"/>
    </row>
    <row r="748" spans="1:2" x14ac:dyDescent="0.3">
      <c r="A748" s="82"/>
      <c r="B748" s="83"/>
    </row>
    <row r="749" spans="1:2" x14ac:dyDescent="0.3">
      <c r="A749" s="82"/>
      <c r="B749" s="83"/>
    </row>
    <row r="750" spans="1:2" x14ac:dyDescent="0.3">
      <c r="A750" s="82"/>
      <c r="B750" s="83"/>
    </row>
    <row r="751" spans="1:2" x14ac:dyDescent="0.3">
      <c r="A751" s="82"/>
      <c r="B751" s="83"/>
    </row>
    <row r="752" spans="1:2" x14ac:dyDescent="0.3">
      <c r="A752" s="82"/>
      <c r="B752" s="83"/>
    </row>
    <row r="753" spans="1:2" x14ac:dyDescent="0.3">
      <c r="A753" s="82"/>
      <c r="B753" s="83"/>
    </row>
    <row r="754" spans="1:2" x14ac:dyDescent="0.3">
      <c r="A754" s="82"/>
      <c r="B754" s="83"/>
    </row>
    <row r="755" spans="1:2" x14ac:dyDescent="0.3">
      <c r="A755" s="82"/>
      <c r="B755" s="83"/>
    </row>
    <row r="756" spans="1:2" x14ac:dyDescent="0.3">
      <c r="A756" s="82"/>
      <c r="B756" s="83"/>
    </row>
    <row r="757" spans="1:2" x14ac:dyDescent="0.3">
      <c r="A757" s="82"/>
      <c r="B757" s="83"/>
    </row>
    <row r="758" spans="1:2" x14ac:dyDescent="0.3">
      <c r="A758" s="82"/>
      <c r="B758" s="83"/>
    </row>
    <row r="759" spans="1:2" x14ac:dyDescent="0.3">
      <c r="A759" s="82"/>
      <c r="B759" s="83"/>
    </row>
    <row r="760" spans="1:2" x14ac:dyDescent="0.3">
      <c r="A760" s="82"/>
      <c r="B760" s="83"/>
    </row>
    <row r="761" spans="1:2" x14ac:dyDescent="0.3">
      <c r="A761" s="82"/>
      <c r="B761" s="83"/>
    </row>
    <row r="762" spans="1:2" x14ac:dyDescent="0.3">
      <c r="A762" s="82"/>
      <c r="B762" s="83"/>
    </row>
    <row r="763" spans="1:2" x14ac:dyDescent="0.3">
      <c r="A763" s="82"/>
      <c r="B763" s="83"/>
    </row>
    <row r="764" spans="1:2" x14ac:dyDescent="0.3">
      <c r="A764" s="82"/>
      <c r="B764" s="83"/>
    </row>
    <row r="765" spans="1:2" x14ac:dyDescent="0.3">
      <c r="A765" s="82"/>
      <c r="B765" s="83"/>
    </row>
    <row r="766" spans="1:2" x14ac:dyDescent="0.3">
      <c r="A766" s="82"/>
      <c r="B766" s="83"/>
    </row>
    <row r="767" spans="1:2" x14ac:dyDescent="0.3">
      <c r="A767" s="82"/>
      <c r="B767" s="83"/>
    </row>
    <row r="768" spans="1:2" x14ac:dyDescent="0.3">
      <c r="A768" s="82"/>
      <c r="B768" s="83"/>
    </row>
    <row r="769" spans="1:2" x14ac:dyDescent="0.3">
      <c r="A769" s="82"/>
      <c r="B769" s="83"/>
    </row>
    <row r="770" spans="1:2" x14ac:dyDescent="0.3">
      <c r="A770" s="82"/>
      <c r="B770" s="83"/>
    </row>
    <row r="771" spans="1:2" x14ac:dyDescent="0.3">
      <c r="A771" s="82"/>
      <c r="B771" s="83"/>
    </row>
    <row r="772" spans="1:2" x14ac:dyDescent="0.3">
      <c r="A772" s="82"/>
      <c r="B772" s="83"/>
    </row>
    <row r="773" spans="1:2" x14ac:dyDescent="0.3">
      <c r="A773" s="82"/>
      <c r="B773" s="83"/>
    </row>
    <row r="774" spans="1:2" x14ac:dyDescent="0.3">
      <c r="A774" s="82"/>
      <c r="B774" s="83"/>
    </row>
    <row r="775" spans="1:2" x14ac:dyDescent="0.3">
      <c r="A775" s="82"/>
      <c r="B775" s="83"/>
    </row>
    <row r="776" spans="1:2" x14ac:dyDescent="0.3">
      <c r="A776" s="82"/>
      <c r="B776" s="83"/>
    </row>
    <row r="777" spans="1:2" x14ac:dyDescent="0.3">
      <c r="A777" s="82"/>
      <c r="B777" s="83"/>
    </row>
    <row r="778" spans="1:2" x14ac:dyDescent="0.3">
      <c r="A778" s="82"/>
      <c r="B778" s="83"/>
    </row>
    <row r="779" spans="1:2" x14ac:dyDescent="0.3">
      <c r="A779" s="82"/>
      <c r="B779" s="83"/>
    </row>
    <row r="780" spans="1:2" x14ac:dyDescent="0.3">
      <c r="A780" s="82"/>
      <c r="B780" s="83"/>
    </row>
    <row r="781" spans="1:2" x14ac:dyDescent="0.3">
      <c r="A781" s="82"/>
      <c r="B781" s="83"/>
    </row>
    <row r="782" spans="1:2" x14ac:dyDescent="0.3">
      <c r="A782" s="82"/>
      <c r="B782" s="83"/>
    </row>
    <row r="783" spans="1:2" x14ac:dyDescent="0.3">
      <c r="A783" s="82"/>
      <c r="B783" s="83"/>
    </row>
    <row r="784" spans="1:2" x14ac:dyDescent="0.3">
      <c r="A784" s="82"/>
      <c r="B784" s="83"/>
    </row>
    <row r="785" spans="1:2" x14ac:dyDescent="0.3">
      <c r="A785" s="82"/>
      <c r="B785" s="83"/>
    </row>
    <row r="786" spans="1:2" x14ac:dyDescent="0.3">
      <c r="A786" s="82"/>
      <c r="B786" s="83"/>
    </row>
    <row r="787" spans="1:2" x14ac:dyDescent="0.3">
      <c r="A787" s="82"/>
      <c r="B787" s="83"/>
    </row>
    <row r="788" spans="1:2" x14ac:dyDescent="0.3">
      <c r="A788" s="82"/>
      <c r="B788" s="83"/>
    </row>
    <row r="789" spans="1:2" x14ac:dyDescent="0.3">
      <c r="A789" s="82"/>
      <c r="B789" s="83"/>
    </row>
    <row r="790" spans="1:2" x14ac:dyDescent="0.3">
      <c r="A790" s="82"/>
      <c r="B790" s="83"/>
    </row>
    <row r="791" spans="1:2" x14ac:dyDescent="0.3">
      <c r="A791" s="82"/>
      <c r="B791" s="83"/>
    </row>
    <row r="792" spans="1:2" x14ac:dyDescent="0.3">
      <c r="A792" s="82"/>
      <c r="B792" s="83"/>
    </row>
    <row r="793" spans="1:2" x14ac:dyDescent="0.3">
      <c r="A793" s="82"/>
      <c r="B793" s="83"/>
    </row>
    <row r="794" spans="1:2" x14ac:dyDescent="0.3">
      <c r="A794" s="82"/>
      <c r="B794" s="83"/>
    </row>
    <row r="795" spans="1:2" x14ac:dyDescent="0.3">
      <c r="A795" s="82"/>
      <c r="B795" s="83"/>
    </row>
    <row r="796" spans="1:2" x14ac:dyDescent="0.3">
      <c r="A796" s="82"/>
      <c r="B796" s="83"/>
    </row>
    <row r="797" spans="1:2" x14ac:dyDescent="0.3">
      <c r="A797" s="82"/>
      <c r="B797" s="83"/>
    </row>
    <row r="798" spans="1:2" x14ac:dyDescent="0.3">
      <c r="A798" s="82"/>
      <c r="B798" s="83"/>
    </row>
    <row r="799" spans="1:2" x14ac:dyDescent="0.3">
      <c r="A799" s="82"/>
      <c r="B799" s="83"/>
    </row>
    <row r="800" spans="1:2" x14ac:dyDescent="0.3">
      <c r="A800" s="82"/>
      <c r="B800" s="83"/>
    </row>
    <row r="801" spans="1:2" x14ac:dyDescent="0.3">
      <c r="A801" s="82"/>
      <c r="B801" s="83"/>
    </row>
    <row r="802" spans="1:2" x14ac:dyDescent="0.3">
      <c r="A802" s="82"/>
      <c r="B802" s="83"/>
    </row>
    <row r="803" spans="1:2" x14ac:dyDescent="0.3">
      <c r="A803" s="82"/>
      <c r="B803" s="83"/>
    </row>
    <row r="804" spans="1:2" x14ac:dyDescent="0.3">
      <c r="A804" s="82"/>
      <c r="B804" s="83"/>
    </row>
    <row r="805" spans="1:2" x14ac:dyDescent="0.3">
      <c r="A805" s="82"/>
      <c r="B805" s="83"/>
    </row>
    <row r="806" spans="1:2" x14ac:dyDescent="0.3">
      <c r="A806" s="82"/>
      <c r="B806" s="83"/>
    </row>
    <row r="807" spans="1:2" x14ac:dyDescent="0.3">
      <c r="A807" s="82"/>
      <c r="B807" s="83"/>
    </row>
    <row r="808" spans="1:2" x14ac:dyDescent="0.3">
      <c r="A808" s="82"/>
      <c r="B808" s="83"/>
    </row>
    <row r="809" spans="1:2" x14ac:dyDescent="0.3">
      <c r="A809" s="82"/>
      <c r="B809" s="83"/>
    </row>
    <row r="810" spans="1:2" x14ac:dyDescent="0.3">
      <c r="A810" s="82"/>
      <c r="B810" s="83"/>
    </row>
    <row r="811" spans="1:2" x14ac:dyDescent="0.3">
      <c r="A811" s="82"/>
      <c r="B811" s="83"/>
    </row>
    <row r="812" spans="1:2" x14ac:dyDescent="0.3">
      <c r="A812" s="82"/>
      <c r="B812" s="83"/>
    </row>
    <row r="813" spans="1:2" x14ac:dyDescent="0.3">
      <c r="A813" s="82"/>
      <c r="B813" s="83"/>
    </row>
    <row r="814" spans="1:2" x14ac:dyDescent="0.3">
      <c r="A814" s="82"/>
      <c r="B814" s="83"/>
    </row>
    <row r="815" spans="1:2" x14ac:dyDescent="0.3">
      <c r="A815" s="82"/>
      <c r="B815" s="83"/>
    </row>
    <row r="816" spans="1:2" x14ac:dyDescent="0.3">
      <c r="A816" s="82"/>
      <c r="B816" s="83"/>
    </row>
    <row r="817" spans="1:2" x14ac:dyDescent="0.3">
      <c r="A817" s="82"/>
      <c r="B817" s="83"/>
    </row>
    <row r="818" spans="1:2" x14ac:dyDescent="0.3">
      <c r="A818" s="82"/>
      <c r="B818" s="83"/>
    </row>
    <row r="819" spans="1:2" x14ac:dyDescent="0.3">
      <c r="A819" s="82"/>
      <c r="B819" s="83"/>
    </row>
    <row r="820" spans="1:2" x14ac:dyDescent="0.3">
      <c r="A820" s="82"/>
      <c r="B820" s="83"/>
    </row>
    <row r="821" spans="1:2" x14ac:dyDescent="0.3">
      <c r="A821" s="82"/>
      <c r="B821" s="83"/>
    </row>
    <row r="822" spans="1:2" x14ac:dyDescent="0.3">
      <c r="A822" s="82"/>
      <c r="B822" s="83"/>
    </row>
    <row r="823" spans="1:2" x14ac:dyDescent="0.3">
      <c r="A823" s="82"/>
      <c r="B823" s="83"/>
    </row>
    <row r="824" spans="1:2" x14ac:dyDescent="0.3">
      <c r="A824" s="82"/>
      <c r="B824" s="83"/>
    </row>
    <row r="825" spans="1:2" x14ac:dyDescent="0.3">
      <c r="A825" s="82"/>
      <c r="B825" s="83"/>
    </row>
    <row r="826" spans="1:2" x14ac:dyDescent="0.3">
      <c r="A826" s="82"/>
      <c r="B826" s="83"/>
    </row>
    <row r="827" spans="1:2" x14ac:dyDescent="0.3">
      <c r="A827" s="82"/>
      <c r="B827" s="83"/>
    </row>
    <row r="828" spans="1:2" x14ac:dyDescent="0.3">
      <c r="A828" s="82"/>
      <c r="B828" s="83"/>
    </row>
    <row r="829" spans="1:2" x14ac:dyDescent="0.3">
      <c r="A829" s="82"/>
      <c r="B829" s="83"/>
    </row>
    <row r="830" spans="1:2" x14ac:dyDescent="0.3">
      <c r="A830" s="82"/>
      <c r="B830" s="83"/>
    </row>
    <row r="831" spans="1:2" x14ac:dyDescent="0.3">
      <c r="A831" s="82"/>
      <c r="B831" s="83"/>
    </row>
    <row r="832" spans="1:2" x14ac:dyDescent="0.3">
      <c r="A832" s="82"/>
      <c r="B832" s="83"/>
    </row>
    <row r="833" spans="1:2" x14ac:dyDescent="0.3">
      <c r="A833" s="82"/>
      <c r="B833" s="83"/>
    </row>
    <row r="834" spans="1:2" x14ac:dyDescent="0.3">
      <c r="A834" s="82"/>
      <c r="B834" s="83"/>
    </row>
    <row r="835" spans="1:2" x14ac:dyDescent="0.3">
      <c r="A835" s="82"/>
      <c r="B835" s="83"/>
    </row>
    <row r="836" spans="1:2" x14ac:dyDescent="0.3">
      <c r="A836" s="82"/>
      <c r="B836" s="83"/>
    </row>
    <row r="837" spans="1:2" x14ac:dyDescent="0.3">
      <c r="A837" s="82"/>
      <c r="B837" s="83"/>
    </row>
    <row r="838" spans="1:2" x14ac:dyDescent="0.3">
      <c r="A838" s="82"/>
      <c r="B838" s="83"/>
    </row>
    <row r="839" spans="1:2" x14ac:dyDescent="0.3">
      <c r="A839" s="82"/>
      <c r="B839" s="83"/>
    </row>
    <row r="840" spans="1:2" x14ac:dyDescent="0.3">
      <c r="A840" s="82"/>
      <c r="B840" s="83"/>
    </row>
    <row r="841" spans="1:2" x14ac:dyDescent="0.3">
      <c r="A841" s="82"/>
      <c r="B841" s="83"/>
    </row>
    <row r="842" spans="1:2" x14ac:dyDescent="0.3">
      <c r="A842" s="82"/>
      <c r="B842" s="83"/>
    </row>
    <row r="843" spans="1:2" x14ac:dyDescent="0.3">
      <c r="A843" s="82"/>
      <c r="B843" s="83"/>
    </row>
    <row r="844" spans="1:2" x14ac:dyDescent="0.3">
      <c r="A844" s="82"/>
      <c r="B844" s="83"/>
    </row>
    <row r="845" spans="1:2" x14ac:dyDescent="0.3">
      <c r="A845" s="82"/>
      <c r="B845" s="83"/>
    </row>
    <row r="846" spans="1:2" x14ac:dyDescent="0.3">
      <c r="A846" s="82"/>
      <c r="B846" s="83"/>
    </row>
    <row r="847" spans="1:2" x14ac:dyDescent="0.3">
      <c r="A847" s="82"/>
      <c r="B847" s="83"/>
    </row>
    <row r="848" spans="1:2" x14ac:dyDescent="0.3">
      <c r="A848" s="82"/>
      <c r="B848" s="83"/>
    </row>
    <row r="849" spans="1:2" x14ac:dyDescent="0.3">
      <c r="A849" s="82"/>
      <c r="B849" s="83"/>
    </row>
    <row r="850" spans="1:2" x14ac:dyDescent="0.3">
      <c r="A850" s="82"/>
      <c r="B850" s="83"/>
    </row>
    <row r="851" spans="1:2" x14ac:dyDescent="0.3">
      <c r="A851" s="82"/>
      <c r="B851" s="83"/>
    </row>
    <row r="852" spans="1:2" x14ac:dyDescent="0.3">
      <c r="A852" s="82"/>
      <c r="B852" s="83"/>
    </row>
    <row r="853" spans="1:2" x14ac:dyDescent="0.3">
      <c r="A853" s="82"/>
      <c r="B853" s="83"/>
    </row>
    <row r="854" spans="1:2" x14ac:dyDescent="0.3">
      <c r="A854" s="82"/>
      <c r="B854" s="83"/>
    </row>
    <row r="855" spans="1:2" x14ac:dyDescent="0.3">
      <c r="A855" s="82"/>
      <c r="B855" s="83"/>
    </row>
    <row r="856" spans="1:2" x14ac:dyDescent="0.3">
      <c r="A856" s="82"/>
      <c r="B856" s="83"/>
    </row>
    <row r="857" spans="1:2" x14ac:dyDescent="0.3">
      <c r="A857" s="82"/>
      <c r="B857" s="83"/>
    </row>
    <row r="858" spans="1:2" x14ac:dyDescent="0.3">
      <c r="A858" s="82"/>
      <c r="B858" s="83"/>
    </row>
    <row r="859" spans="1:2" x14ac:dyDescent="0.3">
      <c r="A859" s="82"/>
      <c r="B859" s="83"/>
    </row>
    <row r="860" spans="1:2" x14ac:dyDescent="0.3">
      <c r="A860" s="82"/>
      <c r="B860" s="83"/>
    </row>
    <row r="861" spans="1:2" x14ac:dyDescent="0.3">
      <c r="A861" s="82"/>
      <c r="B861" s="83"/>
    </row>
    <row r="862" spans="1:2" x14ac:dyDescent="0.3">
      <c r="A862" s="82"/>
      <c r="B862" s="83"/>
    </row>
    <row r="863" spans="1:2" x14ac:dyDescent="0.3">
      <c r="A863" s="82"/>
      <c r="B863" s="83"/>
    </row>
    <row r="864" spans="1:2" x14ac:dyDescent="0.3">
      <c r="A864" s="82"/>
      <c r="B864" s="83"/>
    </row>
    <row r="865" spans="1:2" x14ac:dyDescent="0.3">
      <c r="A865" s="82"/>
      <c r="B865" s="83"/>
    </row>
    <row r="866" spans="1:2" x14ac:dyDescent="0.3">
      <c r="A866" s="82"/>
      <c r="B866" s="83"/>
    </row>
    <row r="867" spans="1:2" x14ac:dyDescent="0.3">
      <c r="A867" s="82"/>
      <c r="B867" s="83"/>
    </row>
    <row r="868" spans="1:2" x14ac:dyDescent="0.3">
      <c r="A868" s="82"/>
      <c r="B868" s="83"/>
    </row>
    <row r="869" spans="1:2" x14ac:dyDescent="0.3">
      <c r="A869" s="82"/>
      <c r="B869" s="83"/>
    </row>
    <row r="870" spans="1:2" x14ac:dyDescent="0.3">
      <c r="A870" s="82"/>
      <c r="B870" s="83"/>
    </row>
    <row r="871" spans="1:2" x14ac:dyDescent="0.3">
      <c r="A871" s="82"/>
      <c r="B871" s="83"/>
    </row>
    <row r="872" spans="1:2" x14ac:dyDescent="0.3">
      <c r="A872" s="82"/>
      <c r="B872" s="83"/>
    </row>
    <row r="873" spans="1:2" x14ac:dyDescent="0.3">
      <c r="A873" s="82"/>
      <c r="B873" s="83"/>
    </row>
    <row r="874" spans="1:2" x14ac:dyDescent="0.3">
      <c r="A874" s="82"/>
      <c r="B874" s="83"/>
    </row>
    <row r="875" spans="1:2" x14ac:dyDescent="0.3">
      <c r="A875" s="82"/>
      <c r="B875" s="83"/>
    </row>
    <row r="876" spans="1:2" x14ac:dyDescent="0.3">
      <c r="A876" s="82"/>
      <c r="B876" s="83"/>
    </row>
    <row r="877" spans="1:2" x14ac:dyDescent="0.3">
      <c r="A877" s="82"/>
      <c r="B877" s="83"/>
    </row>
    <row r="878" spans="1:2" x14ac:dyDescent="0.3">
      <c r="A878" s="82"/>
      <c r="B878" s="83"/>
    </row>
    <row r="879" spans="1:2" x14ac:dyDescent="0.3">
      <c r="A879" s="82"/>
      <c r="B879" s="83"/>
    </row>
    <row r="880" spans="1:2" x14ac:dyDescent="0.3">
      <c r="A880" s="82"/>
      <c r="B880" s="83"/>
    </row>
    <row r="881" spans="1:2" x14ac:dyDescent="0.3">
      <c r="A881" s="82"/>
      <c r="B881" s="83"/>
    </row>
    <row r="882" spans="1:2" x14ac:dyDescent="0.3">
      <c r="A882" s="82"/>
      <c r="B882" s="83"/>
    </row>
    <row r="883" spans="1:2" x14ac:dyDescent="0.3">
      <c r="A883" s="82"/>
      <c r="B883" s="83"/>
    </row>
    <row r="884" spans="1:2" x14ac:dyDescent="0.3">
      <c r="A884" s="82"/>
      <c r="B884" s="83"/>
    </row>
    <row r="885" spans="1:2" x14ac:dyDescent="0.3">
      <c r="A885" s="82"/>
      <c r="B885" s="83"/>
    </row>
    <row r="886" spans="1:2" x14ac:dyDescent="0.3">
      <c r="A886" s="82"/>
      <c r="B886" s="83"/>
    </row>
    <row r="887" spans="1:2" x14ac:dyDescent="0.3">
      <c r="A887" s="82"/>
      <c r="B887" s="83"/>
    </row>
    <row r="888" spans="1:2" x14ac:dyDescent="0.3">
      <c r="A888" s="82"/>
      <c r="B888" s="83"/>
    </row>
    <row r="889" spans="1:2" x14ac:dyDescent="0.3">
      <c r="A889" s="82"/>
      <c r="B889" s="83"/>
    </row>
    <row r="890" spans="1:2" x14ac:dyDescent="0.3">
      <c r="A890" s="82"/>
      <c r="B890" s="83"/>
    </row>
    <row r="891" spans="1:2" x14ac:dyDescent="0.3">
      <c r="A891" s="82"/>
      <c r="B891" s="83"/>
    </row>
    <row r="892" spans="1:2" x14ac:dyDescent="0.3">
      <c r="A892" s="82"/>
      <c r="B892" s="83"/>
    </row>
    <row r="893" spans="1:2" x14ac:dyDescent="0.3">
      <c r="A893" s="82"/>
      <c r="B893" s="83"/>
    </row>
    <row r="894" spans="1:2" x14ac:dyDescent="0.3">
      <c r="A894" s="82"/>
      <c r="B894" s="83"/>
    </row>
    <row r="895" spans="1:2" x14ac:dyDescent="0.3">
      <c r="A895" s="82"/>
      <c r="B895" s="83"/>
    </row>
    <row r="896" spans="1:2" x14ac:dyDescent="0.3">
      <c r="A896" s="82"/>
      <c r="B896" s="83"/>
    </row>
    <row r="897" spans="1:2" x14ac:dyDescent="0.3">
      <c r="A897" s="82"/>
      <c r="B897" s="83"/>
    </row>
    <row r="898" spans="1:2" x14ac:dyDescent="0.3">
      <c r="A898" s="82"/>
      <c r="B898" s="83"/>
    </row>
    <row r="899" spans="1:2" x14ac:dyDescent="0.3">
      <c r="A899" s="82"/>
      <c r="B899" s="83"/>
    </row>
    <row r="900" spans="1:2" x14ac:dyDescent="0.3">
      <c r="A900" s="82"/>
      <c r="B900" s="83"/>
    </row>
    <row r="901" spans="1:2" x14ac:dyDescent="0.3">
      <c r="A901" s="82"/>
      <c r="B901" s="83"/>
    </row>
    <row r="902" spans="1:2" x14ac:dyDescent="0.3">
      <c r="A902" s="82"/>
      <c r="B902" s="83"/>
    </row>
    <row r="903" spans="1:2" x14ac:dyDescent="0.3">
      <c r="A903" s="82"/>
      <c r="B903" s="83"/>
    </row>
    <row r="904" spans="1:2" x14ac:dyDescent="0.3">
      <c r="A904" s="82"/>
      <c r="B904" s="83"/>
    </row>
    <row r="905" spans="1:2" x14ac:dyDescent="0.3">
      <c r="A905" s="82"/>
      <c r="B905" s="83"/>
    </row>
    <row r="906" spans="1:2" x14ac:dyDescent="0.3">
      <c r="A906" s="82"/>
      <c r="B906" s="83"/>
    </row>
    <row r="907" spans="1:2" x14ac:dyDescent="0.3">
      <c r="A907" s="82"/>
      <c r="B907" s="83"/>
    </row>
    <row r="908" spans="1:2" x14ac:dyDescent="0.3">
      <c r="A908" s="82"/>
      <c r="B908" s="83"/>
    </row>
    <row r="909" spans="1:2" x14ac:dyDescent="0.3">
      <c r="A909" s="82"/>
      <c r="B909" s="83"/>
    </row>
    <row r="910" spans="1:2" x14ac:dyDescent="0.3">
      <c r="A910" s="82"/>
      <c r="B910" s="83"/>
    </row>
    <row r="911" spans="1:2" x14ac:dyDescent="0.3">
      <c r="A911" s="82"/>
      <c r="B911" s="83"/>
    </row>
    <row r="912" spans="1:2" x14ac:dyDescent="0.3">
      <c r="A912" s="82"/>
      <c r="B912" s="83"/>
    </row>
    <row r="913" spans="1:2" x14ac:dyDescent="0.3">
      <c r="A913" s="82"/>
      <c r="B913" s="83"/>
    </row>
    <row r="914" spans="1:2" x14ac:dyDescent="0.3">
      <c r="A914" s="82"/>
      <c r="B914" s="83"/>
    </row>
    <row r="915" spans="1:2" x14ac:dyDescent="0.3">
      <c r="A915" s="82"/>
      <c r="B915" s="83"/>
    </row>
    <row r="916" spans="1:2" x14ac:dyDescent="0.3">
      <c r="A916" s="82"/>
      <c r="B916" s="83"/>
    </row>
    <row r="917" spans="1:2" x14ac:dyDescent="0.3">
      <c r="A917" s="82"/>
      <c r="B917" s="83"/>
    </row>
    <row r="918" spans="1:2" x14ac:dyDescent="0.3">
      <c r="A918" s="82"/>
      <c r="B918" s="83"/>
    </row>
    <row r="919" spans="1:2" x14ac:dyDescent="0.3">
      <c r="A919" s="82"/>
      <c r="B919" s="83"/>
    </row>
    <row r="920" spans="1:2" x14ac:dyDescent="0.3">
      <c r="A920" s="82"/>
      <c r="B920" s="83"/>
    </row>
    <row r="921" spans="1:2" x14ac:dyDescent="0.3">
      <c r="A921" s="82"/>
      <c r="B921" s="83"/>
    </row>
    <row r="922" spans="1:2" x14ac:dyDescent="0.3">
      <c r="A922" s="82"/>
      <c r="B922" s="83"/>
    </row>
    <row r="923" spans="1:2" x14ac:dyDescent="0.3">
      <c r="A923" s="82"/>
      <c r="B923" s="83"/>
    </row>
    <row r="924" spans="1:2" x14ac:dyDescent="0.3">
      <c r="A924" s="82"/>
      <c r="B924" s="83"/>
    </row>
    <row r="925" spans="1:2" x14ac:dyDescent="0.3">
      <c r="A925" s="82"/>
      <c r="B925" s="83"/>
    </row>
    <row r="926" spans="1:2" x14ac:dyDescent="0.3">
      <c r="A926" s="82"/>
      <c r="B926" s="83"/>
    </row>
    <row r="927" spans="1:2" x14ac:dyDescent="0.3">
      <c r="A927" s="82"/>
      <c r="B927" s="83"/>
    </row>
    <row r="928" spans="1:2" x14ac:dyDescent="0.3">
      <c r="A928" s="82"/>
      <c r="B928" s="83"/>
    </row>
    <row r="929" spans="1:2" x14ac:dyDescent="0.3">
      <c r="A929" s="82"/>
      <c r="B929" s="83"/>
    </row>
    <row r="930" spans="1:2" x14ac:dyDescent="0.3">
      <c r="A930" s="82"/>
      <c r="B930" s="83"/>
    </row>
    <row r="931" spans="1:2" x14ac:dyDescent="0.3">
      <c r="A931" s="82"/>
      <c r="B931" s="83"/>
    </row>
    <row r="932" spans="1:2" x14ac:dyDescent="0.3">
      <c r="A932" s="82"/>
      <c r="B932" s="83"/>
    </row>
    <row r="933" spans="1:2" x14ac:dyDescent="0.3">
      <c r="A933" s="82"/>
      <c r="B933" s="83"/>
    </row>
    <row r="934" spans="1:2" x14ac:dyDescent="0.3">
      <c r="A934" s="82"/>
      <c r="B934" s="83"/>
    </row>
    <row r="935" spans="1:2" x14ac:dyDescent="0.3">
      <c r="A935" s="82"/>
      <c r="B935" s="83"/>
    </row>
    <row r="936" spans="1:2" x14ac:dyDescent="0.3">
      <c r="A936" s="82"/>
      <c r="B936" s="83"/>
    </row>
    <row r="937" spans="1:2" x14ac:dyDescent="0.3">
      <c r="A937" s="82"/>
      <c r="B937" s="83"/>
    </row>
    <row r="938" spans="1:2" x14ac:dyDescent="0.3">
      <c r="A938" s="82"/>
      <c r="B938" s="83"/>
    </row>
    <row r="939" spans="1:2" x14ac:dyDescent="0.3">
      <c r="A939" s="82"/>
      <c r="B939" s="83"/>
    </row>
    <row r="940" spans="1:2" x14ac:dyDescent="0.3">
      <c r="A940" s="82"/>
      <c r="B940" s="83"/>
    </row>
    <row r="941" spans="1:2" x14ac:dyDescent="0.3">
      <c r="A941" s="82"/>
      <c r="B941" s="83"/>
    </row>
    <row r="942" spans="1:2" x14ac:dyDescent="0.3">
      <c r="A942" s="82"/>
      <c r="B942" s="83"/>
    </row>
    <row r="943" spans="1:2" x14ac:dyDescent="0.3">
      <c r="A943" s="82"/>
      <c r="B943" s="83"/>
    </row>
    <row r="944" spans="1:2" x14ac:dyDescent="0.3">
      <c r="A944" s="82"/>
      <c r="B944" s="83"/>
    </row>
    <row r="945" spans="1:2" x14ac:dyDescent="0.3">
      <c r="A945" s="82"/>
      <c r="B945" s="83"/>
    </row>
    <row r="946" spans="1:2" x14ac:dyDescent="0.3">
      <c r="A946" s="82"/>
      <c r="B946" s="83"/>
    </row>
    <row r="947" spans="1:2" x14ac:dyDescent="0.3">
      <c r="A947" s="82"/>
      <c r="B947" s="83"/>
    </row>
    <row r="948" spans="1:2" x14ac:dyDescent="0.3">
      <c r="A948" s="82"/>
      <c r="B948" s="83"/>
    </row>
    <row r="949" spans="1:2" x14ac:dyDescent="0.3">
      <c r="A949" s="82"/>
      <c r="B949" s="83"/>
    </row>
    <row r="950" spans="1:2" x14ac:dyDescent="0.3">
      <c r="A950" s="82"/>
      <c r="B950" s="83"/>
    </row>
    <row r="951" spans="1:2" x14ac:dyDescent="0.3">
      <c r="A951" s="82"/>
      <c r="B951" s="83"/>
    </row>
    <row r="952" spans="1:2" x14ac:dyDescent="0.3">
      <c r="A952" s="82"/>
      <c r="B952" s="83"/>
    </row>
    <row r="953" spans="1:2" x14ac:dyDescent="0.3">
      <c r="A953" s="82"/>
      <c r="B953" s="83"/>
    </row>
    <row r="954" spans="1:2" x14ac:dyDescent="0.3">
      <c r="A954" s="82"/>
      <c r="B954" s="83"/>
    </row>
    <row r="955" spans="1:2" x14ac:dyDescent="0.3">
      <c r="A955" s="82"/>
      <c r="B955" s="83"/>
    </row>
    <row r="956" spans="1:2" x14ac:dyDescent="0.3">
      <c r="A956" s="82"/>
      <c r="B956" s="83"/>
    </row>
    <row r="957" spans="1:2" x14ac:dyDescent="0.3">
      <c r="A957" s="82"/>
      <c r="B957" s="83"/>
    </row>
    <row r="958" spans="1:2" x14ac:dyDescent="0.3">
      <c r="A958" s="82"/>
      <c r="B958" s="83"/>
    </row>
    <row r="959" spans="1:2" x14ac:dyDescent="0.3">
      <c r="A959" s="82"/>
      <c r="B959" s="83"/>
    </row>
    <row r="960" spans="1:2" x14ac:dyDescent="0.3">
      <c r="A960" s="82"/>
      <c r="B960" s="83"/>
    </row>
    <row r="961" spans="1:2" x14ac:dyDescent="0.3">
      <c r="A961" s="82"/>
      <c r="B961" s="83"/>
    </row>
    <row r="962" spans="1:2" x14ac:dyDescent="0.3">
      <c r="A962" s="82"/>
      <c r="B962" s="83"/>
    </row>
    <row r="963" spans="1:2" x14ac:dyDescent="0.3">
      <c r="A963" s="82"/>
      <c r="B963" s="83"/>
    </row>
    <row r="964" spans="1:2" x14ac:dyDescent="0.3">
      <c r="A964" s="82"/>
      <c r="B964" s="83"/>
    </row>
    <row r="965" spans="1:2" x14ac:dyDescent="0.3">
      <c r="A965" s="82"/>
      <c r="B965" s="83"/>
    </row>
    <row r="966" spans="1:2" x14ac:dyDescent="0.3">
      <c r="A966" s="82"/>
      <c r="B966" s="83"/>
    </row>
    <row r="967" spans="1:2" x14ac:dyDescent="0.3">
      <c r="A967" s="82"/>
      <c r="B967" s="83"/>
    </row>
    <row r="968" spans="1:2" x14ac:dyDescent="0.3">
      <c r="A968" s="82"/>
      <c r="B968" s="83"/>
    </row>
    <row r="969" spans="1:2" x14ac:dyDescent="0.3">
      <c r="A969" s="82"/>
      <c r="B969" s="83"/>
    </row>
    <row r="970" spans="1:2" x14ac:dyDescent="0.3">
      <c r="A970" s="82"/>
      <c r="B970" s="83"/>
    </row>
    <row r="971" spans="1:2" x14ac:dyDescent="0.3">
      <c r="A971" s="82"/>
      <c r="B971" s="83"/>
    </row>
    <row r="972" spans="1:2" x14ac:dyDescent="0.3">
      <c r="A972" s="82"/>
      <c r="B972" s="83"/>
    </row>
    <row r="973" spans="1:2" x14ac:dyDescent="0.3">
      <c r="A973" s="82"/>
      <c r="B973" s="83"/>
    </row>
    <row r="974" spans="1:2" x14ac:dyDescent="0.3">
      <c r="A974" s="82"/>
      <c r="B974" s="83"/>
    </row>
    <row r="975" spans="1:2" x14ac:dyDescent="0.3">
      <c r="A975" s="82"/>
      <c r="B975" s="83"/>
    </row>
    <row r="976" spans="1:2" x14ac:dyDescent="0.3">
      <c r="A976" s="82"/>
      <c r="B976" s="83"/>
    </row>
    <row r="977" spans="1:2" x14ac:dyDescent="0.3">
      <c r="A977" s="82"/>
      <c r="B977" s="83"/>
    </row>
    <row r="978" spans="1:2" x14ac:dyDescent="0.3">
      <c r="A978" s="82"/>
      <c r="B978" s="83"/>
    </row>
    <row r="979" spans="1:2" x14ac:dyDescent="0.3">
      <c r="A979" s="82"/>
      <c r="B979" s="83"/>
    </row>
    <row r="980" spans="1:2" x14ac:dyDescent="0.3">
      <c r="A980" s="82"/>
      <c r="B980" s="83"/>
    </row>
    <row r="981" spans="1:2" x14ac:dyDescent="0.3">
      <c r="A981" s="82"/>
      <c r="B981" s="83"/>
    </row>
    <row r="982" spans="1:2" x14ac:dyDescent="0.3">
      <c r="A982" s="82"/>
      <c r="B982" s="83"/>
    </row>
    <row r="983" spans="1:2" x14ac:dyDescent="0.3">
      <c r="A983" s="82"/>
      <c r="B983" s="83"/>
    </row>
    <row r="984" spans="1:2" x14ac:dyDescent="0.3">
      <c r="A984" s="82"/>
      <c r="B984" s="83"/>
    </row>
    <row r="985" spans="1:2" x14ac:dyDescent="0.3">
      <c r="A985" s="82"/>
      <c r="B985" s="83"/>
    </row>
    <row r="986" spans="1:2" x14ac:dyDescent="0.3">
      <c r="A986" s="82"/>
      <c r="B986" s="83"/>
    </row>
    <row r="987" spans="1:2" x14ac:dyDescent="0.3">
      <c r="A987" s="82"/>
      <c r="B987" s="83"/>
    </row>
    <row r="988" spans="1:2" x14ac:dyDescent="0.3">
      <c r="A988" s="82"/>
      <c r="B988" s="83"/>
    </row>
    <row r="989" spans="1:2" x14ac:dyDescent="0.3">
      <c r="A989" s="82"/>
      <c r="B989" s="83"/>
    </row>
    <row r="990" spans="1:2" x14ac:dyDescent="0.3">
      <c r="A990" s="82"/>
      <c r="B990" s="83"/>
    </row>
    <row r="991" spans="1:2" x14ac:dyDescent="0.3">
      <c r="A991" s="82"/>
      <c r="B991" s="83"/>
    </row>
    <row r="992" spans="1:2" x14ac:dyDescent="0.3">
      <c r="A992" s="82"/>
      <c r="B992" s="83"/>
    </row>
    <row r="993" spans="1:2" x14ac:dyDescent="0.3">
      <c r="A993" s="82"/>
      <c r="B993" s="83"/>
    </row>
    <row r="994" spans="1:2" x14ac:dyDescent="0.3">
      <c r="A994" s="82"/>
      <c r="B994" s="83"/>
    </row>
    <row r="995" spans="1:2" x14ac:dyDescent="0.3">
      <c r="A995" s="82"/>
      <c r="B995" s="83"/>
    </row>
    <row r="996" spans="1:2" x14ac:dyDescent="0.3">
      <c r="A996" s="82"/>
      <c r="B996" s="83"/>
    </row>
    <row r="997" spans="1:2" x14ac:dyDescent="0.3">
      <c r="A997" s="82"/>
      <c r="B997" s="83"/>
    </row>
    <row r="998" spans="1:2" x14ac:dyDescent="0.3">
      <c r="A998" s="82"/>
      <c r="B998" s="83"/>
    </row>
    <row r="999" spans="1:2" x14ac:dyDescent="0.3">
      <c r="A999" s="82"/>
      <c r="B999" s="83"/>
    </row>
    <row r="1000" spans="1:2" x14ac:dyDescent="0.3">
      <c r="A1000" s="82"/>
      <c r="B1000" s="83"/>
    </row>
    <row r="1001" spans="1:2" x14ac:dyDescent="0.3">
      <c r="A1001" s="82"/>
      <c r="B1001" s="83"/>
    </row>
    <row r="1002" spans="1:2" x14ac:dyDescent="0.3">
      <c r="A1002" s="82"/>
      <c r="B1002" s="83"/>
    </row>
    <row r="1003" spans="1:2" x14ac:dyDescent="0.3">
      <c r="A1003" s="82"/>
      <c r="B1003" s="83"/>
    </row>
    <row r="1004" spans="1:2" x14ac:dyDescent="0.3">
      <c r="A1004" s="82"/>
      <c r="B1004" s="83"/>
    </row>
  </sheetData>
  <mergeCells count="3">
    <mergeCell ref="R1:W1"/>
    <mergeCell ref="A2:A3"/>
    <mergeCell ref="B2:B3"/>
  </mergeCells>
  <conditionalFormatting sqref="D2:F2 F3 J2 L2 N2 P2 D1 T2 R1:R2 M1 D4:E41">
    <cfRule type="cellIs" dxfId="292" priority="38" operator="equal">
      <formula>0</formula>
    </cfRule>
  </conditionalFormatting>
  <conditionalFormatting sqref="H1">
    <cfRule type="cellIs" dxfId="291" priority="37" operator="equal">
      <formula>0</formula>
    </cfRule>
  </conditionalFormatting>
  <conditionalFormatting sqref="D53:L53 D54 F54:G54 I54:L54 O54:R54 T54:V54 D42:L42 N42:V42 N43:S52 D43:I50">
    <cfRule type="cellIs" dxfId="290" priority="36" operator="equal">
      <formula>0</formula>
    </cfRule>
  </conditionalFormatting>
  <conditionalFormatting sqref="N56">
    <cfRule type="cellIs" dxfId="289" priority="35" operator="equal">
      <formula>0</formula>
    </cfRule>
  </conditionalFormatting>
  <conditionalFormatting sqref="R56">
    <cfRule type="cellIs" dxfId="288" priority="34" operator="equal">
      <formula>0</formula>
    </cfRule>
  </conditionalFormatting>
  <conditionalFormatting sqref="E56">
    <cfRule type="cellIs" dxfId="287" priority="33" operator="equal">
      <formula>0</formula>
    </cfRule>
  </conditionalFormatting>
  <conditionalFormatting sqref="G56">
    <cfRule type="cellIs" dxfId="286" priority="32" operator="equal">
      <formula>0</formula>
    </cfRule>
  </conditionalFormatting>
  <conditionalFormatting sqref="E54">
    <cfRule type="cellIs" dxfId="285" priority="31" operator="equal">
      <formula>0</formula>
    </cfRule>
  </conditionalFormatting>
  <conditionalFormatting sqref="H54">
    <cfRule type="cellIs" dxfId="284" priority="30" operator="equal">
      <formula>0</formula>
    </cfRule>
  </conditionalFormatting>
  <conditionalFormatting sqref="N54">
    <cfRule type="cellIs" dxfId="283" priority="29" operator="equal">
      <formula>0</formula>
    </cfRule>
  </conditionalFormatting>
  <conditionalFormatting sqref="S54">
    <cfRule type="cellIs" dxfId="282" priority="28" operator="equal">
      <formula>0</formula>
    </cfRule>
  </conditionalFormatting>
  <conditionalFormatting sqref="D51:I52">
    <cfRule type="cellIs" dxfId="281" priority="27" operator="equal">
      <formula>0</formula>
    </cfRule>
  </conditionalFormatting>
  <conditionalFormatting sqref="O53:R53 T53:V53">
    <cfRule type="cellIs" dxfId="280" priority="26" operator="equal">
      <formula>0</formula>
    </cfRule>
  </conditionalFormatting>
  <conditionalFormatting sqref="N53">
    <cfRule type="cellIs" dxfId="279" priority="25" operator="equal">
      <formula>0</formula>
    </cfRule>
  </conditionalFormatting>
  <conditionalFormatting sqref="S53">
    <cfRule type="cellIs" dxfId="278" priority="24" operator="equal">
      <formula>0</formula>
    </cfRule>
  </conditionalFormatting>
  <conditionalFormatting sqref="F5:U41">
    <cfRule type="cellIs" dxfId="277" priority="23" operator="equal">
      <formula>0</formula>
    </cfRule>
  </conditionalFormatting>
  <conditionalFormatting sqref="F4:U4">
    <cfRule type="cellIs" dxfId="276" priority="22" operator="equal">
      <formula>0</formula>
    </cfRule>
  </conditionalFormatting>
  <conditionalFormatting sqref="V5:W41">
    <cfRule type="cellIs" dxfId="275" priority="21" operator="equal">
      <formula>0</formula>
    </cfRule>
  </conditionalFormatting>
  <conditionalFormatting sqref="V4:W4">
    <cfRule type="cellIs" dxfId="274" priority="20" operator="equal">
      <formula>0</formula>
    </cfRule>
  </conditionalFormatting>
  <conditionalFormatting sqref="T43:V43">
    <cfRule type="cellIs" dxfId="273" priority="19" operator="equal">
      <formula>0</formula>
    </cfRule>
  </conditionalFormatting>
  <conditionalFormatting sqref="T44:V44">
    <cfRule type="cellIs" dxfId="272" priority="18" operator="equal">
      <formula>0</formula>
    </cfRule>
  </conditionalFormatting>
  <conditionalFormatting sqref="T45:V45">
    <cfRule type="cellIs" dxfId="271" priority="17" operator="equal">
      <formula>0</formula>
    </cfRule>
  </conditionalFormatting>
  <conditionalFormatting sqref="T46:V46">
    <cfRule type="cellIs" dxfId="270" priority="16" operator="equal">
      <formula>0</formula>
    </cfRule>
  </conditionalFormatting>
  <conditionalFormatting sqref="T47:V47">
    <cfRule type="cellIs" dxfId="269" priority="15" operator="equal">
      <formula>0</formula>
    </cfRule>
  </conditionalFormatting>
  <conditionalFormatting sqref="T48:V48">
    <cfRule type="cellIs" dxfId="268" priority="14" operator="equal">
      <formula>0</formula>
    </cfRule>
  </conditionalFormatting>
  <conditionalFormatting sqref="T49:V49">
    <cfRule type="cellIs" dxfId="267" priority="13" operator="equal">
      <formula>0</formula>
    </cfRule>
  </conditionalFormatting>
  <conditionalFormatting sqref="T50:V50">
    <cfRule type="cellIs" dxfId="266" priority="12" operator="equal">
      <formula>0</formula>
    </cfRule>
  </conditionalFormatting>
  <conditionalFormatting sqref="T51:V52">
    <cfRule type="cellIs" dxfId="265" priority="11" operator="equal">
      <formula>0</formula>
    </cfRule>
  </conditionalFormatting>
  <conditionalFormatting sqref="J43:L43">
    <cfRule type="cellIs" dxfId="264" priority="10" operator="equal">
      <formula>0</formula>
    </cfRule>
  </conditionalFormatting>
  <conditionalFormatting sqref="J44:L44">
    <cfRule type="cellIs" dxfId="263" priority="9" operator="equal">
      <formula>0</formula>
    </cfRule>
  </conditionalFormatting>
  <conditionalFormatting sqref="J45:L45">
    <cfRule type="cellIs" dxfId="262" priority="8" operator="equal">
      <formula>0</formula>
    </cfRule>
  </conditionalFormatting>
  <conditionalFormatting sqref="J46:L46">
    <cfRule type="cellIs" dxfId="261" priority="7" operator="equal">
      <formula>0</formula>
    </cfRule>
  </conditionalFormatting>
  <conditionalFormatting sqref="J47:L47">
    <cfRule type="cellIs" dxfId="260" priority="6" operator="equal">
      <formula>0</formula>
    </cfRule>
  </conditionalFormatting>
  <conditionalFormatting sqref="J48:L48">
    <cfRule type="cellIs" dxfId="259" priority="5" operator="equal">
      <formula>0</formula>
    </cfRule>
  </conditionalFormatting>
  <conditionalFormatting sqref="J49:L49">
    <cfRule type="cellIs" dxfId="258" priority="4" operator="equal">
      <formula>0</formula>
    </cfRule>
  </conditionalFormatting>
  <conditionalFormatting sqref="J50:L50">
    <cfRule type="cellIs" dxfId="257" priority="3" operator="equal">
      <formula>0</formula>
    </cfRule>
  </conditionalFormatting>
  <conditionalFormatting sqref="J51:L52">
    <cfRule type="cellIs" dxfId="256" priority="2" operator="equal">
      <formula>0</formula>
    </cfRule>
  </conditionalFormatting>
  <conditionalFormatting sqref="H2:H3">
    <cfRule type="cellIs" dxfId="1" priority="1" operator="equal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U222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9" width="6.77734375" customWidth="1"/>
  </cols>
  <sheetData>
    <row r="1" spans="82:99" ht="0.15" customHeight="1" thickBot="1" x14ac:dyDescent="0.35">
      <c r="CD1" s="136"/>
      <c r="CE1" s="137" t="e">
        <v>#REF!</v>
      </c>
      <c r="CF1" s="138"/>
      <c r="CG1" s="138" t="s">
        <v>52</v>
      </c>
      <c r="CH1" s="138"/>
      <c r="CI1" s="138"/>
      <c r="CJ1" s="138"/>
      <c r="CK1" s="138" t="e">
        <v>#REF!</v>
      </c>
      <c r="CL1" s="138"/>
      <c r="CM1" s="138"/>
      <c r="CN1" s="138"/>
      <c r="CO1" s="139"/>
      <c r="CP1" s="138"/>
      <c r="CQ1" s="138" t="e">
        <v>#REF!</v>
      </c>
      <c r="CR1" s="138"/>
      <c r="CS1" s="138"/>
      <c r="CT1" s="140"/>
      <c r="CU1" s="141"/>
    </row>
    <row r="2" spans="82:99" ht="0.15" customHeight="1" thickBot="1" x14ac:dyDescent="0.35">
      <c r="CD2" s="142"/>
      <c r="CE2" s="143"/>
      <c r="CF2" s="144" t="s">
        <v>53</v>
      </c>
      <c r="CG2" s="144"/>
      <c r="CH2" s="144" t="s">
        <v>54</v>
      </c>
      <c r="CI2" s="144" t="s">
        <v>55</v>
      </c>
      <c r="CJ2" s="144"/>
      <c r="CK2" s="144" t="s">
        <v>54</v>
      </c>
      <c r="CL2" s="144" t="s">
        <v>56</v>
      </c>
      <c r="CM2" s="144"/>
      <c r="CN2" s="144" t="s">
        <v>54</v>
      </c>
      <c r="CO2" s="144" t="s">
        <v>57</v>
      </c>
      <c r="CP2" s="144"/>
      <c r="CQ2" s="144" t="s">
        <v>54</v>
      </c>
      <c r="CR2" s="144" t="s">
        <v>54</v>
      </c>
      <c r="CS2" s="144" t="s">
        <v>54</v>
      </c>
      <c r="CT2" s="145"/>
      <c r="CU2" s="141"/>
    </row>
    <row r="3" spans="82:99" ht="0.15" customHeight="1" thickBot="1" x14ac:dyDescent="0.35">
      <c r="CD3" s="146" t="s">
        <v>58</v>
      </c>
      <c r="CE3" s="147" t="s">
        <v>59</v>
      </c>
      <c r="CF3" s="148" t="s">
        <v>60</v>
      </c>
      <c r="CG3" s="144" t="s">
        <v>54</v>
      </c>
      <c r="CH3" s="148" t="s">
        <v>61</v>
      </c>
      <c r="CI3" s="148" t="s">
        <v>60</v>
      </c>
      <c r="CJ3" s="144" t="s">
        <v>54</v>
      </c>
      <c r="CK3" s="148" t="s">
        <v>61</v>
      </c>
      <c r="CL3" s="148" t="s">
        <v>60</v>
      </c>
      <c r="CM3" s="144" t="s">
        <v>54</v>
      </c>
      <c r="CN3" s="148" t="s">
        <v>61</v>
      </c>
      <c r="CO3" s="148" t="s">
        <v>62</v>
      </c>
      <c r="CP3" s="144" t="s">
        <v>54</v>
      </c>
      <c r="CQ3" s="148" t="s">
        <v>61</v>
      </c>
      <c r="CR3" s="148" t="s">
        <v>63</v>
      </c>
      <c r="CS3" s="148" t="s">
        <v>64</v>
      </c>
      <c r="CT3" s="149" t="s">
        <v>65</v>
      </c>
      <c r="CU3" s="409"/>
    </row>
    <row r="4" spans="82:99" ht="0.15" customHeight="1" thickBot="1" x14ac:dyDescent="0.35">
      <c r="CD4" s="150">
        <v>1</v>
      </c>
      <c r="CE4" s="151" t="e">
        <v>#REF!</v>
      </c>
      <c r="CF4" s="152">
        <f>$E$11+$B$11</f>
        <v>0</v>
      </c>
      <c r="CG4" s="153" t="str">
        <f>IF(CF4&gt;CF5,5,IF(CF4=CF5,"2,5",0))</f>
        <v>2,5</v>
      </c>
      <c r="CH4" s="147">
        <f>_xlfn.RANK.AVG(CF4,CF$178:CF$195,1)</f>
        <v>9.5</v>
      </c>
      <c r="CI4" s="152">
        <f>$F$11+$B$11</f>
        <v>0</v>
      </c>
      <c r="CJ4" s="153" t="str">
        <f>IF(CI4&gt;CI5,5,IF(CI4=CI5,"2,5",0))</f>
        <v>2,5</v>
      </c>
      <c r="CK4" s="147">
        <f>_xlfn.RANK.AVG(CI4,CI$178:CI$195,1)</f>
        <v>9.5</v>
      </c>
      <c r="CL4" s="152">
        <f>$G$11+$B$11</f>
        <v>0</v>
      </c>
      <c r="CM4" s="153" t="str">
        <f>IF(CL4&gt;CL5,5,IF(CL4=CL5,"2,5",0))</f>
        <v>2,5</v>
      </c>
      <c r="CN4" s="147">
        <f>_xlfn.RANK.AVG(CL4,CL$178:CL$195,1)</f>
        <v>9.5</v>
      </c>
      <c r="CO4" s="154">
        <f>$M$11+($B$11*3)</f>
        <v>0</v>
      </c>
      <c r="CP4" s="153" t="str">
        <f>IF(CO4&gt;CO5,10,IF(CO4=CO5,"5",0))</f>
        <v>5</v>
      </c>
      <c r="CQ4" s="147">
        <f>_xlfn.RANK.AVG(CO4,CO$178:CO$195,1)</f>
        <v>9.5</v>
      </c>
      <c r="CR4" s="155">
        <f t="shared" ref="CR4:CR18" si="0">CG4+CH4+CJ4+CK4+CM4+CN4+CP4+CQ4</f>
        <v>50.5</v>
      </c>
      <c r="CS4" s="155">
        <f t="shared" ref="CS4:CS21" si="1">CR4</f>
        <v>50.5</v>
      </c>
      <c r="CT4" s="156">
        <v>1</v>
      </c>
      <c r="CU4" s="410"/>
    </row>
    <row r="5" spans="82:99" ht="0.15" customHeight="1" thickBot="1" x14ac:dyDescent="0.35">
      <c r="CD5" s="150">
        <v>2</v>
      </c>
      <c r="CE5" s="151" t="e">
        <v>#REF!</v>
      </c>
      <c r="CF5" s="152">
        <f>$E$21+$B$21</f>
        <v>0</v>
      </c>
      <c r="CG5" s="153" t="str">
        <f>IF(CF5&gt;CF4,5,IF(CF5=CF4,"2,5",0))</f>
        <v>2,5</v>
      </c>
      <c r="CH5" s="147">
        <f t="shared" ref="CH5:CH21" si="2">_xlfn.RANK.AVG(CF5,CF$178:CF$195,1)</f>
        <v>9.5</v>
      </c>
      <c r="CI5" s="152">
        <f>$F$21+$B$21</f>
        <v>0</v>
      </c>
      <c r="CJ5" s="153" t="str">
        <f>IF(CI5&gt;CI4,5,IF(CI5=CI4,"2,5",0))</f>
        <v>2,5</v>
      </c>
      <c r="CK5" s="147">
        <f t="shared" ref="CK5:CK21" si="3">_xlfn.RANK.AVG(CI5,CI$178:CI$195,1)</f>
        <v>9.5</v>
      </c>
      <c r="CL5" s="152">
        <f>$G$21+$B$21</f>
        <v>0</v>
      </c>
      <c r="CM5" s="153" t="str">
        <f>IF(CL5&gt;CL4,5,IF(CL5=CL4,"2,5",0))</f>
        <v>2,5</v>
      </c>
      <c r="CN5" s="147">
        <f t="shared" ref="CN5:CN21" si="4">_xlfn.RANK.AVG(CL5,CL$178:CL$195,1)</f>
        <v>9.5</v>
      </c>
      <c r="CO5" s="154">
        <f>$M$21+($B$21*3)</f>
        <v>0</v>
      </c>
      <c r="CP5" s="153" t="str">
        <f>IF(CO5&gt;CO4,10,IF(CO5=CO4,"5",0))</f>
        <v>5</v>
      </c>
      <c r="CQ5" s="147">
        <f t="shared" ref="CQ5:CQ21" si="5">_xlfn.RANK.AVG(CO5,CO$178:CO$195,1)</f>
        <v>9.5</v>
      </c>
      <c r="CR5" s="155">
        <f t="shared" si="0"/>
        <v>50.5</v>
      </c>
      <c r="CS5" s="155">
        <f t="shared" si="1"/>
        <v>50.5</v>
      </c>
      <c r="CT5" s="156">
        <v>2</v>
      </c>
      <c r="CU5" s="410"/>
    </row>
    <row r="6" spans="82:99" ht="0.15" customHeight="1" thickBot="1" x14ac:dyDescent="0.35">
      <c r="CD6" s="150">
        <v>3</v>
      </c>
      <c r="CE6" s="151" t="e">
        <v>#REF!</v>
      </c>
      <c r="CF6" s="157">
        <f>$E$31+$B$31</f>
        <v>0</v>
      </c>
      <c r="CG6" s="153" t="str">
        <f>IF(CF6&gt;CF7,5,IF(CF6=CF7,"2,5",0))</f>
        <v>2,5</v>
      </c>
      <c r="CH6" s="147">
        <f t="shared" si="2"/>
        <v>9.5</v>
      </c>
      <c r="CI6" s="152">
        <f>$F$31+$B$31</f>
        <v>0</v>
      </c>
      <c r="CJ6" s="153" t="str">
        <f>IF(CI6&gt;CI7,5,IF(CI6=CI7,"2,5",0))</f>
        <v>2,5</v>
      </c>
      <c r="CK6" s="147">
        <f t="shared" si="3"/>
        <v>9.5</v>
      </c>
      <c r="CL6" s="152">
        <f>$G$31+$B$31</f>
        <v>0</v>
      </c>
      <c r="CM6" s="153" t="str">
        <f>IF(CL6&gt;CL7,5,IF(CL6=CL7,"2,5",0))</f>
        <v>2,5</v>
      </c>
      <c r="CN6" s="147">
        <f t="shared" si="4"/>
        <v>9.5</v>
      </c>
      <c r="CO6" s="154">
        <f>$M$31+($B$31*3)</f>
        <v>0</v>
      </c>
      <c r="CP6" s="153" t="str">
        <f>IF(CO6&gt;CO7,10,IF(CO6=CO7,"5",0))</f>
        <v>5</v>
      </c>
      <c r="CQ6" s="147">
        <f t="shared" si="5"/>
        <v>9.5</v>
      </c>
      <c r="CR6" s="155">
        <f t="shared" si="0"/>
        <v>50.5</v>
      </c>
      <c r="CS6" s="155">
        <f t="shared" si="1"/>
        <v>50.5</v>
      </c>
      <c r="CT6" s="156">
        <v>3</v>
      </c>
      <c r="CU6" s="410"/>
    </row>
    <row r="7" spans="82:99" ht="0.15" customHeight="1" thickBot="1" x14ac:dyDescent="0.35">
      <c r="CD7" s="150">
        <v>4</v>
      </c>
      <c r="CE7" s="151" t="e">
        <v>#REF!</v>
      </c>
      <c r="CF7" s="157">
        <f>$E$41+$B$41</f>
        <v>0</v>
      </c>
      <c r="CG7" s="153" t="str">
        <f>IF(CF7&gt;CF6,5,IF(CF7=CF6,"2,5",0))</f>
        <v>2,5</v>
      </c>
      <c r="CH7" s="147">
        <f t="shared" si="2"/>
        <v>9.5</v>
      </c>
      <c r="CI7" s="152">
        <f>$F$41+$B$41</f>
        <v>0</v>
      </c>
      <c r="CJ7" s="153" t="str">
        <f>IF(CI7&gt;CI6,5,IF(CI7=CI6,"2,5",0))</f>
        <v>2,5</v>
      </c>
      <c r="CK7" s="147">
        <f t="shared" si="3"/>
        <v>9.5</v>
      </c>
      <c r="CL7" s="152">
        <f>$G$41+$B$41</f>
        <v>0</v>
      </c>
      <c r="CM7" s="153" t="str">
        <f>IF(CL7&gt;CL6,5,IF(CL7=CL6,"2,5",0))</f>
        <v>2,5</v>
      </c>
      <c r="CN7" s="147">
        <f t="shared" si="4"/>
        <v>9.5</v>
      </c>
      <c r="CO7" s="154">
        <f>$M$41+($B$41*3)</f>
        <v>0</v>
      </c>
      <c r="CP7" s="153" t="str">
        <f>IF(CO7&gt;CO6,10,IF(CO7=CO6,"5",0))</f>
        <v>5</v>
      </c>
      <c r="CQ7" s="147">
        <f t="shared" si="5"/>
        <v>9.5</v>
      </c>
      <c r="CR7" s="155">
        <f t="shared" si="0"/>
        <v>50.5</v>
      </c>
      <c r="CS7" s="155">
        <f t="shared" si="1"/>
        <v>50.5</v>
      </c>
      <c r="CT7" s="156">
        <v>4</v>
      </c>
      <c r="CU7" s="410"/>
    </row>
    <row r="8" spans="82:99" ht="0.15" customHeight="1" thickBot="1" x14ac:dyDescent="0.35">
      <c r="CD8" s="150">
        <v>5</v>
      </c>
      <c r="CE8" s="151" t="e">
        <v>#REF!</v>
      </c>
      <c r="CF8" s="157">
        <f>$E$51+$B$51</f>
        <v>0</v>
      </c>
      <c r="CG8" s="153" t="str">
        <f>IF(CF8&gt;CF9,5,IF(CF8=CF9,"2,5",0))</f>
        <v>2,5</v>
      </c>
      <c r="CH8" s="147">
        <f t="shared" si="2"/>
        <v>9.5</v>
      </c>
      <c r="CI8" s="152">
        <f>$F$51+$B$51</f>
        <v>0</v>
      </c>
      <c r="CJ8" s="153" t="str">
        <f>IF(CI8&gt;CI9,5,IF(CI8=CI9,"2,5",0))</f>
        <v>2,5</v>
      </c>
      <c r="CK8" s="147">
        <f t="shared" si="3"/>
        <v>9.5</v>
      </c>
      <c r="CL8" s="152">
        <f>$G$51+$B$51</f>
        <v>0</v>
      </c>
      <c r="CM8" s="153" t="str">
        <f>IF(CL8&gt;CL9,5,IF(CL8=CL9,"2,5",0))</f>
        <v>2,5</v>
      </c>
      <c r="CN8" s="147">
        <f t="shared" si="4"/>
        <v>9.5</v>
      </c>
      <c r="CO8" s="154">
        <f>$M$51+($B$51*3)</f>
        <v>0</v>
      </c>
      <c r="CP8" s="153" t="str">
        <f>IF(CO8&gt;CO9,10,IF(CO8=CO9,"5",0))</f>
        <v>5</v>
      </c>
      <c r="CQ8" s="147">
        <f t="shared" si="5"/>
        <v>9.5</v>
      </c>
      <c r="CR8" s="155">
        <f t="shared" si="0"/>
        <v>50.5</v>
      </c>
      <c r="CS8" s="155">
        <f t="shared" si="1"/>
        <v>50.5</v>
      </c>
      <c r="CT8" s="156">
        <v>5</v>
      </c>
      <c r="CU8" s="410"/>
    </row>
    <row r="9" spans="82:99" ht="0.15" customHeight="1" thickBot="1" x14ac:dyDescent="0.35">
      <c r="CD9" s="150">
        <v>6</v>
      </c>
      <c r="CE9" s="151" t="e">
        <v>#REF!</v>
      </c>
      <c r="CF9" s="157">
        <f>$E$61+$B$61</f>
        <v>0</v>
      </c>
      <c r="CG9" s="153" t="str">
        <f>IF(CF9&gt;CF8,5,IF(CF9=CF8,"2,5",0))</f>
        <v>2,5</v>
      </c>
      <c r="CH9" s="147">
        <f t="shared" si="2"/>
        <v>9.5</v>
      </c>
      <c r="CI9" s="152">
        <f>$F$61+$B$61</f>
        <v>0</v>
      </c>
      <c r="CJ9" s="153" t="str">
        <f>IF(CI9&gt;CI8,5,IF(CI9=CI8,"2,5",0))</f>
        <v>2,5</v>
      </c>
      <c r="CK9" s="147">
        <f t="shared" si="3"/>
        <v>9.5</v>
      </c>
      <c r="CL9" s="152">
        <f>$G$61+$B$61</f>
        <v>0</v>
      </c>
      <c r="CM9" s="153" t="str">
        <f>IF(CL9&gt;CL8,5,IF(CL9=CL8,"2,5",0))</f>
        <v>2,5</v>
      </c>
      <c r="CN9" s="147">
        <f t="shared" si="4"/>
        <v>9.5</v>
      </c>
      <c r="CO9" s="154">
        <f>$M$61+($B$61*3)</f>
        <v>0</v>
      </c>
      <c r="CP9" s="153" t="str">
        <f>IF(CO9&gt;CO8,10,IF(CO9=CO8,"5",0))</f>
        <v>5</v>
      </c>
      <c r="CQ9" s="147">
        <f t="shared" si="5"/>
        <v>9.5</v>
      </c>
      <c r="CR9" s="155">
        <f t="shared" si="0"/>
        <v>50.5</v>
      </c>
      <c r="CS9" s="155">
        <f t="shared" si="1"/>
        <v>50.5</v>
      </c>
      <c r="CT9" s="156">
        <v>6</v>
      </c>
      <c r="CU9" s="410"/>
    </row>
    <row r="10" spans="82:99" ht="0.15" customHeight="1" thickBot="1" x14ac:dyDescent="0.35">
      <c r="CD10" s="150">
        <v>7</v>
      </c>
      <c r="CE10" s="151" t="e">
        <v>#REF!</v>
      </c>
      <c r="CF10" s="157">
        <f>$E$71+$B$71</f>
        <v>0</v>
      </c>
      <c r="CG10" s="153" t="str">
        <f>IF(CF10&gt;CF11,5,IF(CF10=CF11,"2,5",0))</f>
        <v>2,5</v>
      </c>
      <c r="CH10" s="147">
        <f t="shared" si="2"/>
        <v>9.5</v>
      </c>
      <c r="CI10" s="152">
        <f>$F$71+$B$71</f>
        <v>0</v>
      </c>
      <c r="CJ10" s="153" t="str">
        <f>IF(CI10&gt;CI11,5,IF(CI10=CI11,"2,5",0))</f>
        <v>2,5</v>
      </c>
      <c r="CK10" s="147">
        <f t="shared" si="3"/>
        <v>9.5</v>
      </c>
      <c r="CL10" s="152">
        <f>$G$71+$B$71</f>
        <v>0</v>
      </c>
      <c r="CM10" s="153" t="str">
        <f>IF(CL10&gt;CL11,5,IF(CL10=CL11,"2,5",0))</f>
        <v>2,5</v>
      </c>
      <c r="CN10" s="147">
        <f t="shared" si="4"/>
        <v>9.5</v>
      </c>
      <c r="CO10" s="154">
        <f>$M$71+($B$71*3)</f>
        <v>0</v>
      </c>
      <c r="CP10" s="153" t="str">
        <f>IF(CO10&gt;CO11,10,IF(CO10=CO11,"5",0))</f>
        <v>5</v>
      </c>
      <c r="CQ10" s="147">
        <f t="shared" si="5"/>
        <v>9.5</v>
      </c>
      <c r="CR10" s="155">
        <f t="shared" si="0"/>
        <v>50.5</v>
      </c>
      <c r="CS10" s="155">
        <f t="shared" si="1"/>
        <v>50.5</v>
      </c>
      <c r="CT10" s="156">
        <v>7</v>
      </c>
      <c r="CU10" s="410"/>
    </row>
    <row r="11" spans="82:99" ht="0.15" customHeight="1" thickBot="1" x14ac:dyDescent="0.35">
      <c r="CD11" s="150">
        <v>8</v>
      </c>
      <c r="CE11" s="151" t="e">
        <v>#REF!</v>
      </c>
      <c r="CF11" s="157">
        <f>$E$81+$B$81</f>
        <v>0</v>
      </c>
      <c r="CG11" s="153" t="str">
        <f>IF(CF11&gt;CF10,5,IF(CF11=CF10,"2,5",0))</f>
        <v>2,5</v>
      </c>
      <c r="CH11" s="147">
        <f t="shared" si="2"/>
        <v>9.5</v>
      </c>
      <c r="CI11" s="152">
        <f>$F$81+$B$81</f>
        <v>0</v>
      </c>
      <c r="CJ11" s="153" t="str">
        <f>IF(CI11&gt;CI10,5,IF(CI11=CI10,"2,5",0))</f>
        <v>2,5</v>
      </c>
      <c r="CK11" s="147">
        <f t="shared" si="3"/>
        <v>9.5</v>
      </c>
      <c r="CL11" s="152">
        <f>$G$81+$B$81</f>
        <v>0</v>
      </c>
      <c r="CM11" s="153" t="str">
        <f>IF(CL11&gt;CL10,5,IF(CL11=CL10,"2,5",0))</f>
        <v>2,5</v>
      </c>
      <c r="CN11" s="147">
        <f t="shared" si="4"/>
        <v>9.5</v>
      </c>
      <c r="CO11" s="154">
        <f>$M$81+($B$81*3)</f>
        <v>0</v>
      </c>
      <c r="CP11" s="153" t="str">
        <f>IF(CO11&gt;CO10,10,IF(CO11=CO10,"5",0))</f>
        <v>5</v>
      </c>
      <c r="CQ11" s="147">
        <f t="shared" si="5"/>
        <v>9.5</v>
      </c>
      <c r="CR11" s="155">
        <f t="shared" si="0"/>
        <v>50.5</v>
      </c>
      <c r="CS11" s="155">
        <f t="shared" si="1"/>
        <v>50.5</v>
      </c>
      <c r="CT11" s="156">
        <v>8</v>
      </c>
      <c r="CU11" s="410"/>
    </row>
    <row r="12" spans="82:99" ht="0.15" customHeight="1" thickBot="1" x14ac:dyDescent="0.35">
      <c r="CD12" s="150">
        <v>9</v>
      </c>
      <c r="CE12" s="151" t="e">
        <v>#REF!</v>
      </c>
      <c r="CF12" s="147">
        <f>$E$91+$B$91</f>
        <v>0</v>
      </c>
      <c r="CG12" s="153" t="str">
        <f>IF(CF12&gt;CF13,5,IF(CF12=CF13,"2,5",0))</f>
        <v>2,5</v>
      </c>
      <c r="CH12" s="147">
        <f t="shared" si="2"/>
        <v>9.5</v>
      </c>
      <c r="CI12" s="152">
        <f>$F$91+$B$91</f>
        <v>0</v>
      </c>
      <c r="CJ12" s="153" t="str">
        <f>IF(CI12&gt;CI13,5,IF(CI12=CI13,"2,5",0))</f>
        <v>2,5</v>
      </c>
      <c r="CK12" s="147">
        <f t="shared" si="3"/>
        <v>9.5</v>
      </c>
      <c r="CL12" s="152">
        <f>$G$91+$B$91</f>
        <v>0</v>
      </c>
      <c r="CM12" s="153" t="str">
        <f>IF(CL12&gt;CL13,5,IF(CL12=CL13,"2,5",0))</f>
        <v>2,5</v>
      </c>
      <c r="CN12" s="147">
        <f t="shared" si="4"/>
        <v>9.5</v>
      </c>
      <c r="CO12" s="154">
        <f>$M$91+($B$91*3)</f>
        <v>0</v>
      </c>
      <c r="CP12" s="153" t="str">
        <f>IF(CO12&gt;CO13,10,IF(CO12=CO13,"5",0))</f>
        <v>5</v>
      </c>
      <c r="CQ12" s="147">
        <f t="shared" si="5"/>
        <v>9.5</v>
      </c>
      <c r="CR12" s="155">
        <f t="shared" si="0"/>
        <v>50.5</v>
      </c>
      <c r="CS12" s="155">
        <f t="shared" si="1"/>
        <v>50.5</v>
      </c>
      <c r="CT12" s="156">
        <v>9</v>
      </c>
      <c r="CU12" s="410"/>
    </row>
    <row r="13" spans="82:99" ht="0.15" customHeight="1" thickBot="1" x14ac:dyDescent="0.35">
      <c r="CD13" s="150">
        <v>10</v>
      </c>
      <c r="CE13" s="151" t="e">
        <v>#REF!</v>
      </c>
      <c r="CF13" s="157">
        <f>$E$101+$B$101</f>
        <v>0</v>
      </c>
      <c r="CG13" s="153" t="str">
        <f>IF(CF13&gt;CF12,5,IF(CF13=CF12,"2,5",0))</f>
        <v>2,5</v>
      </c>
      <c r="CH13" s="147">
        <f t="shared" si="2"/>
        <v>9.5</v>
      </c>
      <c r="CI13" s="152">
        <f>$F$101+$B$101</f>
        <v>0</v>
      </c>
      <c r="CJ13" s="153" t="str">
        <f>IF(CI13&gt;CI12,5,IF(CI13=CI12,"2,5",0))</f>
        <v>2,5</v>
      </c>
      <c r="CK13" s="147">
        <f t="shared" si="3"/>
        <v>9.5</v>
      </c>
      <c r="CL13" s="152">
        <f>$G$101+$B$101</f>
        <v>0</v>
      </c>
      <c r="CM13" s="153" t="str">
        <f>IF(CL13&gt;CL12,5,IF(CL13=CL12,"2,5",0))</f>
        <v>2,5</v>
      </c>
      <c r="CN13" s="147">
        <f t="shared" si="4"/>
        <v>9.5</v>
      </c>
      <c r="CO13" s="154">
        <f>$M$101+($B$101*3)</f>
        <v>0</v>
      </c>
      <c r="CP13" s="153" t="str">
        <f>IF(CO13&gt;CO12,10,IF(CO13=CO12,"5",0))</f>
        <v>5</v>
      </c>
      <c r="CQ13" s="147">
        <f t="shared" si="5"/>
        <v>9.5</v>
      </c>
      <c r="CR13" s="155">
        <f t="shared" si="0"/>
        <v>50.5</v>
      </c>
      <c r="CS13" s="155">
        <f t="shared" si="1"/>
        <v>50.5</v>
      </c>
      <c r="CT13" s="156">
        <v>10</v>
      </c>
      <c r="CU13" s="410"/>
    </row>
    <row r="14" spans="82:99" ht="0.15" customHeight="1" thickBot="1" x14ac:dyDescent="0.35">
      <c r="CD14" s="150">
        <v>11</v>
      </c>
      <c r="CE14" s="151" t="e">
        <v>#REF!</v>
      </c>
      <c r="CF14" s="157">
        <f>$E$111+$B$111</f>
        <v>0</v>
      </c>
      <c r="CG14" s="153" t="str">
        <f>IF(CF14&gt;CF15,5,IF(CF14=CF15,"2,5",0))</f>
        <v>2,5</v>
      </c>
      <c r="CH14" s="147">
        <f t="shared" si="2"/>
        <v>9.5</v>
      </c>
      <c r="CI14" s="152">
        <f>$F$111+$B$111</f>
        <v>0</v>
      </c>
      <c r="CJ14" s="153" t="str">
        <f>IF(CI14&gt;CI15,5,IF(CI14=CI15,"2,5",0))</f>
        <v>2,5</v>
      </c>
      <c r="CK14" s="147">
        <f t="shared" si="3"/>
        <v>9.5</v>
      </c>
      <c r="CL14" s="152">
        <f>$G$111+$B$111</f>
        <v>0</v>
      </c>
      <c r="CM14" s="153" t="str">
        <f>IF(CL14&gt;CL15,5,IF(CL14=CL15,"2,5",0))</f>
        <v>2,5</v>
      </c>
      <c r="CN14" s="147">
        <f t="shared" si="4"/>
        <v>9.5</v>
      </c>
      <c r="CO14" s="154">
        <f>$M$111+($B$111*3)</f>
        <v>0</v>
      </c>
      <c r="CP14" s="153" t="str">
        <f>IF(CO14&gt;CO15,10,IF(CO14=CO15,"5",0))</f>
        <v>5</v>
      </c>
      <c r="CQ14" s="147">
        <f t="shared" si="5"/>
        <v>9.5</v>
      </c>
      <c r="CR14" s="155">
        <f t="shared" si="0"/>
        <v>50.5</v>
      </c>
      <c r="CS14" s="155">
        <f t="shared" si="1"/>
        <v>50.5</v>
      </c>
      <c r="CT14" s="156">
        <v>11</v>
      </c>
      <c r="CU14" s="410"/>
    </row>
    <row r="15" spans="82:99" ht="0.15" customHeight="1" thickBot="1" x14ac:dyDescent="0.35">
      <c r="CD15" s="150">
        <v>12</v>
      </c>
      <c r="CE15" s="151" t="e">
        <v>#REF!</v>
      </c>
      <c r="CF15" s="147">
        <f>$E$121+$B$121</f>
        <v>0</v>
      </c>
      <c r="CG15" s="153" t="str">
        <f>IF(CF15&gt;CF14,5,IF(CF15=CF14,"2,5",0))</f>
        <v>2,5</v>
      </c>
      <c r="CH15" s="147">
        <f t="shared" si="2"/>
        <v>9.5</v>
      </c>
      <c r="CI15" s="152">
        <f>$F$121+$B$121</f>
        <v>0</v>
      </c>
      <c r="CJ15" s="153" t="str">
        <f>IF(CI15&gt;CI14,5,IF(CI15=CI14,"2,5",0))</f>
        <v>2,5</v>
      </c>
      <c r="CK15" s="147">
        <f t="shared" si="3"/>
        <v>9.5</v>
      </c>
      <c r="CL15" s="152">
        <f>$G$121+$B$121</f>
        <v>0</v>
      </c>
      <c r="CM15" s="153" t="str">
        <f>IF(CL15&gt;CL14,5,IF(CL15=CL14,"2,5",0))</f>
        <v>2,5</v>
      </c>
      <c r="CN15" s="147">
        <f t="shared" si="4"/>
        <v>9.5</v>
      </c>
      <c r="CO15" s="154">
        <f>$M$121+($B$121*3)</f>
        <v>0</v>
      </c>
      <c r="CP15" s="153" t="str">
        <f>IF(CO15&gt;CO14,10,IF(CO15=CO14,"5",0))</f>
        <v>5</v>
      </c>
      <c r="CQ15" s="147">
        <f t="shared" si="5"/>
        <v>9.5</v>
      </c>
      <c r="CR15" s="155">
        <f t="shared" si="0"/>
        <v>50.5</v>
      </c>
      <c r="CS15" s="155">
        <f t="shared" si="1"/>
        <v>50.5</v>
      </c>
      <c r="CT15" s="156">
        <v>12</v>
      </c>
      <c r="CU15" s="410"/>
    </row>
    <row r="16" spans="82:99" ht="0.15" customHeight="1" thickBot="1" x14ac:dyDescent="0.35">
      <c r="CD16" s="150">
        <v>13</v>
      </c>
      <c r="CE16" s="151" t="e">
        <v>#REF!</v>
      </c>
      <c r="CF16" s="157">
        <f>$E$131+$B$131</f>
        <v>0</v>
      </c>
      <c r="CG16" s="153" t="str">
        <f>IF(CF16&gt;CF17,5,IF(CF16=CF17,"2,5",0))</f>
        <v>2,5</v>
      </c>
      <c r="CH16" s="147">
        <f t="shared" si="2"/>
        <v>9.5</v>
      </c>
      <c r="CI16" s="152">
        <f>$F$131+$B$131</f>
        <v>0</v>
      </c>
      <c r="CJ16" s="153" t="str">
        <f>IF(CI16&gt;CI17,5,IF(CI16=CI17,"2,5",0))</f>
        <v>2,5</v>
      </c>
      <c r="CK16" s="147">
        <f t="shared" si="3"/>
        <v>9.5</v>
      </c>
      <c r="CL16" s="152">
        <f>$G$131+$B$131</f>
        <v>0</v>
      </c>
      <c r="CM16" s="153" t="str">
        <f>IF(CL16&gt;CL17,5,IF(CL16=CL17,"2,5",0))</f>
        <v>2,5</v>
      </c>
      <c r="CN16" s="147">
        <f t="shared" si="4"/>
        <v>9.5</v>
      </c>
      <c r="CO16" s="154">
        <f>$M$131+($B$131*3)</f>
        <v>0</v>
      </c>
      <c r="CP16" s="153" t="str">
        <f>IF(CO16&gt;CO17,10,IF(CO16=CO17,"5",0))</f>
        <v>5</v>
      </c>
      <c r="CQ16" s="147">
        <f t="shared" si="5"/>
        <v>9.5</v>
      </c>
      <c r="CR16" s="155">
        <f t="shared" si="0"/>
        <v>50.5</v>
      </c>
      <c r="CS16" s="155">
        <f t="shared" si="1"/>
        <v>50.5</v>
      </c>
      <c r="CT16" s="156">
        <v>13</v>
      </c>
      <c r="CU16" s="410"/>
    </row>
    <row r="17" spans="82:99" ht="0.15" customHeight="1" thickBot="1" x14ac:dyDescent="0.35">
      <c r="CD17" s="150">
        <v>14</v>
      </c>
      <c r="CE17" s="151" t="e">
        <v>#REF!</v>
      </c>
      <c r="CF17" s="157">
        <f>$E$141+$B$141</f>
        <v>0</v>
      </c>
      <c r="CG17" s="153" t="str">
        <f>IF(CF17&gt;CF16,5,IF(CF17=CF16,"2,5",0))</f>
        <v>2,5</v>
      </c>
      <c r="CH17" s="147">
        <f t="shared" si="2"/>
        <v>9.5</v>
      </c>
      <c r="CI17" s="152">
        <f>$F$141+$B$141</f>
        <v>0</v>
      </c>
      <c r="CJ17" s="153" t="str">
        <f>IF(CI17&gt;CI16,5,IF(CI17=CI16,"2,5",0))</f>
        <v>2,5</v>
      </c>
      <c r="CK17" s="147">
        <f t="shared" si="3"/>
        <v>9.5</v>
      </c>
      <c r="CL17" s="152">
        <f>$G$141+$B$141</f>
        <v>0</v>
      </c>
      <c r="CM17" s="153" t="str">
        <f>IF(CL17&gt;CL16,5,IF(CL17=CL16,"2,5",0))</f>
        <v>2,5</v>
      </c>
      <c r="CN17" s="147">
        <f t="shared" si="4"/>
        <v>9.5</v>
      </c>
      <c r="CO17" s="154">
        <f>$M$141+($B$141*3)</f>
        <v>0</v>
      </c>
      <c r="CP17" s="153" t="str">
        <f>IF(CO17&gt;CO16,10,IF(CO17=CO16,"5",0))</f>
        <v>5</v>
      </c>
      <c r="CQ17" s="147">
        <f t="shared" si="5"/>
        <v>9.5</v>
      </c>
      <c r="CR17" s="155">
        <f t="shared" si="0"/>
        <v>50.5</v>
      </c>
      <c r="CS17" s="155">
        <f t="shared" si="1"/>
        <v>50.5</v>
      </c>
      <c r="CT17" s="156">
        <v>14</v>
      </c>
      <c r="CU17" s="410"/>
    </row>
    <row r="18" spans="82:99" ht="0.15" customHeight="1" thickBot="1" x14ac:dyDescent="0.35">
      <c r="CD18" s="150">
        <v>15</v>
      </c>
      <c r="CE18" s="151" t="e">
        <v>#REF!</v>
      </c>
      <c r="CF18" s="157">
        <f>$E$151+$B$151</f>
        <v>0</v>
      </c>
      <c r="CG18" s="153" t="str">
        <f>IF(CF18&gt;CF19,5,IF(CF18=CF19,"2,5",0))</f>
        <v>2,5</v>
      </c>
      <c r="CH18" s="147">
        <f t="shared" si="2"/>
        <v>9.5</v>
      </c>
      <c r="CI18" s="152">
        <f>$F$151+$B$151</f>
        <v>0</v>
      </c>
      <c r="CJ18" s="153" t="str">
        <f>IF(CI18&gt;CI19,5,IF(CI18=CI19,"2,5",0))</f>
        <v>2,5</v>
      </c>
      <c r="CK18" s="147">
        <f t="shared" si="3"/>
        <v>9.5</v>
      </c>
      <c r="CL18" s="152">
        <f>$G$151+$B$151</f>
        <v>0</v>
      </c>
      <c r="CM18" s="153" t="str">
        <f>IF(CL18&gt;CL19,5,IF(CL18=CL19,"2,5",0))</f>
        <v>2,5</v>
      </c>
      <c r="CN18" s="147">
        <f t="shared" si="4"/>
        <v>9.5</v>
      </c>
      <c r="CO18" s="154">
        <f>$M$151+($B$151*3)</f>
        <v>0</v>
      </c>
      <c r="CP18" s="153" t="str">
        <f>IF(CO18&gt;CO19,10,IF(CO18=CO19,"5",0))</f>
        <v>5</v>
      </c>
      <c r="CQ18" s="147">
        <f t="shared" si="5"/>
        <v>9.5</v>
      </c>
      <c r="CR18" s="155">
        <f t="shared" si="0"/>
        <v>50.5</v>
      </c>
      <c r="CS18" s="155">
        <f t="shared" si="1"/>
        <v>50.5</v>
      </c>
      <c r="CT18" s="156">
        <v>15</v>
      </c>
      <c r="CU18" s="410"/>
    </row>
    <row r="19" spans="82:99" ht="0.15" customHeight="1" thickBot="1" x14ac:dyDescent="0.35">
      <c r="CD19" s="150">
        <v>16</v>
      </c>
      <c r="CE19" s="158" t="e">
        <v>#REF!</v>
      </c>
      <c r="CF19" s="157">
        <f>$E$161+$B$161</f>
        <v>0</v>
      </c>
      <c r="CG19" s="153" t="str">
        <f>IF(CF19&gt;CF20,5,IF(CF19=CF20,"2,5",0))</f>
        <v>2,5</v>
      </c>
      <c r="CH19" s="147">
        <f t="shared" si="2"/>
        <v>9.5</v>
      </c>
      <c r="CI19" s="157">
        <f>$F$161+$B$161</f>
        <v>0</v>
      </c>
      <c r="CJ19" s="153" t="str">
        <f t="shared" ref="CJ19" si="6">IF(CI19&gt;CI20,5,IF(CI19=CI20,"2,5",0))</f>
        <v>2,5</v>
      </c>
      <c r="CK19" s="147">
        <f t="shared" si="3"/>
        <v>9.5</v>
      </c>
      <c r="CL19" s="157">
        <f>$G$161+$B$161</f>
        <v>0</v>
      </c>
      <c r="CM19" s="153" t="str">
        <f t="shared" ref="CM19" si="7">IF(CL19&gt;CL20,5,IF(CL19=CL20,"2,5",0))</f>
        <v>2,5</v>
      </c>
      <c r="CN19" s="147">
        <f t="shared" si="4"/>
        <v>9.5</v>
      </c>
      <c r="CO19" s="159">
        <f>$M$161+($B$161*3)</f>
        <v>0</v>
      </c>
      <c r="CP19" s="153" t="str">
        <f t="shared" ref="CP19" si="8">IF(CO19&gt;CO20,10,IF(CO19=CO20,"5",0))</f>
        <v>5</v>
      </c>
      <c r="CQ19" s="147">
        <f t="shared" si="5"/>
        <v>9.5</v>
      </c>
      <c r="CR19" s="160">
        <f>CG19+CH19+CJ19+CK19+CM19+CN19+CP19+CQ19</f>
        <v>50.5</v>
      </c>
      <c r="CS19" s="160">
        <f t="shared" si="1"/>
        <v>50.5</v>
      </c>
      <c r="CT19" s="161">
        <v>16</v>
      </c>
      <c r="CU19" s="410"/>
    </row>
    <row r="20" spans="82:99" ht="0.15" customHeight="1" thickBot="1" x14ac:dyDescent="0.35">
      <c r="CD20" s="162">
        <v>17</v>
      </c>
      <c r="CE20" s="158" t="e">
        <v>#REF!</v>
      </c>
      <c r="CF20" s="157">
        <f>$E$171+$B$171</f>
        <v>0</v>
      </c>
      <c r="CG20" s="147" t="str">
        <f>IF(CF20&gt;CF21,5,IF(CF20=CF21,"2,5",0))</f>
        <v>2,5</v>
      </c>
      <c r="CH20" s="147">
        <f t="shared" si="2"/>
        <v>9.5</v>
      </c>
      <c r="CI20" s="147">
        <f>$F$171+$B$171</f>
        <v>0</v>
      </c>
      <c r="CJ20" s="153" t="str">
        <f>IF(CI20&gt;CI21,5,IF(CI20=CI21,"2,5",0))</f>
        <v>2,5</v>
      </c>
      <c r="CK20" s="147">
        <f t="shared" si="3"/>
        <v>9.5</v>
      </c>
      <c r="CL20" s="163">
        <f>$G$171+$B$171</f>
        <v>0</v>
      </c>
      <c r="CM20" s="153" t="str">
        <f>IF(CL20&gt;CL21,5,IF(CL20=CL21,"2,5",0))</f>
        <v>2,5</v>
      </c>
      <c r="CN20" s="147">
        <f t="shared" si="4"/>
        <v>9.5</v>
      </c>
      <c r="CO20" s="163">
        <f>$M$171+($B$171*3)</f>
        <v>0</v>
      </c>
      <c r="CP20" s="153" t="str">
        <f>IF(CO20&gt;CO21,10,IF(CO20=CO21,"5",0))</f>
        <v>5</v>
      </c>
      <c r="CQ20" s="147">
        <f t="shared" si="5"/>
        <v>9.5</v>
      </c>
      <c r="CR20" s="160">
        <f t="shared" ref="CR20:CR21" si="9">CG20+CH20+CJ20+CK20+CM20+CN20+CP20+CQ20</f>
        <v>50.5</v>
      </c>
      <c r="CS20" s="160">
        <f t="shared" si="1"/>
        <v>50.5</v>
      </c>
      <c r="CT20" s="164">
        <v>17</v>
      </c>
      <c r="CU20" s="410"/>
    </row>
    <row r="21" spans="82:99" ht="0.15" customHeight="1" thickBot="1" x14ac:dyDescent="0.35">
      <c r="CD21" s="165">
        <v>18</v>
      </c>
      <c r="CE21" s="166" t="e">
        <v>#REF!</v>
      </c>
      <c r="CF21" s="167">
        <f>$E$181+$B$181</f>
        <v>0</v>
      </c>
      <c r="CG21" s="168" t="str">
        <f>IF(CF21&gt;CF20,5,IF(CF21=CF20,"2,5",0))</f>
        <v>2,5</v>
      </c>
      <c r="CH21" s="168">
        <f t="shared" si="2"/>
        <v>9.5</v>
      </c>
      <c r="CI21" s="168">
        <f>$F$181+$B$181</f>
        <v>0</v>
      </c>
      <c r="CJ21" s="168" t="str">
        <f>IF(CI21&gt;CI20,5,IF(CI21=CI20,"2,5",0))</f>
        <v>2,5</v>
      </c>
      <c r="CK21" s="168">
        <f t="shared" si="3"/>
        <v>9.5</v>
      </c>
      <c r="CL21" s="170">
        <f>$G$181+$B$181</f>
        <v>0</v>
      </c>
      <c r="CM21" s="170" t="str">
        <f>IF(CL21&gt;CL20,5,IF(CL21=CL20,"2,5",0))</f>
        <v>2,5</v>
      </c>
      <c r="CN21" s="168">
        <f t="shared" si="4"/>
        <v>9.5</v>
      </c>
      <c r="CO21" s="170">
        <f>$M$181+($B$181*3)</f>
        <v>0</v>
      </c>
      <c r="CP21" s="168" t="str">
        <f>IF(CO21&gt;CO20,10,IF(CO21=CO20,"5",0))</f>
        <v>5</v>
      </c>
      <c r="CQ21" s="168">
        <f t="shared" si="5"/>
        <v>9.5</v>
      </c>
      <c r="CR21" s="171">
        <f t="shared" si="9"/>
        <v>50.5</v>
      </c>
      <c r="CS21" s="171">
        <f t="shared" si="1"/>
        <v>50.5</v>
      </c>
      <c r="CT21" s="172">
        <v>18</v>
      </c>
      <c r="CU21" s="410"/>
    </row>
    <row r="22" spans="82:99" ht="0.15" customHeight="1" thickBot="1" x14ac:dyDescent="0.35">
      <c r="CD22" s="173"/>
      <c r="CE22" s="174" t="s">
        <v>66</v>
      </c>
      <c r="CF22" s="175" t="e">
        <v>#REF!</v>
      </c>
      <c r="CG22" s="176"/>
      <c r="CH22" s="176"/>
      <c r="CI22" s="176"/>
      <c r="CJ22" s="177"/>
      <c r="CK22" s="182" t="e">
        <v>#REF!</v>
      </c>
      <c r="CL22" s="179"/>
      <c r="CM22" s="175" t="e">
        <v>#REF!</v>
      </c>
      <c r="CN22" s="180"/>
      <c r="CO22" s="180"/>
      <c r="CP22" s="180"/>
      <c r="CQ22" s="180"/>
      <c r="CR22" s="181"/>
      <c r="CS22" s="182" t="e">
        <v>#REF!</v>
      </c>
      <c r="CT22" s="183"/>
      <c r="CU22" s="184"/>
    </row>
    <row r="23" spans="82:99" ht="0.15" customHeight="1" thickBot="1" x14ac:dyDescent="0.35">
      <c r="CD23" s="185"/>
      <c r="CE23" s="186"/>
      <c r="CF23" s="187" t="e">
        <v>#REF!</v>
      </c>
      <c r="CG23" s="188"/>
      <c r="CH23" s="188"/>
      <c r="CI23" s="188"/>
      <c r="CJ23" s="189"/>
      <c r="CK23" s="194" t="e">
        <v>#REF!</v>
      </c>
      <c r="CL23" s="179"/>
      <c r="CM23" s="187" t="e">
        <v>#REF!</v>
      </c>
      <c r="CN23" s="192"/>
      <c r="CO23" s="192"/>
      <c r="CP23" s="192"/>
      <c r="CQ23" s="192"/>
      <c r="CR23" s="193"/>
      <c r="CS23" s="194" t="e">
        <v>#REF!</v>
      </c>
      <c r="CT23" s="183"/>
      <c r="CU23" s="184"/>
    </row>
    <row r="24" spans="82:99" ht="0.15" customHeight="1" thickBot="1" x14ac:dyDescent="0.35">
      <c r="CD24" s="195"/>
      <c r="CE24" s="186"/>
      <c r="CF24" s="187" t="e">
        <v>#REF!</v>
      </c>
      <c r="CG24" s="188"/>
      <c r="CH24" s="188"/>
      <c r="CI24" s="188"/>
      <c r="CJ24" s="189"/>
      <c r="CK24" s="194" t="e">
        <v>#REF!</v>
      </c>
      <c r="CL24" s="179"/>
      <c r="CM24" s="187" t="e">
        <v>#REF!</v>
      </c>
      <c r="CN24" s="192"/>
      <c r="CO24" s="192"/>
      <c r="CP24" s="192"/>
      <c r="CQ24" s="192"/>
      <c r="CR24" s="193"/>
      <c r="CS24" s="194" t="e">
        <v>#REF!</v>
      </c>
      <c r="CT24" s="196"/>
      <c r="CU24" s="184"/>
    </row>
    <row r="25" spans="82:99" ht="0.15" customHeight="1" thickBot="1" x14ac:dyDescent="0.35">
      <c r="CD25" s="197"/>
      <c r="CE25" s="198"/>
      <c r="CF25" s="199" t="e">
        <v>#REF!</v>
      </c>
      <c r="CG25" s="200"/>
      <c r="CH25" s="200"/>
      <c r="CI25" s="200"/>
      <c r="CJ25" s="201"/>
      <c r="CK25" s="411" t="e">
        <v>#REF!</v>
      </c>
      <c r="CL25" s="203"/>
      <c r="CM25" s="204" t="e">
        <v>#REF!</v>
      </c>
      <c r="CN25" s="205"/>
      <c r="CO25" s="205"/>
      <c r="CP25" s="205"/>
      <c r="CQ25" s="205"/>
      <c r="CR25" s="206"/>
      <c r="CS25" s="207" t="e">
        <v>#REF!</v>
      </c>
      <c r="CT25" s="208"/>
      <c r="CU25" s="184"/>
    </row>
    <row r="26" spans="82:99" ht="0.15" customHeight="1" thickBot="1" x14ac:dyDescent="0.35">
      <c r="CD26" s="209"/>
      <c r="CE26" s="210" t="s">
        <v>67</v>
      </c>
      <c r="CF26" s="211"/>
      <c r="CG26" s="211"/>
      <c r="CH26" s="211"/>
      <c r="CI26" s="211"/>
      <c r="CJ26" s="212"/>
      <c r="CK26" s="186"/>
      <c r="CL26" s="213" t="s">
        <v>68</v>
      </c>
      <c r="CM26" s="214"/>
      <c r="CN26" s="214"/>
      <c r="CO26" s="214"/>
      <c r="CP26" s="214"/>
      <c r="CQ26" s="214"/>
      <c r="CR26" s="214"/>
      <c r="CS26" s="215"/>
      <c r="CT26" s="216"/>
      <c r="CU26" s="184"/>
    </row>
    <row r="27" spans="82:99" ht="0.15" customHeight="1" thickBot="1" x14ac:dyDescent="0.35">
      <c r="CD27" s="217"/>
      <c r="CE27" s="218" t="e">
        <v>#REF!</v>
      </c>
      <c r="CF27" s="218"/>
      <c r="CG27" s="218"/>
      <c r="CH27" s="218"/>
      <c r="CI27" s="219"/>
      <c r="CJ27" s="220" t="e">
        <v>#REF!</v>
      </c>
      <c r="CK27" s="186"/>
      <c r="CL27" s="195"/>
      <c r="CM27" s="186" t="e">
        <v>#REF!</v>
      </c>
      <c r="CN27" s="186"/>
      <c r="CO27" s="186"/>
      <c r="CP27" s="186"/>
      <c r="CQ27" s="186"/>
      <c r="CR27" s="221"/>
      <c r="CS27" s="222" t="e">
        <v>#REF!</v>
      </c>
      <c r="CT27" s="223"/>
      <c r="CU27" s="184"/>
    </row>
    <row r="28" spans="82:99" ht="0.15" customHeight="1" thickBot="1" x14ac:dyDescent="0.35">
      <c r="CD28" s="224"/>
      <c r="CE28" s="225" t="e">
        <v>#REF!</v>
      </c>
      <c r="CF28" s="225"/>
      <c r="CG28" s="225"/>
      <c r="CH28" s="225"/>
      <c r="CI28" s="198"/>
      <c r="CJ28" s="226" t="e">
        <v>#REF!</v>
      </c>
      <c r="CK28" s="186"/>
      <c r="CL28" s="227"/>
      <c r="CM28" s="228" t="e">
        <v>#REF!</v>
      </c>
      <c r="CN28" s="228"/>
      <c r="CO28" s="228"/>
      <c r="CP28" s="228"/>
      <c r="CQ28" s="228"/>
      <c r="CR28" s="200"/>
      <c r="CS28" s="229" t="e">
        <v>#REF!</v>
      </c>
      <c r="CT28" s="230"/>
      <c r="CU28" s="184"/>
    </row>
    <row r="29" spans="82:99" ht="0.15" customHeight="1" thickBot="1" x14ac:dyDescent="0.35">
      <c r="CD29" s="195"/>
      <c r="CE29" s="186"/>
      <c r="CF29" s="186"/>
      <c r="CG29" s="186"/>
      <c r="CH29" s="186"/>
      <c r="CI29" s="186"/>
      <c r="CJ29" s="221"/>
      <c r="CK29" s="231"/>
      <c r="CL29" s="232"/>
      <c r="CM29" s="232"/>
      <c r="CN29" s="232"/>
      <c r="CO29" s="232"/>
      <c r="CP29" s="233"/>
      <c r="CQ29" s="221"/>
      <c r="CR29" s="221"/>
      <c r="CS29" s="221"/>
      <c r="CT29" s="196"/>
      <c r="CU29" s="184"/>
    </row>
    <row r="30" spans="82:99" ht="0.15" customHeight="1" thickBot="1" x14ac:dyDescent="0.35">
      <c r="CD30" s="234"/>
      <c r="CE30" s="235" t="s">
        <v>69</v>
      </c>
      <c r="CF30" s="236"/>
      <c r="CG30" s="236"/>
      <c r="CH30" s="236"/>
      <c r="CI30" s="236"/>
      <c r="CJ30" s="237"/>
      <c r="CK30" s="233"/>
      <c r="CL30" s="213" t="s">
        <v>70</v>
      </c>
      <c r="CM30" s="214"/>
      <c r="CN30" s="214"/>
      <c r="CO30" s="214"/>
      <c r="CP30" s="214"/>
      <c r="CQ30" s="214"/>
      <c r="CR30" s="214"/>
      <c r="CS30" s="214"/>
      <c r="CT30" s="140"/>
      <c r="CU30" s="184"/>
    </row>
    <row r="31" spans="82:99" ht="0.15" customHeight="1" thickBot="1" x14ac:dyDescent="0.35">
      <c r="CD31" s="185"/>
      <c r="CE31" s="238" t="e">
        <v>#REF!</v>
      </c>
      <c r="CF31" s="238"/>
      <c r="CG31" s="238"/>
      <c r="CH31" s="238"/>
      <c r="CI31" s="186"/>
      <c r="CJ31" s="220" t="e">
        <v>#REF!</v>
      </c>
      <c r="CK31" s="233"/>
      <c r="CL31" s="239"/>
      <c r="CM31" s="186" t="e">
        <v>#REF!</v>
      </c>
      <c r="CN31" s="186"/>
      <c r="CO31" s="186"/>
      <c r="CP31" s="186"/>
      <c r="CQ31" s="186"/>
      <c r="CR31" s="186"/>
      <c r="CS31" s="222" t="e">
        <v>#REF!</v>
      </c>
      <c r="CT31" s="223"/>
      <c r="CU31" s="184"/>
    </row>
    <row r="32" spans="82:99" ht="0.15" customHeight="1" thickBot="1" x14ac:dyDescent="0.35">
      <c r="CD32" s="227"/>
      <c r="CE32" s="228" t="e">
        <v>#REF!</v>
      </c>
      <c r="CF32" s="228"/>
      <c r="CG32" s="228"/>
      <c r="CH32" s="228"/>
      <c r="CI32" s="228"/>
      <c r="CJ32" s="226" t="e">
        <v>#REF!</v>
      </c>
      <c r="CK32" s="233"/>
      <c r="CL32" s="197"/>
      <c r="CM32" s="228" t="e">
        <v>#REF!</v>
      </c>
      <c r="CN32" s="228"/>
      <c r="CO32" s="228"/>
      <c r="CP32" s="228"/>
      <c r="CQ32" s="228"/>
      <c r="CR32" s="228"/>
      <c r="CS32" s="229" t="e">
        <v>#REF!</v>
      </c>
      <c r="CT32" s="240"/>
      <c r="CU32" s="184"/>
    </row>
    <row r="33" spans="82:99" ht="0.15" customHeight="1" thickBot="1" x14ac:dyDescent="0.35">
      <c r="CD33" s="195"/>
      <c r="CE33" s="186"/>
      <c r="CF33" s="186"/>
      <c r="CG33" s="186"/>
      <c r="CH33" s="186"/>
      <c r="CI33" s="186"/>
      <c r="CJ33" s="221"/>
      <c r="CK33" s="231"/>
      <c r="CL33" s="232"/>
      <c r="CM33" s="232"/>
      <c r="CN33" s="232"/>
      <c r="CO33" s="232"/>
      <c r="CP33" s="233"/>
      <c r="CQ33" s="221"/>
      <c r="CR33" s="221"/>
      <c r="CS33" s="221"/>
      <c r="CT33" s="196"/>
      <c r="CU33" s="184"/>
    </row>
    <row r="34" spans="82:99" ht="0.15" customHeight="1" thickBot="1" x14ac:dyDescent="0.35">
      <c r="CD34" s="213"/>
      <c r="CE34" s="241" t="s">
        <v>71</v>
      </c>
      <c r="CF34" s="214"/>
      <c r="CG34" s="214"/>
      <c r="CH34" s="214"/>
      <c r="CI34" s="214"/>
      <c r="CJ34" s="140"/>
      <c r="CK34" s="233"/>
      <c r="CL34" s="213" t="s">
        <v>72</v>
      </c>
      <c r="CM34" s="214"/>
      <c r="CN34" s="214"/>
      <c r="CO34" s="214"/>
      <c r="CP34" s="214"/>
      <c r="CQ34" s="214"/>
      <c r="CR34" s="214"/>
      <c r="CS34" s="214"/>
      <c r="CT34" s="140"/>
      <c r="CU34" s="184"/>
    </row>
    <row r="35" spans="82:99" ht="0.15" customHeight="1" thickBot="1" x14ac:dyDescent="0.35">
      <c r="CD35" s="242"/>
      <c r="CE35" s="198"/>
      <c r="CF35" s="243"/>
      <c r="CG35" s="243"/>
      <c r="CH35" s="243"/>
      <c r="CI35" s="198"/>
      <c r="CJ35" s="244"/>
      <c r="CK35" s="233"/>
      <c r="CL35" s="242"/>
      <c r="CM35" s="198"/>
      <c r="CN35" s="243"/>
      <c r="CO35" s="243"/>
      <c r="CP35" s="243"/>
      <c r="CQ35" s="243"/>
      <c r="CR35" s="243"/>
      <c r="CS35" s="245"/>
      <c r="CT35" s="246"/>
      <c r="CU35" s="184"/>
    </row>
    <row r="36" spans="82:99" ht="0.15" customHeight="1" thickBot="1" x14ac:dyDescent="0.35">
      <c r="CD36" s="195"/>
      <c r="CE36" s="186"/>
      <c r="CF36" s="186"/>
      <c r="CG36" s="186"/>
      <c r="CH36" s="186"/>
      <c r="CI36" s="186"/>
      <c r="CJ36" s="221"/>
      <c r="CK36" s="231"/>
      <c r="CL36" s="232"/>
      <c r="CM36" s="232"/>
      <c r="CN36" s="232"/>
      <c r="CO36" s="232"/>
      <c r="CP36" s="233"/>
      <c r="CQ36" s="221"/>
      <c r="CR36" s="221"/>
      <c r="CS36" s="221"/>
      <c r="CT36" s="196"/>
      <c r="CU36" s="184"/>
    </row>
    <row r="37" spans="82:99" ht="0.15" customHeight="1" thickBot="1" x14ac:dyDescent="0.35">
      <c r="CD37" s="195"/>
      <c r="CE37" s="186"/>
      <c r="CF37" s="213" t="s">
        <v>73</v>
      </c>
      <c r="CG37" s="214"/>
      <c r="CH37" s="214"/>
      <c r="CI37" s="214"/>
      <c r="CJ37" s="214"/>
      <c r="CK37" s="214"/>
      <c r="CL37" s="214"/>
      <c r="CM37" s="214"/>
      <c r="CN37" s="214"/>
      <c r="CO37" s="140"/>
      <c r="CP37" s="186"/>
      <c r="CQ37" s="186"/>
      <c r="CR37" s="186"/>
      <c r="CS37" s="186"/>
      <c r="CT37" s="183"/>
      <c r="CU37" s="184"/>
    </row>
    <row r="38" spans="82:99" ht="0.15" customHeight="1" thickBot="1" x14ac:dyDescent="0.35">
      <c r="CD38" s="195"/>
      <c r="CE38" s="186"/>
      <c r="CF38" s="247">
        <f>C12</f>
        <v>0</v>
      </c>
      <c r="CG38" s="248"/>
      <c r="CH38" s="248"/>
      <c r="CI38" s="248"/>
      <c r="CJ38" s="248"/>
      <c r="CK38" s="248"/>
      <c r="CL38" s="249"/>
      <c r="CM38" s="250">
        <f>C13</f>
        <v>0</v>
      </c>
      <c r="CN38" s="251"/>
      <c r="CO38" s="252"/>
      <c r="CP38" s="186"/>
      <c r="CQ38" s="186"/>
      <c r="CR38" s="253"/>
      <c r="CS38" s="253"/>
      <c r="CT38" s="183"/>
      <c r="CU38" s="184"/>
    </row>
    <row r="39" spans="82:99" ht="0.15" customHeight="1" thickBot="1" x14ac:dyDescent="0.35">
      <c r="CD39" s="195"/>
      <c r="CE39" s="186"/>
      <c r="CF39" s="186"/>
      <c r="CG39" s="186"/>
      <c r="CH39" s="186"/>
      <c r="CI39" s="186"/>
      <c r="CJ39" s="221"/>
      <c r="CK39" s="231"/>
      <c r="CL39" s="232"/>
      <c r="CM39" s="232"/>
      <c r="CN39" s="232"/>
      <c r="CO39" s="232"/>
      <c r="CP39" s="233"/>
      <c r="CQ39" s="221"/>
      <c r="CR39" s="221"/>
      <c r="CS39" s="221"/>
      <c r="CT39" s="196"/>
      <c r="CU39" s="184"/>
    </row>
    <row r="40" spans="82:99" ht="0.15" customHeight="1" thickBot="1" x14ac:dyDescent="0.35">
      <c r="CD40" s="254"/>
      <c r="CE40" s="140" t="s">
        <v>74</v>
      </c>
      <c r="CF40" s="255" t="s">
        <v>75</v>
      </c>
      <c r="CG40" s="255" t="s">
        <v>76</v>
      </c>
      <c r="CH40" s="256" t="s">
        <v>77</v>
      </c>
      <c r="CI40" s="257" t="s">
        <v>78</v>
      </c>
      <c r="CJ40" s="258"/>
      <c r="CK40" s="259"/>
      <c r="CL40" s="260"/>
      <c r="CM40" s="257" t="s">
        <v>79</v>
      </c>
      <c r="CN40" s="216"/>
      <c r="CO40" s="215"/>
      <c r="CP40" s="216"/>
      <c r="CQ40" s="261" t="s">
        <v>75</v>
      </c>
      <c r="CR40" s="261" t="s">
        <v>76</v>
      </c>
      <c r="CS40" s="261" t="s">
        <v>77</v>
      </c>
      <c r="CT40" s="262"/>
      <c r="CU40" s="184"/>
    </row>
    <row r="41" spans="82:99" ht="0.15" customHeight="1" thickBot="1" x14ac:dyDescent="0.35">
      <c r="CD41" s="412"/>
      <c r="CE41" s="264" t="e">
        <v>#REF!</v>
      </c>
      <c r="CF41" s="265" t="s">
        <v>90</v>
      </c>
      <c r="CG41" s="265" t="e">
        <v>#REF!</v>
      </c>
      <c r="CH41" s="266" t="e">
        <v>#REF!</v>
      </c>
      <c r="CI41" s="267" t="s">
        <v>90</v>
      </c>
      <c r="CJ41" s="268"/>
      <c r="CK41" s="269"/>
      <c r="CL41" s="270"/>
      <c r="CM41" s="268" t="e">
        <v>#REF!</v>
      </c>
      <c r="CN41" s="271"/>
      <c r="CO41" s="272"/>
      <c r="CP41" s="181"/>
      <c r="CQ41" s="265" t="s">
        <v>90</v>
      </c>
      <c r="CR41" s="274" t="e">
        <v>#REF!</v>
      </c>
      <c r="CS41" s="275" t="e">
        <v>#REF!</v>
      </c>
      <c r="CT41" s="262"/>
      <c r="CU41" s="184"/>
    </row>
    <row r="42" spans="82:99" ht="0.15" customHeight="1" thickBot="1" x14ac:dyDescent="0.35">
      <c r="CD42" s="413"/>
      <c r="CE42" s="414" t="e">
        <v>#REF!</v>
      </c>
      <c r="CF42" s="147" t="s">
        <v>90</v>
      </c>
      <c r="CG42" s="147" t="e">
        <v>#REF!</v>
      </c>
      <c r="CH42" s="278" t="e">
        <v>#REF!</v>
      </c>
      <c r="CI42" s="279" t="s">
        <v>90</v>
      </c>
      <c r="CJ42" s="280"/>
      <c r="CK42" s="280"/>
      <c r="CL42" s="281"/>
      <c r="CM42" s="282" t="e">
        <v>#REF!</v>
      </c>
      <c r="CN42" s="219"/>
      <c r="CO42" s="277"/>
      <c r="CP42" s="193"/>
      <c r="CQ42" s="147" t="s">
        <v>90</v>
      </c>
      <c r="CR42" s="163" t="e">
        <v>#REF!</v>
      </c>
      <c r="CS42" s="284" t="e">
        <v>#REF!</v>
      </c>
      <c r="CT42" s="183"/>
      <c r="CU42" s="184"/>
    </row>
    <row r="43" spans="82:99" ht="0.15" customHeight="1" thickBot="1" x14ac:dyDescent="0.35">
      <c r="CD43" s="413"/>
      <c r="CE43" s="414" t="e">
        <v>#REF!</v>
      </c>
      <c r="CF43" s="147" t="s">
        <v>90</v>
      </c>
      <c r="CG43" s="147" t="e">
        <v>#REF!</v>
      </c>
      <c r="CH43" s="278" t="e">
        <v>#REF!</v>
      </c>
      <c r="CI43" s="285" t="s">
        <v>90</v>
      </c>
      <c r="CJ43" s="286"/>
      <c r="CK43" s="286"/>
      <c r="CL43" s="287"/>
      <c r="CM43" s="282" t="e">
        <v>#REF!</v>
      </c>
      <c r="CN43" s="219"/>
      <c r="CO43" s="277"/>
      <c r="CP43" s="193"/>
      <c r="CQ43" s="147" t="s">
        <v>90</v>
      </c>
      <c r="CR43" s="163" t="e">
        <v>#REF!</v>
      </c>
      <c r="CS43" s="284" t="e">
        <v>#REF!</v>
      </c>
      <c r="CT43" s="288"/>
      <c r="CU43" s="184"/>
    </row>
    <row r="44" spans="82:99" ht="0.15" customHeight="1" thickBot="1" x14ac:dyDescent="0.35">
      <c r="CD44" s="413"/>
      <c r="CE44" s="414" t="e">
        <v>#REF!</v>
      </c>
      <c r="CF44" s="147" t="s">
        <v>90</v>
      </c>
      <c r="CG44" s="147" t="e">
        <v>#REF!</v>
      </c>
      <c r="CH44" s="278" t="e">
        <v>#REF!</v>
      </c>
      <c r="CI44" s="279" t="s">
        <v>90</v>
      </c>
      <c r="CJ44" s="280"/>
      <c r="CK44" s="280"/>
      <c r="CL44" s="289"/>
      <c r="CM44" s="282" t="e">
        <v>#REF!</v>
      </c>
      <c r="CN44" s="219"/>
      <c r="CO44" s="277"/>
      <c r="CP44" s="193"/>
      <c r="CQ44" s="147" t="s">
        <v>90</v>
      </c>
      <c r="CR44" s="163" t="e">
        <v>#REF!</v>
      </c>
      <c r="CS44" s="284" t="e">
        <v>#REF!</v>
      </c>
      <c r="CT44" s="290"/>
      <c r="CU44" s="184"/>
    </row>
    <row r="45" spans="82:99" ht="0.15" customHeight="1" thickBot="1" x14ac:dyDescent="0.35">
      <c r="CD45" s="413"/>
      <c r="CE45" s="414" t="e">
        <v>#REF!</v>
      </c>
      <c r="CF45" s="147" t="s">
        <v>90</v>
      </c>
      <c r="CG45" s="147" t="e">
        <v>#REF!</v>
      </c>
      <c r="CH45" s="278" t="e">
        <v>#REF!</v>
      </c>
      <c r="CI45" s="285" t="s">
        <v>90</v>
      </c>
      <c r="CJ45" s="286"/>
      <c r="CK45" s="286"/>
      <c r="CL45" s="287"/>
      <c r="CM45" s="282" t="e">
        <v>#REF!</v>
      </c>
      <c r="CN45" s="219"/>
      <c r="CO45" s="277"/>
      <c r="CP45" s="193"/>
      <c r="CQ45" s="147" t="s">
        <v>90</v>
      </c>
      <c r="CR45" s="163" t="e">
        <v>#REF!</v>
      </c>
      <c r="CS45" s="284" t="e">
        <v>#REF!</v>
      </c>
      <c r="CT45" s="290"/>
      <c r="CU45" s="184"/>
    </row>
    <row r="46" spans="82:99" ht="0.15" customHeight="1" thickBot="1" x14ac:dyDescent="0.35">
      <c r="CD46" s="413"/>
      <c r="CE46" s="414" t="e">
        <v>#REF!</v>
      </c>
      <c r="CF46" s="147" t="s">
        <v>90</v>
      </c>
      <c r="CG46" s="147" t="e">
        <v>#REF!</v>
      </c>
      <c r="CH46" s="278" t="e">
        <v>#REF!</v>
      </c>
      <c r="CI46" s="279" t="s">
        <v>90</v>
      </c>
      <c r="CJ46" s="280"/>
      <c r="CK46" s="280"/>
      <c r="CL46" s="281"/>
      <c r="CM46" s="282" t="e">
        <v>#REF!</v>
      </c>
      <c r="CN46" s="219"/>
      <c r="CO46" s="277"/>
      <c r="CP46" s="193"/>
      <c r="CQ46" s="147" t="s">
        <v>90</v>
      </c>
      <c r="CR46" s="163" t="e">
        <v>#REF!</v>
      </c>
      <c r="CS46" s="284" t="e">
        <v>#REF!</v>
      </c>
      <c r="CT46" s="290"/>
      <c r="CU46" s="184"/>
    </row>
    <row r="47" spans="82:99" ht="0.15" customHeight="1" thickBot="1" x14ac:dyDescent="0.35">
      <c r="CD47" s="413"/>
      <c r="CE47" s="414" t="e">
        <v>#REF!</v>
      </c>
      <c r="CF47" s="147" t="s">
        <v>90</v>
      </c>
      <c r="CG47" s="147" t="e">
        <v>#REF!</v>
      </c>
      <c r="CH47" s="278" t="e">
        <v>#REF!</v>
      </c>
      <c r="CI47" s="285" t="s">
        <v>90</v>
      </c>
      <c r="CJ47" s="286"/>
      <c r="CK47" s="286"/>
      <c r="CL47" s="287"/>
      <c r="CM47" s="282" t="e">
        <v>#REF!</v>
      </c>
      <c r="CN47" s="219"/>
      <c r="CO47" s="277"/>
      <c r="CP47" s="193"/>
      <c r="CQ47" s="147" t="s">
        <v>90</v>
      </c>
      <c r="CR47" s="163" t="e">
        <v>#REF!</v>
      </c>
      <c r="CS47" s="284" t="e">
        <v>#REF!</v>
      </c>
      <c r="CT47" s="290"/>
      <c r="CU47" s="184"/>
    </row>
    <row r="48" spans="82:99" ht="0.15" customHeight="1" thickBot="1" x14ac:dyDescent="0.35">
      <c r="CD48" s="197"/>
      <c r="CE48" s="292" t="e">
        <v>#REF!</v>
      </c>
      <c r="CF48" s="293" t="s">
        <v>90</v>
      </c>
      <c r="CG48" s="293" t="e">
        <v>#REF!</v>
      </c>
      <c r="CH48" s="294" t="e">
        <v>#REF!</v>
      </c>
      <c r="CI48" s="295" t="s">
        <v>90</v>
      </c>
      <c r="CJ48" s="296"/>
      <c r="CK48" s="296"/>
      <c r="CL48" s="297"/>
      <c r="CM48" s="199" t="e">
        <v>#REF!</v>
      </c>
      <c r="CN48" s="198"/>
      <c r="CO48" s="298"/>
      <c r="CP48" s="206"/>
      <c r="CQ48" s="168" t="s">
        <v>90</v>
      </c>
      <c r="CR48" s="170" t="e">
        <v>#REF!</v>
      </c>
      <c r="CS48" s="300" t="e">
        <v>#REF!</v>
      </c>
      <c r="CT48" s="301"/>
      <c r="CU48" s="184"/>
    </row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9" ht="0.15" customHeight="1" x14ac:dyDescent="0.3"/>
    <row r="162" spans="82:99" ht="0.15" customHeight="1" x14ac:dyDescent="0.3"/>
    <row r="163" spans="82:99" ht="0.15" customHeight="1" x14ac:dyDescent="0.3"/>
    <row r="164" spans="82:99" ht="0.15" customHeight="1" x14ac:dyDescent="0.3"/>
    <row r="165" spans="82:99" ht="0.15" customHeight="1" x14ac:dyDescent="0.3"/>
    <row r="166" spans="82:99" ht="0.15" customHeight="1" x14ac:dyDescent="0.3"/>
    <row r="167" spans="82:99" ht="0.15" customHeight="1" x14ac:dyDescent="0.3"/>
    <row r="168" spans="82:99" ht="0.15" customHeight="1" x14ac:dyDescent="0.3"/>
    <row r="169" spans="82:99" ht="0.15" customHeight="1" x14ac:dyDescent="0.3"/>
    <row r="170" spans="82:99" ht="0.15" customHeight="1" x14ac:dyDescent="0.3"/>
    <row r="171" spans="82:99" ht="0.15" customHeight="1" x14ac:dyDescent="0.3"/>
    <row r="172" spans="82:99" ht="0.15" customHeight="1" x14ac:dyDescent="0.3"/>
    <row r="173" spans="82:99" ht="0.15" customHeight="1" x14ac:dyDescent="0.3"/>
    <row r="174" spans="82:99" ht="0.15" customHeight="1" thickBot="1" x14ac:dyDescent="0.35"/>
    <row r="175" spans="82:99" ht="15" thickBot="1" x14ac:dyDescent="0.35">
      <c r="CD175" s="136"/>
      <c r="CE175" s="137">
        <f>'Nouvel horaire'!A5</f>
        <v>43713</v>
      </c>
      <c r="CF175" s="138"/>
      <c r="CG175" s="138" t="s">
        <v>52</v>
      </c>
      <c r="CH175" s="138"/>
      <c r="CI175" s="138"/>
      <c r="CJ175" s="138"/>
      <c r="CK175" s="138" t="s">
        <v>88</v>
      </c>
      <c r="CL175" s="138"/>
      <c r="CM175" s="138"/>
      <c r="CN175" s="138"/>
      <c r="CO175" s="139"/>
      <c r="CP175" s="138"/>
      <c r="CQ175" s="138" t="s">
        <v>9</v>
      </c>
      <c r="CR175" s="138"/>
      <c r="CS175" s="138"/>
      <c r="CT175" s="140"/>
      <c r="CU175" s="141"/>
    </row>
    <row r="176" spans="82:99" ht="15" thickBot="1" x14ac:dyDescent="0.35">
      <c r="CD176" s="142"/>
      <c r="CE176" s="143"/>
      <c r="CF176" s="144" t="s">
        <v>53</v>
      </c>
      <c r="CG176" s="144"/>
      <c r="CH176" s="144" t="s">
        <v>54</v>
      </c>
      <c r="CI176" s="144" t="s">
        <v>55</v>
      </c>
      <c r="CJ176" s="144"/>
      <c r="CK176" s="144" t="s">
        <v>54</v>
      </c>
      <c r="CL176" s="144" t="s">
        <v>56</v>
      </c>
      <c r="CM176" s="144"/>
      <c r="CN176" s="144" t="s">
        <v>54</v>
      </c>
      <c r="CO176" s="144" t="s">
        <v>57</v>
      </c>
      <c r="CP176" s="144"/>
      <c r="CQ176" s="144" t="s">
        <v>54</v>
      </c>
      <c r="CR176" s="144" t="s">
        <v>54</v>
      </c>
      <c r="CS176" s="144" t="s">
        <v>54</v>
      </c>
      <c r="CT176" s="145"/>
      <c r="CU176" s="141"/>
    </row>
    <row r="177" spans="82:99" x14ac:dyDescent="0.3">
      <c r="CD177" s="146" t="s">
        <v>58</v>
      </c>
      <c r="CE177" s="147" t="s">
        <v>59</v>
      </c>
      <c r="CF177" s="148" t="s">
        <v>60</v>
      </c>
      <c r="CG177" s="144" t="s">
        <v>54</v>
      </c>
      <c r="CH177" s="148" t="s">
        <v>61</v>
      </c>
      <c r="CI177" s="148" t="s">
        <v>60</v>
      </c>
      <c r="CJ177" s="144" t="s">
        <v>54</v>
      </c>
      <c r="CK177" s="148" t="s">
        <v>61</v>
      </c>
      <c r="CL177" s="148" t="s">
        <v>60</v>
      </c>
      <c r="CM177" s="144" t="s">
        <v>54</v>
      </c>
      <c r="CN177" s="148" t="s">
        <v>61</v>
      </c>
      <c r="CO177" s="148" t="s">
        <v>62</v>
      </c>
      <c r="CP177" s="144" t="s">
        <v>54</v>
      </c>
      <c r="CQ177" s="148" t="s">
        <v>61</v>
      </c>
      <c r="CR177" s="148" t="s">
        <v>63</v>
      </c>
      <c r="CS177" s="148" t="s">
        <v>64</v>
      </c>
      <c r="CT177" s="149" t="s">
        <v>65</v>
      </c>
      <c r="CU177" s="409"/>
    </row>
    <row r="178" spans="82:99" x14ac:dyDescent="0.3">
      <c r="CD178" s="425">
        <v>1</v>
      </c>
      <c r="CE178" s="442"/>
      <c r="CF178" s="152">
        <f>$E$11+$B$11</f>
        <v>0</v>
      </c>
      <c r="CG178" s="427" t="str">
        <f>IF(CF178&gt;CF179,5,IF(CF178=CF179,"2,5",0))</f>
        <v>2,5</v>
      </c>
      <c r="CH178" s="147">
        <f>_xlfn.RANK.AVG(CF178,CF$178:CF$195,1)</f>
        <v>9.5</v>
      </c>
      <c r="CI178" s="152">
        <f>$F$11+$B$11</f>
        <v>0</v>
      </c>
      <c r="CJ178" s="427" t="str">
        <f>IF(CI178&gt;CI179,5,IF(CI178=CI179,"2,5",0))</f>
        <v>2,5</v>
      </c>
      <c r="CK178" s="147">
        <f>_xlfn.RANK.AVG(CI178,CI$178:CI$195,1)</f>
        <v>9.5</v>
      </c>
      <c r="CL178" s="152">
        <f>$G$11+$B$11</f>
        <v>0</v>
      </c>
      <c r="CM178" s="427" t="str">
        <f>IF(CL178&gt;CL179,5,IF(CL178=CL179,"2,5",0))</f>
        <v>2,5</v>
      </c>
      <c r="CN178" s="147">
        <f>_xlfn.RANK.AVG(CL178,CL$178:CL$195,1)</f>
        <v>9.5</v>
      </c>
      <c r="CO178" s="154">
        <f>$M$11+($B$11*3)</f>
        <v>0</v>
      </c>
      <c r="CP178" s="427" t="str">
        <f>IF(CO178&gt;CO179,10,IF(CO178=CO179,"5",0))</f>
        <v>5</v>
      </c>
      <c r="CQ178" s="147">
        <f>_xlfn.RANK.AVG(CO178,CO$178:CO$195,1)</f>
        <v>9.5</v>
      </c>
      <c r="CR178" s="155">
        <f t="shared" ref="CR178:CR192" si="10">CG178+CH178+CJ178+CK178+CM178+CN178+CP178+CQ178</f>
        <v>50.5</v>
      </c>
      <c r="CS178" s="155">
        <f t="shared" ref="CS178:CS195" si="11">CR178</f>
        <v>50.5</v>
      </c>
      <c r="CT178" s="156">
        <v>1</v>
      </c>
      <c r="CU178" s="410"/>
    </row>
    <row r="179" spans="82:99" x14ac:dyDescent="0.3">
      <c r="CD179" s="426">
        <v>2</v>
      </c>
      <c r="CE179" s="442"/>
      <c r="CF179" s="152">
        <f>$E$21+$B$21</f>
        <v>0</v>
      </c>
      <c r="CG179" s="428" t="str">
        <f>IF(CF179&gt;CF178,5,IF(CF179=CF178,"2,5",0))</f>
        <v>2,5</v>
      </c>
      <c r="CH179" s="147">
        <f t="shared" ref="CH179:CH195" si="12">_xlfn.RANK.AVG(CF179,CF$178:CF$195,1)</f>
        <v>9.5</v>
      </c>
      <c r="CI179" s="152">
        <f>$F$21+$B$21</f>
        <v>0</v>
      </c>
      <c r="CJ179" s="428" t="str">
        <f>IF(CI179&gt;CI178,5,IF(CI179=CI178,"2,5",0))</f>
        <v>2,5</v>
      </c>
      <c r="CK179" s="147">
        <f t="shared" ref="CK179:CK195" si="13">_xlfn.RANK.AVG(CI179,CI$178:CI$195,1)</f>
        <v>9.5</v>
      </c>
      <c r="CL179" s="152">
        <f>$G$21+$B$21</f>
        <v>0</v>
      </c>
      <c r="CM179" s="428" t="str">
        <f>IF(CL179&gt;CL178,5,IF(CL179=CL178,"2,5",0))</f>
        <v>2,5</v>
      </c>
      <c r="CN179" s="147">
        <f t="shared" ref="CN179:CN195" si="14">_xlfn.RANK.AVG(CL179,CL$178:CL$195,1)</f>
        <v>9.5</v>
      </c>
      <c r="CO179" s="154">
        <f>$M$21+($B$21*3)</f>
        <v>0</v>
      </c>
      <c r="CP179" s="428" t="str">
        <f>IF(CO179&gt;CO178,10,IF(CO179=CO178,"5",0))</f>
        <v>5</v>
      </c>
      <c r="CQ179" s="147">
        <f t="shared" ref="CQ179:CQ195" si="15">_xlfn.RANK.AVG(CO179,CO$178:CO$195,1)</f>
        <v>9.5</v>
      </c>
      <c r="CR179" s="155">
        <f t="shared" si="10"/>
        <v>50.5</v>
      </c>
      <c r="CS179" s="155">
        <f t="shared" si="11"/>
        <v>50.5</v>
      </c>
      <c r="CT179" s="156">
        <v>2</v>
      </c>
      <c r="CU179" s="410"/>
    </row>
    <row r="180" spans="82:99" x14ac:dyDescent="0.3">
      <c r="CD180" s="150">
        <v>3</v>
      </c>
      <c r="CE180" s="442"/>
      <c r="CF180" s="157">
        <f>$E$31+$B$31</f>
        <v>0</v>
      </c>
      <c r="CG180" s="153" t="str">
        <f>IF(CF180&gt;CF181,5,IF(CF180=CF181,"2,5",0))</f>
        <v>2,5</v>
      </c>
      <c r="CH180" s="147">
        <f t="shared" si="12"/>
        <v>9.5</v>
      </c>
      <c r="CI180" s="152">
        <f>$F$31+$B$31</f>
        <v>0</v>
      </c>
      <c r="CJ180" s="153" t="str">
        <f>IF(CI180&gt;CI181,5,IF(CI180=CI181,"2,5",0))</f>
        <v>2,5</v>
      </c>
      <c r="CK180" s="147">
        <f t="shared" si="13"/>
        <v>9.5</v>
      </c>
      <c r="CL180" s="152">
        <f>$G$31+$B$31</f>
        <v>0</v>
      </c>
      <c r="CM180" s="153" t="str">
        <f>IF(CL180&gt;CL181,5,IF(CL180=CL181,"2,5",0))</f>
        <v>2,5</v>
      </c>
      <c r="CN180" s="147">
        <f t="shared" si="14"/>
        <v>9.5</v>
      </c>
      <c r="CO180" s="154">
        <f>$M$31+($B$31*3)</f>
        <v>0</v>
      </c>
      <c r="CP180" s="153" t="str">
        <f>IF(CO180&gt;CO181,10,IF(CO180=CO181,"5",0))</f>
        <v>5</v>
      </c>
      <c r="CQ180" s="147">
        <f t="shared" si="15"/>
        <v>9.5</v>
      </c>
      <c r="CR180" s="155">
        <f t="shared" si="10"/>
        <v>50.5</v>
      </c>
      <c r="CS180" s="155">
        <f t="shared" si="11"/>
        <v>50.5</v>
      </c>
      <c r="CT180" s="156">
        <v>3</v>
      </c>
      <c r="CU180" s="410"/>
    </row>
    <row r="181" spans="82:99" x14ac:dyDescent="0.3">
      <c r="CD181" s="150">
        <v>4</v>
      </c>
      <c r="CE181" s="442"/>
      <c r="CF181" s="157">
        <f>$E$41+$B$41</f>
        <v>0</v>
      </c>
      <c r="CG181" s="153" t="str">
        <f>IF(CF181&gt;CF180,5,IF(CF181=CF180,"2,5",0))</f>
        <v>2,5</v>
      </c>
      <c r="CH181" s="147">
        <f t="shared" si="12"/>
        <v>9.5</v>
      </c>
      <c r="CI181" s="152">
        <f>$F$41+$B$41</f>
        <v>0</v>
      </c>
      <c r="CJ181" s="153" t="str">
        <f>IF(CI181&gt;CI180,5,IF(CI181=CI180,"2,5",0))</f>
        <v>2,5</v>
      </c>
      <c r="CK181" s="147">
        <f t="shared" si="13"/>
        <v>9.5</v>
      </c>
      <c r="CL181" s="152">
        <f>$G$41+$B$41</f>
        <v>0</v>
      </c>
      <c r="CM181" s="153" t="str">
        <f>IF(CL181&gt;CL180,5,IF(CL181=CL180,"2,5",0))</f>
        <v>2,5</v>
      </c>
      <c r="CN181" s="147">
        <f t="shared" si="14"/>
        <v>9.5</v>
      </c>
      <c r="CO181" s="154">
        <f>$M$41+($B$41*3)</f>
        <v>0</v>
      </c>
      <c r="CP181" s="153" t="str">
        <f>IF(CO181&gt;CO180,10,IF(CO181=CO180,"5",0))</f>
        <v>5</v>
      </c>
      <c r="CQ181" s="147">
        <f t="shared" si="15"/>
        <v>9.5</v>
      </c>
      <c r="CR181" s="155">
        <f t="shared" si="10"/>
        <v>50.5</v>
      </c>
      <c r="CS181" s="155">
        <f t="shared" si="11"/>
        <v>50.5</v>
      </c>
      <c r="CT181" s="156">
        <v>4</v>
      </c>
      <c r="CU181" s="410"/>
    </row>
    <row r="182" spans="82:99" x14ac:dyDescent="0.3">
      <c r="CD182" s="150">
        <v>5</v>
      </c>
      <c r="CE182" s="442"/>
      <c r="CF182" s="157">
        <f>$E$51+$B$51</f>
        <v>0</v>
      </c>
      <c r="CG182" s="153" t="str">
        <f>IF(CF182&gt;CF183,5,IF(CF182=CF183,"2,5",0))</f>
        <v>2,5</v>
      </c>
      <c r="CH182" s="147">
        <f t="shared" si="12"/>
        <v>9.5</v>
      </c>
      <c r="CI182" s="152">
        <f>$F$51+$B$51</f>
        <v>0</v>
      </c>
      <c r="CJ182" s="153" t="str">
        <f>IF(CI182&gt;CI183,5,IF(CI182=CI183,"2,5",0))</f>
        <v>2,5</v>
      </c>
      <c r="CK182" s="147">
        <f t="shared" si="13"/>
        <v>9.5</v>
      </c>
      <c r="CL182" s="152">
        <f>$G$51+$B$51</f>
        <v>0</v>
      </c>
      <c r="CM182" s="153" t="str">
        <f>IF(CL182&gt;CL183,5,IF(CL182=CL183,"2,5",0))</f>
        <v>2,5</v>
      </c>
      <c r="CN182" s="147">
        <f t="shared" si="14"/>
        <v>9.5</v>
      </c>
      <c r="CO182" s="154">
        <f>$M$51+($B$51*3)</f>
        <v>0</v>
      </c>
      <c r="CP182" s="153" t="str">
        <f>IF(CO182&gt;CO183,10,IF(CO182=CO183,"5",0))</f>
        <v>5</v>
      </c>
      <c r="CQ182" s="147">
        <f t="shared" si="15"/>
        <v>9.5</v>
      </c>
      <c r="CR182" s="155">
        <f t="shared" si="10"/>
        <v>50.5</v>
      </c>
      <c r="CS182" s="155">
        <f t="shared" si="11"/>
        <v>50.5</v>
      </c>
      <c r="CT182" s="156">
        <v>5</v>
      </c>
      <c r="CU182" s="410"/>
    </row>
    <row r="183" spans="82:99" x14ac:dyDescent="0.3">
      <c r="CD183" s="150">
        <v>6</v>
      </c>
      <c r="CE183" s="442"/>
      <c r="CF183" s="157">
        <f>$E$61+$B$61</f>
        <v>0</v>
      </c>
      <c r="CG183" s="153" t="str">
        <f>IF(CF183&gt;CF182,5,IF(CF183=CF182,"2,5",0))</f>
        <v>2,5</v>
      </c>
      <c r="CH183" s="147">
        <f t="shared" si="12"/>
        <v>9.5</v>
      </c>
      <c r="CI183" s="152">
        <f>$F$61+$B$61</f>
        <v>0</v>
      </c>
      <c r="CJ183" s="153" t="str">
        <f>IF(CI183&gt;CI182,5,IF(CI183=CI182,"2,5",0))</f>
        <v>2,5</v>
      </c>
      <c r="CK183" s="147">
        <f t="shared" si="13"/>
        <v>9.5</v>
      </c>
      <c r="CL183" s="152">
        <f>$G$61+$B$61</f>
        <v>0</v>
      </c>
      <c r="CM183" s="153" t="str">
        <f>IF(CL183&gt;CL182,5,IF(CL183=CL182,"2,5",0))</f>
        <v>2,5</v>
      </c>
      <c r="CN183" s="147">
        <f t="shared" si="14"/>
        <v>9.5</v>
      </c>
      <c r="CO183" s="154">
        <f>$M$61+($B$61*3)</f>
        <v>0</v>
      </c>
      <c r="CP183" s="153" t="str">
        <f>IF(CO183&gt;CO182,10,IF(CO183=CO182,"5",0))</f>
        <v>5</v>
      </c>
      <c r="CQ183" s="147">
        <f t="shared" si="15"/>
        <v>9.5</v>
      </c>
      <c r="CR183" s="155">
        <f t="shared" si="10"/>
        <v>50.5</v>
      </c>
      <c r="CS183" s="155">
        <f t="shared" si="11"/>
        <v>50.5</v>
      </c>
      <c r="CT183" s="156">
        <v>6</v>
      </c>
      <c r="CU183" s="410"/>
    </row>
    <row r="184" spans="82:99" x14ac:dyDescent="0.3">
      <c r="CD184" s="150">
        <v>7</v>
      </c>
      <c r="CE184" s="442"/>
      <c r="CF184" s="157">
        <f>$E$71+$B$71</f>
        <v>0</v>
      </c>
      <c r="CG184" s="153" t="str">
        <f>IF(CF184&gt;CF185,5,IF(CF184=CF185,"2,5",0))</f>
        <v>2,5</v>
      </c>
      <c r="CH184" s="147">
        <f t="shared" si="12"/>
        <v>9.5</v>
      </c>
      <c r="CI184" s="152">
        <f>$F$71+$B$71</f>
        <v>0</v>
      </c>
      <c r="CJ184" s="153" t="str">
        <f>IF(CI184&gt;CI185,5,IF(CI184=CI185,"2,5",0))</f>
        <v>2,5</v>
      </c>
      <c r="CK184" s="147">
        <f t="shared" si="13"/>
        <v>9.5</v>
      </c>
      <c r="CL184" s="152">
        <f>$G$71+$B$71</f>
        <v>0</v>
      </c>
      <c r="CM184" s="153" t="str">
        <f>IF(CL184&gt;CL185,5,IF(CL184=CL185,"2,5",0))</f>
        <v>2,5</v>
      </c>
      <c r="CN184" s="147">
        <f t="shared" si="14"/>
        <v>9.5</v>
      </c>
      <c r="CO184" s="154">
        <f>$M$71+($B$71*3)</f>
        <v>0</v>
      </c>
      <c r="CP184" s="153" t="str">
        <f>IF(CO184&gt;CO185,10,IF(CO184=CO185,"5",0))</f>
        <v>5</v>
      </c>
      <c r="CQ184" s="147">
        <f t="shared" si="15"/>
        <v>9.5</v>
      </c>
      <c r="CR184" s="155">
        <f t="shared" si="10"/>
        <v>50.5</v>
      </c>
      <c r="CS184" s="155">
        <f t="shared" si="11"/>
        <v>50.5</v>
      </c>
      <c r="CT184" s="156">
        <v>7</v>
      </c>
      <c r="CU184" s="410"/>
    </row>
    <row r="185" spans="82:99" x14ac:dyDescent="0.3">
      <c r="CD185" s="150">
        <v>8</v>
      </c>
      <c r="CE185" s="442"/>
      <c r="CF185" s="157">
        <f>$E$81+$B$81</f>
        <v>0</v>
      </c>
      <c r="CG185" s="153" t="str">
        <f>IF(CF185&gt;CF184,5,IF(CF185=CF184,"2,5",0))</f>
        <v>2,5</v>
      </c>
      <c r="CH185" s="147">
        <f t="shared" si="12"/>
        <v>9.5</v>
      </c>
      <c r="CI185" s="152">
        <f>$F$81+$B$81</f>
        <v>0</v>
      </c>
      <c r="CJ185" s="153" t="str">
        <f>IF(CI185&gt;CI184,5,IF(CI185=CI184,"2,5",0))</f>
        <v>2,5</v>
      </c>
      <c r="CK185" s="147">
        <f t="shared" si="13"/>
        <v>9.5</v>
      </c>
      <c r="CL185" s="152">
        <f>$G$81+$B$81</f>
        <v>0</v>
      </c>
      <c r="CM185" s="153" t="str">
        <f>IF(CL185&gt;CL184,5,IF(CL185=CL184,"2,5",0))</f>
        <v>2,5</v>
      </c>
      <c r="CN185" s="147">
        <f t="shared" si="14"/>
        <v>9.5</v>
      </c>
      <c r="CO185" s="154">
        <f>$M$81+($B$81*3)</f>
        <v>0</v>
      </c>
      <c r="CP185" s="153" t="str">
        <f>IF(CO185&gt;CO184,10,IF(CO185=CO184,"5",0))</f>
        <v>5</v>
      </c>
      <c r="CQ185" s="147">
        <f t="shared" si="15"/>
        <v>9.5</v>
      </c>
      <c r="CR185" s="155">
        <f t="shared" si="10"/>
        <v>50.5</v>
      </c>
      <c r="CS185" s="155">
        <f t="shared" si="11"/>
        <v>50.5</v>
      </c>
      <c r="CT185" s="156">
        <v>8</v>
      </c>
      <c r="CU185" s="410"/>
    </row>
    <row r="186" spans="82:99" x14ac:dyDescent="0.3">
      <c r="CD186" s="150">
        <v>9</v>
      </c>
      <c r="CE186" s="442"/>
      <c r="CF186" s="147">
        <f>$E$91+$B$91</f>
        <v>0</v>
      </c>
      <c r="CG186" s="153" t="str">
        <f>IF(CF186&gt;CF187,5,IF(CF186=CF187,"2,5",0))</f>
        <v>2,5</v>
      </c>
      <c r="CH186" s="147">
        <f t="shared" si="12"/>
        <v>9.5</v>
      </c>
      <c r="CI186" s="152">
        <f>$F$91+$B$91</f>
        <v>0</v>
      </c>
      <c r="CJ186" s="153" t="str">
        <f>IF(CI186&gt;CI187,5,IF(CI186=CI187,"2,5",0))</f>
        <v>2,5</v>
      </c>
      <c r="CK186" s="147">
        <f t="shared" si="13"/>
        <v>9.5</v>
      </c>
      <c r="CL186" s="152">
        <f>$G$91+$B$91</f>
        <v>0</v>
      </c>
      <c r="CM186" s="153" t="str">
        <f>IF(CL186&gt;CL187,5,IF(CL186=CL187,"2,5",0))</f>
        <v>2,5</v>
      </c>
      <c r="CN186" s="147">
        <f t="shared" si="14"/>
        <v>9.5</v>
      </c>
      <c r="CO186" s="154">
        <f>$M$91+($B$91*3)</f>
        <v>0</v>
      </c>
      <c r="CP186" s="153" t="str">
        <f>IF(CO186&gt;CO187,10,IF(CO186=CO187,"5",0))</f>
        <v>5</v>
      </c>
      <c r="CQ186" s="147">
        <f t="shared" si="15"/>
        <v>9.5</v>
      </c>
      <c r="CR186" s="155">
        <f t="shared" si="10"/>
        <v>50.5</v>
      </c>
      <c r="CS186" s="155">
        <f t="shared" si="11"/>
        <v>50.5</v>
      </c>
      <c r="CT186" s="156">
        <v>9</v>
      </c>
      <c r="CU186" s="410"/>
    </row>
    <row r="187" spans="82:99" x14ac:dyDescent="0.3">
      <c r="CD187" s="150">
        <v>10</v>
      </c>
      <c r="CE187" s="442"/>
      <c r="CF187" s="157">
        <f>$E$101+$B$101</f>
        <v>0</v>
      </c>
      <c r="CG187" s="153" t="str">
        <f>IF(CF187&gt;CF186,5,IF(CF187=CF186,"2,5",0))</f>
        <v>2,5</v>
      </c>
      <c r="CH187" s="147">
        <f t="shared" si="12"/>
        <v>9.5</v>
      </c>
      <c r="CI187" s="152">
        <f>$F$101+$B$101</f>
        <v>0</v>
      </c>
      <c r="CJ187" s="153" t="str">
        <f>IF(CI187&gt;CI186,5,IF(CI187=CI186,"2,5",0))</f>
        <v>2,5</v>
      </c>
      <c r="CK187" s="147">
        <f t="shared" si="13"/>
        <v>9.5</v>
      </c>
      <c r="CL187" s="152">
        <f>$G$101+$B$101</f>
        <v>0</v>
      </c>
      <c r="CM187" s="153" t="str">
        <f>IF(CL187&gt;CL186,5,IF(CL187=CL186,"2,5",0))</f>
        <v>2,5</v>
      </c>
      <c r="CN187" s="147">
        <f t="shared" si="14"/>
        <v>9.5</v>
      </c>
      <c r="CO187" s="154">
        <f>$M$101+($B$101*3)</f>
        <v>0</v>
      </c>
      <c r="CP187" s="153" t="str">
        <f>IF(CO187&gt;CO186,10,IF(CO187=CO186,"5",0))</f>
        <v>5</v>
      </c>
      <c r="CQ187" s="147">
        <f t="shared" si="15"/>
        <v>9.5</v>
      </c>
      <c r="CR187" s="155">
        <f t="shared" si="10"/>
        <v>50.5</v>
      </c>
      <c r="CS187" s="155">
        <f t="shared" si="11"/>
        <v>50.5</v>
      </c>
      <c r="CT187" s="156">
        <v>10</v>
      </c>
      <c r="CU187" s="410"/>
    </row>
    <row r="188" spans="82:99" x14ac:dyDescent="0.3">
      <c r="CD188" s="150">
        <v>11</v>
      </c>
      <c r="CE188" s="442"/>
      <c r="CF188" s="157">
        <f>$E$111+$B$111</f>
        <v>0</v>
      </c>
      <c r="CG188" s="153" t="str">
        <f>IF(CF188&gt;CF189,5,IF(CF188=CF189,"2,5",0))</f>
        <v>2,5</v>
      </c>
      <c r="CH188" s="147">
        <f t="shared" si="12"/>
        <v>9.5</v>
      </c>
      <c r="CI188" s="152">
        <f>$F$111+$B$111</f>
        <v>0</v>
      </c>
      <c r="CJ188" s="153" t="str">
        <f>IF(CI188&gt;CI189,5,IF(CI188=CI189,"2,5",0))</f>
        <v>2,5</v>
      </c>
      <c r="CK188" s="147">
        <f t="shared" si="13"/>
        <v>9.5</v>
      </c>
      <c r="CL188" s="152">
        <f>$G$111+$B$111</f>
        <v>0</v>
      </c>
      <c r="CM188" s="153" t="str">
        <f>IF(CL188&gt;CL189,5,IF(CL188=CL189,"2,5",0))</f>
        <v>2,5</v>
      </c>
      <c r="CN188" s="147">
        <f t="shared" si="14"/>
        <v>9.5</v>
      </c>
      <c r="CO188" s="154">
        <f>$M$111+($B$111*3)</f>
        <v>0</v>
      </c>
      <c r="CP188" s="153" t="str">
        <f>IF(CO188&gt;CO189,10,IF(CO188=CO189,"5",0))</f>
        <v>5</v>
      </c>
      <c r="CQ188" s="147">
        <f t="shared" si="15"/>
        <v>9.5</v>
      </c>
      <c r="CR188" s="155">
        <f t="shared" si="10"/>
        <v>50.5</v>
      </c>
      <c r="CS188" s="155">
        <f t="shared" si="11"/>
        <v>50.5</v>
      </c>
      <c r="CT188" s="156">
        <v>11</v>
      </c>
      <c r="CU188" s="410"/>
    </row>
    <row r="189" spans="82:99" x14ac:dyDescent="0.3">
      <c r="CD189" s="150">
        <v>12</v>
      </c>
      <c r="CE189" s="442"/>
      <c r="CF189" s="147">
        <f>$E$121+$B$121</f>
        <v>0</v>
      </c>
      <c r="CG189" s="153" t="str">
        <f>IF(CF189&gt;CF188,5,IF(CF189=CF188,"2,5",0))</f>
        <v>2,5</v>
      </c>
      <c r="CH189" s="147">
        <f t="shared" si="12"/>
        <v>9.5</v>
      </c>
      <c r="CI189" s="152">
        <f>$F$121+$B$121</f>
        <v>0</v>
      </c>
      <c r="CJ189" s="153" t="str">
        <f>IF(CI189&gt;CI188,5,IF(CI189=CI188,"2,5",0))</f>
        <v>2,5</v>
      </c>
      <c r="CK189" s="147">
        <f t="shared" si="13"/>
        <v>9.5</v>
      </c>
      <c r="CL189" s="152">
        <f>$G$121+$B$121</f>
        <v>0</v>
      </c>
      <c r="CM189" s="153" t="str">
        <f>IF(CL189&gt;CL188,5,IF(CL189=CL188,"2,5",0))</f>
        <v>2,5</v>
      </c>
      <c r="CN189" s="147">
        <f t="shared" si="14"/>
        <v>9.5</v>
      </c>
      <c r="CO189" s="154">
        <f>$M$121+($B$121*3)</f>
        <v>0</v>
      </c>
      <c r="CP189" s="153" t="str">
        <f>IF(CO189&gt;CO188,10,IF(CO189=CO188,"5",0))</f>
        <v>5</v>
      </c>
      <c r="CQ189" s="147">
        <f t="shared" si="15"/>
        <v>9.5</v>
      </c>
      <c r="CR189" s="155">
        <f t="shared" si="10"/>
        <v>50.5</v>
      </c>
      <c r="CS189" s="155">
        <f t="shared" si="11"/>
        <v>50.5</v>
      </c>
      <c r="CT189" s="156">
        <v>12</v>
      </c>
      <c r="CU189" s="410"/>
    </row>
    <row r="190" spans="82:99" x14ac:dyDescent="0.3">
      <c r="CD190" s="150">
        <v>13</v>
      </c>
      <c r="CE190" s="442"/>
      <c r="CF190" s="157">
        <f>$E$131+$B$131</f>
        <v>0</v>
      </c>
      <c r="CG190" s="153" t="str">
        <f>IF(CF190&gt;CF191,5,IF(CF190=CF191,"2,5",0))</f>
        <v>2,5</v>
      </c>
      <c r="CH190" s="147">
        <f t="shared" si="12"/>
        <v>9.5</v>
      </c>
      <c r="CI190" s="152">
        <f>$F$131+$B$131</f>
        <v>0</v>
      </c>
      <c r="CJ190" s="153" t="str">
        <f>IF(CI190&gt;CI191,5,IF(CI190=CI191,"2,5",0))</f>
        <v>2,5</v>
      </c>
      <c r="CK190" s="147">
        <f t="shared" si="13"/>
        <v>9.5</v>
      </c>
      <c r="CL190" s="152">
        <f>$G$131+$B$131</f>
        <v>0</v>
      </c>
      <c r="CM190" s="153" t="str">
        <f>IF(CL190&gt;CL191,5,IF(CL190=CL191,"2,5",0))</f>
        <v>2,5</v>
      </c>
      <c r="CN190" s="147">
        <f t="shared" si="14"/>
        <v>9.5</v>
      </c>
      <c r="CO190" s="154">
        <f>$M$131+($B$131*3)</f>
        <v>0</v>
      </c>
      <c r="CP190" s="153" t="str">
        <f>IF(CO190&gt;CO191,10,IF(CO190=CO191,"5",0))</f>
        <v>5</v>
      </c>
      <c r="CQ190" s="147">
        <f t="shared" si="15"/>
        <v>9.5</v>
      </c>
      <c r="CR190" s="155">
        <f t="shared" si="10"/>
        <v>50.5</v>
      </c>
      <c r="CS190" s="155">
        <f t="shared" si="11"/>
        <v>50.5</v>
      </c>
      <c r="CT190" s="156">
        <v>13</v>
      </c>
      <c r="CU190" s="410"/>
    </row>
    <row r="191" spans="82:99" x14ac:dyDescent="0.3">
      <c r="CD191" s="150">
        <v>14</v>
      </c>
      <c r="CE191" s="442"/>
      <c r="CF191" s="157">
        <f>$E$141+$B$141</f>
        <v>0</v>
      </c>
      <c r="CG191" s="153" t="str">
        <f>IF(CF191&gt;CF190,5,IF(CF191=CF190,"2,5",0))</f>
        <v>2,5</v>
      </c>
      <c r="CH191" s="147">
        <f t="shared" si="12"/>
        <v>9.5</v>
      </c>
      <c r="CI191" s="152">
        <f>$F$141+$B$141</f>
        <v>0</v>
      </c>
      <c r="CJ191" s="153" t="str">
        <f>IF(CI191&gt;CI190,5,IF(CI191=CI190,"2,5",0))</f>
        <v>2,5</v>
      </c>
      <c r="CK191" s="147">
        <f t="shared" si="13"/>
        <v>9.5</v>
      </c>
      <c r="CL191" s="152">
        <f>$G$141+$B$141</f>
        <v>0</v>
      </c>
      <c r="CM191" s="153" t="str">
        <f>IF(CL191&gt;CL190,5,IF(CL191=CL190,"2,5",0))</f>
        <v>2,5</v>
      </c>
      <c r="CN191" s="147">
        <f t="shared" si="14"/>
        <v>9.5</v>
      </c>
      <c r="CO191" s="154">
        <f>$M$141+($B$141*3)</f>
        <v>0</v>
      </c>
      <c r="CP191" s="153" t="str">
        <f>IF(CO191&gt;CO190,10,IF(CO191=CO190,"5",0))</f>
        <v>5</v>
      </c>
      <c r="CQ191" s="147">
        <f t="shared" si="15"/>
        <v>9.5</v>
      </c>
      <c r="CR191" s="155">
        <f t="shared" si="10"/>
        <v>50.5</v>
      </c>
      <c r="CS191" s="155">
        <f t="shared" si="11"/>
        <v>50.5</v>
      </c>
      <c r="CT191" s="156">
        <v>14</v>
      </c>
      <c r="CU191" s="410"/>
    </row>
    <row r="192" spans="82:99" x14ac:dyDescent="0.3">
      <c r="CD192" s="150">
        <v>15</v>
      </c>
      <c r="CE192" s="442"/>
      <c r="CF192" s="157">
        <f>$E$151+$B$151</f>
        <v>0</v>
      </c>
      <c r="CG192" s="153" t="str">
        <f>IF(CF192&gt;CF193,5,IF(CF192=CF193,"2,5",0))</f>
        <v>2,5</v>
      </c>
      <c r="CH192" s="147">
        <f t="shared" si="12"/>
        <v>9.5</v>
      </c>
      <c r="CI192" s="152">
        <f>$F$151+$B$151</f>
        <v>0</v>
      </c>
      <c r="CJ192" s="153" t="str">
        <f>IF(CI192&gt;CI193,5,IF(CI192=CI193,"2,5",0))</f>
        <v>2,5</v>
      </c>
      <c r="CK192" s="147">
        <f t="shared" si="13"/>
        <v>9.5</v>
      </c>
      <c r="CL192" s="152">
        <f>$G$151+$B$151</f>
        <v>0</v>
      </c>
      <c r="CM192" s="153" t="str">
        <f>IF(CL192&gt;CL193,5,IF(CL192=CL193,"2,5",0))</f>
        <v>2,5</v>
      </c>
      <c r="CN192" s="147">
        <f t="shared" si="14"/>
        <v>9.5</v>
      </c>
      <c r="CO192" s="154">
        <f>$M$151+($B$151*3)</f>
        <v>0</v>
      </c>
      <c r="CP192" s="153" t="str">
        <f>IF(CO192&gt;CO193,10,IF(CO192=CO193,"5",0))</f>
        <v>5</v>
      </c>
      <c r="CQ192" s="147">
        <f t="shared" si="15"/>
        <v>9.5</v>
      </c>
      <c r="CR192" s="155">
        <f t="shared" si="10"/>
        <v>50.5</v>
      </c>
      <c r="CS192" s="155">
        <f t="shared" si="11"/>
        <v>50.5</v>
      </c>
      <c r="CT192" s="156">
        <v>15</v>
      </c>
      <c r="CU192" s="410"/>
    </row>
    <row r="193" spans="82:99" x14ac:dyDescent="0.3">
      <c r="CD193" s="150">
        <v>16</v>
      </c>
      <c r="CE193" s="443"/>
      <c r="CF193" s="157">
        <f>$E$161+$B$161</f>
        <v>0</v>
      </c>
      <c r="CG193" s="153" t="str">
        <f>IF(CF193&gt;CF194,5,IF(CF193=CF194,"2,5",0))</f>
        <v>2,5</v>
      </c>
      <c r="CH193" s="147">
        <f t="shared" si="12"/>
        <v>9.5</v>
      </c>
      <c r="CI193" s="157">
        <f>$F$161+$B$161</f>
        <v>0</v>
      </c>
      <c r="CJ193" s="153" t="str">
        <f t="shared" ref="CJ193" si="16">IF(CI193&gt;CI194,5,IF(CI193=CI194,"2,5",0))</f>
        <v>2,5</v>
      </c>
      <c r="CK193" s="147">
        <f t="shared" si="13"/>
        <v>9.5</v>
      </c>
      <c r="CL193" s="157">
        <f>$G$161+$B$161</f>
        <v>0</v>
      </c>
      <c r="CM193" s="153" t="str">
        <f t="shared" ref="CM193" si="17">IF(CL193&gt;CL194,5,IF(CL193=CL194,"2,5",0))</f>
        <v>2,5</v>
      </c>
      <c r="CN193" s="147">
        <f t="shared" si="14"/>
        <v>9.5</v>
      </c>
      <c r="CO193" s="159">
        <f>$M$161+($B$161*3)</f>
        <v>0</v>
      </c>
      <c r="CP193" s="153" t="str">
        <f t="shared" ref="CP193" si="18">IF(CO193&gt;CO194,10,IF(CO193=CO194,"5",0))</f>
        <v>5</v>
      </c>
      <c r="CQ193" s="147">
        <f t="shared" si="15"/>
        <v>9.5</v>
      </c>
      <c r="CR193" s="160">
        <f>CG193+CH193+CJ193+CK193+CM193+CN193+CP193+CQ193</f>
        <v>50.5</v>
      </c>
      <c r="CS193" s="160">
        <f t="shared" si="11"/>
        <v>50.5</v>
      </c>
      <c r="CT193" s="161">
        <v>16</v>
      </c>
      <c r="CU193" s="410"/>
    </row>
    <row r="194" spans="82:99" x14ac:dyDescent="0.3">
      <c r="CD194" s="162">
        <v>17</v>
      </c>
      <c r="CE194" s="443"/>
      <c r="CF194" s="157">
        <f>$E$171+$B$171</f>
        <v>0</v>
      </c>
      <c r="CG194" s="147" t="str">
        <f>IF(CF194&gt;CF195,5,IF(CF194=CF195,"2,5",0))</f>
        <v>2,5</v>
      </c>
      <c r="CH194" s="147">
        <f t="shared" si="12"/>
        <v>9.5</v>
      </c>
      <c r="CI194" s="147">
        <f>$F$171+$B$171</f>
        <v>0</v>
      </c>
      <c r="CJ194" s="153" t="str">
        <f>IF(CI194&gt;CI195,5,IF(CI194=CI195,"2,5",0))</f>
        <v>2,5</v>
      </c>
      <c r="CK194" s="147">
        <f t="shared" si="13"/>
        <v>9.5</v>
      </c>
      <c r="CL194" s="163">
        <f>$G$171+$B$171</f>
        <v>0</v>
      </c>
      <c r="CM194" s="153" t="str">
        <f>IF(CL194&gt;CL195,5,IF(CL194=CL195,"2,5",0))</f>
        <v>2,5</v>
      </c>
      <c r="CN194" s="147">
        <f t="shared" si="14"/>
        <v>9.5</v>
      </c>
      <c r="CO194" s="163">
        <f>$M$171+($B$171*3)</f>
        <v>0</v>
      </c>
      <c r="CP194" s="153" t="str">
        <f>IF(CO194&gt;CO195,10,IF(CO194=CO195,"5",0))</f>
        <v>5</v>
      </c>
      <c r="CQ194" s="147">
        <f t="shared" si="15"/>
        <v>9.5</v>
      </c>
      <c r="CR194" s="160">
        <f t="shared" ref="CR194:CR195" si="19">CG194+CH194+CJ194+CK194+CM194+CN194+CP194+CQ194</f>
        <v>50.5</v>
      </c>
      <c r="CS194" s="160">
        <f t="shared" si="11"/>
        <v>50.5</v>
      </c>
      <c r="CT194" s="164">
        <v>17</v>
      </c>
      <c r="CU194" s="410"/>
    </row>
    <row r="195" spans="82:99" ht="15" thickBot="1" x14ac:dyDescent="0.35">
      <c r="CD195" s="165">
        <v>18</v>
      </c>
      <c r="CE195" s="444"/>
      <c r="CF195" s="167">
        <f>$E$181+$B$181</f>
        <v>0</v>
      </c>
      <c r="CG195" s="168" t="str">
        <f>IF(CF195&gt;CF194,5,IF(CF195=CF194,"2,5",0))</f>
        <v>2,5</v>
      </c>
      <c r="CH195" s="168">
        <f t="shared" si="12"/>
        <v>9.5</v>
      </c>
      <c r="CI195" s="168">
        <f>$F$181+$B$181</f>
        <v>0</v>
      </c>
      <c r="CJ195" s="168" t="str">
        <f>IF(CI195&gt;CI194,5,IF(CI195=CI194,"2,5",0))</f>
        <v>2,5</v>
      </c>
      <c r="CK195" s="168">
        <f t="shared" si="13"/>
        <v>9.5</v>
      </c>
      <c r="CL195" s="170">
        <f>$G$181+$B$181</f>
        <v>0</v>
      </c>
      <c r="CM195" s="170" t="str">
        <f>IF(CL195&gt;CL194,5,IF(CL195=CL194,"2,5",0))</f>
        <v>2,5</v>
      </c>
      <c r="CN195" s="168">
        <f t="shared" si="14"/>
        <v>9.5</v>
      </c>
      <c r="CO195" s="170">
        <f>$M$181+($B$181*3)</f>
        <v>0</v>
      </c>
      <c r="CP195" s="168" t="str">
        <f>IF(CO195&gt;CO194,10,IF(CO195=CO194,"5",0))</f>
        <v>5</v>
      </c>
      <c r="CQ195" s="168">
        <f t="shared" si="15"/>
        <v>9.5</v>
      </c>
      <c r="CR195" s="171">
        <f t="shared" si="19"/>
        <v>50.5</v>
      </c>
      <c r="CS195" s="171">
        <f t="shared" si="11"/>
        <v>50.5</v>
      </c>
      <c r="CT195" s="172">
        <v>18</v>
      </c>
      <c r="CU195" s="410"/>
    </row>
    <row r="196" spans="82:99" ht="15" thickBot="1" x14ac:dyDescent="0.35">
      <c r="CD196" s="173"/>
      <c r="CE196" s="174"/>
      <c r="CF196" s="175"/>
      <c r="CG196" s="176"/>
      <c r="CH196" s="176"/>
      <c r="CI196" s="176"/>
      <c r="CJ196" s="177"/>
      <c r="CK196" s="182"/>
      <c r="CL196" s="179"/>
      <c r="CM196" s="175"/>
      <c r="CN196" s="180"/>
      <c r="CO196" s="180"/>
      <c r="CP196" s="180"/>
      <c r="CQ196" s="180"/>
      <c r="CR196" s="181"/>
      <c r="CS196" s="182"/>
      <c r="CT196" s="183"/>
      <c r="CU196" s="184"/>
    </row>
    <row r="197" spans="82:99" x14ac:dyDescent="0.3">
      <c r="CD197" s="185"/>
      <c r="CE197" s="186"/>
      <c r="CF197" s="187"/>
      <c r="CG197" s="188"/>
      <c r="CH197" s="188"/>
      <c r="CI197" s="188"/>
      <c r="CJ197" s="189"/>
      <c r="CK197" s="194"/>
      <c r="CL197" s="179"/>
      <c r="CM197" s="187"/>
      <c r="CN197" s="192"/>
      <c r="CO197" s="192"/>
      <c r="CP197" s="192"/>
      <c r="CQ197" s="192"/>
      <c r="CR197" s="193"/>
      <c r="CS197" s="194"/>
      <c r="CT197" s="183"/>
      <c r="CU197" s="184"/>
    </row>
    <row r="198" spans="82:99" x14ac:dyDescent="0.3">
      <c r="CD198" s="195"/>
      <c r="CE198" s="186"/>
      <c r="CF198" s="187"/>
      <c r="CG198" s="188"/>
      <c r="CH198" s="188"/>
      <c r="CI198" s="188"/>
      <c r="CJ198" s="189"/>
      <c r="CK198" s="194"/>
      <c r="CL198" s="179"/>
      <c r="CM198" s="187"/>
      <c r="CN198" s="192"/>
      <c r="CO198" s="192"/>
      <c r="CP198" s="192"/>
      <c r="CQ198" s="192"/>
      <c r="CR198" s="193"/>
      <c r="CS198" s="194"/>
      <c r="CT198" s="196"/>
      <c r="CU198" s="184"/>
    </row>
    <row r="199" spans="82:99" ht="15" thickBot="1" x14ac:dyDescent="0.35">
      <c r="CD199" s="197"/>
      <c r="CE199" s="198"/>
      <c r="CF199" s="199"/>
      <c r="CG199" s="200"/>
      <c r="CH199" s="200"/>
      <c r="CI199" s="200"/>
      <c r="CJ199" s="201"/>
      <c r="CK199" s="411"/>
      <c r="CL199" s="203"/>
      <c r="CM199" s="204"/>
      <c r="CN199" s="205"/>
      <c r="CO199" s="205"/>
      <c r="CP199" s="205"/>
      <c r="CQ199" s="205"/>
      <c r="CR199" s="206"/>
      <c r="CS199" s="207"/>
      <c r="CT199" s="208"/>
      <c r="CU199" s="184"/>
    </row>
    <row r="200" spans="82:99" ht="16.2" thickBot="1" x14ac:dyDescent="0.35">
      <c r="CD200" s="209"/>
      <c r="CE200" s="210"/>
      <c r="CF200" s="211"/>
      <c r="CG200" s="211"/>
      <c r="CH200" s="211"/>
      <c r="CI200" s="211"/>
      <c r="CJ200" s="212"/>
      <c r="CK200" s="186"/>
      <c r="CL200" s="213"/>
      <c r="CM200" s="214"/>
      <c r="CN200" s="214"/>
      <c r="CO200" s="214"/>
      <c r="CP200" s="214"/>
      <c r="CQ200" s="214"/>
      <c r="CR200" s="214"/>
      <c r="CS200" s="215"/>
      <c r="CT200" s="216"/>
      <c r="CU200" s="184"/>
    </row>
    <row r="201" spans="82:99" x14ac:dyDescent="0.3">
      <c r="CD201" s="217"/>
      <c r="CE201" s="218"/>
      <c r="CF201" s="218"/>
      <c r="CG201" s="218"/>
      <c r="CH201" s="218"/>
      <c r="CI201" s="219"/>
      <c r="CJ201" s="220"/>
      <c r="CK201" s="186"/>
      <c r="CL201" s="195"/>
      <c r="CM201" s="186"/>
      <c r="CN201" s="186"/>
      <c r="CO201" s="186"/>
      <c r="CP201" s="186"/>
      <c r="CQ201" s="186"/>
      <c r="CR201" s="221"/>
      <c r="CS201" s="222"/>
      <c r="CT201" s="223"/>
      <c r="CU201" s="184"/>
    </row>
    <row r="202" spans="82:99" ht="15" thickBot="1" x14ac:dyDescent="0.35">
      <c r="CD202" s="224"/>
      <c r="CE202" s="225"/>
      <c r="CF202" s="225"/>
      <c r="CG202" s="225"/>
      <c r="CH202" s="225"/>
      <c r="CI202" s="198"/>
      <c r="CJ202" s="226"/>
      <c r="CK202" s="186"/>
      <c r="CL202" s="227"/>
      <c r="CM202" s="228"/>
      <c r="CN202" s="228"/>
      <c r="CO202" s="228"/>
      <c r="CP202" s="228"/>
      <c r="CQ202" s="228"/>
      <c r="CR202" s="200"/>
      <c r="CS202" s="229"/>
      <c r="CT202" s="230"/>
      <c r="CU202" s="184"/>
    </row>
    <row r="203" spans="82:99" ht="15" thickBot="1" x14ac:dyDescent="0.35">
      <c r="CD203" s="195"/>
      <c r="CE203" s="186"/>
      <c r="CF203" s="186"/>
      <c r="CG203" s="186"/>
      <c r="CH203" s="186"/>
      <c r="CI203" s="186"/>
      <c r="CJ203" s="221"/>
      <c r="CK203" s="231"/>
      <c r="CL203" s="232"/>
      <c r="CM203" s="232"/>
      <c r="CN203" s="232"/>
      <c r="CO203" s="232"/>
      <c r="CP203" s="233"/>
      <c r="CQ203" s="221"/>
      <c r="CR203" s="221"/>
      <c r="CS203" s="221"/>
      <c r="CT203" s="196"/>
      <c r="CU203" s="184"/>
    </row>
    <row r="204" spans="82:99" ht="16.2" thickBot="1" x14ac:dyDescent="0.35">
      <c r="CD204" s="234"/>
      <c r="CE204" s="235"/>
      <c r="CF204" s="236"/>
      <c r="CG204" s="236"/>
      <c r="CH204" s="236"/>
      <c r="CI204" s="236"/>
      <c r="CJ204" s="237"/>
      <c r="CK204" s="233"/>
      <c r="CL204" s="213"/>
      <c r="CM204" s="214"/>
      <c r="CN204" s="214"/>
      <c r="CO204" s="214"/>
      <c r="CP204" s="214"/>
      <c r="CQ204" s="214"/>
      <c r="CR204" s="214"/>
      <c r="CS204" s="214"/>
      <c r="CT204" s="140"/>
      <c r="CU204" s="184"/>
    </row>
    <row r="205" spans="82:99" x14ac:dyDescent="0.3">
      <c r="CD205" s="185"/>
      <c r="CE205" s="238"/>
      <c r="CF205" s="238"/>
      <c r="CG205" s="238"/>
      <c r="CH205" s="238"/>
      <c r="CI205" s="186"/>
      <c r="CJ205" s="220"/>
      <c r="CK205" s="233"/>
      <c r="CL205" s="239"/>
      <c r="CM205" s="186"/>
      <c r="CN205" s="186"/>
      <c r="CO205" s="186"/>
      <c r="CP205" s="186"/>
      <c r="CQ205" s="186"/>
      <c r="CR205" s="186"/>
      <c r="CS205" s="222"/>
      <c r="CT205" s="223"/>
      <c r="CU205" s="184"/>
    </row>
    <row r="206" spans="82:99" ht="15" thickBot="1" x14ac:dyDescent="0.35">
      <c r="CD206" s="227"/>
      <c r="CE206" s="228"/>
      <c r="CF206" s="228"/>
      <c r="CG206" s="228"/>
      <c r="CH206" s="228"/>
      <c r="CI206" s="228"/>
      <c r="CJ206" s="226"/>
      <c r="CK206" s="233"/>
      <c r="CL206" s="197"/>
      <c r="CM206" s="228"/>
      <c r="CN206" s="228"/>
      <c r="CO206" s="228"/>
      <c r="CP206" s="228"/>
      <c r="CQ206" s="228"/>
      <c r="CR206" s="228"/>
      <c r="CS206" s="229"/>
      <c r="CT206" s="240"/>
      <c r="CU206" s="184"/>
    </row>
    <row r="207" spans="82:99" ht="15" thickBot="1" x14ac:dyDescent="0.35">
      <c r="CD207" s="195"/>
      <c r="CE207" s="186"/>
      <c r="CF207" s="186"/>
      <c r="CG207" s="186"/>
      <c r="CH207" s="186"/>
      <c r="CI207" s="186"/>
      <c r="CJ207" s="221"/>
      <c r="CK207" s="231"/>
      <c r="CL207" s="232"/>
      <c r="CM207" s="232"/>
      <c r="CN207" s="232"/>
      <c r="CO207" s="232"/>
      <c r="CP207" s="233"/>
      <c r="CQ207" s="221"/>
      <c r="CR207" s="221"/>
      <c r="CS207" s="221"/>
      <c r="CT207" s="196"/>
      <c r="CU207" s="184"/>
    </row>
    <row r="208" spans="82:99" ht="16.2" thickBot="1" x14ac:dyDescent="0.35">
      <c r="CD208" s="213"/>
      <c r="CE208" s="241"/>
      <c r="CF208" s="214"/>
      <c r="CG208" s="214"/>
      <c r="CH208" s="214"/>
      <c r="CI208" s="214"/>
      <c r="CJ208" s="140"/>
      <c r="CK208" s="233"/>
      <c r="CL208" s="213"/>
      <c r="CM208" s="214"/>
      <c r="CN208" s="214"/>
      <c r="CO208" s="214"/>
      <c r="CP208" s="214"/>
      <c r="CQ208" s="214"/>
      <c r="CR208" s="214"/>
      <c r="CS208" s="214"/>
      <c r="CT208" s="140"/>
      <c r="CU208" s="184"/>
    </row>
    <row r="209" spans="82:99" ht="15" thickBot="1" x14ac:dyDescent="0.35">
      <c r="CD209" s="242"/>
      <c r="CE209" s="198"/>
      <c r="CF209" s="243"/>
      <c r="CG209" s="243"/>
      <c r="CH209" s="243"/>
      <c r="CI209" s="198"/>
      <c r="CJ209" s="244"/>
      <c r="CK209" s="233"/>
      <c r="CL209" s="242"/>
      <c r="CM209" s="198"/>
      <c r="CN209" s="243"/>
      <c r="CO209" s="243"/>
      <c r="CP209" s="243"/>
      <c r="CQ209" s="243"/>
      <c r="CR209" s="243"/>
      <c r="CS209" s="245"/>
      <c r="CT209" s="246"/>
      <c r="CU209" s="184"/>
    </row>
    <row r="210" spans="82:99" ht="15" thickBot="1" x14ac:dyDescent="0.35">
      <c r="CD210" s="195"/>
      <c r="CE210" s="186"/>
      <c r="CF210" s="186"/>
      <c r="CG210" s="186"/>
      <c r="CH210" s="186"/>
      <c r="CI210" s="186"/>
      <c r="CJ210" s="221"/>
      <c r="CK210" s="231"/>
      <c r="CL210" s="232"/>
      <c r="CM210" s="232"/>
      <c r="CN210" s="232"/>
      <c r="CO210" s="232"/>
      <c r="CP210" s="233"/>
      <c r="CQ210" s="221"/>
      <c r="CR210" s="221"/>
      <c r="CS210" s="221"/>
      <c r="CT210" s="196"/>
      <c r="CU210" s="184"/>
    </row>
    <row r="211" spans="82:99" ht="16.2" thickBot="1" x14ac:dyDescent="0.35">
      <c r="CD211" s="195"/>
      <c r="CE211" s="186"/>
      <c r="CF211" s="213"/>
      <c r="CG211" s="214"/>
      <c r="CH211" s="214"/>
      <c r="CI211" s="214"/>
      <c r="CJ211" s="214"/>
      <c r="CK211" s="214"/>
      <c r="CL211" s="214"/>
      <c r="CM211" s="214"/>
      <c r="CN211" s="214"/>
      <c r="CO211" s="140"/>
      <c r="CP211" s="186"/>
      <c r="CQ211" s="186"/>
      <c r="CR211" s="186"/>
      <c r="CS211" s="186"/>
      <c r="CT211" s="183"/>
      <c r="CU211" s="184"/>
    </row>
    <row r="212" spans="82:99" ht="15" thickBot="1" x14ac:dyDescent="0.35">
      <c r="CD212" s="195"/>
      <c r="CE212" s="186"/>
      <c r="CF212" s="247"/>
      <c r="CG212" s="248"/>
      <c r="CH212" s="248"/>
      <c r="CI212" s="248"/>
      <c r="CJ212" s="248"/>
      <c r="CK212" s="248"/>
      <c r="CL212" s="249"/>
      <c r="CM212" s="250"/>
      <c r="CN212" s="251"/>
      <c r="CO212" s="252"/>
      <c r="CP212" s="186"/>
      <c r="CQ212" s="186"/>
      <c r="CR212" s="253"/>
      <c r="CS212" s="253"/>
      <c r="CT212" s="183"/>
      <c r="CU212" s="184"/>
    </row>
    <row r="213" spans="82:99" ht="15" thickBot="1" x14ac:dyDescent="0.35">
      <c r="CD213" s="195"/>
      <c r="CE213" s="186"/>
      <c r="CF213" s="186"/>
      <c r="CG213" s="186"/>
      <c r="CH213" s="186"/>
      <c r="CI213" s="186"/>
      <c r="CJ213" s="221"/>
      <c r="CK213" s="231"/>
      <c r="CL213" s="232"/>
      <c r="CM213" s="232"/>
      <c r="CN213" s="232"/>
      <c r="CO213" s="232"/>
      <c r="CP213" s="233"/>
      <c r="CQ213" s="221"/>
      <c r="CR213" s="221"/>
      <c r="CS213" s="221"/>
      <c r="CT213" s="196"/>
      <c r="CU213" s="184"/>
    </row>
    <row r="214" spans="82:99" ht="15" thickBot="1" x14ac:dyDescent="0.35">
      <c r="CD214" s="254"/>
      <c r="CE214" s="140"/>
      <c r="CF214" s="255"/>
      <c r="CG214" s="255"/>
      <c r="CH214" s="256"/>
      <c r="CI214" s="257"/>
      <c r="CJ214" s="258"/>
      <c r="CK214" s="259"/>
      <c r="CL214" s="260"/>
      <c r="CM214" s="257"/>
      <c r="CN214" s="216"/>
      <c r="CO214" s="215"/>
      <c r="CP214" s="216"/>
      <c r="CQ214" s="261"/>
      <c r="CR214" s="261"/>
      <c r="CS214" s="261"/>
      <c r="CT214" s="262"/>
      <c r="CU214" s="184"/>
    </row>
    <row r="215" spans="82:99" x14ac:dyDescent="0.3">
      <c r="CD215" s="412"/>
      <c r="CE215" s="264"/>
      <c r="CF215" s="265"/>
      <c r="CG215" s="265"/>
      <c r="CH215" s="266"/>
      <c r="CI215" s="267"/>
      <c r="CJ215" s="268"/>
      <c r="CK215" s="269"/>
      <c r="CL215" s="270"/>
      <c r="CM215" s="268"/>
      <c r="CN215" s="271"/>
      <c r="CO215" s="272"/>
      <c r="CP215" s="181"/>
      <c r="CQ215" s="265"/>
      <c r="CR215" s="274"/>
      <c r="CS215" s="275"/>
      <c r="CT215" s="262"/>
      <c r="CU215" s="184"/>
    </row>
    <row r="216" spans="82:99" x14ac:dyDescent="0.3">
      <c r="CD216" s="413"/>
      <c r="CE216" s="414"/>
      <c r="CF216" s="147"/>
      <c r="CG216" s="147"/>
      <c r="CH216" s="278"/>
      <c r="CI216" s="279"/>
      <c r="CJ216" s="280"/>
      <c r="CK216" s="280"/>
      <c r="CL216" s="281"/>
      <c r="CM216" s="282"/>
      <c r="CN216" s="219"/>
      <c r="CO216" s="277"/>
      <c r="CP216" s="193"/>
      <c r="CQ216" s="147"/>
      <c r="CR216" s="163"/>
      <c r="CS216" s="284"/>
      <c r="CT216" s="183"/>
      <c r="CU216" s="184"/>
    </row>
    <row r="217" spans="82:99" x14ac:dyDescent="0.3">
      <c r="CD217" s="413"/>
      <c r="CE217" s="414"/>
      <c r="CF217" s="147"/>
      <c r="CG217" s="147"/>
      <c r="CH217" s="278"/>
      <c r="CI217" s="285"/>
      <c r="CJ217" s="286"/>
      <c r="CK217" s="286"/>
      <c r="CL217" s="287"/>
      <c r="CM217" s="282"/>
      <c r="CN217" s="219"/>
      <c r="CO217" s="277"/>
      <c r="CP217" s="193"/>
      <c r="CQ217" s="147"/>
      <c r="CR217" s="163"/>
      <c r="CS217" s="284"/>
      <c r="CT217" s="288"/>
      <c r="CU217" s="184"/>
    </row>
    <row r="218" spans="82:99" x14ac:dyDescent="0.3">
      <c r="CD218" s="413"/>
      <c r="CE218" s="414"/>
      <c r="CF218" s="147"/>
      <c r="CG218" s="147"/>
      <c r="CH218" s="278"/>
      <c r="CI218" s="279"/>
      <c r="CJ218" s="280"/>
      <c r="CK218" s="280"/>
      <c r="CL218" s="289"/>
      <c r="CM218" s="282"/>
      <c r="CN218" s="219"/>
      <c r="CO218" s="277"/>
      <c r="CP218" s="193"/>
      <c r="CQ218" s="147"/>
      <c r="CR218" s="163"/>
      <c r="CS218" s="284"/>
      <c r="CT218" s="290"/>
      <c r="CU218" s="184"/>
    </row>
    <row r="219" spans="82:99" x14ac:dyDescent="0.3">
      <c r="CD219" s="413"/>
      <c r="CE219" s="414"/>
      <c r="CF219" s="147"/>
      <c r="CG219" s="147"/>
      <c r="CH219" s="278"/>
      <c r="CI219" s="285"/>
      <c r="CJ219" s="286"/>
      <c r="CK219" s="286"/>
      <c r="CL219" s="287"/>
      <c r="CM219" s="282"/>
      <c r="CN219" s="219"/>
      <c r="CO219" s="277"/>
      <c r="CP219" s="193"/>
      <c r="CQ219" s="147"/>
      <c r="CR219" s="163"/>
      <c r="CS219" s="284"/>
      <c r="CT219" s="290"/>
      <c r="CU219" s="184"/>
    </row>
    <row r="220" spans="82:99" x14ac:dyDescent="0.3">
      <c r="CD220" s="413"/>
      <c r="CE220" s="414"/>
      <c r="CF220" s="147"/>
      <c r="CG220" s="147"/>
      <c r="CH220" s="278"/>
      <c r="CI220" s="279"/>
      <c r="CJ220" s="280"/>
      <c r="CK220" s="280"/>
      <c r="CL220" s="281"/>
      <c r="CM220" s="282"/>
      <c r="CN220" s="219"/>
      <c r="CO220" s="277"/>
      <c r="CP220" s="193"/>
      <c r="CQ220" s="147"/>
      <c r="CR220" s="163"/>
      <c r="CS220" s="284"/>
      <c r="CT220" s="290"/>
      <c r="CU220" s="184"/>
    </row>
    <row r="221" spans="82:99" x14ac:dyDescent="0.3">
      <c r="CD221" s="413"/>
      <c r="CE221" s="414"/>
      <c r="CF221" s="147"/>
      <c r="CG221" s="147"/>
      <c r="CH221" s="278"/>
      <c r="CI221" s="285"/>
      <c r="CJ221" s="286"/>
      <c r="CK221" s="286"/>
      <c r="CL221" s="287"/>
      <c r="CM221" s="282"/>
      <c r="CN221" s="219"/>
      <c r="CO221" s="277"/>
      <c r="CP221" s="193"/>
      <c r="CQ221" s="147"/>
      <c r="CR221" s="163"/>
      <c r="CS221" s="284"/>
      <c r="CT221" s="290"/>
      <c r="CU221" s="184"/>
    </row>
    <row r="222" spans="82:99" ht="15" thickBot="1" x14ac:dyDescent="0.35">
      <c r="CD222" s="197"/>
      <c r="CE222" s="292"/>
      <c r="CF222" s="293"/>
      <c r="CG222" s="293"/>
      <c r="CH222" s="294"/>
      <c r="CI222" s="295"/>
      <c r="CJ222" s="296"/>
      <c r="CK222" s="296"/>
      <c r="CL222" s="297"/>
      <c r="CM222" s="199"/>
      <c r="CN222" s="198"/>
      <c r="CO222" s="298"/>
      <c r="CP222" s="206"/>
      <c r="CQ222" s="168"/>
      <c r="CR222" s="170"/>
      <c r="CS222" s="300"/>
      <c r="CT222" s="301"/>
      <c r="CU222" s="184"/>
    </row>
  </sheetData>
  <conditionalFormatting sqref="CD1:CT3 CD4:CF19 CH4:CI4 CK4:CL4 CN4:CO4 CD36:CT40 CQ41:CT48 CE41:CO41 CE42:CL42 CF48:CL48 CH44:CK44 CH43:CL43 CH45:CL47 CE43:CE48 CD20 CD22:CT25 CG20 CE20:CF21 CI5:CI20 CH5:CH21 CL5:CL20 CK5:CK21 CO5:CO20 CN5:CN21 CQ4:CT4 CR5:CT19 CQ5:CQ21 CT20 CR20:CS21">
    <cfRule type="cellIs" dxfId="255" priority="72" operator="equal">
      <formula>0</formula>
    </cfRule>
    <cfRule type="containsErrors" dxfId="254" priority="73">
      <formula>ISERROR(CD1)</formula>
    </cfRule>
  </conditionalFormatting>
  <conditionalFormatting sqref="CG4:CG19">
    <cfRule type="containsErrors" dxfId="253" priority="71">
      <formula>ISERROR(CG4)</formula>
    </cfRule>
  </conditionalFormatting>
  <conditionalFormatting sqref="CJ4:CJ20">
    <cfRule type="containsErrors" dxfId="252" priority="70">
      <formula>ISERROR(CJ4)</formula>
    </cfRule>
  </conditionalFormatting>
  <conditionalFormatting sqref="CM4:CM20">
    <cfRule type="containsErrors" dxfId="251" priority="69">
      <formula>ISERROR(CM4)</formula>
    </cfRule>
  </conditionalFormatting>
  <conditionalFormatting sqref="CP4:CP20">
    <cfRule type="containsErrors" dxfId="250" priority="68">
      <formula>ISERROR(CP4)</formula>
    </cfRule>
  </conditionalFormatting>
  <conditionalFormatting sqref="CD26:CT35">
    <cfRule type="cellIs" dxfId="249" priority="66" operator="equal">
      <formula>0</formula>
    </cfRule>
    <cfRule type="containsErrors" dxfId="248" priority="67">
      <formula>ISERROR(CD26)</formula>
    </cfRule>
  </conditionalFormatting>
  <conditionalFormatting sqref="CM42:CO42 CM43:CM48">
    <cfRule type="cellIs" dxfId="247" priority="64" operator="equal">
      <formula>0</formula>
    </cfRule>
    <cfRule type="containsErrors" dxfId="246" priority="65">
      <formula>ISERROR(CM42)</formula>
    </cfRule>
  </conditionalFormatting>
  <conditionalFormatting sqref="CN47:CO47">
    <cfRule type="cellIs" dxfId="245" priority="62" operator="equal">
      <formula>0</formula>
    </cfRule>
    <cfRule type="containsErrors" dxfId="244" priority="63">
      <formula>ISERROR(CN47)</formula>
    </cfRule>
  </conditionalFormatting>
  <conditionalFormatting sqref="CN48:CO48">
    <cfRule type="cellIs" dxfId="243" priority="60" operator="equal">
      <formula>0</formula>
    </cfRule>
    <cfRule type="containsErrors" dxfId="242" priority="61">
      <formula>ISERROR(CN48)</formula>
    </cfRule>
  </conditionalFormatting>
  <conditionalFormatting sqref="CN43:CO43">
    <cfRule type="cellIs" dxfId="241" priority="58" operator="equal">
      <formula>0</formula>
    </cfRule>
    <cfRule type="containsErrors" dxfId="240" priority="59">
      <formula>ISERROR(CN43)</formula>
    </cfRule>
  </conditionalFormatting>
  <conditionalFormatting sqref="CL44">
    <cfRule type="cellIs" dxfId="239" priority="56" operator="equal">
      <formula>0</formula>
    </cfRule>
    <cfRule type="containsErrors" dxfId="238" priority="57">
      <formula>ISERROR(CL44)</formula>
    </cfRule>
  </conditionalFormatting>
  <conditionalFormatting sqref="CN44:CO44">
    <cfRule type="cellIs" dxfId="237" priority="54" operator="equal">
      <formula>0</formula>
    </cfRule>
    <cfRule type="containsErrors" dxfId="236" priority="55">
      <formula>ISERROR(CN44)</formula>
    </cfRule>
  </conditionalFormatting>
  <conditionalFormatting sqref="CN45:CO45">
    <cfRule type="cellIs" dxfId="235" priority="52" operator="equal">
      <formula>0</formula>
    </cfRule>
    <cfRule type="containsErrors" dxfId="234" priority="53">
      <formula>ISERROR(CN45)</formula>
    </cfRule>
  </conditionalFormatting>
  <conditionalFormatting sqref="CN46:CO46">
    <cfRule type="cellIs" dxfId="233" priority="50" operator="equal">
      <formula>0</formula>
    </cfRule>
    <cfRule type="containsErrors" dxfId="232" priority="51">
      <formula>ISERROR(CN46)</formula>
    </cfRule>
  </conditionalFormatting>
  <conditionalFormatting sqref="CF43:CG43">
    <cfRule type="cellIs" dxfId="231" priority="48" operator="equal">
      <formula>0</formula>
    </cfRule>
    <cfRule type="containsErrors" dxfId="230" priority="49">
      <formula>ISERROR(CF43)</formula>
    </cfRule>
  </conditionalFormatting>
  <conditionalFormatting sqref="CF44:CG44">
    <cfRule type="cellIs" dxfId="229" priority="46" operator="equal">
      <formula>0</formula>
    </cfRule>
    <cfRule type="containsErrors" dxfId="228" priority="47">
      <formula>ISERROR(CF44)</formula>
    </cfRule>
  </conditionalFormatting>
  <conditionalFormatting sqref="CF45:CG45">
    <cfRule type="cellIs" dxfId="227" priority="44" operator="equal">
      <formula>0</formula>
    </cfRule>
    <cfRule type="containsErrors" dxfId="226" priority="45">
      <formula>ISERROR(CF45)</formula>
    </cfRule>
  </conditionalFormatting>
  <conditionalFormatting sqref="CF46:CG46">
    <cfRule type="cellIs" dxfId="225" priority="42" operator="equal">
      <formula>0</formula>
    </cfRule>
    <cfRule type="containsErrors" dxfId="224" priority="43">
      <formula>ISERROR(CF46)</formula>
    </cfRule>
  </conditionalFormatting>
  <conditionalFormatting sqref="CF47:CG47">
    <cfRule type="cellIs" dxfId="223" priority="40" operator="equal">
      <formula>0</formula>
    </cfRule>
    <cfRule type="containsErrors" dxfId="222" priority="41">
      <formula>ISERROR(CF47)</formula>
    </cfRule>
  </conditionalFormatting>
  <conditionalFormatting sqref="CD21 CG21 CI21:CJ21 CL21:CM21 CO21:CP21 CT21">
    <cfRule type="cellIs" dxfId="221" priority="38" operator="equal">
      <formula>0</formula>
    </cfRule>
    <cfRule type="containsErrors" dxfId="220" priority="39">
      <formula>ISERROR(CD21)</formula>
    </cfRule>
  </conditionalFormatting>
  <conditionalFormatting sqref="CD175:CT176 CD178:CF193 CH178:CI178 CK178:CL178 CN178:CO178 CD210:CT214 CQ215:CT222 CE215:CO215 CE216:CL216 CF222:CL222 CH218:CK218 CH217:CL217 CH219:CL221 CE217:CE222 CD194 CD196:CT199 CG194 CE194:CF195 CI179:CI194 CH179:CH195 CL179:CL194 CK179:CK195 CO179:CO194 CN179:CN195 CQ178:CT178 CR179:CT193 CQ179:CQ195 CT194 CR194:CS195 CD177 CF177:CT177">
    <cfRule type="containsErrors" dxfId="219" priority="37">
      <formula>ISERROR(CD175)</formula>
    </cfRule>
  </conditionalFormatting>
  <conditionalFormatting sqref="CG178:CG193">
    <cfRule type="containsErrors" dxfId="218" priority="35">
      <formula>ISERROR(CG178)</formula>
    </cfRule>
  </conditionalFormatting>
  <conditionalFormatting sqref="CJ178:CJ194">
    <cfRule type="containsErrors" dxfId="217" priority="34">
      <formula>ISERROR(CJ178)</formula>
    </cfRule>
  </conditionalFormatting>
  <conditionalFormatting sqref="CM178:CM194">
    <cfRule type="containsErrors" dxfId="216" priority="33">
      <formula>ISERROR(CM178)</formula>
    </cfRule>
  </conditionalFormatting>
  <conditionalFormatting sqref="CP178:CP194">
    <cfRule type="containsErrors" dxfId="215" priority="32">
      <formula>ISERROR(CP178)</formula>
    </cfRule>
  </conditionalFormatting>
  <conditionalFormatting sqref="CD200:CT209">
    <cfRule type="cellIs" dxfId="214" priority="30" operator="equal">
      <formula>0</formula>
    </cfRule>
    <cfRule type="containsErrors" dxfId="213" priority="31">
      <formula>ISERROR(CD200)</formula>
    </cfRule>
  </conditionalFormatting>
  <conditionalFormatting sqref="CM216:CO216 CM217:CM222">
    <cfRule type="cellIs" dxfId="212" priority="28" operator="equal">
      <formula>0</formula>
    </cfRule>
    <cfRule type="containsErrors" dxfId="211" priority="29">
      <formula>ISERROR(CM216)</formula>
    </cfRule>
  </conditionalFormatting>
  <conditionalFormatting sqref="CN221:CO221">
    <cfRule type="cellIs" dxfId="210" priority="26" operator="equal">
      <formula>0</formula>
    </cfRule>
    <cfRule type="containsErrors" dxfId="209" priority="27">
      <formula>ISERROR(CN221)</formula>
    </cfRule>
  </conditionalFormatting>
  <conditionalFormatting sqref="CN222:CO222">
    <cfRule type="cellIs" dxfId="208" priority="24" operator="equal">
      <formula>0</formula>
    </cfRule>
    <cfRule type="containsErrors" dxfId="207" priority="25">
      <formula>ISERROR(CN222)</formula>
    </cfRule>
  </conditionalFormatting>
  <conditionalFormatting sqref="CN217:CO217">
    <cfRule type="cellIs" dxfId="206" priority="22" operator="equal">
      <formula>0</formula>
    </cfRule>
    <cfRule type="containsErrors" dxfId="205" priority="23">
      <formula>ISERROR(CN217)</formula>
    </cfRule>
  </conditionalFormatting>
  <conditionalFormatting sqref="CL218">
    <cfRule type="cellIs" dxfId="204" priority="20" operator="equal">
      <formula>0</formula>
    </cfRule>
    <cfRule type="containsErrors" dxfId="203" priority="21">
      <formula>ISERROR(CL218)</formula>
    </cfRule>
  </conditionalFormatting>
  <conditionalFormatting sqref="CN218:CO218">
    <cfRule type="cellIs" dxfId="202" priority="18" operator="equal">
      <formula>0</formula>
    </cfRule>
    <cfRule type="containsErrors" dxfId="201" priority="19">
      <formula>ISERROR(CN218)</formula>
    </cfRule>
  </conditionalFormatting>
  <conditionalFormatting sqref="CN219:CO219">
    <cfRule type="cellIs" dxfId="200" priority="16" operator="equal">
      <formula>0</formula>
    </cfRule>
    <cfRule type="containsErrors" dxfId="199" priority="17">
      <formula>ISERROR(CN219)</formula>
    </cfRule>
  </conditionalFormatting>
  <conditionalFormatting sqref="CN220:CO220">
    <cfRule type="cellIs" dxfId="198" priority="14" operator="equal">
      <formula>0</formula>
    </cfRule>
    <cfRule type="containsErrors" dxfId="197" priority="15">
      <formula>ISERROR(CN220)</formula>
    </cfRule>
  </conditionalFormatting>
  <conditionalFormatting sqref="CF217:CG217">
    <cfRule type="cellIs" dxfId="196" priority="12" operator="equal">
      <formula>0</formula>
    </cfRule>
    <cfRule type="containsErrors" dxfId="195" priority="13">
      <formula>ISERROR(CF217)</formula>
    </cfRule>
  </conditionalFormatting>
  <conditionalFormatting sqref="CF218:CG218">
    <cfRule type="cellIs" dxfId="194" priority="10" operator="equal">
      <formula>0</formula>
    </cfRule>
    <cfRule type="containsErrors" dxfId="193" priority="11">
      <formula>ISERROR(CF218)</formula>
    </cfRule>
  </conditionalFormatting>
  <conditionalFormatting sqref="CF219:CG219">
    <cfRule type="cellIs" dxfId="192" priority="8" operator="equal">
      <formula>0</formula>
    </cfRule>
    <cfRule type="containsErrors" dxfId="191" priority="9">
      <formula>ISERROR(CF219)</formula>
    </cfRule>
  </conditionalFormatting>
  <conditionalFormatting sqref="CF220:CG220">
    <cfRule type="cellIs" dxfId="190" priority="6" operator="equal">
      <formula>0</formula>
    </cfRule>
    <cfRule type="containsErrors" dxfId="189" priority="7">
      <formula>ISERROR(CF220)</formula>
    </cfRule>
  </conditionalFormatting>
  <conditionalFormatting sqref="CF221:CG221">
    <cfRule type="cellIs" dxfId="188" priority="4" operator="equal">
      <formula>0</formula>
    </cfRule>
    <cfRule type="containsErrors" dxfId="187" priority="5">
      <formula>ISERROR(CF221)</formula>
    </cfRule>
  </conditionalFormatting>
  <conditionalFormatting sqref="CD195 CG195 CI195:CJ195 CL195:CM195 CO195:CP195 CT195">
    <cfRule type="cellIs" dxfId="186" priority="2" operator="equal">
      <formula>0</formula>
    </cfRule>
    <cfRule type="containsErrors" dxfId="185" priority="3">
      <formula>ISERROR(CD195)</formula>
    </cfRule>
  </conditionalFormatting>
  <conditionalFormatting sqref="CE177">
    <cfRule type="containsErrors" dxfId="184" priority="1">
      <formula>ISERROR(CE177)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222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6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thickBot="1" x14ac:dyDescent="0.35"/>
    <row r="175" spans="82:98" ht="15" thickBot="1" x14ac:dyDescent="0.35">
      <c r="CD175" s="136"/>
      <c r="CE175" s="137">
        <f>'Nouvel horaire'!A6</f>
        <v>43720</v>
      </c>
      <c r="CF175" s="138"/>
      <c r="CG175" s="138" t="s">
        <v>52</v>
      </c>
      <c r="CH175" s="138"/>
      <c r="CI175" s="138"/>
      <c r="CJ175" s="138"/>
      <c r="CK175" s="138" t="s">
        <v>88</v>
      </c>
      <c r="CL175" s="138"/>
      <c r="CM175" s="138"/>
      <c r="CN175" s="138"/>
      <c r="CO175" s="139"/>
      <c r="CP175" s="138"/>
      <c r="CQ175" s="138" t="s">
        <v>10</v>
      </c>
      <c r="CR175" s="138"/>
      <c r="CS175" s="138"/>
      <c r="CT175" s="140"/>
    </row>
    <row r="176" spans="82:98" x14ac:dyDescent="0.3">
      <c r="CD176" s="142"/>
      <c r="CE176" s="461"/>
      <c r="CF176" s="144" t="s">
        <v>53</v>
      </c>
      <c r="CG176" s="144"/>
      <c r="CH176" s="144" t="s">
        <v>54</v>
      </c>
      <c r="CI176" s="144" t="s">
        <v>55</v>
      </c>
      <c r="CJ176" s="144"/>
      <c r="CK176" s="144" t="s">
        <v>54</v>
      </c>
      <c r="CL176" s="144" t="s">
        <v>56</v>
      </c>
      <c r="CM176" s="144"/>
      <c r="CN176" s="144" t="s">
        <v>54</v>
      </c>
      <c r="CO176" s="144" t="s">
        <v>57</v>
      </c>
      <c r="CP176" s="144"/>
      <c r="CQ176" s="144" t="s">
        <v>54</v>
      </c>
      <c r="CR176" s="144" t="s">
        <v>54</v>
      </c>
      <c r="CS176" s="144" t="s">
        <v>54</v>
      </c>
      <c r="CT176" s="145"/>
    </row>
    <row r="177" spans="82:98" x14ac:dyDescent="0.3">
      <c r="CD177" s="450" t="s">
        <v>58</v>
      </c>
      <c r="CE177" s="462" t="s">
        <v>59</v>
      </c>
      <c r="CF177" s="457" t="s">
        <v>60</v>
      </c>
      <c r="CG177" s="144" t="s">
        <v>54</v>
      </c>
      <c r="CH177" s="148" t="s">
        <v>61</v>
      </c>
      <c r="CI177" s="148" t="s">
        <v>60</v>
      </c>
      <c r="CJ177" s="144" t="s">
        <v>54</v>
      </c>
      <c r="CK177" s="148" t="s">
        <v>61</v>
      </c>
      <c r="CL177" s="148" t="s">
        <v>60</v>
      </c>
      <c r="CM177" s="144" t="s">
        <v>54</v>
      </c>
      <c r="CN177" s="148" t="s">
        <v>61</v>
      </c>
      <c r="CO177" s="148" t="s">
        <v>62</v>
      </c>
      <c r="CP177" s="144" t="s">
        <v>54</v>
      </c>
      <c r="CQ177" s="148" t="s">
        <v>61</v>
      </c>
      <c r="CR177" s="148" t="s">
        <v>63</v>
      </c>
      <c r="CS177" s="148" t="s">
        <v>64</v>
      </c>
      <c r="CT177" s="149" t="s">
        <v>65</v>
      </c>
    </row>
    <row r="178" spans="82:98" x14ac:dyDescent="0.3">
      <c r="CD178" s="451">
        <v>1</v>
      </c>
      <c r="CE178" s="463"/>
      <c r="CF178" s="458">
        <f>$E$211+$B$11</f>
        <v>0</v>
      </c>
      <c r="CG178" s="427" t="str">
        <f>IF(CF178&gt;CF193,5,IF(CF178=CF193,"2,5",0))</f>
        <v>2,5</v>
      </c>
      <c r="CH178" s="147">
        <f>_xlfn.RANK.AVG(CF178,CF$178:CF$195,1)</f>
        <v>9.5</v>
      </c>
      <c r="CI178" s="152">
        <f>$F$211+$B$11</f>
        <v>0</v>
      </c>
      <c r="CJ178" s="430" t="str">
        <f>IF(CI178&gt;CI193,5,IF(CI178=CI193,"2,5",0))</f>
        <v>2,5</v>
      </c>
      <c r="CK178" s="147">
        <f>_xlfn.RANK.AVG(CI178,CI$178:CI$195,1)</f>
        <v>9.5</v>
      </c>
      <c r="CL178" s="152">
        <f>$G$211+$B$11</f>
        <v>0</v>
      </c>
      <c r="CM178" s="430" t="str">
        <f>IF(CL178&gt;CL193,5,IF(CL178=CL193,"2,5",0))</f>
        <v>2,5</v>
      </c>
      <c r="CN178" s="147">
        <f>_xlfn.RANK.AVG(CL178,CL$178:CL$195,1)</f>
        <v>9.5</v>
      </c>
      <c r="CO178" s="154">
        <f>M211</f>
        <v>0</v>
      </c>
      <c r="CP178" s="430">
        <f>IF(CO178&gt;CO193,10,IF(CO178=CO193,5,0))</f>
        <v>5</v>
      </c>
      <c r="CQ178" s="147">
        <f>_xlfn.RANK.AVG(CO178,CO$178:CO$195,1)</f>
        <v>9.5</v>
      </c>
      <c r="CR178" s="155">
        <f>CG178+CH178+CJ178+CK178+CM178+CN178+CP178+CQ178</f>
        <v>50.5</v>
      </c>
      <c r="CS178" s="155">
        <f>CR178+Sem.01!CS178</f>
        <v>101</v>
      </c>
      <c r="CT178" s="156">
        <v>1</v>
      </c>
    </row>
    <row r="179" spans="82:98" x14ac:dyDescent="0.3">
      <c r="CD179" s="452">
        <v>2</v>
      </c>
      <c r="CE179" s="463"/>
      <c r="CF179" s="458">
        <f>$E$221+$B$21</f>
        <v>0</v>
      </c>
      <c r="CG179" s="153" t="str">
        <f>IF(CF179&gt;CF186,5,IF(CF179=CF186,"2,5",0))</f>
        <v>2,5</v>
      </c>
      <c r="CH179" s="147">
        <f t="shared" ref="CH179:CH195" si="0">_xlfn.RANK.AVG(CF179,CF$178:CF$195,1)</f>
        <v>9.5</v>
      </c>
      <c r="CI179" s="152">
        <f>$F$221+$B$21</f>
        <v>0</v>
      </c>
      <c r="CJ179" s="152" t="str">
        <f>IF(CI179&gt;CI186,5,IF(CI179=CI186,"2,5",0))</f>
        <v>2,5</v>
      </c>
      <c r="CK179" s="147">
        <f t="shared" ref="CK179:CK195" si="1">_xlfn.RANK.AVG(CI179,CI$178:CI$195,1)</f>
        <v>9.5</v>
      </c>
      <c r="CL179" s="152">
        <f>$G$221+$B$21</f>
        <v>0</v>
      </c>
      <c r="CM179" s="152" t="str">
        <f>IF(CL179&gt;CL186,5,IF(CL179=CL186,"2,5",0))</f>
        <v>2,5</v>
      </c>
      <c r="CN179" s="147">
        <f t="shared" ref="CN179:CN195" si="2">_xlfn.RANK.AVG(CL179,CL$178:CL$195,1)</f>
        <v>9.5</v>
      </c>
      <c r="CO179" s="154">
        <f>M221</f>
        <v>0</v>
      </c>
      <c r="CP179" s="152">
        <f>IF(CO179&gt;CO186,10,IF(CO179=CO186,5,0))</f>
        <v>5</v>
      </c>
      <c r="CQ179" s="147">
        <f t="shared" ref="CQ179:CQ195" si="3">_xlfn.RANK.AVG(CO179,CO$178:CO$195,1)</f>
        <v>9.5</v>
      </c>
      <c r="CR179" s="155">
        <f t="shared" ref="CR179:CR192" si="4">CG179+CH179+CJ179+CK179+CM179+CN179+CP179+CQ179</f>
        <v>50.5</v>
      </c>
      <c r="CS179" s="155">
        <f>CR179+Sem.01!CS179</f>
        <v>101</v>
      </c>
      <c r="CT179" s="156">
        <v>2</v>
      </c>
    </row>
    <row r="180" spans="82:98" x14ac:dyDescent="0.3">
      <c r="CD180" s="452">
        <v>3</v>
      </c>
      <c r="CE180" s="463"/>
      <c r="CF180" s="459">
        <f>$E$231+$B$31</f>
        <v>0</v>
      </c>
      <c r="CG180" s="153" t="str">
        <f>IF(CF180&gt;CF185,5,IF(CF180=CF185,"2,5",0))</f>
        <v>2,5</v>
      </c>
      <c r="CH180" s="147">
        <f t="shared" si="0"/>
        <v>9.5</v>
      </c>
      <c r="CI180" s="152">
        <f>$F$231+$B$31</f>
        <v>0</v>
      </c>
      <c r="CJ180" s="157" t="str">
        <f>IF(CI180&gt;CI185,5,IF(CI180=CI185,"2,5",0))</f>
        <v>2,5</v>
      </c>
      <c r="CK180" s="147">
        <f t="shared" si="1"/>
        <v>9.5</v>
      </c>
      <c r="CL180" s="152">
        <f>$G$231+$B$31</f>
        <v>0</v>
      </c>
      <c r="CM180" s="157" t="str">
        <f>IF(CL180&gt;CL185,5,IF(CL180=CL185,"2,5",0))</f>
        <v>2,5</v>
      </c>
      <c r="CN180" s="147">
        <f t="shared" si="2"/>
        <v>9.5</v>
      </c>
      <c r="CO180" s="154">
        <f>M231</f>
        <v>0</v>
      </c>
      <c r="CP180" s="157">
        <f>IF(CO180&gt;CO185,10,IF(CO180=CO185,5,0))</f>
        <v>5</v>
      </c>
      <c r="CQ180" s="147">
        <f t="shared" si="3"/>
        <v>9.5</v>
      </c>
      <c r="CR180" s="155">
        <f t="shared" si="4"/>
        <v>50.5</v>
      </c>
      <c r="CS180" s="155">
        <f>CR180+Sem.01!CS180</f>
        <v>101</v>
      </c>
      <c r="CT180" s="156">
        <v>3</v>
      </c>
    </row>
    <row r="181" spans="82:98" x14ac:dyDescent="0.3">
      <c r="CD181" s="452">
        <v>4</v>
      </c>
      <c r="CE181" s="463"/>
      <c r="CF181" s="459">
        <f>$E$241+$B$41</f>
        <v>0</v>
      </c>
      <c r="CG181" s="153" t="str">
        <f>IF(CF181&gt;CF191,5,IF(CF181=CF191,"2,5",0))</f>
        <v>2,5</v>
      </c>
      <c r="CH181" s="147">
        <f t="shared" si="0"/>
        <v>9.5</v>
      </c>
      <c r="CI181" s="152">
        <f>$F$241+$B$41</f>
        <v>0</v>
      </c>
      <c r="CJ181" s="157" t="str">
        <f>IF(CI181&gt;CI191,5,IF(CI181=CI191,"2,5",0))</f>
        <v>2,5</v>
      </c>
      <c r="CK181" s="147">
        <f t="shared" si="1"/>
        <v>9.5</v>
      </c>
      <c r="CL181" s="152">
        <f>$G$241+$B$41</f>
        <v>0</v>
      </c>
      <c r="CM181" s="157" t="str">
        <f>IF(CL181&gt;CL191,5,IF(CL181=CL191,"2,5",0))</f>
        <v>2,5</v>
      </c>
      <c r="CN181" s="147">
        <f t="shared" si="2"/>
        <v>9.5</v>
      </c>
      <c r="CO181" s="154">
        <f>M241</f>
        <v>0</v>
      </c>
      <c r="CP181" s="157">
        <f>IF(CO181&gt;CO191,10,IF(CO181=CO191,5,0))</f>
        <v>5</v>
      </c>
      <c r="CQ181" s="147">
        <f t="shared" si="3"/>
        <v>9.5</v>
      </c>
      <c r="CR181" s="155">
        <f t="shared" si="4"/>
        <v>50.5</v>
      </c>
      <c r="CS181" s="155">
        <f>CR181+Sem.01!CS181</f>
        <v>101</v>
      </c>
      <c r="CT181" s="156">
        <v>4</v>
      </c>
    </row>
    <row r="182" spans="82:98" x14ac:dyDescent="0.3">
      <c r="CD182" s="453">
        <v>5</v>
      </c>
      <c r="CE182" s="463"/>
      <c r="CF182" s="459">
        <f>$E$251+$B$51</f>
        <v>0</v>
      </c>
      <c r="CG182" s="428" t="str">
        <f>IF(CF182&gt;CF187,5,IF(CF182=CF187,"2,5",0))</f>
        <v>2,5</v>
      </c>
      <c r="CH182" s="147">
        <f t="shared" si="0"/>
        <v>9.5</v>
      </c>
      <c r="CI182" s="152">
        <f>$F$251+$B$51</f>
        <v>0</v>
      </c>
      <c r="CJ182" s="429" t="str">
        <f>IF(CI182&gt;CI187,5,IF(CI182=CI187,"2,5",0))</f>
        <v>2,5</v>
      </c>
      <c r="CK182" s="147">
        <f t="shared" si="1"/>
        <v>9.5</v>
      </c>
      <c r="CL182" s="152">
        <f>$G$251+$B$51</f>
        <v>0</v>
      </c>
      <c r="CM182" s="429" t="str">
        <f>IF(CL182&gt;CL187,5,IF(CL182=CL187,"2,5",0))</f>
        <v>2,5</v>
      </c>
      <c r="CN182" s="147">
        <f t="shared" si="2"/>
        <v>9.5</v>
      </c>
      <c r="CO182" s="154">
        <f>M251</f>
        <v>0</v>
      </c>
      <c r="CP182" s="429">
        <f>IF(CO182&gt;CO187,10,IF(CO182=CO187,5,0))</f>
        <v>5</v>
      </c>
      <c r="CQ182" s="147">
        <f t="shared" si="3"/>
        <v>9.5</v>
      </c>
      <c r="CR182" s="155">
        <f t="shared" si="4"/>
        <v>50.5</v>
      </c>
      <c r="CS182" s="155">
        <f>CR182+Sem.01!CS182</f>
        <v>101</v>
      </c>
      <c r="CT182" s="156">
        <v>5</v>
      </c>
    </row>
    <row r="183" spans="82:98" x14ac:dyDescent="0.3">
      <c r="CD183" s="452">
        <v>6</v>
      </c>
      <c r="CE183" s="463"/>
      <c r="CF183" s="459">
        <f>$E$261+$B$61</f>
        <v>0</v>
      </c>
      <c r="CG183" s="153" t="str">
        <f>IF(CF183&gt;CF192,5,IF(CF183=CF192,"2,5",0))</f>
        <v>2,5</v>
      </c>
      <c r="CH183" s="147">
        <f t="shared" si="0"/>
        <v>9.5</v>
      </c>
      <c r="CI183" s="152">
        <f>$F$261+$B$61</f>
        <v>0</v>
      </c>
      <c r="CJ183" s="157" t="str">
        <f>IF(CI183&gt;CI192,5,IF(CI183=CI192,"2,5",0))</f>
        <v>2,5</v>
      </c>
      <c r="CK183" s="147">
        <f t="shared" si="1"/>
        <v>9.5</v>
      </c>
      <c r="CL183" s="152">
        <f>$G$261+$B$61</f>
        <v>0</v>
      </c>
      <c r="CM183" s="157" t="str">
        <f>IF(CL183&gt;CL192,5,IF(CL183=CL192,"2,5",0))</f>
        <v>2,5</v>
      </c>
      <c r="CN183" s="147">
        <f t="shared" si="2"/>
        <v>9.5</v>
      </c>
      <c r="CO183" s="154">
        <f>M261</f>
        <v>0</v>
      </c>
      <c r="CP183" s="157">
        <f>IF(CO183&gt;CO192,10,IF(CO183=CO192,5,0))</f>
        <v>5</v>
      </c>
      <c r="CQ183" s="147">
        <f t="shared" si="3"/>
        <v>9.5</v>
      </c>
      <c r="CR183" s="155">
        <f t="shared" si="4"/>
        <v>50.5</v>
      </c>
      <c r="CS183" s="155">
        <f>CR183+Sem.01!CS183</f>
        <v>101</v>
      </c>
      <c r="CT183" s="156">
        <v>6</v>
      </c>
    </row>
    <row r="184" spans="82:98" x14ac:dyDescent="0.3">
      <c r="CD184" s="452">
        <v>7</v>
      </c>
      <c r="CE184" s="463"/>
      <c r="CF184" s="459">
        <f>$E$271+$B$71</f>
        <v>0</v>
      </c>
      <c r="CG184" s="153" t="str">
        <f>IF(CF184&gt;CF188,5,IF(CF184=CF188,"2,5",0))</f>
        <v>2,5</v>
      </c>
      <c r="CH184" s="147">
        <f t="shared" si="0"/>
        <v>9.5</v>
      </c>
      <c r="CI184" s="152">
        <f>$F$271+$B$71</f>
        <v>0</v>
      </c>
      <c r="CJ184" s="157" t="str">
        <f>IF(CI184&gt;CI188,5,IF(CI184=CI188,"2,5",0))</f>
        <v>2,5</v>
      </c>
      <c r="CK184" s="147">
        <f t="shared" si="1"/>
        <v>9.5</v>
      </c>
      <c r="CL184" s="152">
        <f>$G$271+$B$71</f>
        <v>0</v>
      </c>
      <c r="CM184" s="157" t="str">
        <f>IF(CL184&gt;CL188,5,IF(CL184=CL188,"2,5",0))</f>
        <v>2,5</v>
      </c>
      <c r="CN184" s="147">
        <f t="shared" si="2"/>
        <v>9.5</v>
      </c>
      <c r="CO184" s="154">
        <f>M271</f>
        <v>0</v>
      </c>
      <c r="CP184" s="157">
        <f>IF(CO184&gt;CO188,10,IF(CO184=CO188,5,0))</f>
        <v>5</v>
      </c>
      <c r="CQ184" s="147">
        <f t="shared" si="3"/>
        <v>9.5</v>
      </c>
      <c r="CR184" s="155">
        <f t="shared" si="4"/>
        <v>50.5</v>
      </c>
      <c r="CS184" s="155">
        <f>CR184+Sem.01!CS184</f>
        <v>101</v>
      </c>
      <c r="CT184" s="156">
        <v>7</v>
      </c>
    </row>
    <row r="185" spans="82:98" x14ac:dyDescent="0.3">
      <c r="CD185" s="452">
        <v>8</v>
      </c>
      <c r="CE185" s="463"/>
      <c r="CF185" s="459">
        <f>$E$281+$B$81</f>
        <v>0</v>
      </c>
      <c r="CG185" s="153" t="str">
        <f>IF(CF185&gt;CF180,5,IF(CF185=CF180,"2,5",0))</f>
        <v>2,5</v>
      </c>
      <c r="CH185" s="147">
        <f t="shared" si="0"/>
        <v>9.5</v>
      </c>
      <c r="CI185" s="152">
        <f>$F$281+$B$81</f>
        <v>0</v>
      </c>
      <c r="CJ185" s="157" t="str">
        <f>IF(CI185&gt;CI180,5,IF(CI185=CI180,"2,5",0))</f>
        <v>2,5</v>
      </c>
      <c r="CK185" s="147">
        <f t="shared" si="1"/>
        <v>9.5</v>
      </c>
      <c r="CL185" s="152">
        <f>$G$281+$B$81</f>
        <v>0</v>
      </c>
      <c r="CM185" s="157" t="str">
        <f>IF(CL185&gt;CL180,5,IF(CL185=CL180,"2,5",0))</f>
        <v>2,5</v>
      </c>
      <c r="CN185" s="147">
        <f t="shared" si="2"/>
        <v>9.5</v>
      </c>
      <c r="CO185" s="154">
        <f>M281</f>
        <v>0</v>
      </c>
      <c r="CP185" s="157">
        <f>IF(CO185&gt;CO180,10,IF(CO185=CO180,5,0))</f>
        <v>5</v>
      </c>
      <c r="CQ185" s="147">
        <f t="shared" si="3"/>
        <v>9.5</v>
      </c>
      <c r="CR185" s="155">
        <f t="shared" si="4"/>
        <v>50.5</v>
      </c>
      <c r="CS185" s="155">
        <f>CR185+Sem.01!CS185</f>
        <v>101</v>
      </c>
      <c r="CT185" s="156">
        <v>8</v>
      </c>
    </row>
    <row r="186" spans="82:98" x14ac:dyDescent="0.3">
      <c r="CD186" s="452">
        <v>9</v>
      </c>
      <c r="CE186" s="463"/>
      <c r="CF186" s="193">
        <f>$E$291+$B$91</f>
        <v>0</v>
      </c>
      <c r="CG186" s="153" t="str">
        <f>IF(CF186&gt;CF179,5,IF(CF186=CF179,"2,5",0))</f>
        <v>2,5</v>
      </c>
      <c r="CH186" s="147">
        <f t="shared" si="0"/>
        <v>9.5</v>
      </c>
      <c r="CI186" s="152">
        <f>$F$291+$B$91</f>
        <v>0</v>
      </c>
      <c r="CJ186" s="147" t="str">
        <f>IF(CI186&gt;CI179,5,IF(CI186=CI179,"2,5",0))</f>
        <v>2,5</v>
      </c>
      <c r="CK186" s="147">
        <f t="shared" si="1"/>
        <v>9.5</v>
      </c>
      <c r="CL186" s="152">
        <f>$G$291+$B$91</f>
        <v>0</v>
      </c>
      <c r="CM186" s="147" t="str">
        <f>IF(CL186&gt;CL179,5,IF(CL186=CL179,"2,5",0))</f>
        <v>2,5</v>
      </c>
      <c r="CN186" s="147">
        <f t="shared" si="2"/>
        <v>9.5</v>
      </c>
      <c r="CO186" s="154">
        <f>M291</f>
        <v>0</v>
      </c>
      <c r="CP186" s="147">
        <f>IF(CO186&gt;CO179,10,IF(CO186=CO179,5,0))</f>
        <v>5</v>
      </c>
      <c r="CQ186" s="147">
        <f t="shared" si="3"/>
        <v>9.5</v>
      </c>
      <c r="CR186" s="155">
        <f t="shared" si="4"/>
        <v>50.5</v>
      </c>
      <c r="CS186" s="155">
        <f>CR186+Sem.01!CS186</f>
        <v>101</v>
      </c>
      <c r="CT186" s="156">
        <v>9</v>
      </c>
    </row>
    <row r="187" spans="82:98" x14ac:dyDescent="0.3">
      <c r="CD187" s="452">
        <v>10</v>
      </c>
      <c r="CE187" s="463"/>
      <c r="CF187" s="459">
        <f>$E$301+$B$101</f>
        <v>0</v>
      </c>
      <c r="CG187" s="153" t="str">
        <f>IF(CF187&gt;CF182,5,IF(CF187=CF182,"2,5",0))</f>
        <v>2,5</v>
      </c>
      <c r="CH187" s="147">
        <f t="shared" si="0"/>
        <v>9.5</v>
      </c>
      <c r="CI187" s="152">
        <f>$F$301+$B$101</f>
        <v>0</v>
      </c>
      <c r="CJ187" s="157" t="str">
        <f>IF(CI187&gt;CI182,5,IF(CI187=CI182,"2,5",0))</f>
        <v>2,5</v>
      </c>
      <c r="CK187" s="147">
        <f t="shared" si="1"/>
        <v>9.5</v>
      </c>
      <c r="CL187" s="152">
        <f>$G$301+$B$101</f>
        <v>0</v>
      </c>
      <c r="CM187" s="157" t="str">
        <f>IF(CL187&gt;CL182,5,IF(CL187=CL182,"2,5",0))</f>
        <v>2,5</v>
      </c>
      <c r="CN187" s="147">
        <f t="shared" si="2"/>
        <v>9.5</v>
      </c>
      <c r="CO187" s="154">
        <f>M301</f>
        <v>0</v>
      </c>
      <c r="CP187" s="157">
        <f>IF(CO187&gt;CO182,10,IF(CO187=CO182,5,0))</f>
        <v>5</v>
      </c>
      <c r="CQ187" s="147">
        <f t="shared" si="3"/>
        <v>9.5</v>
      </c>
      <c r="CR187" s="155">
        <f t="shared" si="4"/>
        <v>50.5</v>
      </c>
      <c r="CS187" s="155">
        <f>CR187+Sem.01!CS187</f>
        <v>101</v>
      </c>
      <c r="CT187" s="156">
        <v>10</v>
      </c>
    </row>
    <row r="188" spans="82:98" x14ac:dyDescent="0.3">
      <c r="CD188" s="452">
        <v>11</v>
      </c>
      <c r="CE188" s="463"/>
      <c r="CF188" s="459">
        <f>$E$311+$B$111</f>
        <v>0</v>
      </c>
      <c r="CG188" s="153" t="str">
        <f>IF(CF188&gt;CF184,5,IF(CF188=CF184,"2,5",0))</f>
        <v>2,5</v>
      </c>
      <c r="CH188" s="147">
        <f t="shared" si="0"/>
        <v>9.5</v>
      </c>
      <c r="CI188" s="152">
        <f>$F$311+$B$111</f>
        <v>0</v>
      </c>
      <c r="CJ188" s="157" t="str">
        <f>IF(CI188&gt;CI184,5,IF(CI188=CI184,"2,5",0))</f>
        <v>2,5</v>
      </c>
      <c r="CK188" s="147">
        <f t="shared" si="1"/>
        <v>9.5</v>
      </c>
      <c r="CL188" s="152">
        <f>$G$311+$B$111</f>
        <v>0</v>
      </c>
      <c r="CM188" s="157" t="str">
        <f>IF(CL188&gt;CL184,5,IF(CL188=CL184,"2,5",0))</f>
        <v>2,5</v>
      </c>
      <c r="CN188" s="147">
        <f t="shared" si="2"/>
        <v>9.5</v>
      </c>
      <c r="CO188" s="154">
        <f>M311</f>
        <v>0</v>
      </c>
      <c r="CP188" s="157">
        <f>IF(CO188&gt;CO184,10,IF(CO188=CO184,5,0))</f>
        <v>5</v>
      </c>
      <c r="CQ188" s="147">
        <f t="shared" si="3"/>
        <v>9.5</v>
      </c>
      <c r="CR188" s="155">
        <f t="shared" si="4"/>
        <v>50.5</v>
      </c>
      <c r="CS188" s="155">
        <f>CR188+Sem.01!CS188</f>
        <v>101</v>
      </c>
      <c r="CT188" s="156">
        <v>11</v>
      </c>
    </row>
    <row r="189" spans="82:98" x14ac:dyDescent="0.3">
      <c r="CD189" s="452">
        <v>12</v>
      </c>
      <c r="CE189" s="463"/>
      <c r="CF189" s="193">
        <f>$E$321+$B$121</f>
        <v>0</v>
      </c>
      <c r="CG189" s="153" t="str">
        <f>IF(CF189&gt;CF190,5,IF(CF189=CF190,"2,5",0))</f>
        <v>2,5</v>
      </c>
      <c r="CH189" s="147">
        <f t="shared" si="0"/>
        <v>9.5</v>
      </c>
      <c r="CI189" s="152">
        <f>$F$321+$B$121</f>
        <v>0</v>
      </c>
      <c r="CJ189" s="147" t="str">
        <f>IF(CI189&gt;CI190,5,IF(CI189=CI190,"2,5",0))</f>
        <v>2,5</v>
      </c>
      <c r="CK189" s="147">
        <f t="shared" si="1"/>
        <v>9.5</v>
      </c>
      <c r="CL189" s="152">
        <f>$G$321+$B$121</f>
        <v>0</v>
      </c>
      <c r="CM189" s="147" t="str">
        <f>IF(CL189&gt;CL190,5,IF(CL189=CL190,"2,5",0))</f>
        <v>2,5</v>
      </c>
      <c r="CN189" s="147">
        <f t="shared" si="2"/>
        <v>9.5</v>
      </c>
      <c r="CO189" s="154">
        <f>M321</f>
        <v>0</v>
      </c>
      <c r="CP189" s="147">
        <f>IF(CO189&gt;CO190,10,IF(CO189=CO190,5,0))</f>
        <v>5</v>
      </c>
      <c r="CQ189" s="147">
        <f t="shared" si="3"/>
        <v>9.5</v>
      </c>
      <c r="CR189" s="155">
        <f t="shared" si="4"/>
        <v>50.5</v>
      </c>
      <c r="CS189" s="155">
        <f>CR189+Sem.01!CS189</f>
        <v>101</v>
      </c>
      <c r="CT189" s="156">
        <v>12</v>
      </c>
    </row>
    <row r="190" spans="82:98" x14ac:dyDescent="0.3">
      <c r="CD190" s="452">
        <v>13</v>
      </c>
      <c r="CE190" s="463"/>
      <c r="CF190" s="459">
        <f>$E$331+$B$131</f>
        <v>0</v>
      </c>
      <c r="CG190" s="153" t="str">
        <f>IF(CF190&gt;CF189,5,IF(CF190=CF189,"2,5",0))</f>
        <v>2,5</v>
      </c>
      <c r="CH190" s="147">
        <f t="shared" si="0"/>
        <v>9.5</v>
      </c>
      <c r="CI190" s="152">
        <f>$F$331+$B$131</f>
        <v>0</v>
      </c>
      <c r="CJ190" s="157" t="str">
        <f>IF(CI190&gt;CI189,5,IF(CI190=CI189,"2,5",0))</f>
        <v>2,5</v>
      </c>
      <c r="CK190" s="147">
        <f t="shared" si="1"/>
        <v>9.5</v>
      </c>
      <c r="CL190" s="152">
        <f>$G$331+$B$131</f>
        <v>0</v>
      </c>
      <c r="CM190" s="157" t="str">
        <f>IF(CL190&gt;CL189,5,IF(CL190=CL189,"2,5",0))</f>
        <v>2,5</v>
      </c>
      <c r="CN190" s="147">
        <f t="shared" si="2"/>
        <v>9.5</v>
      </c>
      <c r="CO190" s="154">
        <f>M331</f>
        <v>0</v>
      </c>
      <c r="CP190" s="157">
        <f>IF(CO190&gt;CO189,10,IF(CO190=CO189,5,0))</f>
        <v>5</v>
      </c>
      <c r="CQ190" s="147">
        <f t="shared" si="3"/>
        <v>9.5</v>
      </c>
      <c r="CR190" s="155">
        <f t="shared" si="4"/>
        <v>50.5</v>
      </c>
      <c r="CS190" s="155">
        <f>CR190+Sem.01!CS190</f>
        <v>101</v>
      </c>
      <c r="CT190" s="156">
        <v>13</v>
      </c>
    </row>
    <row r="191" spans="82:98" x14ac:dyDescent="0.3">
      <c r="CD191" s="452">
        <v>14</v>
      </c>
      <c r="CE191" s="463"/>
      <c r="CF191" s="459">
        <f>$E$341+$B$141</f>
        <v>0</v>
      </c>
      <c r="CG191" s="153" t="str">
        <f>IF(CF191&gt;CF181,5,IF(CF191=CF181,"2,5",0))</f>
        <v>2,5</v>
      </c>
      <c r="CH191" s="147">
        <f t="shared" si="0"/>
        <v>9.5</v>
      </c>
      <c r="CI191" s="152">
        <f>$F$341+$B$141</f>
        <v>0</v>
      </c>
      <c r="CJ191" s="157" t="str">
        <f>IF(CI191&gt;CI181,5,IF(CI191=CI181,"2,5",0))</f>
        <v>2,5</v>
      </c>
      <c r="CK191" s="147">
        <f t="shared" si="1"/>
        <v>9.5</v>
      </c>
      <c r="CL191" s="152">
        <f>$G$341+$B$141</f>
        <v>0</v>
      </c>
      <c r="CM191" s="157" t="str">
        <f>IF(CL191&gt;CL181,5,IF(CL191=CL181,"2,5",0))</f>
        <v>2,5</v>
      </c>
      <c r="CN191" s="147">
        <f t="shared" si="2"/>
        <v>9.5</v>
      </c>
      <c r="CO191" s="154">
        <f>M341</f>
        <v>0</v>
      </c>
      <c r="CP191" s="157">
        <f>IF(CO191&gt;CO181,10,IF(CO191=CO181,5,0))</f>
        <v>5</v>
      </c>
      <c r="CQ191" s="147">
        <f t="shared" si="3"/>
        <v>9.5</v>
      </c>
      <c r="CR191" s="155">
        <f t="shared" si="4"/>
        <v>50.5</v>
      </c>
      <c r="CS191" s="155">
        <f>CR191+Sem.01!CS191</f>
        <v>101</v>
      </c>
      <c r="CT191" s="156">
        <v>14</v>
      </c>
    </row>
    <row r="192" spans="82:98" x14ac:dyDescent="0.3">
      <c r="CD192" s="452">
        <v>15</v>
      </c>
      <c r="CE192" s="463"/>
      <c r="CF192" s="459">
        <f>$E$351+$B$151</f>
        <v>0</v>
      </c>
      <c r="CG192" s="153" t="str">
        <f>IF(CF192&gt;CF183,5,IF(CF192=CF183,"2,5",0))</f>
        <v>2,5</v>
      </c>
      <c r="CH192" s="147">
        <f t="shared" si="0"/>
        <v>9.5</v>
      </c>
      <c r="CI192" s="152">
        <f>$F$351+$B$151</f>
        <v>0</v>
      </c>
      <c r="CJ192" s="157" t="str">
        <f>IF(CI192&gt;CI183,5,IF(CI192=CI183,"2,5",0))</f>
        <v>2,5</v>
      </c>
      <c r="CK192" s="147">
        <f t="shared" si="1"/>
        <v>9.5</v>
      </c>
      <c r="CL192" s="152">
        <f>$G$351+$B$151</f>
        <v>0</v>
      </c>
      <c r="CM192" s="157" t="str">
        <f>IF(CL192&gt;CL183,5,IF(CL192=CL183,"2,5",0))</f>
        <v>2,5</v>
      </c>
      <c r="CN192" s="147">
        <f t="shared" si="2"/>
        <v>9.5</v>
      </c>
      <c r="CO192" s="154">
        <f>M351</f>
        <v>0</v>
      </c>
      <c r="CP192" s="157">
        <f>IF(CO192&gt;CO183,10,IF(CO192=CO183,5,0))</f>
        <v>5</v>
      </c>
      <c r="CQ192" s="147">
        <f t="shared" si="3"/>
        <v>9.5</v>
      </c>
      <c r="CR192" s="155">
        <f t="shared" si="4"/>
        <v>50.5</v>
      </c>
      <c r="CS192" s="155">
        <f>CR192+Sem.01!CS192</f>
        <v>101</v>
      </c>
      <c r="CT192" s="156">
        <v>15</v>
      </c>
    </row>
    <row r="193" spans="82:98" x14ac:dyDescent="0.3">
      <c r="CD193" s="454">
        <v>16</v>
      </c>
      <c r="CE193" s="463"/>
      <c r="CF193" s="459">
        <f>$E$361+$B$161</f>
        <v>0</v>
      </c>
      <c r="CG193" s="447" t="str">
        <f>IF(CF193&gt;CF194,5,IF(CF193=CF194,"2,5",0))</f>
        <v>2,5</v>
      </c>
      <c r="CH193" s="147">
        <f t="shared" si="0"/>
        <v>9.5</v>
      </c>
      <c r="CI193" s="157">
        <f>$F$161+$B$161</f>
        <v>0</v>
      </c>
      <c r="CJ193" s="447" t="str">
        <f t="shared" ref="CJ193" si="5">IF(CI193&gt;CI184,5,IF(CI193=CI184,"2,5",0))</f>
        <v>2,5</v>
      </c>
      <c r="CK193" s="147">
        <f t="shared" si="1"/>
        <v>9.5</v>
      </c>
      <c r="CL193" s="157">
        <f>$G$161+$B$161</f>
        <v>0</v>
      </c>
      <c r="CM193" s="447" t="str">
        <f t="shared" ref="CM193" si="6">IF(CL193&gt;CL184,5,IF(CL193=CL184,"2,5",0))</f>
        <v>2,5</v>
      </c>
      <c r="CN193" s="147">
        <f t="shared" si="2"/>
        <v>9.5</v>
      </c>
      <c r="CO193" s="159">
        <f>$M$161+($B$161*3)</f>
        <v>0</v>
      </c>
      <c r="CP193" s="447">
        <f t="shared" ref="CP193" si="7">IF(CO193&gt;CO184,10,IF(CO193=CO184,5,0))</f>
        <v>5</v>
      </c>
      <c r="CQ193" s="147">
        <f t="shared" si="3"/>
        <v>9.5</v>
      </c>
      <c r="CR193" s="160">
        <f>CG193+CH193+CJ193+CK193+CM193+CN193+CP193+CQ193</f>
        <v>50.5</v>
      </c>
      <c r="CS193" s="155">
        <f>CR193+Sem.01!CS193</f>
        <v>101</v>
      </c>
      <c r="CT193" s="161">
        <v>16</v>
      </c>
    </row>
    <row r="194" spans="82:98" x14ac:dyDescent="0.3">
      <c r="CD194" s="455">
        <v>17</v>
      </c>
      <c r="CE194" s="463"/>
      <c r="CF194" s="459">
        <f>$E$171+$B$171</f>
        <v>0</v>
      </c>
      <c r="CG194" s="147" t="str">
        <f>IF(CF194&gt;CF195,5,IF(CF194=CF195,"2,5",0))</f>
        <v>2,5</v>
      </c>
      <c r="CH194" s="147">
        <f t="shared" si="0"/>
        <v>9.5</v>
      </c>
      <c r="CI194" s="147">
        <f>$F$171+$B$171</f>
        <v>0</v>
      </c>
      <c r="CJ194" s="157" t="str">
        <f>IF(CI194&gt;CI195,5,IF(CI194=CI195,"2,5",0))</f>
        <v>2,5</v>
      </c>
      <c r="CK194" s="147">
        <f t="shared" si="1"/>
        <v>9.5</v>
      </c>
      <c r="CL194" s="163">
        <f>$G$171+$B$171</f>
        <v>0</v>
      </c>
      <c r="CM194" s="157" t="str">
        <f>IF(CL194&gt;CL195,5,IF(CL194=CL195,"2,5",0))</f>
        <v>2,5</v>
      </c>
      <c r="CN194" s="147">
        <f t="shared" si="2"/>
        <v>9.5</v>
      </c>
      <c r="CO194" s="163">
        <f>$M$171+($B$171*3)</f>
        <v>0</v>
      </c>
      <c r="CP194" s="157" t="str">
        <f>IF(CO194&gt;CO195,10,IF(CO194=CO195,"5",0))</f>
        <v>5</v>
      </c>
      <c r="CQ194" s="147">
        <f t="shared" si="3"/>
        <v>9.5</v>
      </c>
      <c r="CR194" s="160">
        <f t="shared" ref="CR194:CR195" si="8">CG194+CH194+CJ194+CK194+CM194+CN194+CP194+CQ194</f>
        <v>50.5</v>
      </c>
      <c r="CS194" s="155">
        <f>CR194+Sem.01!CS194</f>
        <v>101</v>
      </c>
      <c r="CT194" s="164">
        <v>17</v>
      </c>
    </row>
    <row r="195" spans="82:98" ht="15" thickBot="1" x14ac:dyDescent="0.35">
      <c r="CD195" s="456">
        <v>18</v>
      </c>
      <c r="CE195" s="442"/>
      <c r="CF195" s="460">
        <f>$E$181+$B$181</f>
        <v>0</v>
      </c>
      <c r="CG195" s="168" t="str">
        <f>IF(CF195&gt;CF194,5,IF(CF195=CF194,"2,5",0))</f>
        <v>2,5</v>
      </c>
      <c r="CH195" s="168">
        <f t="shared" si="0"/>
        <v>9.5</v>
      </c>
      <c r="CI195" s="168">
        <f>$F$181+$B$181</f>
        <v>0</v>
      </c>
      <c r="CJ195" s="169" t="str">
        <f>IF(CI195&gt;CI194,5,IF(CI195=CI194,"2,5",0))</f>
        <v>2,5</v>
      </c>
      <c r="CK195" s="168">
        <f t="shared" si="1"/>
        <v>9.5</v>
      </c>
      <c r="CL195" s="170">
        <f>$G$181+$B$181</f>
        <v>0</v>
      </c>
      <c r="CM195" s="170" t="str">
        <f>IF(CL195&gt;CL194,5,IF(CL195=CL194,"2,5",0))</f>
        <v>2,5</v>
      </c>
      <c r="CN195" s="168">
        <f t="shared" si="2"/>
        <v>9.5</v>
      </c>
      <c r="CO195" s="170">
        <f>$M$181+($B$181*3)</f>
        <v>0</v>
      </c>
      <c r="CP195" s="168" t="str">
        <f>IF(CO195&gt;CO194,10,IF(CO195=CO194,"5",0))</f>
        <v>5</v>
      </c>
      <c r="CQ195" s="168">
        <f t="shared" si="3"/>
        <v>9.5</v>
      </c>
      <c r="CR195" s="171">
        <f t="shared" si="8"/>
        <v>50.5</v>
      </c>
      <c r="CS195" s="171">
        <f>CR195+Sem.01!CS195</f>
        <v>101</v>
      </c>
      <c r="CT195" s="172">
        <v>18</v>
      </c>
    </row>
    <row r="196" spans="82:98" ht="15" thickBot="1" x14ac:dyDescent="0.35">
      <c r="CD196" s="173"/>
      <c r="CE196" s="174"/>
      <c r="CF196" s="175"/>
      <c r="CG196" s="176"/>
      <c r="CH196" s="176"/>
      <c r="CI196" s="176"/>
      <c r="CJ196" s="177"/>
      <c r="CK196" s="178"/>
      <c r="CL196" s="179"/>
      <c r="CM196" s="175"/>
      <c r="CN196" s="180"/>
      <c r="CO196" s="180"/>
      <c r="CP196" s="180"/>
      <c r="CQ196" s="180"/>
      <c r="CR196" s="181"/>
      <c r="CS196" s="182"/>
      <c r="CT196" s="183"/>
    </row>
    <row r="197" spans="82:98" x14ac:dyDescent="0.3">
      <c r="CD197" s="185"/>
      <c r="CE197" s="186"/>
      <c r="CF197" s="187"/>
      <c r="CG197" s="188"/>
      <c r="CH197" s="188"/>
      <c r="CI197" s="188"/>
      <c r="CJ197" s="189"/>
      <c r="CK197" s="190"/>
      <c r="CL197" s="191"/>
      <c r="CM197" s="187"/>
      <c r="CN197" s="192"/>
      <c r="CO197" s="192"/>
      <c r="CP197" s="192"/>
      <c r="CQ197" s="192"/>
      <c r="CR197" s="193"/>
      <c r="CS197" s="194"/>
      <c r="CT197" s="183"/>
    </row>
    <row r="198" spans="82:98" x14ac:dyDescent="0.3">
      <c r="CD198" s="195"/>
      <c r="CE198" s="186"/>
      <c r="CF198" s="187"/>
      <c r="CG198" s="188"/>
      <c r="CH198" s="188"/>
      <c r="CI198" s="188"/>
      <c r="CJ198" s="189"/>
      <c r="CK198" s="190"/>
      <c r="CL198" s="191"/>
      <c r="CM198" s="187"/>
      <c r="CN198" s="192"/>
      <c r="CO198" s="192"/>
      <c r="CP198" s="192"/>
      <c r="CQ198" s="192"/>
      <c r="CR198" s="193"/>
      <c r="CS198" s="194"/>
      <c r="CT198" s="196"/>
    </row>
    <row r="199" spans="82:98" ht="15" thickBot="1" x14ac:dyDescent="0.35">
      <c r="CD199" s="197"/>
      <c r="CE199" s="198"/>
      <c r="CF199" s="199"/>
      <c r="CG199" s="200"/>
      <c r="CH199" s="200"/>
      <c r="CI199" s="200"/>
      <c r="CJ199" s="201"/>
      <c r="CK199" s="202"/>
      <c r="CL199" s="203"/>
      <c r="CM199" s="204"/>
      <c r="CN199" s="205"/>
      <c r="CO199" s="205"/>
      <c r="CP199" s="205"/>
      <c r="CQ199" s="205"/>
      <c r="CR199" s="206"/>
      <c r="CS199" s="207"/>
      <c r="CT199" s="208"/>
    </row>
    <row r="200" spans="82:98" ht="16.2" thickBot="1" x14ac:dyDescent="0.35">
      <c r="CD200" s="209"/>
      <c r="CE200" s="210"/>
      <c r="CF200" s="211"/>
      <c r="CG200" s="211"/>
      <c r="CH200" s="211"/>
      <c r="CI200" s="211"/>
      <c r="CJ200" s="212"/>
      <c r="CK200" s="186"/>
      <c r="CL200" s="213"/>
      <c r="CM200" s="214"/>
      <c r="CN200" s="214"/>
      <c r="CO200" s="214"/>
      <c r="CP200" s="214"/>
      <c r="CQ200" s="214"/>
      <c r="CR200" s="214"/>
      <c r="CS200" s="215"/>
      <c r="CT200" s="216"/>
    </row>
    <row r="201" spans="82:98" x14ac:dyDescent="0.3">
      <c r="CD201" s="217"/>
      <c r="CE201" s="218"/>
      <c r="CF201" s="218"/>
      <c r="CG201" s="218"/>
      <c r="CH201" s="218"/>
      <c r="CI201" s="219"/>
      <c r="CJ201" s="220"/>
      <c r="CK201" s="186"/>
      <c r="CL201" s="195"/>
      <c r="CM201" s="186"/>
      <c r="CN201" s="186"/>
      <c r="CO201" s="186"/>
      <c r="CP201" s="186"/>
      <c r="CQ201" s="186"/>
      <c r="CR201" s="221"/>
      <c r="CS201" s="222"/>
      <c r="CT201" s="223"/>
    </row>
    <row r="202" spans="82:98" ht="15" thickBot="1" x14ac:dyDescent="0.35">
      <c r="CD202" s="224"/>
      <c r="CE202" s="225"/>
      <c r="CF202" s="225"/>
      <c r="CG202" s="225"/>
      <c r="CH202" s="225"/>
      <c r="CI202" s="198"/>
      <c r="CJ202" s="226"/>
      <c r="CK202" s="186"/>
      <c r="CL202" s="227"/>
      <c r="CM202" s="228"/>
      <c r="CN202" s="228"/>
      <c r="CO202" s="228"/>
      <c r="CP202" s="228"/>
      <c r="CQ202" s="228"/>
      <c r="CR202" s="200"/>
      <c r="CS202" s="229"/>
      <c r="CT202" s="230"/>
    </row>
    <row r="203" spans="82:98" ht="15" thickBot="1" x14ac:dyDescent="0.35">
      <c r="CD203" s="195"/>
      <c r="CE203" s="186"/>
      <c r="CF203" s="186"/>
      <c r="CG203" s="186"/>
      <c r="CH203" s="186"/>
      <c r="CI203" s="186"/>
      <c r="CJ203" s="221"/>
      <c r="CK203" s="231"/>
      <c r="CL203" s="232"/>
      <c r="CM203" s="232"/>
      <c r="CN203" s="232"/>
      <c r="CO203" s="232"/>
      <c r="CP203" s="233"/>
      <c r="CQ203" s="221"/>
      <c r="CR203" s="221"/>
      <c r="CS203" s="221"/>
      <c r="CT203" s="196"/>
    </row>
    <row r="204" spans="82:98" ht="16.2" thickBot="1" x14ac:dyDescent="0.35">
      <c r="CD204" s="234"/>
      <c r="CE204" s="235"/>
      <c r="CF204" s="236"/>
      <c r="CG204" s="236"/>
      <c r="CH204" s="236"/>
      <c r="CI204" s="236"/>
      <c r="CJ204" s="237"/>
      <c r="CK204" s="233"/>
      <c r="CL204" s="213"/>
      <c r="CM204" s="214"/>
      <c r="CN204" s="214"/>
      <c r="CO204" s="214"/>
      <c r="CP204" s="214"/>
      <c r="CQ204" s="214"/>
      <c r="CR204" s="214"/>
      <c r="CS204" s="214"/>
      <c r="CT204" s="140"/>
    </row>
    <row r="205" spans="82:98" x14ac:dyDescent="0.3">
      <c r="CD205" s="185"/>
      <c r="CE205" s="238"/>
      <c r="CF205" s="238"/>
      <c r="CG205" s="238"/>
      <c r="CH205" s="238"/>
      <c r="CI205" s="186"/>
      <c r="CJ205" s="220"/>
      <c r="CK205" s="233"/>
      <c r="CL205" s="239"/>
      <c r="CM205" s="186"/>
      <c r="CN205" s="186"/>
      <c r="CO205" s="186"/>
      <c r="CP205" s="186"/>
      <c r="CQ205" s="186"/>
      <c r="CR205" s="186"/>
      <c r="CS205" s="222"/>
      <c r="CT205" s="223"/>
    </row>
    <row r="206" spans="82:98" ht="15" thickBot="1" x14ac:dyDescent="0.35">
      <c r="CD206" s="227"/>
      <c r="CE206" s="228"/>
      <c r="CF206" s="228"/>
      <c r="CG206" s="228"/>
      <c r="CH206" s="228"/>
      <c r="CI206" s="228"/>
      <c r="CJ206" s="226"/>
      <c r="CK206" s="233"/>
      <c r="CL206" s="197"/>
      <c r="CM206" s="228"/>
      <c r="CN206" s="228"/>
      <c r="CO206" s="228"/>
      <c r="CP206" s="228"/>
      <c r="CQ206" s="228"/>
      <c r="CR206" s="228"/>
      <c r="CS206" s="229"/>
      <c r="CT206" s="240"/>
    </row>
    <row r="207" spans="82:98" ht="15" thickBot="1" x14ac:dyDescent="0.35">
      <c r="CD207" s="195"/>
      <c r="CE207" s="186"/>
      <c r="CF207" s="186"/>
      <c r="CG207" s="186"/>
      <c r="CH207" s="186"/>
      <c r="CI207" s="186"/>
      <c r="CJ207" s="221"/>
      <c r="CK207" s="231"/>
      <c r="CL207" s="232"/>
      <c r="CM207" s="232"/>
      <c r="CN207" s="232"/>
      <c r="CO207" s="232"/>
      <c r="CP207" s="233"/>
      <c r="CQ207" s="221"/>
      <c r="CR207" s="221"/>
      <c r="CS207" s="221"/>
      <c r="CT207" s="196"/>
    </row>
    <row r="208" spans="82:98" ht="16.2" thickBot="1" x14ac:dyDescent="0.35">
      <c r="CD208" s="213"/>
      <c r="CE208" s="241"/>
      <c r="CF208" s="214"/>
      <c r="CG208" s="214"/>
      <c r="CH208" s="214"/>
      <c r="CI208" s="214"/>
      <c r="CJ208" s="140"/>
      <c r="CK208" s="233"/>
      <c r="CL208" s="213"/>
      <c r="CM208" s="214"/>
      <c r="CN208" s="214"/>
      <c r="CO208" s="214"/>
      <c r="CP208" s="214"/>
      <c r="CQ208" s="214"/>
      <c r="CR208" s="214"/>
      <c r="CS208" s="214"/>
      <c r="CT208" s="140"/>
    </row>
    <row r="209" spans="82:98" ht="15" thickBot="1" x14ac:dyDescent="0.35">
      <c r="CD209" s="242"/>
      <c r="CE209" s="198"/>
      <c r="CF209" s="243"/>
      <c r="CG209" s="243"/>
      <c r="CH209" s="243"/>
      <c r="CI209" s="198"/>
      <c r="CJ209" s="244"/>
      <c r="CK209" s="233"/>
      <c r="CL209" s="242"/>
      <c r="CM209" s="198"/>
      <c r="CN209" s="243"/>
      <c r="CO209" s="243"/>
      <c r="CP209" s="243"/>
      <c r="CQ209" s="243"/>
      <c r="CR209" s="243"/>
      <c r="CS209" s="245"/>
      <c r="CT209" s="246"/>
    </row>
    <row r="210" spans="82:98" ht="15" thickBot="1" x14ac:dyDescent="0.35">
      <c r="CD210" s="195"/>
      <c r="CE210" s="186"/>
      <c r="CF210" s="186"/>
      <c r="CG210" s="186"/>
      <c r="CH210" s="186"/>
      <c r="CI210" s="186"/>
      <c r="CJ210" s="221"/>
      <c r="CK210" s="231"/>
      <c r="CL210" s="232"/>
      <c r="CM210" s="232"/>
      <c r="CN210" s="232"/>
      <c r="CO210" s="232"/>
      <c r="CP210" s="233"/>
      <c r="CQ210" s="221"/>
      <c r="CR210" s="221"/>
      <c r="CS210" s="221"/>
      <c r="CT210" s="196"/>
    </row>
    <row r="211" spans="82:98" ht="16.2" thickBot="1" x14ac:dyDescent="0.35">
      <c r="CD211" s="195"/>
      <c r="CE211" s="186"/>
      <c r="CF211" s="213"/>
      <c r="CG211" s="214"/>
      <c r="CH211" s="214"/>
      <c r="CI211" s="214"/>
      <c r="CJ211" s="214"/>
      <c r="CK211" s="214"/>
      <c r="CL211" s="214"/>
      <c r="CM211" s="214"/>
      <c r="CN211" s="214"/>
      <c r="CO211" s="140"/>
      <c r="CP211" s="186"/>
      <c r="CQ211" s="186"/>
      <c r="CR211" s="186"/>
      <c r="CS211" s="186"/>
      <c r="CT211" s="183"/>
    </row>
    <row r="212" spans="82:98" ht="15" thickBot="1" x14ac:dyDescent="0.35">
      <c r="CD212" s="195"/>
      <c r="CE212" s="186"/>
      <c r="CF212" s="247"/>
      <c r="CG212" s="248"/>
      <c r="CH212" s="248"/>
      <c r="CI212" s="248"/>
      <c r="CJ212" s="248"/>
      <c r="CK212" s="248"/>
      <c r="CL212" s="249"/>
      <c r="CM212" s="250"/>
      <c r="CN212" s="251"/>
      <c r="CO212" s="252"/>
      <c r="CP212" s="186"/>
      <c r="CQ212" s="186"/>
      <c r="CR212" s="253"/>
      <c r="CS212" s="253"/>
      <c r="CT212" s="183"/>
    </row>
    <row r="213" spans="82:98" ht="15" thickBot="1" x14ac:dyDescent="0.35">
      <c r="CD213" s="195"/>
      <c r="CE213" s="186"/>
      <c r="CF213" s="186"/>
      <c r="CG213" s="186"/>
      <c r="CH213" s="186"/>
      <c r="CI213" s="186"/>
      <c r="CJ213" s="221"/>
      <c r="CK213" s="231"/>
      <c r="CL213" s="232"/>
      <c r="CM213" s="232"/>
      <c r="CN213" s="232"/>
      <c r="CO213" s="232"/>
      <c r="CP213" s="233"/>
      <c r="CQ213" s="221"/>
      <c r="CR213" s="221"/>
      <c r="CS213" s="221"/>
      <c r="CT213" s="196"/>
    </row>
    <row r="214" spans="82:98" ht="15" thickBot="1" x14ac:dyDescent="0.35">
      <c r="CD214" s="254"/>
      <c r="CE214" s="140"/>
      <c r="CF214" s="255"/>
      <c r="CG214" s="255"/>
      <c r="CH214" s="256"/>
      <c r="CI214" s="257"/>
      <c r="CJ214" s="258"/>
      <c r="CK214" s="259"/>
      <c r="CL214" s="260"/>
      <c r="CM214" s="257"/>
      <c r="CN214" s="216"/>
      <c r="CO214" s="215"/>
      <c r="CP214" s="216"/>
      <c r="CQ214" s="261"/>
      <c r="CR214" s="261"/>
      <c r="CS214" s="261"/>
      <c r="CT214" s="262"/>
    </row>
    <row r="215" spans="82:98" x14ac:dyDescent="0.3">
      <c r="CD215" s="263"/>
      <c r="CE215" s="264"/>
      <c r="CF215" s="265"/>
      <c r="CG215" s="265"/>
      <c r="CH215" s="266"/>
      <c r="CI215" s="267"/>
      <c r="CJ215" s="268"/>
      <c r="CK215" s="269"/>
      <c r="CL215" s="270"/>
      <c r="CM215" s="268"/>
      <c r="CN215" s="271"/>
      <c r="CO215" s="272"/>
      <c r="CP215" s="273"/>
      <c r="CQ215" s="265"/>
      <c r="CR215" s="274"/>
      <c r="CS215" s="275"/>
      <c r="CT215" s="262"/>
    </row>
    <row r="216" spans="82:98" x14ac:dyDescent="0.3">
      <c r="CD216" s="276"/>
      <c r="CE216" s="277"/>
      <c r="CF216" s="147"/>
      <c r="CG216" s="147"/>
      <c r="CH216" s="278"/>
      <c r="CI216" s="279"/>
      <c r="CJ216" s="280"/>
      <c r="CK216" s="280"/>
      <c r="CL216" s="281"/>
      <c r="CM216" s="282"/>
      <c r="CN216" s="219"/>
      <c r="CO216" s="277"/>
      <c r="CP216" s="283"/>
      <c r="CQ216" s="147"/>
      <c r="CR216" s="163"/>
      <c r="CS216" s="284"/>
      <c r="CT216" s="183"/>
    </row>
    <row r="217" spans="82:98" x14ac:dyDescent="0.3">
      <c r="CD217" s="276"/>
      <c r="CE217" s="277"/>
      <c r="CF217" s="147"/>
      <c r="CG217" s="147"/>
      <c r="CH217" s="278"/>
      <c r="CI217" s="285"/>
      <c r="CJ217" s="286"/>
      <c r="CK217" s="286"/>
      <c r="CL217" s="287"/>
      <c r="CM217" s="282"/>
      <c r="CN217" s="219"/>
      <c r="CO217" s="277"/>
      <c r="CP217" s="283"/>
      <c r="CQ217" s="147"/>
      <c r="CR217" s="163"/>
      <c r="CS217" s="284"/>
      <c r="CT217" s="288"/>
    </row>
    <row r="218" spans="82:98" x14ac:dyDescent="0.3">
      <c r="CD218" s="276"/>
      <c r="CE218" s="277"/>
      <c r="CF218" s="147"/>
      <c r="CG218" s="147"/>
      <c r="CH218" s="278"/>
      <c r="CI218" s="279"/>
      <c r="CJ218" s="280"/>
      <c r="CK218" s="280"/>
      <c r="CL218" s="289"/>
      <c r="CM218" s="282"/>
      <c r="CN218" s="219"/>
      <c r="CO218" s="277"/>
      <c r="CP218" s="283"/>
      <c r="CQ218" s="147"/>
      <c r="CR218" s="163"/>
      <c r="CS218" s="284"/>
      <c r="CT218" s="290"/>
    </row>
    <row r="219" spans="82:98" x14ac:dyDescent="0.3">
      <c r="CD219" s="276"/>
      <c r="CE219" s="277"/>
      <c r="CF219" s="147"/>
      <c r="CG219" s="147"/>
      <c r="CH219" s="278"/>
      <c r="CI219" s="285"/>
      <c r="CJ219" s="286"/>
      <c r="CK219" s="286"/>
      <c r="CL219" s="287"/>
      <c r="CM219" s="282"/>
      <c r="CN219" s="219"/>
      <c r="CO219" s="277"/>
      <c r="CP219" s="283"/>
      <c r="CQ219" s="147"/>
      <c r="CR219" s="163"/>
      <c r="CS219" s="284"/>
      <c r="CT219" s="290"/>
    </row>
    <row r="220" spans="82:98" x14ac:dyDescent="0.3">
      <c r="CD220" s="276"/>
      <c r="CE220" s="277"/>
      <c r="CF220" s="147"/>
      <c r="CG220" s="147"/>
      <c r="CH220" s="278"/>
      <c r="CI220" s="279"/>
      <c r="CJ220" s="280"/>
      <c r="CK220" s="280"/>
      <c r="CL220" s="281"/>
      <c r="CM220" s="282"/>
      <c r="CN220" s="219"/>
      <c r="CO220" s="277"/>
      <c r="CP220" s="283"/>
      <c r="CQ220" s="147"/>
      <c r="CR220" s="163"/>
      <c r="CS220" s="284"/>
      <c r="CT220" s="290"/>
    </row>
    <row r="221" spans="82:98" x14ac:dyDescent="0.3">
      <c r="CD221" s="276"/>
      <c r="CE221" s="277"/>
      <c r="CF221" s="147"/>
      <c r="CG221" s="147"/>
      <c r="CH221" s="278"/>
      <c r="CI221" s="285"/>
      <c r="CJ221" s="286"/>
      <c r="CK221" s="286"/>
      <c r="CL221" s="287"/>
      <c r="CM221" s="282"/>
      <c r="CN221" s="219"/>
      <c r="CO221" s="277"/>
      <c r="CP221" s="283"/>
      <c r="CQ221" s="147"/>
      <c r="CR221" s="163"/>
      <c r="CS221" s="284"/>
      <c r="CT221" s="290"/>
    </row>
    <row r="222" spans="82:98" ht="15" thickBot="1" x14ac:dyDescent="0.35">
      <c r="CD222" s="291"/>
      <c r="CE222" s="292"/>
      <c r="CF222" s="293"/>
      <c r="CG222" s="293"/>
      <c r="CH222" s="294"/>
      <c r="CI222" s="295"/>
      <c r="CJ222" s="296"/>
      <c r="CK222" s="296"/>
      <c r="CL222" s="297"/>
      <c r="CM222" s="199"/>
      <c r="CN222" s="198"/>
      <c r="CO222" s="298"/>
      <c r="CP222" s="299"/>
      <c r="CQ222" s="168"/>
      <c r="CR222" s="170"/>
      <c r="CS222" s="300"/>
      <c r="CT222" s="301"/>
    </row>
  </sheetData>
  <conditionalFormatting sqref="CD210:CT214 CQ215:CT222 CE215:CO215 CE216:CL216 CF222:CL222 CH218:CK218 CH217:CL217 CH219:CL221 CE217:CE222 CD194 CD196:CT199 CG194 CI194 CL194 CO194 CT194">
    <cfRule type="cellIs" dxfId="183" priority="32" operator="equal">
      <formula>0</formula>
    </cfRule>
    <cfRule type="containsErrors" dxfId="182" priority="33">
      <formula>ISERROR(CD194)</formula>
    </cfRule>
  </conditionalFormatting>
  <conditionalFormatting sqref="CD175:CT178 CE194:CF195 CI179:CJ192 CH179:CH195 CI193 CL179:CM192 CK179:CK195 CL193 CO179:CP192 CN179:CN195 CO193 CT179:CT193 CQ179:CS195 CD179:CG193 CJ193:CJ194 CM193:CM194 CP193:CP194">
    <cfRule type="containsErrors" dxfId="181" priority="31">
      <formula>ISERROR(CD175)</formula>
    </cfRule>
  </conditionalFormatting>
  <conditionalFormatting sqref="CD200:CT209">
    <cfRule type="cellIs" dxfId="180" priority="29" operator="equal">
      <formula>0</formula>
    </cfRule>
    <cfRule type="containsErrors" dxfId="179" priority="30">
      <formula>ISERROR(CD200)</formula>
    </cfRule>
  </conditionalFormatting>
  <conditionalFormatting sqref="CM216:CO216 CM217:CM222">
    <cfRule type="cellIs" dxfId="178" priority="27" operator="equal">
      <formula>0</formula>
    </cfRule>
    <cfRule type="containsErrors" dxfId="177" priority="28">
      <formula>ISERROR(CM216)</formula>
    </cfRule>
  </conditionalFormatting>
  <conditionalFormatting sqref="CN221:CO221">
    <cfRule type="cellIs" dxfId="176" priority="25" operator="equal">
      <formula>0</formula>
    </cfRule>
    <cfRule type="containsErrors" dxfId="175" priority="26">
      <formula>ISERROR(CN221)</formula>
    </cfRule>
  </conditionalFormatting>
  <conditionalFormatting sqref="CN222:CO222">
    <cfRule type="cellIs" dxfId="174" priority="23" operator="equal">
      <formula>0</formula>
    </cfRule>
    <cfRule type="containsErrors" dxfId="173" priority="24">
      <formula>ISERROR(CN222)</formula>
    </cfRule>
  </conditionalFormatting>
  <conditionalFormatting sqref="CN217:CO217">
    <cfRule type="cellIs" dxfId="172" priority="21" operator="equal">
      <formula>0</formula>
    </cfRule>
    <cfRule type="containsErrors" dxfId="171" priority="22">
      <formula>ISERROR(CN217)</formula>
    </cfRule>
  </conditionalFormatting>
  <conditionalFormatting sqref="CL218">
    <cfRule type="cellIs" dxfId="170" priority="19" operator="equal">
      <formula>0</formula>
    </cfRule>
    <cfRule type="containsErrors" dxfId="169" priority="20">
      <formula>ISERROR(CL218)</formula>
    </cfRule>
  </conditionalFormatting>
  <conditionalFormatting sqref="CN218:CO218">
    <cfRule type="cellIs" dxfId="168" priority="17" operator="equal">
      <formula>0</formula>
    </cfRule>
    <cfRule type="containsErrors" dxfId="167" priority="18">
      <formula>ISERROR(CN218)</formula>
    </cfRule>
  </conditionalFormatting>
  <conditionalFormatting sqref="CN219:CO219">
    <cfRule type="cellIs" dxfId="166" priority="15" operator="equal">
      <formula>0</formula>
    </cfRule>
    <cfRule type="containsErrors" dxfId="165" priority="16">
      <formula>ISERROR(CN219)</formula>
    </cfRule>
  </conditionalFormatting>
  <conditionalFormatting sqref="CN220:CO220">
    <cfRule type="cellIs" dxfId="164" priority="13" operator="equal">
      <formula>0</formula>
    </cfRule>
    <cfRule type="containsErrors" dxfId="163" priority="14">
      <formula>ISERROR(CN220)</formula>
    </cfRule>
  </conditionalFormatting>
  <conditionalFormatting sqref="CF217:CG217">
    <cfRule type="cellIs" dxfId="162" priority="11" operator="equal">
      <formula>0</formula>
    </cfRule>
    <cfRule type="containsErrors" dxfId="161" priority="12">
      <formula>ISERROR(CF217)</formula>
    </cfRule>
  </conditionalFormatting>
  <conditionalFormatting sqref="CF218:CG218">
    <cfRule type="cellIs" dxfId="160" priority="9" operator="equal">
      <formula>0</formula>
    </cfRule>
    <cfRule type="containsErrors" dxfId="159" priority="10">
      <formula>ISERROR(CF218)</formula>
    </cfRule>
  </conditionalFormatting>
  <conditionalFormatting sqref="CF219:CG219">
    <cfRule type="cellIs" dxfId="158" priority="7" operator="equal">
      <formula>0</formula>
    </cfRule>
    <cfRule type="containsErrors" dxfId="157" priority="8">
      <formula>ISERROR(CF219)</formula>
    </cfRule>
  </conditionalFormatting>
  <conditionalFormatting sqref="CF220:CG220">
    <cfRule type="cellIs" dxfId="156" priority="5" operator="equal">
      <formula>0</formula>
    </cfRule>
    <cfRule type="containsErrors" dxfId="155" priority="6">
      <formula>ISERROR(CF220)</formula>
    </cfRule>
  </conditionalFormatting>
  <conditionalFormatting sqref="CF221:CG221">
    <cfRule type="cellIs" dxfId="154" priority="3" operator="equal">
      <formula>0</formula>
    </cfRule>
    <cfRule type="containsErrors" dxfId="153" priority="4">
      <formula>ISERROR(CF221)</formula>
    </cfRule>
  </conditionalFormatting>
  <conditionalFormatting sqref="CD195 CG195 CI195:CJ195 CL195:CM195 CO195:CP195 CT195">
    <cfRule type="cellIs" dxfId="152" priority="1" operator="equal">
      <formula>0</formula>
    </cfRule>
    <cfRule type="containsErrors" dxfId="151" priority="2">
      <formula>ISERROR(CD195)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222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6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136"/>
      <c r="CE175" s="137">
        <f>'Nouvel horaire'!A7</f>
        <v>43727</v>
      </c>
      <c r="CF175" s="138"/>
      <c r="CG175" s="138" t="s">
        <v>52</v>
      </c>
      <c r="CH175" s="138"/>
      <c r="CI175" s="138"/>
      <c r="CJ175" s="138"/>
      <c r="CK175" s="138" t="s">
        <v>88</v>
      </c>
      <c r="CL175" s="138"/>
      <c r="CM175" s="138"/>
      <c r="CN175" s="138"/>
      <c r="CO175" s="139"/>
      <c r="CP175" s="138"/>
      <c r="CQ175" s="138" t="s">
        <v>11</v>
      </c>
      <c r="CR175" s="138"/>
      <c r="CS175" s="138"/>
      <c r="CT175" s="140"/>
    </row>
    <row r="176" spans="82:98" x14ac:dyDescent="0.3">
      <c r="CD176" s="142"/>
      <c r="CE176" s="143"/>
      <c r="CF176" s="144" t="s">
        <v>53</v>
      </c>
      <c r="CG176" s="144"/>
      <c r="CH176" s="144" t="s">
        <v>54</v>
      </c>
      <c r="CI176" s="144" t="s">
        <v>55</v>
      </c>
      <c r="CJ176" s="144"/>
      <c r="CK176" s="144" t="s">
        <v>54</v>
      </c>
      <c r="CL176" s="144" t="s">
        <v>56</v>
      </c>
      <c r="CM176" s="144"/>
      <c r="CN176" s="144" t="s">
        <v>54</v>
      </c>
      <c r="CO176" s="144" t="s">
        <v>57</v>
      </c>
      <c r="CP176" s="144"/>
      <c r="CQ176" s="144" t="s">
        <v>54</v>
      </c>
      <c r="CR176" s="144" t="s">
        <v>54</v>
      </c>
      <c r="CS176" s="144" t="s">
        <v>54</v>
      </c>
      <c r="CT176" s="145"/>
    </row>
    <row r="177" spans="82:98" x14ac:dyDescent="0.3">
      <c r="CD177" s="146" t="s">
        <v>58</v>
      </c>
      <c r="CE177" s="147" t="s">
        <v>59</v>
      </c>
      <c r="CF177" s="148" t="s">
        <v>60</v>
      </c>
      <c r="CG177" s="144" t="s">
        <v>54</v>
      </c>
      <c r="CH177" s="148" t="s">
        <v>61</v>
      </c>
      <c r="CI177" s="148" t="s">
        <v>60</v>
      </c>
      <c r="CJ177" s="144" t="s">
        <v>54</v>
      </c>
      <c r="CK177" s="148" t="s">
        <v>61</v>
      </c>
      <c r="CL177" s="148" t="s">
        <v>60</v>
      </c>
      <c r="CM177" s="144" t="s">
        <v>54</v>
      </c>
      <c r="CN177" s="148" t="s">
        <v>61</v>
      </c>
      <c r="CO177" s="148" t="s">
        <v>62</v>
      </c>
      <c r="CP177" s="144" t="s">
        <v>54</v>
      </c>
      <c r="CQ177" s="148" t="s">
        <v>61</v>
      </c>
      <c r="CR177" s="148" t="s">
        <v>63</v>
      </c>
      <c r="CS177" s="148" t="s">
        <v>64</v>
      </c>
      <c r="CT177" s="149" t="s">
        <v>65</v>
      </c>
    </row>
    <row r="178" spans="82:98" x14ac:dyDescent="0.3">
      <c r="CD178" s="425">
        <v>1</v>
      </c>
      <c r="CE178" s="442"/>
      <c r="CF178" s="152">
        <f>$E$211+$B$11</f>
        <v>0</v>
      </c>
      <c r="CG178" s="427" t="str">
        <f>IF(CF178&gt;CF183,5,IF(CF178=CF183,"2,5",0))</f>
        <v>2,5</v>
      </c>
      <c r="CH178" s="147">
        <f>_xlfn.RANK.AVG(CF178,CF$178:CF$195,1)</f>
        <v>9.5</v>
      </c>
      <c r="CI178" s="152">
        <f>$F$211+$B$11</f>
        <v>0</v>
      </c>
      <c r="CJ178" s="430" t="str">
        <f>IF(CI178&gt;CI183,5,IF(CI178=CI183,"2,5",0))</f>
        <v>2,5</v>
      </c>
      <c r="CK178" s="147">
        <f>_xlfn.RANK.AVG(CI178,CI$178:CI$195,1)</f>
        <v>9.5</v>
      </c>
      <c r="CL178" s="152">
        <f>$G$211+$B$11</f>
        <v>0</v>
      </c>
      <c r="CM178" s="430" t="str">
        <f>IF(CL178&gt;CL183,5,IF(CL178=CL183,"2,5",0))</f>
        <v>2,5</v>
      </c>
      <c r="CN178" s="147">
        <f>_xlfn.RANK.AVG(CL178,CL$178:CL$195,1)</f>
        <v>9.5</v>
      </c>
      <c r="CO178" s="154">
        <f>M211</f>
        <v>0</v>
      </c>
      <c r="CP178" s="430">
        <f>IF(CO178&gt;CO183,10,IF(CO178=CO183,5,0))</f>
        <v>5</v>
      </c>
      <c r="CQ178" s="147">
        <f>_xlfn.RANK.AVG(CO178,CO$178:CO$195,1)</f>
        <v>9.5</v>
      </c>
      <c r="CR178" s="155">
        <f>CG178+CH178+CJ178+CK178+CM178+CN178+CP178+CQ178</f>
        <v>50.5</v>
      </c>
      <c r="CS178" s="160">
        <f>CR178+Sem.02!CS178</f>
        <v>151.5</v>
      </c>
      <c r="CT178" s="156">
        <v>1</v>
      </c>
    </row>
    <row r="179" spans="82:98" x14ac:dyDescent="0.3">
      <c r="CD179" s="150">
        <v>2</v>
      </c>
      <c r="CE179" s="442"/>
      <c r="CF179" s="152">
        <f>$E$221+$B$21</f>
        <v>0</v>
      </c>
      <c r="CG179" s="153" t="str">
        <f>IF(CF179&gt;CF182,5,IF(CF179=CF182,"2,5",0))</f>
        <v>2,5</v>
      </c>
      <c r="CH179" s="147">
        <f t="shared" ref="CH179:CH195" si="0">_xlfn.RANK.AVG(CF179,CF$178:CF$195,1)</f>
        <v>9.5</v>
      </c>
      <c r="CI179" s="152">
        <f>$F$221+$B$21</f>
        <v>0</v>
      </c>
      <c r="CJ179" s="152" t="str">
        <f>IF(CI179&gt;CI182,5,IF(CI179=CI182,"2,5",0))</f>
        <v>2,5</v>
      </c>
      <c r="CK179" s="147">
        <f t="shared" ref="CK179:CK195" si="1">_xlfn.RANK.AVG(CI179,CI$178:CI$195,1)</f>
        <v>9.5</v>
      </c>
      <c r="CL179" s="152">
        <f>$G$221+$B$21</f>
        <v>0</v>
      </c>
      <c r="CM179" s="152" t="str">
        <f>IF(CL179&gt;CL182,5,IF(CL179=CL182,"2,5",0))</f>
        <v>2,5</v>
      </c>
      <c r="CN179" s="147">
        <f t="shared" ref="CN179:CN195" si="2">_xlfn.RANK.AVG(CL179,CL$178:CL$195,1)</f>
        <v>9.5</v>
      </c>
      <c r="CO179" s="154">
        <f>M221</f>
        <v>0</v>
      </c>
      <c r="CP179" s="152">
        <f>IF(CO179&gt;CO182,10,IF(CO179=CO182,5,0))</f>
        <v>5</v>
      </c>
      <c r="CQ179" s="147">
        <f t="shared" ref="CQ179:CQ195" si="3">_xlfn.RANK.AVG(CO179,CO$178:CO$195,1)</f>
        <v>9.5</v>
      </c>
      <c r="CR179" s="155">
        <f t="shared" ref="CR179:CR192" si="4">CG179+CH179+CJ179+CK179+CM179+CN179+CP179+CQ179</f>
        <v>50.5</v>
      </c>
      <c r="CS179" s="155">
        <f>CR179+Sem.02!CS179</f>
        <v>151.5</v>
      </c>
      <c r="CT179" s="156">
        <v>2</v>
      </c>
    </row>
    <row r="180" spans="82:98" x14ac:dyDescent="0.3">
      <c r="CD180" s="426">
        <v>3</v>
      </c>
      <c r="CE180" s="442"/>
      <c r="CF180" s="157">
        <f>$E$231+$B$31</f>
        <v>0</v>
      </c>
      <c r="CG180" s="428" t="str">
        <f>IF(CF180&gt;CF188,5,IF(CF180=CF188,"2,5",0))</f>
        <v>2,5</v>
      </c>
      <c r="CH180" s="147">
        <f t="shared" si="0"/>
        <v>9.5</v>
      </c>
      <c r="CI180" s="152">
        <f>$F$231+$B$31</f>
        <v>0</v>
      </c>
      <c r="CJ180" s="429" t="str">
        <f>IF(CI180&gt;CI188,5,IF(CI180=CI188,"2,5",0))</f>
        <v>2,5</v>
      </c>
      <c r="CK180" s="147">
        <f t="shared" si="1"/>
        <v>9.5</v>
      </c>
      <c r="CL180" s="152">
        <f>$G$231+$B$31</f>
        <v>0</v>
      </c>
      <c r="CM180" s="429" t="str">
        <f>IF(CL180&gt;CL188,5,IF(CL180=CL188,"2,5",0))</f>
        <v>2,5</v>
      </c>
      <c r="CN180" s="147">
        <f t="shared" si="2"/>
        <v>9.5</v>
      </c>
      <c r="CO180" s="154">
        <f>M231</f>
        <v>0</v>
      </c>
      <c r="CP180" s="429">
        <f>IF(CO180&gt;CO188,10,IF(CO180=CO188,5,0))</f>
        <v>5</v>
      </c>
      <c r="CQ180" s="147">
        <f t="shared" si="3"/>
        <v>9.5</v>
      </c>
      <c r="CR180" s="155">
        <f t="shared" si="4"/>
        <v>50.5</v>
      </c>
      <c r="CS180" s="155">
        <f>CR180+Sem.02!CS180</f>
        <v>151.5</v>
      </c>
      <c r="CT180" s="156">
        <v>3</v>
      </c>
    </row>
    <row r="181" spans="82:98" x14ac:dyDescent="0.3">
      <c r="CD181" s="150">
        <v>4</v>
      </c>
      <c r="CE181" s="442"/>
      <c r="CF181" s="157">
        <f>$E$241+$B$41</f>
        <v>0</v>
      </c>
      <c r="CG181" s="153" t="str">
        <f>IF(CF181&gt;CF189,5,IF(CF181=CF189,"2,5",0))</f>
        <v>2,5</v>
      </c>
      <c r="CH181" s="147">
        <f t="shared" si="0"/>
        <v>9.5</v>
      </c>
      <c r="CI181" s="152">
        <f>$F$241+$B$41</f>
        <v>0</v>
      </c>
      <c r="CJ181" s="157" t="str">
        <f>IF(CI181&gt;CI189,5,IF(CI181=CI189,"2,5",0))</f>
        <v>2,5</v>
      </c>
      <c r="CK181" s="147">
        <f t="shared" si="1"/>
        <v>9.5</v>
      </c>
      <c r="CL181" s="152">
        <f>$G$241+$B$41</f>
        <v>0</v>
      </c>
      <c r="CM181" s="157" t="str">
        <f>IF(CL181&gt;CL189,5,IF(CL181=CL189,"2,5",0))</f>
        <v>2,5</v>
      </c>
      <c r="CN181" s="147">
        <f t="shared" si="2"/>
        <v>9.5</v>
      </c>
      <c r="CO181" s="154">
        <f>M241</f>
        <v>0</v>
      </c>
      <c r="CP181" s="157">
        <f>IF(CO181&gt;CO189,10,IF(CO181=CO189,5,0))</f>
        <v>5</v>
      </c>
      <c r="CQ181" s="147">
        <f t="shared" si="3"/>
        <v>9.5</v>
      </c>
      <c r="CR181" s="155">
        <f t="shared" si="4"/>
        <v>50.5</v>
      </c>
      <c r="CS181" s="155">
        <f>CR181+Sem.02!CS181</f>
        <v>151.5</v>
      </c>
      <c r="CT181" s="156">
        <v>4</v>
      </c>
    </row>
    <row r="182" spans="82:98" x14ac:dyDescent="0.3">
      <c r="CD182" s="150">
        <v>5</v>
      </c>
      <c r="CE182" s="442"/>
      <c r="CF182" s="157">
        <f>$E$251+$B$51</f>
        <v>0</v>
      </c>
      <c r="CG182" s="153" t="str">
        <f>IF(CF182&gt;CF179,5,IF(CF182=CF179,"2,5",0))</f>
        <v>2,5</v>
      </c>
      <c r="CH182" s="147">
        <f t="shared" si="0"/>
        <v>9.5</v>
      </c>
      <c r="CI182" s="152">
        <f>$F$251+$B$51</f>
        <v>0</v>
      </c>
      <c r="CJ182" s="157" t="str">
        <f>IF(CI182&gt;CI179,5,IF(CI182=CI179,"2,5",0))</f>
        <v>2,5</v>
      </c>
      <c r="CK182" s="147">
        <f t="shared" si="1"/>
        <v>9.5</v>
      </c>
      <c r="CL182" s="152">
        <f>$G$251+$B$51</f>
        <v>0</v>
      </c>
      <c r="CM182" s="157" t="str">
        <f>IF(CL182&gt;CL179,5,IF(CL182=CL179,"2,5",0))</f>
        <v>2,5</v>
      </c>
      <c r="CN182" s="147">
        <f t="shared" si="2"/>
        <v>9.5</v>
      </c>
      <c r="CO182" s="154">
        <f>M251</f>
        <v>0</v>
      </c>
      <c r="CP182" s="157">
        <f>IF(CO182&gt;CO179,10,IF(CO182=CO179,5,0))</f>
        <v>5</v>
      </c>
      <c r="CQ182" s="147">
        <f t="shared" si="3"/>
        <v>9.5</v>
      </c>
      <c r="CR182" s="155">
        <f t="shared" si="4"/>
        <v>50.5</v>
      </c>
      <c r="CS182" s="155">
        <f>CR182+Sem.02!CS182</f>
        <v>151.5</v>
      </c>
      <c r="CT182" s="156">
        <v>5</v>
      </c>
    </row>
    <row r="183" spans="82:98" x14ac:dyDescent="0.3">
      <c r="CD183" s="447">
        <v>6</v>
      </c>
      <c r="CE183" s="442"/>
      <c r="CF183" s="157">
        <f>$E$261+$B$61</f>
        <v>0</v>
      </c>
      <c r="CG183" s="447" t="str">
        <f>IF(CF183&gt;CF178,5,IF(CF183=CF178,"2,5",0))</f>
        <v>2,5</v>
      </c>
      <c r="CH183" s="147">
        <f t="shared" si="0"/>
        <v>9.5</v>
      </c>
      <c r="CI183" s="152">
        <f>$F$261+$B$61</f>
        <v>0</v>
      </c>
      <c r="CJ183" s="447" t="str">
        <f>IF(CI183&gt;CI178,5,IF(CI183=CI178,"2,5",0))</f>
        <v>2,5</v>
      </c>
      <c r="CK183" s="147">
        <f t="shared" si="1"/>
        <v>9.5</v>
      </c>
      <c r="CL183" s="152">
        <f>$G$261+$B$61</f>
        <v>0</v>
      </c>
      <c r="CM183" s="447" t="str">
        <f>IF(CL183&gt;CL178,5,IF(CL183=CL178,"2,5",0))</f>
        <v>2,5</v>
      </c>
      <c r="CN183" s="147">
        <f t="shared" si="2"/>
        <v>9.5</v>
      </c>
      <c r="CO183" s="154">
        <f>M261</f>
        <v>0</v>
      </c>
      <c r="CP183" s="447">
        <f>IF(CO183&gt;CO178,10,IF(CO183=CO178,5,0))</f>
        <v>5</v>
      </c>
      <c r="CQ183" s="147">
        <f t="shared" si="3"/>
        <v>9.5</v>
      </c>
      <c r="CR183" s="155">
        <f t="shared" si="4"/>
        <v>50.5</v>
      </c>
      <c r="CS183" s="155">
        <f>CR183+Sem.02!CS183</f>
        <v>151.5</v>
      </c>
      <c r="CT183" s="156">
        <v>6</v>
      </c>
    </row>
    <row r="184" spans="82:98" x14ac:dyDescent="0.3">
      <c r="CD184" s="150">
        <v>7</v>
      </c>
      <c r="CE184" s="442"/>
      <c r="CF184" s="157">
        <f>$E$271+$B$71</f>
        <v>0</v>
      </c>
      <c r="CG184" s="153" t="str">
        <f>IF(CF184&gt;CF190,5,IF(CF184=CF190,"2,5",0))</f>
        <v>2,5</v>
      </c>
      <c r="CH184" s="147">
        <f t="shared" si="0"/>
        <v>9.5</v>
      </c>
      <c r="CI184" s="152">
        <f>$F$271+$B$71</f>
        <v>0</v>
      </c>
      <c r="CJ184" s="157" t="str">
        <f>IF(CI184&gt;CI190,5,IF(CI184=CI190,"2,5",0))</f>
        <v>2,5</v>
      </c>
      <c r="CK184" s="147">
        <f t="shared" si="1"/>
        <v>9.5</v>
      </c>
      <c r="CL184" s="152">
        <f>$G$271+$B$71</f>
        <v>0</v>
      </c>
      <c r="CM184" s="157" t="str">
        <f>IF(CL184&gt;CL190,5,IF(CL184=CL190,"2,5",0))</f>
        <v>2,5</v>
      </c>
      <c r="CN184" s="147">
        <f t="shared" si="2"/>
        <v>9.5</v>
      </c>
      <c r="CO184" s="154">
        <f>M271</f>
        <v>0</v>
      </c>
      <c r="CP184" s="157">
        <f>IF(CO184&gt;CO190,10,IF(CO184=CO190,5,0))</f>
        <v>5</v>
      </c>
      <c r="CQ184" s="147">
        <f t="shared" si="3"/>
        <v>9.5</v>
      </c>
      <c r="CR184" s="155">
        <f t="shared" si="4"/>
        <v>50.5</v>
      </c>
      <c r="CS184" s="155">
        <f>CR184+Sem.02!CS184</f>
        <v>151.5</v>
      </c>
      <c r="CT184" s="156">
        <v>7</v>
      </c>
    </row>
    <row r="185" spans="82:98" x14ac:dyDescent="0.3">
      <c r="CD185" s="150">
        <v>8</v>
      </c>
      <c r="CE185" s="442"/>
      <c r="CF185" s="157">
        <f>$E$281+$B$81</f>
        <v>0</v>
      </c>
      <c r="CG185" s="153" t="str">
        <f>IF(CF185&gt;CF191,5,IF(CF185=CF191,"2,5",0))</f>
        <v>2,5</v>
      </c>
      <c r="CH185" s="147">
        <f t="shared" si="0"/>
        <v>9.5</v>
      </c>
      <c r="CI185" s="152">
        <f>$F$281+$B$81</f>
        <v>0</v>
      </c>
      <c r="CJ185" s="157" t="str">
        <f>IF(CI185&gt;CI191,5,IF(CI185=CI191,"2,5",0))</f>
        <v>2,5</v>
      </c>
      <c r="CK185" s="147">
        <f t="shared" si="1"/>
        <v>9.5</v>
      </c>
      <c r="CL185" s="152">
        <f>$G$281+$B$81</f>
        <v>0</v>
      </c>
      <c r="CM185" s="157" t="str">
        <f>IF(CL185&gt;CL191,5,IF(CL185=CL191,"2,5",0))</f>
        <v>2,5</v>
      </c>
      <c r="CN185" s="147">
        <f t="shared" si="2"/>
        <v>9.5</v>
      </c>
      <c r="CO185" s="154">
        <f>M281</f>
        <v>0</v>
      </c>
      <c r="CP185" s="157">
        <f>IF(CO185&gt;CO191,10,IF(CO185=CO191,5,0))</f>
        <v>5</v>
      </c>
      <c r="CQ185" s="147">
        <f t="shared" si="3"/>
        <v>9.5</v>
      </c>
      <c r="CR185" s="155">
        <f t="shared" si="4"/>
        <v>50.5</v>
      </c>
      <c r="CS185" s="155">
        <f>CR185+Sem.02!CS185</f>
        <v>151.5</v>
      </c>
      <c r="CT185" s="156">
        <v>8</v>
      </c>
    </row>
    <row r="186" spans="82:98" x14ac:dyDescent="0.3">
      <c r="CD186" s="150">
        <v>9</v>
      </c>
      <c r="CE186" s="442"/>
      <c r="CF186" s="147">
        <f>$E$291+$B$91</f>
        <v>0</v>
      </c>
      <c r="CG186" s="153" t="str">
        <f>IF(CF186&gt;CF193,5,IF(CF186=CF193,"2,5",0))</f>
        <v>2,5</v>
      </c>
      <c r="CH186" s="147">
        <f t="shared" si="0"/>
        <v>9.5</v>
      </c>
      <c r="CI186" s="152">
        <f>$F$291+$B$91</f>
        <v>0</v>
      </c>
      <c r="CJ186" s="147" t="str">
        <f>IF(CI186&gt;CI193,5,IF(CI186=CI193,"2,5",0))</f>
        <v>2,5</v>
      </c>
      <c r="CK186" s="147">
        <f t="shared" si="1"/>
        <v>9.5</v>
      </c>
      <c r="CL186" s="152">
        <f>$G$291+$B$91</f>
        <v>0</v>
      </c>
      <c r="CM186" s="147" t="str">
        <f>IF(CL186&gt;CL193,5,IF(CL186=CL193,"2,5",0))</f>
        <v>2,5</v>
      </c>
      <c r="CN186" s="147">
        <f t="shared" si="2"/>
        <v>9.5</v>
      </c>
      <c r="CO186" s="154">
        <f>M291</f>
        <v>0</v>
      </c>
      <c r="CP186" s="147">
        <f>IF(CO186&gt;CO193,10,IF(CO186=CO193,5,0))</f>
        <v>5</v>
      </c>
      <c r="CQ186" s="147">
        <f t="shared" si="3"/>
        <v>9.5</v>
      </c>
      <c r="CR186" s="155">
        <f t="shared" si="4"/>
        <v>50.5</v>
      </c>
      <c r="CS186" s="155">
        <f>CR186+Sem.02!CS186</f>
        <v>151.5</v>
      </c>
      <c r="CT186" s="156">
        <v>9</v>
      </c>
    </row>
    <row r="187" spans="82:98" x14ac:dyDescent="0.3">
      <c r="CD187" s="150">
        <v>10</v>
      </c>
      <c r="CE187" s="442"/>
      <c r="CF187" s="157">
        <f>$E$301+$B$101</f>
        <v>0</v>
      </c>
      <c r="CG187" s="153" t="str">
        <f>IF(CF187&gt;CF192,5,IF(CF187=CF192,"2,5",0))</f>
        <v>2,5</v>
      </c>
      <c r="CH187" s="147">
        <f t="shared" si="0"/>
        <v>9.5</v>
      </c>
      <c r="CI187" s="152">
        <f>$F$301+$B$101</f>
        <v>0</v>
      </c>
      <c r="CJ187" s="157" t="str">
        <f>IF(CI187&gt;CI192,5,IF(CI187=CI192,"2,5",0))</f>
        <v>2,5</v>
      </c>
      <c r="CK187" s="147">
        <f t="shared" si="1"/>
        <v>9.5</v>
      </c>
      <c r="CL187" s="152">
        <f>$G$301+$B$101</f>
        <v>0</v>
      </c>
      <c r="CM187" s="157" t="str">
        <f>IF(CL187&gt;CL192,5,IF(CL187=CL192,"2,5",0))</f>
        <v>2,5</v>
      </c>
      <c r="CN187" s="147">
        <f t="shared" si="2"/>
        <v>9.5</v>
      </c>
      <c r="CO187" s="154">
        <f>M301</f>
        <v>0</v>
      </c>
      <c r="CP187" s="157">
        <f>IF(CO187&gt;CO192,10,IF(CO187=CO192,5,0))</f>
        <v>5</v>
      </c>
      <c r="CQ187" s="147">
        <f t="shared" si="3"/>
        <v>9.5</v>
      </c>
      <c r="CR187" s="155">
        <f t="shared" si="4"/>
        <v>50.5</v>
      </c>
      <c r="CS187" s="155">
        <f>CR187+Sem.02!CS187</f>
        <v>151.5</v>
      </c>
      <c r="CT187" s="156">
        <v>10</v>
      </c>
    </row>
    <row r="188" spans="82:98" x14ac:dyDescent="0.3">
      <c r="CD188" s="150">
        <v>11</v>
      </c>
      <c r="CE188" s="442"/>
      <c r="CF188" s="157">
        <f>$E$311+$B$111</f>
        <v>0</v>
      </c>
      <c r="CG188" s="153" t="str">
        <f>IF(CF188&gt;CF180,5,IF(CF188=CF180,"2,5",0))</f>
        <v>2,5</v>
      </c>
      <c r="CH188" s="147">
        <f t="shared" si="0"/>
        <v>9.5</v>
      </c>
      <c r="CI188" s="152">
        <f>$F$311+$B$111</f>
        <v>0</v>
      </c>
      <c r="CJ188" s="157" t="str">
        <f>IF(CI188&gt;CI180,5,IF(CI188=CI180,"2,5",0))</f>
        <v>2,5</v>
      </c>
      <c r="CK188" s="147">
        <f t="shared" si="1"/>
        <v>9.5</v>
      </c>
      <c r="CL188" s="152">
        <f>$G$311+$B$111</f>
        <v>0</v>
      </c>
      <c r="CM188" s="157" t="str">
        <f>IF(CL188&gt;CL180,5,IF(CL188=CL180,"2,5",0))</f>
        <v>2,5</v>
      </c>
      <c r="CN188" s="147">
        <f t="shared" si="2"/>
        <v>9.5</v>
      </c>
      <c r="CO188" s="154">
        <f>M311</f>
        <v>0</v>
      </c>
      <c r="CP188" s="157">
        <f>IF(CO188&gt;CO180,10,IF(CO188=CO180,5,0))</f>
        <v>5</v>
      </c>
      <c r="CQ188" s="147">
        <f t="shared" si="3"/>
        <v>9.5</v>
      </c>
      <c r="CR188" s="155">
        <f t="shared" si="4"/>
        <v>50.5</v>
      </c>
      <c r="CS188" s="155">
        <f>CR188+Sem.02!CS188</f>
        <v>151.5</v>
      </c>
      <c r="CT188" s="156">
        <v>11</v>
      </c>
    </row>
    <row r="189" spans="82:98" x14ac:dyDescent="0.3">
      <c r="CD189" s="150">
        <v>12</v>
      </c>
      <c r="CE189" s="442"/>
      <c r="CF189" s="147">
        <f>$E$321+$B$121</f>
        <v>0</v>
      </c>
      <c r="CG189" s="153" t="str">
        <f>IF(CF189&gt;CF181,5,IF(CF189=CF181,"2,5",0))</f>
        <v>2,5</v>
      </c>
      <c r="CH189" s="147">
        <f t="shared" si="0"/>
        <v>9.5</v>
      </c>
      <c r="CI189" s="152">
        <f>$F$321+$B$121</f>
        <v>0</v>
      </c>
      <c r="CJ189" s="147" t="str">
        <f>IF(CI189&gt;CI181,5,IF(CI189=CI181,"2,5",0))</f>
        <v>2,5</v>
      </c>
      <c r="CK189" s="147">
        <f t="shared" si="1"/>
        <v>9.5</v>
      </c>
      <c r="CL189" s="152">
        <f>$G$321+$B$121</f>
        <v>0</v>
      </c>
      <c r="CM189" s="147" t="str">
        <f>IF(CL189&gt;CL181,5,IF(CL189=CL181,"2,5",0))</f>
        <v>2,5</v>
      </c>
      <c r="CN189" s="147">
        <f t="shared" si="2"/>
        <v>9.5</v>
      </c>
      <c r="CO189" s="154">
        <f>M321</f>
        <v>0</v>
      </c>
      <c r="CP189" s="147">
        <f>IF(CO189&gt;CO181,10,IF(CO189=CO181,5,0))</f>
        <v>5</v>
      </c>
      <c r="CQ189" s="147">
        <f t="shared" si="3"/>
        <v>9.5</v>
      </c>
      <c r="CR189" s="155">
        <f t="shared" si="4"/>
        <v>50.5</v>
      </c>
      <c r="CS189" s="155">
        <f>CR189+Sem.02!CS189</f>
        <v>151.5</v>
      </c>
      <c r="CT189" s="156">
        <v>12</v>
      </c>
    </row>
    <row r="190" spans="82:98" x14ac:dyDescent="0.3">
      <c r="CD190" s="150">
        <v>13</v>
      </c>
      <c r="CE190" s="442"/>
      <c r="CF190" s="157">
        <f>$E$331+$B$131</f>
        <v>0</v>
      </c>
      <c r="CG190" s="153" t="str">
        <f>IF(CF190&gt;CF184,5,IF(CF190=CF184,"2,5",0))</f>
        <v>2,5</v>
      </c>
      <c r="CH190" s="147">
        <f t="shared" si="0"/>
        <v>9.5</v>
      </c>
      <c r="CI190" s="152">
        <f>$F$331+$B$131</f>
        <v>0</v>
      </c>
      <c r="CJ190" s="157" t="str">
        <f>IF(CI190&gt;CI184,5,IF(CI190=CI184,"2,5",0))</f>
        <v>2,5</v>
      </c>
      <c r="CK190" s="147">
        <f t="shared" si="1"/>
        <v>9.5</v>
      </c>
      <c r="CL190" s="152">
        <f>$G$331+$B$131</f>
        <v>0</v>
      </c>
      <c r="CM190" s="157" t="str">
        <f>IF(CL190&gt;CL184,5,IF(CL190=CL184,"2,5",0))</f>
        <v>2,5</v>
      </c>
      <c r="CN190" s="147">
        <f t="shared" si="2"/>
        <v>9.5</v>
      </c>
      <c r="CO190" s="154">
        <f>M331</f>
        <v>0</v>
      </c>
      <c r="CP190" s="157">
        <f>IF(CO190&gt;CO184,10,IF(CO190=CO184,5,0))</f>
        <v>5</v>
      </c>
      <c r="CQ190" s="147">
        <f t="shared" si="3"/>
        <v>9.5</v>
      </c>
      <c r="CR190" s="155">
        <f t="shared" si="4"/>
        <v>50.5</v>
      </c>
      <c r="CS190" s="155">
        <f>CR190+Sem.02!CS190</f>
        <v>151.5</v>
      </c>
      <c r="CT190" s="156">
        <v>13</v>
      </c>
    </row>
    <row r="191" spans="82:98" x14ac:dyDescent="0.3">
      <c r="CD191" s="150">
        <v>14</v>
      </c>
      <c r="CE191" s="442"/>
      <c r="CF191" s="157">
        <f>$E$341+$B$141</f>
        <v>0</v>
      </c>
      <c r="CG191" s="153" t="str">
        <f>IF(CF191&gt;CF185,5,IF(CF191=CF185,"2,5",0))</f>
        <v>2,5</v>
      </c>
      <c r="CH191" s="147">
        <f t="shared" si="0"/>
        <v>9.5</v>
      </c>
      <c r="CI191" s="152">
        <f>$F$341+$B$141</f>
        <v>0</v>
      </c>
      <c r="CJ191" s="157" t="str">
        <f>IF(CI191&gt;CI185,5,IF(CI191=CI185,"2,5",0))</f>
        <v>2,5</v>
      </c>
      <c r="CK191" s="147">
        <f t="shared" si="1"/>
        <v>9.5</v>
      </c>
      <c r="CL191" s="152">
        <f>$G$341+$B$141</f>
        <v>0</v>
      </c>
      <c r="CM191" s="157" t="str">
        <f>IF(CL191&gt;CL185,5,IF(CL191=CL185,"2,5",0))</f>
        <v>2,5</v>
      </c>
      <c r="CN191" s="147">
        <f t="shared" si="2"/>
        <v>9.5</v>
      </c>
      <c r="CO191" s="154">
        <f>M341</f>
        <v>0</v>
      </c>
      <c r="CP191" s="157">
        <f>IF(CO191&gt;CO185,10,IF(CO191=CO185,5,0))</f>
        <v>5</v>
      </c>
      <c r="CQ191" s="147">
        <f t="shared" si="3"/>
        <v>9.5</v>
      </c>
      <c r="CR191" s="155">
        <f t="shared" si="4"/>
        <v>50.5</v>
      </c>
      <c r="CS191" s="155">
        <f>CR191+Sem.02!CS191</f>
        <v>151.5</v>
      </c>
      <c r="CT191" s="156">
        <v>14</v>
      </c>
    </row>
    <row r="192" spans="82:98" x14ac:dyDescent="0.3">
      <c r="CD192" s="150">
        <v>15</v>
      </c>
      <c r="CE192" s="442"/>
      <c r="CF192" s="157">
        <f>$E$351+$B$151</f>
        <v>0</v>
      </c>
      <c r="CG192" s="153" t="str">
        <f>IF(CF192&gt;CF187,5,IF(CF192=CF187,"2,5",0))</f>
        <v>2,5</v>
      </c>
      <c r="CH192" s="147">
        <f t="shared" si="0"/>
        <v>9.5</v>
      </c>
      <c r="CI192" s="152">
        <f>$F$351+$B$151</f>
        <v>0</v>
      </c>
      <c r="CJ192" s="157" t="str">
        <f>IF(CI192&gt;CI187,5,IF(CI192=CI187,"2,5",0))</f>
        <v>2,5</v>
      </c>
      <c r="CK192" s="147">
        <f t="shared" si="1"/>
        <v>9.5</v>
      </c>
      <c r="CL192" s="152">
        <f>$G$351+$B$151</f>
        <v>0</v>
      </c>
      <c r="CM192" s="157" t="str">
        <f>IF(CL192&gt;CL187,5,IF(CL192=CL187,"2,5",0))</f>
        <v>2,5</v>
      </c>
      <c r="CN192" s="147">
        <f t="shared" si="2"/>
        <v>9.5</v>
      </c>
      <c r="CO192" s="154">
        <f>M351</f>
        <v>0</v>
      </c>
      <c r="CP192" s="157">
        <f>IF(CO192&gt;CO187,10,IF(CO192=CO187,5,0))</f>
        <v>5</v>
      </c>
      <c r="CQ192" s="147">
        <f t="shared" si="3"/>
        <v>9.5</v>
      </c>
      <c r="CR192" s="155">
        <f t="shared" si="4"/>
        <v>50.5</v>
      </c>
      <c r="CS192" s="155">
        <f>CR192+Sem.02!CS192</f>
        <v>151.5</v>
      </c>
      <c r="CT192" s="156">
        <v>15</v>
      </c>
    </row>
    <row r="193" spans="82:98" x14ac:dyDescent="0.3">
      <c r="CD193" s="150">
        <v>16</v>
      </c>
      <c r="CE193" s="443"/>
      <c r="CF193" s="157">
        <f>$E$361+$B$161</f>
        <v>0</v>
      </c>
      <c r="CG193" s="153" t="str">
        <f>IF(CF193&gt;CF194,5,IF(CF193=CF194,"2,5",0))</f>
        <v>2,5</v>
      </c>
      <c r="CH193" s="147">
        <f t="shared" si="0"/>
        <v>9.5</v>
      </c>
      <c r="CI193" s="157">
        <f>$F$161+$B$161</f>
        <v>0</v>
      </c>
      <c r="CJ193" s="157" t="str">
        <f t="shared" ref="CJ193" si="5">IF(CI193&gt;CI188,5,IF(CI193=CI188,"2,5",0))</f>
        <v>2,5</v>
      </c>
      <c r="CK193" s="147">
        <f t="shared" si="1"/>
        <v>9.5</v>
      </c>
      <c r="CL193" s="157">
        <f>$G$161+$B$161</f>
        <v>0</v>
      </c>
      <c r="CM193" s="157" t="str">
        <f t="shared" ref="CM193" si="6">IF(CL193&gt;CL188,5,IF(CL193=CL188,"2,5",0))</f>
        <v>2,5</v>
      </c>
      <c r="CN193" s="147">
        <f t="shared" si="2"/>
        <v>9.5</v>
      </c>
      <c r="CO193" s="159">
        <f>$M$161+($B$161*3)</f>
        <v>0</v>
      </c>
      <c r="CP193" s="157">
        <f t="shared" ref="CP193" si="7">IF(CO193&gt;CO188,10,IF(CO193=CO188,5,0))</f>
        <v>5</v>
      </c>
      <c r="CQ193" s="147">
        <f t="shared" si="3"/>
        <v>9.5</v>
      </c>
      <c r="CR193" s="160">
        <f>CG193+CH193+CJ193+CK193+CM193+CN193+CP193+CQ193</f>
        <v>50.5</v>
      </c>
      <c r="CS193" s="155">
        <f>CR193+Sem.02!CS193</f>
        <v>151.5</v>
      </c>
      <c r="CT193" s="161">
        <v>16</v>
      </c>
    </row>
    <row r="194" spans="82:98" x14ac:dyDescent="0.3">
      <c r="CD194" s="162">
        <v>17</v>
      </c>
      <c r="CE194" s="443"/>
      <c r="CF194" s="157">
        <f>$E$171+$B$171</f>
        <v>0</v>
      </c>
      <c r="CG194" s="147" t="str">
        <f>IF(CF194&gt;CF195,5,IF(CF194=CF195,"2,5",0))</f>
        <v>2,5</v>
      </c>
      <c r="CH194" s="147">
        <f t="shared" si="0"/>
        <v>9.5</v>
      </c>
      <c r="CI194" s="147">
        <f>$F$171+$B$171</f>
        <v>0</v>
      </c>
      <c r="CJ194" s="157" t="str">
        <f>IF(CI194&gt;CI195,5,IF(CI194=CI195,"2,5",0))</f>
        <v>2,5</v>
      </c>
      <c r="CK194" s="147">
        <f t="shared" si="1"/>
        <v>9.5</v>
      </c>
      <c r="CL194" s="163">
        <f>$G$171+$B$171</f>
        <v>0</v>
      </c>
      <c r="CM194" s="157" t="str">
        <f>IF(CL194&gt;CL195,5,IF(CL194=CL195,"2,5",0))</f>
        <v>2,5</v>
      </c>
      <c r="CN194" s="147">
        <f t="shared" si="2"/>
        <v>9.5</v>
      </c>
      <c r="CO194" s="163">
        <f>$M$171+($B$171*3)</f>
        <v>0</v>
      </c>
      <c r="CP194" s="157" t="str">
        <f>IF(CO194&gt;CO195,10,IF(CO194=CO195,"5",0))</f>
        <v>5</v>
      </c>
      <c r="CQ194" s="147">
        <f t="shared" si="3"/>
        <v>9.5</v>
      </c>
      <c r="CR194" s="160">
        <f t="shared" ref="CR194:CR195" si="8">CG194+CH194+CJ194+CK194+CM194+CN194+CP194+CQ194</f>
        <v>50.5</v>
      </c>
      <c r="CS194" s="155">
        <f>CR194+Sem.02!CS194</f>
        <v>151.5</v>
      </c>
      <c r="CT194" s="164">
        <v>17</v>
      </c>
    </row>
    <row r="195" spans="82:98" ht="15" thickBot="1" x14ac:dyDescent="0.35">
      <c r="CD195" s="165">
        <v>18</v>
      </c>
      <c r="CE195" s="444"/>
      <c r="CF195" s="167">
        <f>$E$181+$B$181</f>
        <v>0</v>
      </c>
      <c r="CG195" s="168" t="str">
        <f>IF(CF195&gt;CF194,5,IF(CF195=CF194,"2,5",0))</f>
        <v>2,5</v>
      </c>
      <c r="CH195" s="168">
        <f t="shared" si="0"/>
        <v>9.5</v>
      </c>
      <c r="CI195" s="168">
        <f>$F$181+$B$181</f>
        <v>0</v>
      </c>
      <c r="CJ195" s="169" t="str">
        <f>IF(CI195&gt;CI194,5,IF(CI195=CI194,"2,5",0))</f>
        <v>2,5</v>
      </c>
      <c r="CK195" s="168">
        <f t="shared" si="1"/>
        <v>9.5</v>
      </c>
      <c r="CL195" s="170">
        <f>$G$181+$B$181</f>
        <v>0</v>
      </c>
      <c r="CM195" s="170" t="str">
        <f>IF(CL195&gt;CL194,5,IF(CL195=CL194,"2,5",0))</f>
        <v>2,5</v>
      </c>
      <c r="CN195" s="168">
        <f t="shared" si="2"/>
        <v>9.5</v>
      </c>
      <c r="CO195" s="170">
        <f>$M$181+($B$181*3)</f>
        <v>0</v>
      </c>
      <c r="CP195" s="168" t="str">
        <f>IF(CO195&gt;CO194,10,IF(CO195=CO194,"5",0))</f>
        <v>5</v>
      </c>
      <c r="CQ195" s="168">
        <f t="shared" si="3"/>
        <v>9.5</v>
      </c>
      <c r="CR195" s="171">
        <f t="shared" si="8"/>
        <v>50.5</v>
      </c>
      <c r="CS195" s="422">
        <f>CR195+Sem.02!CS195</f>
        <v>151.5</v>
      </c>
      <c r="CT195" s="172">
        <v>18</v>
      </c>
    </row>
    <row r="196" spans="82:98" ht="15" thickBot="1" x14ac:dyDescent="0.35">
      <c r="CD196" s="173"/>
      <c r="CE196" s="174"/>
      <c r="CF196" s="175"/>
      <c r="CG196" s="176"/>
      <c r="CH196" s="176"/>
      <c r="CI196" s="176"/>
      <c r="CJ196" s="177"/>
      <c r="CK196" s="178"/>
      <c r="CL196" s="179"/>
      <c r="CM196" s="175"/>
      <c r="CN196" s="180"/>
      <c r="CO196" s="180"/>
      <c r="CP196" s="180"/>
      <c r="CQ196" s="180"/>
      <c r="CR196" s="181"/>
      <c r="CS196" s="182"/>
      <c r="CT196" s="183"/>
    </row>
    <row r="197" spans="82:98" x14ac:dyDescent="0.3">
      <c r="CD197" s="185"/>
      <c r="CE197" s="186"/>
      <c r="CF197" s="187"/>
      <c r="CG197" s="188"/>
      <c r="CH197" s="188"/>
      <c r="CI197" s="188"/>
      <c r="CJ197" s="189"/>
      <c r="CK197" s="190"/>
      <c r="CL197" s="191"/>
      <c r="CM197" s="187"/>
      <c r="CN197" s="192"/>
      <c r="CO197" s="192"/>
      <c r="CP197" s="192"/>
      <c r="CQ197" s="192"/>
      <c r="CR197" s="193"/>
      <c r="CS197" s="194"/>
      <c r="CT197" s="183"/>
    </row>
    <row r="198" spans="82:98" x14ac:dyDescent="0.3">
      <c r="CD198" s="195"/>
      <c r="CE198" s="186"/>
      <c r="CF198" s="187"/>
      <c r="CG198" s="188"/>
      <c r="CH198" s="188"/>
      <c r="CI198" s="188"/>
      <c r="CJ198" s="189"/>
      <c r="CK198" s="190"/>
      <c r="CL198" s="191"/>
      <c r="CM198" s="187"/>
      <c r="CN198" s="192"/>
      <c r="CO198" s="192"/>
      <c r="CP198" s="192"/>
      <c r="CQ198" s="192"/>
      <c r="CR198" s="193"/>
      <c r="CS198" s="194"/>
      <c r="CT198" s="196"/>
    </row>
    <row r="199" spans="82:98" ht="15" thickBot="1" x14ac:dyDescent="0.35">
      <c r="CD199" s="197"/>
      <c r="CE199" s="198"/>
      <c r="CF199" s="199"/>
      <c r="CG199" s="200"/>
      <c r="CH199" s="200"/>
      <c r="CI199" s="200"/>
      <c r="CJ199" s="201"/>
      <c r="CK199" s="202"/>
      <c r="CL199" s="203"/>
      <c r="CM199" s="204"/>
      <c r="CN199" s="205"/>
      <c r="CO199" s="205"/>
      <c r="CP199" s="205"/>
      <c r="CQ199" s="205"/>
      <c r="CR199" s="206"/>
      <c r="CS199" s="207"/>
      <c r="CT199" s="208"/>
    </row>
    <row r="200" spans="82:98" ht="16.2" thickBot="1" x14ac:dyDescent="0.35">
      <c r="CD200" s="209"/>
      <c r="CE200" s="210"/>
      <c r="CF200" s="211"/>
      <c r="CG200" s="211"/>
      <c r="CH200" s="211"/>
      <c r="CI200" s="211"/>
      <c r="CJ200" s="212"/>
      <c r="CK200" s="186"/>
      <c r="CL200" s="213"/>
      <c r="CM200" s="214"/>
      <c r="CN200" s="214"/>
      <c r="CO200" s="214"/>
      <c r="CP200" s="214"/>
      <c r="CQ200" s="214"/>
      <c r="CR200" s="214"/>
      <c r="CS200" s="215"/>
      <c r="CT200" s="216"/>
    </row>
    <row r="201" spans="82:98" x14ac:dyDescent="0.3">
      <c r="CD201" s="217"/>
      <c r="CE201" s="218"/>
      <c r="CF201" s="218"/>
      <c r="CG201" s="218"/>
      <c r="CH201" s="218"/>
      <c r="CI201" s="219"/>
      <c r="CJ201" s="220"/>
      <c r="CK201" s="186"/>
      <c r="CL201" s="195"/>
      <c r="CM201" s="186"/>
      <c r="CN201" s="186"/>
      <c r="CO201" s="186"/>
      <c r="CP201" s="186"/>
      <c r="CQ201" s="186"/>
      <c r="CR201" s="221"/>
      <c r="CS201" s="222"/>
      <c r="CT201" s="223"/>
    </row>
    <row r="202" spans="82:98" ht="15" thickBot="1" x14ac:dyDescent="0.35">
      <c r="CD202" s="224"/>
      <c r="CE202" s="225"/>
      <c r="CF202" s="225"/>
      <c r="CG202" s="225"/>
      <c r="CH202" s="225"/>
      <c r="CI202" s="198"/>
      <c r="CJ202" s="226"/>
      <c r="CK202" s="186"/>
      <c r="CL202" s="227"/>
      <c r="CM202" s="228"/>
      <c r="CN202" s="228"/>
      <c r="CO202" s="228"/>
      <c r="CP202" s="228"/>
      <c r="CQ202" s="228"/>
      <c r="CR202" s="200"/>
      <c r="CS202" s="229"/>
      <c r="CT202" s="230"/>
    </row>
    <row r="203" spans="82:98" ht="15" thickBot="1" x14ac:dyDescent="0.35">
      <c r="CD203" s="195"/>
      <c r="CE203" s="186"/>
      <c r="CF203" s="186"/>
      <c r="CG203" s="186"/>
      <c r="CH203" s="186"/>
      <c r="CI203" s="186"/>
      <c r="CJ203" s="221"/>
      <c r="CK203" s="231"/>
      <c r="CL203" s="232"/>
      <c r="CM203" s="232"/>
      <c r="CN203" s="232"/>
      <c r="CO203" s="232"/>
      <c r="CP203" s="233"/>
      <c r="CQ203" s="221"/>
      <c r="CR203" s="221"/>
      <c r="CS203" s="221"/>
      <c r="CT203" s="196"/>
    </row>
    <row r="204" spans="82:98" ht="16.2" thickBot="1" x14ac:dyDescent="0.35">
      <c r="CD204" s="234"/>
      <c r="CE204" s="235"/>
      <c r="CF204" s="236"/>
      <c r="CG204" s="236"/>
      <c r="CH204" s="236"/>
      <c r="CI204" s="236"/>
      <c r="CJ204" s="237"/>
      <c r="CK204" s="233"/>
      <c r="CL204" s="213"/>
      <c r="CM204" s="214"/>
      <c r="CN204" s="214"/>
      <c r="CO204" s="214"/>
      <c r="CP204" s="214"/>
      <c r="CQ204" s="214"/>
      <c r="CR204" s="214"/>
      <c r="CS204" s="214"/>
      <c r="CT204" s="140"/>
    </row>
    <row r="205" spans="82:98" x14ac:dyDescent="0.3">
      <c r="CD205" s="185"/>
      <c r="CE205" s="238"/>
      <c r="CF205" s="238"/>
      <c r="CG205" s="238"/>
      <c r="CH205" s="238"/>
      <c r="CI205" s="186"/>
      <c r="CJ205" s="220"/>
      <c r="CK205" s="233"/>
      <c r="CL205" s="239"/>
      <c r="CM205" s="186"/>
      <c r="CN205" s="186"/>
      <c r="CO205" s="186"/>
      <c r="CP205" s="186"/>
      <c r="CQ205" s="186"/>
      <c r="CR205" s="186"/>
      <c r="CS205" s="222"/>
      <c r="CT205" s="223"/>
    </row>
    <row r="206" spans="82:98" ht="15" thickBot="1" x14ac:dyDescent="0.35">
      <c r="CD206" s="227"/>
      <c r="CE206" s="228"/>
      <c r="CF206" s="228"/>
      <c r="CG206" s="228"/>
      <c r="CH206" s="228"/>
      <c r="CI206" s="228"/>
      <c r="CJ206" s="226"/>
      <c r="CK206" s="233"/>
      <c r="CL206" s="197"/>
      <c r="CM206" s="228"/>
      <c r="CN206" s="228"/>
      <c r="CO206" s="228"/>
      <c r="CP206" s="228"/>
      <c r="CQ206" s="228"/>
      <c r="CR206" s="228"/>
      <c r="CS206" s="229"/>
      <c r="CT206" s="240"/>
    </row>
    <row r="207" spans="82:98" ht="15" thickBot="1" x14ac:dyDescent="0.35">
      <c r="CD207" s="195"/>
      <c r="CE207" s="186"/>
      <c r="CF207" s="186"/>
      <c r="CG207" s="186"/>
      <c r="CH207" s="186"/>
      <c r="CI207" s="186"/>
      <c r="CJ207" s="221"/>
      <c r="CK207" s="231"/>
      <c r="CL207" s="232"/>
      <c r="CM207" s="232"/>
      <c r="CN207" s="232"/>
      <c r="CO207" s="232"/>
      <c r="CP207" s="233"/>
      <c r="CQ207" s="221"/>
      <c r="CR207" s="221"/>
      <c r="CS207" s="221"/>
      <c r="CT207" s="196"/>
    </row>
    <row r="208" spans="82:98" ht="16.2" thickBot="1" x14ac:dyDescent="0.35">
      <c r="CD208" s="213"/>
      <c r="CE208" s="241"/>
      <c r="CF208" s="214"/>
      <c r="CG208" s="214"/>
      <c r="CH208" s="214"/>
      <c r="CI208" s="214"/>
      <c r="CJ208" s="140"/>
      <c r="CK208" s="233"/>
      <c r="CL208" s="213"/>
      <c r="CM208" s="214"/>
      <c r="CN208" s="214"/>
      <c r="CO208" s="214"/>
      <c r="CP208" s="214"/>
      <c r="CQ208" s="214"/>
      <c r="CR208" s="214"/>
      <c r="CS208" s="214"/>
      <c r="CT208" s="140"/>
    </row>
    <row r="209" spans="82:98" ht="15" thickBot="1" x14ac:dyDescent="0.35">
      <c r="CD209" s="242"/>
      <c r="CE209" s="198"/>
      <c r="CF209" s="243"/>
      <c r="CG209" s="243"/>
      <c r="CH209" s="243"/>
      <c r="CI209" s="198"/>
      <c r="CJ209" s="244"/>
      <c r="CK209" s="233"/>
      <c r="CL209" s="242"/>
      <c r="CM209" s="198"/>
      <c r="CN209" s="243"/>
      <c r="CO209" s="243"/>
      <c r="CP209" s="243"/>
      <c r="CQ209" s="243"/>
      <c r="CR209" s="243"/>
      <c r="CS209" s="245"/>
      <c r="CT209" s="246"/>
    </row>
    <row r="210" spans="82:98" ht="15" thickBot="1" x14ac:dyDescent="0.35">
      <c r="CD210" s="195"/>
      <c r="CE210" s="186"/>
      <c r="CF210" s="186"/>
      <c r="CG210" s="186"/>
      <c r="CH210" s="186"/>
      <c r="CI210" s="186"/>
      <c r="CJ210" s="221"/>
      <c r="CK210" s="231"/>
      <c r="CL210" s="232"/>
      <c r="CM210" s="232"/>
      <c r="CN210" s="232"/>
      <c r="CO210" s="232"/>
      <c r="CP210" s="233"/>
      <c r="CQ210" s="221"/>
      <c r="CR210" s="221"/>
      <c r="CS210" s="221"/>
      <c r="CT210" s="196"/>
    </row>
    <row r="211" spans="82:98" ht="16.2" thickBot="1" x14ac:dyDescent="0.35">
      <c r="CD211" s="195"/>
      <c r="CE211" s="186"/>
      <c r="CF211" s="213"/>
      <c r="CG211" s="214"/>
      <c r="CH211" s="214"/>
      <c r="CI211" s="214"/>
      <c r="CJ211" s="214"/>
      <c r="CK211" s="214"/>
      <c r="CL211" s="214"/>
      <c r="CM211" s="214"/>
      <c r="CN211" s="214"/>
      <c r="CO211" s="140"/>
      <c r="CP211" s="186"/>
      <c r="CQ211" s="186"/>
      <c r="CR211" s="186"/>
      <c r="CS211" s="186"/>
      <c r="CT211" s="183"/>
    </row>
    <row r="212" spans="82:98" ht="15" thickBot="1" x14ac:dyDescent="0.35">
      <c r="CD212" s="195"/>
      <c r="CE212" s="186"/>
      <c r="CF212" s="247"/>
      <c r="CG212" s="248"/>
      <c r="CH212" s="248"/>
      <c r="CI212" s="248"/>
      <c r="CJ212" s="248"/>
      <c r="CK212" s="248"/>
      <c r="CL212" s="249"/>
      <c r="CM212" s="250"/>
      <c r="CN212" s="251"/>
      <c r="CO212" s="252"/>
      <c r="CP212" s="186"/>
      <c r="CQ212" s="186"/>
      <c r="CR212" s="253"/>
      <c r="CS212" s="253"/>
      <c r="CT212" s="183"/>
    </row>
    <row r="213" spans="82:98" ht="15" thickBot="1" x14ac:dyDescent="0.35">
      <c r="CD213" s="195"/>
      <c r="CE213" s="186"/>
      <c r="CF213" s="186"/>
      <c r="CG213" s="186"/>
      <c r="CH213" s="186"/>
      <c r="CI213" s="186"/>
      <c r="CJ213" s="221"/>
      <c r="CK213" s="231"/>
      <c r="CL213" s="232"/>
      <c r="CM213" s="232"/>
      <c r="CN213" s="232"/>
      <c r="CO213" s="232"/>
      <c r="CP213" s="233"/>
      <c r="CQ213" s="221"/>
      <c r="CR213" s="221"/>
      <c r="CS213" s="221"/>
      <c r="CT213" s="196"/>
    </row>
    <row r="214" spans="82:98" ht="15" thickBot="1" x14ac:dyDescent="0.35">
      <c r="CD214" s="254"/>
      <c r="CE214" s="140"/>
      <c r="CF214" s="255"/>
      <c r="CG214" s="255"/>
      <c r="CH214" s="256"/>
      <c r="CI214" s="257"/>
      <c r="CJ214" s="258"/>
      <c r="CK214" s="259"/>
      <c r="CL214" s="260"/>
      <c r="CM214" s="257"/>
      <c r="CN214" s="216"/>
      <c r="CO214" s="215"/>
      <c r="CP214" s="216"/>
      <c r="CQ214" s="261"/>
      <c r="CR214" s="261"/>
      <c r="CS214" s="261"/>
      <c r="CT214" s="262"/>
    </row>
    <row r="215" spans="82:98" x14ac:dyDescent="0.3">
      <c r="CD215" s="263"/>
      <c r="CE215" s="264"/>
      <c r="CF215" s="265"/>
      <c r="CG215" s="265"/>
      <c r="CH215" s="266"/>
      <c r="CI215" s="267"/>
      <c r="CJ215" s="268"/>
      <c r="CK215" s="269"/>
      <c r="CL215" s="270"/>
      <c r="CM215" s="268"/>
      <c r="CN215" s="271"/>
      <c r="CO215" s="272"/>
      <c r="CP215" s="273"/>
      <c r="CQ215" s="265"/>
      <c r="CR215" s="274"/>
      <c r="CS215" s="275"/>
      <c r="CT215" s="262"/>
    </row>
    <row r="216" spans="82:98" x14ac:dyDescent="0.3">
      <c r="CD216" s="276"/>
      <c r="CE216" s="277"/>
      <c r="CF216" s="147"/>
      <c r="CG216" s="147"/>
      <c r="CH216" s="278"/>
      <c r="CI216" s="279"/>
      <c r="CJ216" s="280"/>
      <c r="CK216" s="280"/>
      <c r="CL216" s="281"/>
      <c r="CM216" s="282"/>
      <c r="CN216" s="219"/>
      <c r="CO216" s="277"/>
      <c r="CP216" s="283"/>
      <c r="CQ216" s="147"/>
      <c r="CR216" s="163"/>
      <c r="CS216" s="284"/>
      <c r="CT216" s="183"/>
    </row>
    <row r="217" spans="82:98" x14ac:dyDescent="0.3">
      <c r="CD217" s="276"/>
      <c r="CE217" s="277"/>
      <c r="CF217" s="147"/>
      <c r="CG217" s="147"/>
      <c r="CH217" s="278"/>
      <c r="CI217" s="285"/>
      <c r="CJ217" s="286"/>
      <c r="CK217" s="286"/>
      <c r="CL217" s="287"/>
      <c r="CM217" s="282"/>
      <c r="CN217" s="219"/>
      <c r="CO217" s="277"/>
      <c r="CP217" s="283"/>
      <c r="CQ217" s="147"/>
      <c r="CR217" s="163"/>
      <c r="CS217" s="284"/>
      <c r="CT217" s="288"/>
    </row>
    <row r="218" spans="82:98" x14ac:dyDescent="0.3">
      <c r="CD218" s="276"/>
      <c r="CE218" s="277"/>
      <c r="CF218" s="147"/>
      <c r="CG218" s="147"/>
      <c r="CH218" s="278"/>
      <c r="CI218" s="279"/>
      <c r="CJ218" s="280"/>
      <c r="CK218" s="280"/>
      <c r="CL218" s="289"/>
      <c r="CM218" s="282"/>
      <c r="CN218" s="219"/>
      <c r="CO218" s="277"/>
      <c r="CP218" s="283"/>
      <c r="CQ218" s="147"/>
      <c r="CR218" s="163"/>
      <c r="CS218" s="284"/>
      <c r="CT218" s="290"/>
    </row>
    <row r="219" spans="82:98" x14ac:dyDescent="0.3">
      <c r="CD219" s="276"/>
      <c r="CE219" s="277"/>
      <c r="CF219" s="147"/>
      <c r="CG219" s="147"/>
      <c r="CH219" s="278"/>
      <c r="CI219" s="285"/>
      <c r="CJ219" s="286"/>
      <c r="CK219" s="286"/>
      <c r="CL219" s="287"/>
      <c r="CM219" s="282"/>
      <c r="CN219" s="219"/>
      <c r="CO219" s="277"/>
      <c r="CP219" s="283"/>
      <c r="CQ219" s="147"/>
      <c r="CR219" s="163"/>
      <c r="CS219" s="284"/>
      <c r="CT219" s="290"/>
    </row>
    <row r="220" spans="82:98" x14ac:dyDescent="0.3">
      <c r="CD220" s="276"/>
      <c r="CE220" s="277"/>
      <c r="CF220" s="147"/>
      <c r="CG220" s="147"/>
      <c r="CH220" s="278"/>
      <c r="CI220" s="279"/>
      <c r="CJ220" s="280"/>
      <c r="CK220" s="280"/>
      <c r="CL220" s="281"/>
      <c r="CM220" s="282"/>
      <c r="CN220" s="219"/>
      <c r="CO220" s="277"/>
      <c r="CP220" s="283"/>
      <c r="CQ220" s="147"/>
      <c r="CR220" s="163"/>
      <c r="CS220" s="284"/>
      <c r="CT220" s="290"/>
    </row>
    <row r="221" spans="82:98" x14ac:dyDescent="0.3">
      <c r="CD221" s="276"/>
      <c r="CE221" s="277"/>
      <c r="CF221" s="147"/>
      <c r="CG221" s="147"/>
      <c r="CH221" s="278"/>
      <c r="CI221" s="285"/>
      <c r="CJ221" s="286"/>
      <c r="CK221" s="286"/>
      <c r="CL221" s="287"/>
      <c r="CM221" s="282"/>
      <c r="CN221" s="219"/>
      <c r="CO221" s="277"/>
      <c r="CP221" s="283"/>
      <c r="CQ221" s="147"/>
      <c r="CR221" s="163"/>
      <c r="CS221" s="284"/>
      <c r="CT221" s="290"/>
    </row>
    <row r="222" spans="82:98" ht="15" thickBot="1" x14ac:dyDescent="0.35">
      <c r="CD222" s="291"/>
      <c r="CE222" s="292"/>
      <c r="CF222" s="293"/>
      <c r="CG222" s="293"/>
      <c r="CH222" s="294"/>
      <c r="CI222" s="295"/>
      <c r="CJ222" s="296"/>
      <c r="CK222" s="296"/>
      <c r="CL222" s="297"/>
      <c r="CM222" s="199"/>
      <c r="CN222" s="198"/>
      <c r="CO222" s="298"/>
      <c r="CP222" s="299"/>
      <c r="CQ222" s="168"/>
      <c r="CR222" s="170"/>
      <c r="CS222" s="300"/>
      <c r="CT222" s="301"/>
    </row>
  </sheetData>
  <conditionalFormatting sqref="CD210:CT214 CQ215:CT222 CE215:CO215 CE216:CL216 CF222:CL222 CH218:CK218 CH217:CL217 CH219:CL221 CE217:CE222 CD194 CD196:CT199 CG194 CI194 CL194 CO194 CT194">
    <cfRule type="cellIs" dxfId="150" priority="32" operator="equal">
      <formula>0</formula>
    </cfRule>
    <cfRule type="containsErrors" dxfId="149" priority="33">
      <formula>ISERROR(CD194)</formula>
    </cfRule>
  </conditionalFormatting>
  <conditionalFormatting sqref="CD175:CT178 CE194:CF195 CH179:CH195 CI193 CJ193:CJ194 CK179:CK195 CL193 CM193:CM194 CN179:CN195 CO193 CP193:CP194 CT179:CT193 CQ179:CS195 CD179:CG193 CI179:CJ192 CL179:CM192 CO179:CP192">
    <cfRule type="containsErrors" dxfId="148" priority="31">
      <formula>ISERROR(CD175)</formula>
    </cfRule>
  </conditionalFormatting>
  <conditionalFormatting sqref="CD200:CT209">
    <cfRule type="cellIs" dxfId="147" priority="29" operator="equal">
      <formula>0</formula>
    </cfRule>
    <cfRule type="containsErrors" dxfId="146" priority="30">
      <formula>ISERROR(CD200)</formula>
    </cfRule>
  </conditionalFormatting>
  <conditionalFormatting sqref="CM216:CO216 CM217:CM222">
    <cfRule type="cellIs" dxfId="145" priority="27" operator="equal">
      <formula>0</formula>
    </cfRule>
    <cfRule type="containsErrors" dxfId="144" priority="28">
      <formula>ISERROR(CM216)</formula>
    </cfRule>
  </conditionalFormatting>
  <conditionalFormatting sqref="CN221:CO221">
    <cfRule type="cellIs" dxfId="143" priority="25" operator="equal">
      <formula>0</formula>
    </cfRule>
    <cfRule type="containsErrors" dxfId="142" priority="26">
      <formula>ISERROR(CN221)</formula>
    </cfRule>
  </conditionalFormatting>
  <conditionalFormatting sqref="CN222:CO222">
    <cfRule type="cellIs" dxfId="141" priority="23" operator="equal">
      <formula>0</formula>
    </cfRule>
    <cfRule type="containsErrors" dxfId="140" priority="24">
      <formula>ISERROR(CN222)</formula>
    </cfRule>
  </conditionalFormatting>
  <conditionalFormatting sqref="CN217:CO217">
    <cfRule type="cellIs" dxfId="139" priority="21" operator="equal">
      <formula>0</formula>
    </cfRule>
    <cfRule type="containsErrors" dxfId="138" priority="22">
      <formula>ISERROR(CN217)</formula>
    </cfRule>
  </conditionalFormatting>
  <conditionalFormatting sqref="CL218">
    <cfRule type="cellIs" dxfId="137" priority="19" operator="equal">
      <formula>0</formula>
    </cfRule>
    <cfRule type="containsErrors" dxfId="136" priority="20">
      <formula>ISERROR(CL218)</formula>
    </cfRule>
  </conditionalFormatting>
  <conditionalFormatting sqref="CN218:CO218">
    <cfRule type="cellIs" dxfId="135" priority="17" operator="equal">
      <formula>0</formula>
    </cfRule>
    <cfRule type="containsErrors" dxfId="134" priority="18">
      <formula>ISERROR(CN218)</formula>
    </cfRule>
  </conditionalFormatting>
  <conditionalFormatting sqref="CN219:CO219">
    <cfRule type="cellIs" dxfId="133" priority="15" operator="equal">
      <formula>0</formula>
    </cfRule>
    <cfRule type="containsErrors" dxfId="132" priority="16">
      <formula>ISERROR(CN219)</formula>
    </cfRule>
  </conditionalFormatting>
  <conditionalFormatting sqref="CN220:CO220">
    <cfRule type="cellIs" dxfId="131" priority="13" operator="equal">
      <formula>0</formula>
    </cfRule>
    <cfRule type="containsErrors" dxfId="130" priority="14">
      <formula>ISERROR(CN220)</formula>
    </cfRule>
  </conditionalFormatting>
  <conditionalFormatting sqref="CF217:CG217">
    <cfRule type="cellIs" dxfId="129" priority="11" operator="equal">
      <formula>0</formula>
    </cfRule>
    <cfRule type="containsErrors" dxfId="128" priority="12">
      <formula>ISERROR(CF217)</formula>
    </cfRule>
  </conditionalFormatting>
  <conditionalFormatting sqref="CF218:CG218">
    <cfRule type="cellIs" dxfId="127" priority="9" operator="equal">
      <formula>0</formula>
    </cfRule>
    <cfRule type="containsErrors" dxfId="126" priority="10">
      <formula>ISERROR(CF218)</formula>
    </cfRule>
  </conditionalFormatting>
  <conditionalFormatting sqref="CF219:CG219">
    <cfRule type="cellIs" dxfId="125" priority="7" operator="equal">
      <formula>0</formula>
    </cfRule>
    <cfRule type="containsErrors" dxfId="124" priority="8">
      <formula>ISERROR(CF219)</formula>
    </cfRule>
  </conditionalFormatting>
  <conditionalFormatting sqref="CF220:CG220">
    <cfRule type="cellIs" dxfId="123" priority="5" operator="equal">
      <formula>0</formula>
    </cfRule>
    <cfRule type="containsErrors" dxfId="122" priority="6">
      <formula>ISERROR(CF220)</formula>
    </cfRule>
  </conditionalFormatting>
  <conditionalFormatting sqref="CF221:CG221">
    <cfRule type="cellIs" dxfId="121" priority="3" operator="equal">
      <formula>0</formula>
    </cfRule>
    <cfRule type="containsErrors" dxfId="120" priority="4">
      <formula>ISERROR(CF221)</formula>
    </cfRule>
  </conditionalFormatting>
  <conditionalFormatting sqref="CD195 CG195 CI195:CJ195 CL195:CM195 CO195:CP195 CT195">
    <cfRule type="cellIs" dxfId="119" priority="1" operator="equal">
      <formula>0</formula>
    </cfRule>
    <cfRule type="containsErrors" dxfId="118" priority="2">
      <formula>ISERROR(CD195)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222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6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136"/>
      <c r="CE175" s="137">
        <f>'Nouvel horaire'!A8</f>
        <v>43734</v>
      </c>
      <c r="CF175" s="138"/>
      <c r="CG175" s="138" t="s">
        <v>52</v>
      </c>
      <c r="CH175" s="138"/>
      <c r="CI175" s="138"/>
      <c r="CJ175" s="138"/>
      <c r="CK175" s="138" t="s">
        <v>88</v>
      </c>
      <c r="CL175" s="138"/>
      <c r="CM175" s="138"/>
      <c r="CN175" s="138"/>
      <c r="CO175" s="139"/>
      <c r="CP175" s="138"/>
      <c r="CQ175" s="138" t="s">
        <v>12</v>
      </c>
      <c r="CR175" s="138"/>
      <c r="CS175" s="138"/>
      <c r="CT175" s="140"/>
    </row>
    <row r="176" spans="82:98" x14ac:dyDescent="0.3">
      <c r="CD176" s="142"/>
      <c r="CE176" s="143"/>
      <c r="CF176" s="144" t="s">
        <v>53</v>
      </c>
      <c r="CG176" s="144"/>
      <c r="CH176" s="144" t="s">
        <v>54</v>
      </c>
      <c r="CI176" s="144" t="s">
        <v>55</v>
      </c>
      <c r="CJ176" s="144"/>
      <c r="CK176" s="144" t="s">
        <v>54</v>
      </c>
      <c r="CL176" s="144" t="s">
        <v>56</v>
      </c>
      <c r="CM176" s="144"/>
      <c r="CN176" s="144" t="s">
        <v>54</v>
      </c>
      <c r="CO176" s="144" t="s">
        <v>57</v>
      </c>
      <c r="CP176" s="144"/>
      <c r="CQ176" s="144" t="s">
        <v>54</v>
      </c>
      <c r="CR176" s="144" t="s">
        <v>54</v>
      </c>
      <c r="CS176" s="144" t="s">
        <v>54</v>
      </c>
      <c r="CT176" s="145"/>
    </row>
    <row r="177" spans="82:98" x14ac:dyDescent="0.3">
      <c r="CD177" s="146" t="s">
        <v>58</v>
      </c>
      <c r="CE177" s="147" t="s">
        <v>59</v>
      </c>
      <c r="CF177" s="148" t="s">
        <v>60</v>
      </c>
      <c r="CG177" s="144" t="s">
        <v>54</v>
      </c>
      <c r="CH177" s="148" t="s">
        <v>61</v>
      </c>
      <c r="CI177" s="148" t="s">
        <v>60</v>
      </c>
      <c r="CJ177" s="144" t="s">
        <v>54</v>
      </c>
      <c r="CK177" s="148" t="s">
        <v>61</v>
      </c>
      <c r="CL177" s="148" t="s">
        <v>60</v>
      </c>
      <c r="CM177" s="144" t="s">
        <v>54</v>
      </c>
      <c r="CN177" s="148" t="s">
        <v>61</v>
      </c>
      <c r="CO177" s="148" t="s">
        <v>62</v>
      </c>
      <c r="CP177" s="144" t="s">
        <v>54</v>
      </c>
      <c r="CQ177" s="148" t="s">
        <v>61</v>
      </c>
      <c r="CR177" s="148" t="s">
        <v>63</v>
      </c>
      <c r="CS177" s="148" t="s">
        <v>64</v>
      </c>
      <c r="CT177" s="149" t="s">
        <v>65</v>
      </c>
    </row>
    <row r="178" spans="82:98" x14ac:dyDescent="0.3">
      <c r="CD178" s="425">
        <v>1</v>
      </c>
      <c r="CE178" s="442"/>
      <c r="CF178" s="152">
        <f>$E$211+$B$11</f>
        <v>0</v>
      </c>
      <c r="CG178" s="427" t="str">
        <f>IF(CF178&gt;CF187,5,IF(CF178=CF187,"2,5",0))</f>
        <v>2,5</v>
      </c>
      <c r="CH178" s="147">
        <f>_xlfn.RANK.AVG(CF178,CF$178:CF$195,1)</f>
        <v>9.5</v>
      </c>
      <c r="CI178" s="152">
        <f>$F$211+$B$11</f>
        <v>0</v>
      </c>
      <c r="CJ178" s="430" t="str">
        <f>IF(CI178&gt;CI187,5,IF(CI178=CI187,"2,5",0))</f>
        <v>2,5</v>
      </c>
      <c r="CK178" s="147">
        <f>_xlfn.RANK.AVG(CI178,CI$178:CI$195,1)</f>
        <v>9.5</v>
      </c>
      <c r="CL178" s="152">
        <f>$G$211+$B$11</f>
        <v>0</v>
      </c>
      <c r="CM178" s="430" t="str">
        <f>IF(CL178&gt;CL187,5,IF(CL178=CL187,"2,5",0))</f>
        <v>2,5</v>
      </c>
      <c r="CN178" s="147">
        <f>_xlfn.RANK.AVG(CL178,CL$178:CL$195,1)</f>
        <v>9.5</v>
      </c>
      <c r="CO178" s="154">
        <f>M211</f>
        <v>0</v>
      </c>
      <c r="CP178" s="430">
        <f>IF(CO178&gt;CO187,10,IF(CO178=CO187,5,0))</f>
        <v>5</v>
      </c>
      <c r="CQ178" s="147">
        <f>_xlfn.RANK.AVG(CO178,CO$178:CO$195,1)</f>
        <v>9.5</v>
      </c>
      <c r="CR178" s="155">
        <f>CG178+CH178+CJ178+CK178+CM178+CN178+CP178+CQ178</f>
        <v>50.5</v>
      </c>
      <c r="CS178" s="160">
        <f>CR178+Sem.03!CS178</f>
        <v>202</v>
      </c>
      <c r="CT178" s="156">
        <v>1</v>
      </c>
    </row>
    <row r="179" spans="82:98" x14ac:dyDescent="0.3">
      <c r="CD179" s="150">
        <v>2</v>
      </c>
      <c r="CE179" s="442"/>
      <c r="CF179" s="152">
        <f>$E$221+$B$21</f>
        <v>0</v>
      </c>
      <c r="CG179" s="153" t="str">
        <f>IF(CF179&gt;CF192,5,IF(CF179=CF192,"2,5",0))</f>
        <v>2,5</v>
      </c>
      <c r="CH179" s="147">
        <f t="shared" ref="CH179:CH195" si="0">_xlfn.RANK.AVG(CF179,CF$178:CF$195,1)</f>
        <v>9.5</v>
      </c>
      <c r="CI179" s="152">
        <f>$F$221+$B$21</f>
        <v>0</v>
      </c>
      <c r="CJ179" s="152" t="str">
        <f>IF(CI179&gt;CI192,5,IF(CI179=CI192,"2,5",0))</f>
        <v>2,5</v>
      </c>
      <c r="CK179" s="147">
        <f t="shared" ref="CK179:CK195" si="1">_xlfn.RANK.AVG(CI179,CI$178:CI$195,1)</f>
        <v>9.5</v>
      </c>
      <c r="CL179" s="152">
        <f>$G$221+$B$21</f>
        <v>0</v>
      </c>
      <c r="CM179" s="152" t="str">
        <f>IF(CL179&gt;CL192,5,IF(CL179=CL192,"2,5",0))</f>
        <v>2,5</v>
      </c>
      <c r="CN179" s="147">
        <f t="shared" ref="CN179:CN195" si="2">_xlfn.RANK.AVG(CL179,CL$178:CL$195,1)</f>
        <v>9.5</v>
      </c>
      <c r="CO179" s="154">
        <f>M221</f>
        <v>0</v>
      </c>
      <c r="CP179" s="152">
        <f>IF(CO179&gt;CO192,10,IF(CO179=CO192,5,0))</f>
        <v>5</v>
      </c>
      <c r="CQ179" s="147">
        <f t="shared" ref="CQ179:CQ195" si="3">_xlfn.RANK.AVG(CO179,CO$178:CO$195,1)</f>
        <v>9.5</v>
      </c>
      <c r="CR179" s="155">
        <f t="shared" ref="CR179:CR192" si="4">CG179+CH179+CJ179+CK179+CM179+CN179+CP179+CQ179</f>
        <v>50.5</v>
      </c>
      <c r="CS179" s="155">
        <f>CR179+Sem.03!CS179</f>
        <v>202</v>
      </c>
      <c r="CT179" s="156">
        <v>2</v>
      </c>
    </row>
    <row r="180" spans="82:98" x14ac:dyDescent="0.3">
      <c r="CD180" s="150">
        <v>3</v>
      </c>
      <c r="CE180" s="442"/>
      <c r="CF180" s="157">
        <f>$E$231+$B$31</f>
        <v>0</v>
      </c>
      <c r="CG180" s="153" t="str">
        <f>IF(CF180&gt;CF190,5,IF(CF180=CF190,"2,5",0))</f>
        <v>2,5</v>
      </c>
      <c r="CH180" s="147">
        <f t="shared" si="0"/>
        <v>9.5</v>
      </c>
      <c r="CI180" s="152">
        <f>$F$231+$B$31</f>
        <v>0</v>
      </c>
      <c r="CJ180" s="157" t="str">
        <f>IF(CI180&gt;CI190,5,IF(CI180=CI190,"2,5",0))</f>
        <v>2,5</v>
      </c>
      <c r="CK180" s="147">
        <f t="shared" si="1"/>
        <v>9.5</v>
      </c>
      <c r="CL180" s="152">
        <f>$G$231+$B$31</f>
        <v>0</v>
      </c>
      <c r="CM180" s="157" t="str">
        <f>IF(CL180&gt;CL190,5,IF(CL180=CL190,"2,5",0))</f>
        <v>2,5</v>
      </c>
      <c r="CN180" s="147">
        <f t="shared" si="2"/>
        <v>9.5</v>
      </c>
      <c r="CO180" s="154">
        <f>M231</f>
        <v>0</v>
      </c>
      <c r="CP180" s="157">
        <f>IF(CO180&gt;CO190,10,IF(CO180=CO190,5,0))</f>
        <v>5</v>
      </c>
      <c r="CQ180" s="147">
        <f t="shared" si="3"/>
        <v>9.5</v>
      </c>
      <c r="CR180" s="155">
        <f t="shared" si="4"/>
        <v>50.5</v>
      </c>
      <c r="CS180" s="155">
        <f>CR180+Sem.03!CS180</f>
        <v>202</v>
      </c>
      <c r="CT180" s="156">
        <v>3</v>
      </c>
    </row>
    <row r="181" spans="82:98" x14ac:dyDescent="0.3">
      <c r="CD181" s="426">
        <v>4</v>
      </c>
      <c r="CE181" s="442"/>
      <c r="CF181" s="157">
        <f>$E$241+$B$41</f>
        <v>0</v>
      </c>
      <c r="CG181" s="428" t="str">
        <f>IF(CF181&gt;CF184,5,IF(CF181=CF184,"2,5",0))</f>
        <v>2,5</v>
      </c>
      <c r="CH181" s="147">
        <f t="shared" si="0"/>
        <v>9.5</v>
      </c>
      <c r="CI181" s="152">
        <f>$F$241+$B$41</f>
        <v>0</v>
      </c>
      <c r="CJ181" s="429" t="str">
        <f>IF(CI181&gt;CI184,5,IF(CI181=CI184,"2,5",0))</f>
        <v>2,5</v>
      </c>
      <c r="CK181" s="147">
        <f t="shared" si="1"/>
        <v>9.5</v>
      </c>
      <c r="CL181" s="152">
        <f>$G$241+$B$41</f>
        <v>0</v>
      </c>
      <c r="CM181" s="429" t="str">
        <f>IF(CL181&gt;CL184,5,IF(CL181=CL184,"2,5",0))</f>
        <v>2,5</v>
      </c>
      <c r="CN181" s="147">
        <f t="shared" si="2"/>
        <v>9.5</v>
      </c>
      <c r="CO181" s="154">
        <f>M241</f>
        <v>0</v>
      </c>
      <c r="CP181" s="429">
        <f>IF(CO181&gt;CO184,5,IF(CO181=CO184,5,0))</f>
        <v>5</v>
      </c>
      <c r="CQ181" s="147">
        <f t="shared" si="3"/>
        <v>9.5</v>
      </c>
      <c r="CR181" s="155">
        <f t="shared" si="4"/>
        <v>50.5</v>
      </c>
      <c r="CS181" s="155">
        <f>CR181+Sem.03!CS181</f>
        <v>202</v>
      </c>
      <c r="CT181" s="156">
        <v>4</v>
      </c>
    </row>
    <row r="182" spans="82:98" x14ac:dyDescent="0.3">
      <c r="CD182" s="150">
        <v>5</v>
      </c>
      <c r="CE182" s="442"/>
      <c r="CF182" s="157">
        <f>$E$251+$B$51</f>
        <v>0</v>
      </c>
      <c r="CG182" s="153" t="str">
        <f>IF(CF182&gt;CF193,5,IF(CF182=CF193,"2,5",0))</f>
        <v>2,5</v>
      </c>
      <c r="CH182" s="147">
        <f t="shared" si="0"/>
        <v>9.5</v>
      </c>
      <c r="CI182" s="152">
        <f>$F$251+$B$51</f>
        <v>0</v>
      </c>
      <c r="CJ182" s="157" t="str">
        <f>IF(CI182&gt;CI193,5,IF(CI182=CI193,"2,5",0))</f>
        <v>2,5</v>
      </c>
      <c r="CK182" s="147">
        <f t="shared" si="1"/>
        <v>9.5</v>
      </c>
      <c r="CL182" s="152">
        <f>$G$251+$B$51</f>
        <v>0</v>
      </c>
      <c r="CM182" s="157" t="str">
        <f>IF(CL182&gt;CL193,5,IF(CL182=CL193,"2,5",0))</f>
        <v>2,5</v>
      </c>
      <c r="CN182" s="147">
        <f t="shared" si="2"/>
        <v>9.5</v>
      </c>
      <c r="CO182" s="154">
        <f>M251</f>
        <v>0</v>
      </c>
      <c r="CP182" s="157">
        <f>IF(CO182&gt;CO193,10,IF(CO182=CO193,5,0))</f>
        <v>5</v>
      </c>
      <c r="CQ182" s="147">
        <f t="shared" si="3"/>
        <v>9.5</v>
      </c>
      <c r="CR182" s="155">
        <f t="shared" si="4"/>
        <v>50.5</v>
      </c>
      <c r="CS182" s="155">
        <f>CR182+Sem.03!CS182</f>
        <v>202</v>
      </c>
      <c r="CT182" s="156">
        <v>5</v>
      </c>
    </row>
    <row r="183" spans="82:98" x14ac:dyDescent="0.3">
      <c r="CD183" s="150">
        <v>6</v>
      </c>
      <c r="CE183" s="442"/>
      <c r="CF183" s="157">
        <f>$E$261+$B$61</f>
        <v>0</v>
      </c>
      <c r="CG183" s="153" t="str">
        <f>IF(CF183&gt;CF186,5,IF(CF183=CF186,"2,5",0))</f>
        <v>2,5</v>
      </c>
      <c r="CH183" s="147">
        <f t="shared" si="0"/>
        <v>9.5</v>
      </c>
      <c r="CI183" s="152">
        <f>$F$261+$B$61</f>
        <v>0</v>
      </c>
      <c r="CJ183" s="157" t="str">
        <f>IF(CI183&gt;CI186,5,IF(CI183=CI186,"2,5",0))</f>
        <v>2,5</v>
      </c>
      <c r="CK183" s="147">
        <f t="shared" si="1"/>
        <v>9.5</v>
      </c>
      <c r="CL183" s="152">
        <f>$G$261+$B$61</f>
        <v>0</v>
      </c>
      <c r="CM183" s="157" t="str">
        <f>IF(CL183&gt;CL186,5,IF(CL183=CL186,"2,5",0))</f>
        <v>2,5</v>
      </c>
      <c r="CN183" s="147">
        <f t="shared" si="2"/>
        <v>9.5</v>
      </c>
      <c r="CO183" s="154">
        <f>M261</f>
        <v>0</v>
      </c>
      <c r="CP183" s="157">
        <f>IF(CO183&gt;CO186,10,IF(CO183=CO186,5,0))</f>
        <v>5</v>
      </c>
      <c r="CQ183" s="147">
        <f t="shared" si="3"/>
        <v>9.5</v>
      </c>
      <c r="CR183" s="155">
        <f t="shared" si="4"/>
        <v>50.5</v>
      </c>
      <c r="CS183" s="155">
        <f>CR183+Sem.03!CS183</f>
        <v>202</v>
      </c>
      <c r="CT183" s="156">
        <v>6</v>
      </c>
    </row>
    <row r="184" spans="82:98" x14ac:dyDescent="0.3">
      <c r="CD184" s="150">
        <v>7</v>
      </c>
      <c r="CE184" s="442"/>
      <c r="CF184" s="157">
        <f>$E$271+$B$71</f>
        <v>0</v>
      </c>
      <c r="CG184" s="153" t="str">
        <f>IF(CF184&gt;CF181,5,IF(CF184=CF181,"2,5",0))</f>
        <v>2,5</v>
      </c>
      <c r="CH184" s="147">
        <f t="shared" si="0"/>
        <v>9.5</v>
      </c>
      <c r="CI184" s="152">
        <f>$F$271+$B$71</f>
        <v>0</v>
      </c>
      <c r="CJ184" s="157" t="str">
        <f>IF(CI184&gt;CI181,5,IF(CI184=CI181,"2,5",0))</f>
        <v>2,5</v>
      </c>
      <c r="CK184" s="147">
        <f t="shared" si="1"/>
        <v>9.5</v>
      </c>
      <c r="CL184" s="152">
        <f>$G$271+$B$71</f>
        <v>0</v>
      </c>
      <c r="CM184" s="157" t="str">
        <f>IF(CL184&gt;CL181,5,IF(CL184=CL181,"2,5",0))</f>
        <v>2,5</v>
      </c>
      <c r="CN184" s="147">
        <f t="shared" si="2"/>
        <v>9.5</v>
      </c>
      <c r="CO184" s="154">
        <f>M271</f>
        <v>0</v>
      </c>
      <c r="CP184" s="157">
        <f>IF(CO184&gt;CO181,10,IF(CO184=CO181,5,0))</f>
        <v>5</v>
      </c>
      <c r="CQ184" s="147">
        <f t="shared" si="3"/>
        <v>9.5</v>
      </c>
      <c r="CR184" s="155">
        <f t="shared" si="4"/>
        <v>50.5</v>
      </c>
      <c r="CS184" s="155">
        <f>CR184+Sem.03!CS184</f>
        <v>202</v>
      </c>
      <c r="CT184" s="156">
        <v>7</v>
      </c>
    </row>
    <row r="185" spans="82:98" x14ac:dyDescent="0.3">
      <c r="CD185" s="150">
        <v>8</v>
      </c>
      <c r="CE185" s="442"/>
      <c r="CF185" s="157">
        <f>$E$281+$B$81</f>
        <v>0</v>
      </c>
      <c r="CG185" s="153" t="str">
        <f>IF(CF185&gt;CF189,5,IF(CF185=CF189,"2,5",0))</f>
        <v>2,5</v>
      </c>
      <c r="CH185" s="147">
        <f t="shared" si="0"/>
        <v>9.5</v>
      </c>
      <c r="CI185" s="152">
        <f>$F$281+$B$81</f>
        <v>0</v>
      </c>
      <c r="CJ185" s="157" t="str">
        <f>IF(CI185&gt;CI189,5,IF(CI185=CI189,"2,5",0))</f>
        <v>2,5</v>
      </c>
      <c r="CK185" s="147">
        <f t="shared" si="1"/>
        <v>9.5</v>
      </c>
      <c r="CL185" s="152">
        <f>$G$281+$B$81</f>
        <v>0</v>
      </c>
      <c r="CM185" s="157" t="str">
        <f>IF(CL185&gt;CL189,5,IF(CL185=CL189,"2,5",0))</f>
        <v>2,5</v>
      </c>
      <c r="CN185" s="147">
        <f t="shared" si="2"/>
        <v>9.5</v>
      </c>
      <c r="CO185" s="154">
        <f>M281</f>
        <v>0</v>
      </c>
      <c r="CP185" s="157">
        <f>IF(CO185&gt;CO189,10,IF(CO185=CO189,5,0))</f>
        <v>5</v>
      </c>
      <c r="CQ185" s="147">
        <f t="shared" si="3"/>
        <v>9.5</v>
      </c>
      <c r="CR185" s="155">
        <f t="shared" si="4"/>
        <v>50.5</v>
      </c>
      <c r="CS185" s="155">
        <f>CR185+Sem.03!CS185</f>
        <v>202</v>
      </c>
      <c r="CT185" s="156">
        <v>8</v>
      </c>
    </row>
    <row r="186" spans="82:98" x14ac:dyDescent="0.3">
      <c r="CD186" s="150">
        <v>9</v>
      </c>
      <c r="CE186" s="442"/>
      <c r="CF186" s="147">
        <f>$E$291+$B$91</f>
        <v>0</v>
      </c>
      <c r="CG186" s="153" t="str">
        <f>IF(CF186&gt;CF183,5,IF(CF186=CF183,"2,5",0))</f>
        <v>2,5</v>
      </c>
      <c r="CH186" s="147">
        <f t="shared" si="0"/>
        <v>9.5</v>
      </c>
      <c r="CI186" s="152">
        <f>$F$291+$B$91</f>
        <v>0</v>
      </c>
      <c r="CJ186" s="147" t="str">
        <f>IF(CI186&gt;CI183,5,IF(CI186=CI183,"2,5",0))</f>
        <v>2,5</v>
      </c>
      <c r="CK186" s="147">
        <f t="shared" si="1"/>
        <v>9.5</v>
      </c>
      <c r="CL186" s="152">
        <f>$G$291+$B$91</f>
        <v>0</v>
      </c>
      <c r="CM186" s="147" t="str">
        <f>IF(CL186&gt;CL183,5,IF(CL186=CL183,"2,5",0))</f>
        <v>2,5</v>
      </c>
      <c r="CN186" s="147">
        <f t="shared" si="2"/>
        <v>9.5</v>
      </c>
      <c r="CO186" s="154">
        <f>M291</f>
        <v>0</v>
      </c>
      <c r="CP186" s="147">
        <f>IF(CO186&gt;CO183,10,IF(CO186=CO183,5,0))</f>
        <v>5</v>
      </c>
      <c r="CQ186" s="147">
        <f t="shared" si="3"/>
        <v>9.5</v>
      </c>
      <c r="CR186" s="155">
        <f t="shared" si="4"/>
        <v>50.5</v>
      </c>
      <c r="CS186" s="155">
        <f>CR186+Sem.03!CS186</f>
        <v>202</v>
      </c>
      <c r="CT186" s="156">
        <v>9</v>
      </c>
    </row>
    <row r="187" spans="82:98" x14ac:dyDescent="0.3">
      <c r="CD187" s="447">
        <v>10</v>
      </c>
      <c r="CE187" s="442"/>
      <c r="CF187" s="157">
        <f>$E$301+$B$101</f>
        <v>0</v>
      </c>
      <c r="CG187" s="447" t="str">
        <f>IF(CF187&gt;CF178,5,IF(CF187=CF178,"2,5",0))</f>
        <v>2,5</v>
      </c>
      <c r="CH187" s="147">
        <f t="shared" si="0"/>
        <v>9.5</v>
      </c>
      <c r="CI187" s="152">
        <f>$F$301+$B$101</f>
        <v>0</v>
      </c>
      <c r="CJ187" s="447" t="str">
        <f>IF(CI187&gt;CI178,5,IF(CI187=CI178,"2,5",0))</f>
        <v>2,5</v>
      </c>
      <c r="CK187" s="147">
        <f t="shared" si="1"/>
        <v>9.5</v>
      </c>
      <c r="CL187" s="152">
        <f>$G$301+$B$101</f>
        <v>0</v>
      </c>
      <c r="CM187" s="447" t="str">
        <f>IF(CL187&gt;CL178,5,IF(CL187=CL178,"2,5",0))</f>
        <v>2,5</v>
      </c>
      <c r="CN187" s="147">
        <f t="shared" si="2"/>
        <v>9.5</v>
      </c>
      <c r="CO187" s="154">
        <f>M301</f>
        <v>0</v>
      </c>
      <c r="CP187" s="447">
        <f>IF(CO187&gt;CO178,10,IF(CO187=CO178,5,0))</f>
        <v>5</v>
      </c>
      <c r="CQ187" s="147">
        <f t="shared" si="3"/>
        <v>9.5</v>
      </c>
      <c r="CR187" s="155">
        <f t="shared" si="4"/>
        <v>50.5</v>
      </c>
      <c r="CS187" s="155">
        <f>CR187+Sem.03!CS187</f>
        <v>202</v>
      </c>
      <c r="CT187" s="156">
        <v>10</v>
      </c>
    </row>
    <row r="188" spans="82:98" x14ac:dyDescent="0.3">
      <c r="CD188" s="150">
        <v>11</v>
      </c>
      <c r="CE188" s="442"/>
      <c r="CF188" s="157">
        <f>$E$311+$B$111</f>
        <v>0</v>
      </c>
      <c r="CG188" s="153" t="str">
        <f>IF(CF188&gt;CF191,5,IF(CF188=CF191,"2,5",0))</f>
        <v>2,5</v>
      </c>
      <c r="CH188" s="147">
        <f t="shared" si="0"/>
        <v>9.5</v>
      </c>
      <c r="CI188" s="152">
        <f>$F$311+$B$111</f>
        <v>0</v>
      </c>
      <c r="CJ188" s="157" t="str">
        <f>IF(CI188&gt;CI191,5,IF(CI188=CI191,"2,5",0))</f>
        <v>2,5</v>
      </c>
      <c r="CK188" s="147">
        <f t="shared" si="1"/>
        <v>9.5</v>
      </c>
      <c r="CL188" s="152">
        <f>$G$311+$B$111</f>
        <v>0</v>
      </c>
      <c r="CM188" s="157" t="str">
        <f>IF(CL188&gt;CL191,5,IF(CL188=CL191,"2,5",0))</f>
        <v>2,5</v>
      </c>
      <c r="CN188" s="147">
        <f t="shared" si="2"/>
        <v>9.5</v>
      </c>
      <c r="CO188" s="154">
        <f>M311</f>
        <v>0</v>
      </c>
      <c r="CP188" s="157">
        <f>IF(CO188&gt;CO191,10,IF(CO188=CO191,5,0))</f>
        <v>5</v>
      </c>
      <c r="CQ188" s="147">
        <f t="shared" si="3"/>
        <v>9.5</v>
      </c>
      <c r="CR188" s="155">
        <f t="shared" si="4"/>
        <v>50.5</v>
      </c>
      <c r="CS188" s="155">
        <f>CR188+Sem.03!CS188</f>
        <v>202</v>
      </c>
      <c r="CT188" s="156">
        <v>11</v>
      </c>
    </row>
    <row r="189" spans="82:98" x14ac:dyDescent="0.3">
      <c r="CD189" s="150">
        <v>12</v>
      </c>
      <c r="CE189" s="442"/>
      <c r="CF189" s="147">
        <f>$E$321+$B$121</f>
        <v>0</v>
      </c>
      <c r="CG189" s="153" t="str">
        <f>IF(CF189&gt;CF185,5,IF(CF189=CF185,"2,5",0))</f>
        <v>2,5</v>
      </c>
      <c r="CH189" s="147">
        <f t="shared" si="0"/>
        <v>9.5</v>
      </c>
      <c r="CI189" s="152">
        <f>$F$321+$B$121</f>
        <v>0</v>
      </c>
      <c r="CJ189" s="147" t="str">
        <f>IF(CI189&gt;CI185,5,IF(CI189=CI185,"2,5",0))</f>
        <v>2,5</v>
      </c>
      <c r="CK189" s="147">
        <f t="shared" si="1"/>
        <v>9.5</v>
      </c>
      <c r="CL189" s="152">
        <f>$G$321+$B$121</f>
        <v>0</v>
      </c>
      <c r="CM189" s="147" t="str">
        <f>IF(CL189&gt;CL185,5,IF(CL189=CL185,"2,5",0))</f>
        <v>2,5</v>
      </c>
      <c r="CN189" s="147">
        <f t="shared" si="2"/>
        <v>9.5</v>
      </c>
      <c r="CO189" s="154">
        <f>M321</f>
        <v>0</v>
      </c>
      <c r="CP189" s="147">
        <f>IF(CO189&gt;CO185,10,IF(CO189=CO185,5,0))</f>
        <v>5</v>
      </c>
      <c r="CQ189" s="147">
        <f t="shared" si="3"/>
        <v>9.5</v>
      </c>
      <c r="CR189" s="155">
        <f t="shared" si="4"/>
        <v>50.5</v>
      </c>
      <c r="CS189" s="155">
        <f>CR189+Sem.03!CS189</f>
        <v>202</v>
      </c>
      <c r="CT189" s="156">
        <v>12</v>
      </c>
    </row>
    <row r="190" spans="82:98" x14ac:dyDescent="0.3">
      <c r="CD190" s="150">
        <v>13</v>
      </c>
      <c r="CE190" s="442"/>
      <c r="CF190" s="157">
        <f>$E$331+$B$131</f>
        <v>0</v>
      </c>
      <c r="CG190" s="153" t="str">
        <f>IF(CF190&gt;CF180,5,IF(CF190=CF180,"2,5",0))</f>
        <v>2,5</v>
      </c>
      <c r="CH190" s="147">
        <f t="shared" si="0"/>
        <v>9.5</v>
      </c>
      <c r="CI190" s="152">
        <f>$F$331+$B$131</f>
        <v>0</v>
      </c>
      <c r="CJ190" s="157" t="str">
        <f>IF(CI190&gt;CI180,5,IF(CI190=CI180,"2,5",0))</f>
        <v>2,5</v>
      </c>
      <c r="CK190" s="147">
        <f t="shared" si="1"/>
        <v>9.5</v>
      </c>
      <c r="CL190" s="152">
        <f>$G$331+$B$131</f>
        <v>0</v>
      </c>
      <c r="CM190" s="157" t="str">
        <f>IF(CL190&gt;CL180,5,IF(CL190=CL180,"2,5",0))</f>
        <v>2,5</v>
      </c>
      <c r="CN190" s="147">
        <f t="shared" si="2"/>
        <v>9.5</v>
      </c>
      <c r="CO190" s="154">
        <f>M331</f>
        <v>0</v>
      </c>
      <c r="CP190" s="157">
        <f>IF(CO190&gt;CO180,10,IF(CO190=CO180,5,0))</f>
        <v>5</v>
      </c>
      <c r="CQ190" s="147">
        <f t="shared" si="3"/>
        <v>9.5</v>
      </c>
      <c r="CR190" s="155">
        <f t="shared" si="4"/>
        <v>50.5</v>
      </c>
      <c r="CS190" s="155">
        <f>CR190+Sem.03!CS190</f>
        <v>202</v>
      </c>
      <c r="CT190" s="156">
        <v>13</v>
      </c>
    </row>
    <row r="191" spans="82:98" x14ac:dyDescent="0.3">
      <c r="CD191" s="150">
        <v>14</v>
      </c>
      <c r="CE191" s="442"/>
      <c r="CF191" s="157">
        <f>$E$341+$B$141</f>
        <v>0</v>
      </c>
      <c r="CG191" s="153" t="str">
        <f>IF(CF191&gt;CF188,5,IF(CF191=CF188,"2,5",0))</f>
        <v>2,5</v>
      </c>
      <c r="CH191" s="147">
        <f t="shared" si="0"/>
        <v>9.5</v>
      </c>
      <c r="CI191" s="152">
        <f>$F$341+$B$141</f>
        <v>0</v>
      </c>
      <c r="CJ191" s="157" t="str">
        <f>IF(CI191&gt;CI188,5,IF(CI191=CI188,"2,5",0))</f>
        <v>2,5</v>
      </c>
      <c r="CK191" s="147">
        <f t="shared" si="1"/>
        <v>9.5</v>
      </c>
      <c r="CL191" s="152">
        <f>$G$341+$B$141</f>
        <v>0</v>
      </c>
      <c r="CM191" s="157" t="str">
        <f>IF(CL191&gt;CL188,5,IF(CL191=CL188,"2,5",0))</f>
        <v>2,5</v>
      </c>
      <c r="CN191" s="147">
        <f t="shared" si="2"/>
        <v>9.5</v>
      </c>
      <c r="CO191" s="154">
        <f>M341</f>
        <v>0</v>
      </c>
      <c r="CP191" s="157">
        <f>IF(CO191&gt;CO188,10,IF(CO191=CO188,5,0))</f>
        <v>5</v>
      </c>
      <c r="CQ191" s="147">
        <f t="shared" si="3"/>
        <v>9.5</v>
      </c>
      <c r="CR191" s="155">
        <f t="shared" si="4"/>
        <v>50.5</v>
      </c>
      <c r="CS191" s="155">
        <f>CR191+Sem.03!CS191</f>
        <v>202</v>
      </c>
      <c r="CT191" s="156">
        <v>14</v>
      </c>
    </row>
    <row r="192" spans="82:98" x14ac:dyDescent="0.3">
      <c r="CD192" s="150">
        <v>15</v>
      </c>
      <c r="CE192" s="442"/>
      <c r="CF192" s="157">
        <f>$E$351+$B$151</f>
        <v>0</v>
      </c>
      <c r="CG192" s="153" t="str">
        <f>IF(CF192&gt;CF179,5,IF(CF192=CF179,"2,5",0))</f>
        <v>2,5</v>
      </c>
      <c r="CH192" s="147">
        <f t="shared" si="0"/>
        <v>9.5</v>
      </c>
      <c r="CI192" s="152">
        <f>$F$351+$B$151</f>
        <v>0</v>
      </c>
      <c r="CJ192" s="157" t="str">
        <f>IF(CI192&gt;CI179,5,IF(CI192=CI179,"2,5",0))</f>
        <v>2,5</v>
      </c>
      <c r="CK192" s="147">
        <f t="shared" si="1"/>
        <v>9.5</v>
      </c>
      <c r="CL192" s="152">
        <f>$G$351+$B$151</f>
        <v>0</v>
      </c>
      <c r="CM192" s="157" t="str">
        <f>IF(CL192&gt;CL179,5,IF(CL192=CL179,"2,5",0))</f>
        <v>2,5</v>
      </c>
      <c r="CN192" s="147">
        <f t="shared" si="2"/>
        <v>9.5</v>
      </c>
      <c r="CO192" s="154">
        <f>M351</f>
        <v>0</v>
      </c>
      <c r="CP192" s="157">
        <f>IF(CO192&gt;CO179,10,IF(CO192=CO179,5,0))</f>
        <v>5</v>
      </c>
      <c r="CQ192" s="147">
        <f t="shared" si="3"/>
        <v>9.5</v>
      </c>
      <c r="CR192" s="155">
        <f t="shared" si="4"/>
        <v>50.5</v>
      </c>
      <c r="CS192" s="155">
        <f>CR192+Sem.03!CS192</f>
        <v>202</v>
      </c>
      <c r="CT192" s="156">
        <v>15</v>
      </c>
    </row>
    <row r="193" spans="82:98" x14ac:dyDescent="0.3">
      <c r="CD193" s="150">
        <v>16</v>
      </c>
      <c r="CE193" s="443"/>
      <c r="CF193" s="157">
        <f>$E$361+$B$161</f>
        <v>0</v>
      </c>
      <c r="CG193" s="153" t="str">
        <f>IF(CF193&gt;CF194,5,IF(CF193=CF194,"2,5",0))</f>
        <v>2,5</v>
      </c>
      <c r="CH193" s="147">
        <f t="shared" si="0"/>
        <v>9.5</v>
      </c>
      <c r="CI193" s="157">
        <f>$F$161+$B$161</f>
        <v>0</v>
      </c>
      <c r="CJ193" s="157" t="str">
        <f t="shared" ref="CJ193" si="5">IF(CI193&gt;CI180,5,IF(CI193=CI180,"2,5",0))</f>
        <v>2,5</v>
      </c>
      <c r="CK193" s="147">
        <f t="shared" si="1"/>
        <v>9.5</v>
      </c>
      <c r="CL193" s="157">
        <f>$G$161+$B$161</f>
        <v>0</v>
      </c>
      <c r="CM193" s="157" t="str">
        <f t="shared" ref="CM193" si="6">IF(CL193&gt;CL180,5,IF(CL193=CL180,"2,5",0))</f>
        <v>2,5</v>
      </c>
      <c r="CN193" s="147">
        <f t="shared" si="2"/>
        <v>9.5</v>
      </c>
      <c r="CO193" s="159">
        <f>$M$161+($B$161*3)</f>
        <v>0</v>
      </c>
      <c r="CP193" s="157">
        <f t="shared" ref="CP193" si="7">IF(CO193&gt;CO180,10,IF(CO193=CO180,5,0))</f>
        <v>5</v>
      </c>
      <c r="CQ193" s="147">
        <f t="shared" si="3"/>
        <v>9.5</v>
      </c>
      <c r="CR193" s="160">
        <f>CG193+CH193+CJ193+CK193+CM193+CN193+CP193+CQ193</f>
        <v>50.5</v>
      </c>
      <c r="CS193" s="155">
        <f>CR193+Sem.03!CS193</f>
        <v>202</v>
      </c>
      <c r="CT193" s="161">
        <v>16</v>
      </c>
    </row>
    <row r="194" spans="82:98" x14ac:dyDescent="0.3">
      <c r="CD194" s="162">
        <v>17</v>
      </c>
      <c r="CE194" s="443"/>
      <c r="CF194" s="157">
        <f>$E$171+$B$171</f>
        <v>0</v>
      </c>
      <c r="CG194" s="147" t="str">
        <f>IF(CF194&gt;CF195,5,IF(CF194=CF195,"2,5",0))</f>
        <v>2,5</v>
      </c>
      <c r="CH194" s="147">
        <f t="shared" si="0"/>
        <v>9.5</v>
      </c>
      <c r="CI194" s="147">
        <f>$F$171+$B$171</f>
        <v>0</v>
      </c>
      <c r="CJ194" s="157" t="str">
        <f>IF(CI194&gt;CI195,5,IF(CI194=CI195,"2,5",0))</f>
        <v>2,5</v>
      </c>
      <c r="CK194" s="147">
        <f t="shared" si="1"/>
        <v>9.5</v>
      </c>
      <c r="CL194" s="163">
        <f>$G$171+$B$171</f>
        <v>0</v>
      </c>
      <c r="CM194" s="157" t="str">
        <f>IF(CL194&gt;CL195,5,IF(CL194=CL195,"2,5",0))</f>
        <v>2,5</v>
      </c>
      <c r="CN194" s="147">
        <f t="shared" si="2"/>
        <v>9.5</v>
      </c>
      <c r="CO194" s="163">
        <f>$M$171+($B$171*3)</f>
        <v>0</v>
      </c>
      <c r="CP194" s="157" t="str">
        <f>IF(CO194&gt;CO195,10,IF(CO194=CO195,"5",0))</f>
        <v>5</v>
      </c>
      <c r="CQ194" s="147">
        <f t="shared" si="3"/>
        <v>9.5</v>
      </c>
      <c r="CR194" s="160">
        <f t="shared" ref="CR194:CR195" si="8">CG194+CH194+CJ194+CK194+CM194+CN194+CP194+CQ194</f>
        <v>50.5</v>
      </c>
      <c r="CS194" s="155">
        <f>CR194+Sem.03!CS194</f>
        <v>202</v>
      </c>
      <c r="CT194" s="164">
        <v>17</v>
      </c>
    </row>
    <row r="195" spans="82:98" ht="15" thickBot="1" x14ac:dyDescent="0.35">
      <c r="CD195" s="165">
        <v>18</v>
      </c>
      <c r="CE195" s="444"/>
      <c r="CF195" s="167">
        <f>$E$181+$B$181</f>
        <v>0</v>
      </c>
      <c r="CG195" s="168" t="str">
        <f>IF(CF195&gt;CF194,5,IF(CF195=CF194,"2,5",0))</f>
        <v>2,5</v>
      </c>
      <c r="CH195" s="168">
        <f t="shared" si="0"/>
        <v>9.5</v>
      </c>
      <c r="CI195" s="168">
        <f>$F$181+$B$181</f>
        <v>0</v>
      </c>
      <c r="CJ195" s="169" t="str">
        <f>IF(CI195&gt;CI194,5,IF(CI195=CI194,"2,5",0))</f>
        <v>2,5</v>
      </c>
      <c r="CK195" s="168">
        <f t="shared" si="1"/>
        <v>9.5</v>
      </c>
      <c r="CL195" s="170">
        <f>$G$181+$B$181</f>
        <v>0</v>
      </c>
      <c r="CM195" s="170" t="str">
        <f>IF(CL195&gt;CL194,5,IF(CL195=CL194,"2,5",0))</f>
        <v>2,5</v>
      </c>
      <c r="CN195" s="168">
        <f t="shared" si="2"/>
        <v>9.5</v>
      </c>
      <c r="CO195" s="170">
        <f>$M$181+($B$181*3)</f>
        <v>0</v>
      </c>
      <c r="CP195" s="168" t="str">
        <f>IF(CO195&gt;CO194,10,IF(CO195=CO194,"5",0))</f>
        <v>5</v>
      </c>
      <c r="CQ195" s="168">
        <f t="shared" si="3"/>
        <v>9.5</v>
      </c>
      <c r="CR195" s="171">
        <f t="shared" si="8"/>
        <v>50.5</v>
      </c>
      <c r="CS195" s="422">
        <f>CR195+Sem.03!CS195</f>
        <v>202</v>
      </c>
      <c r="CT195" s="172">
        <v>18</v>
      </c>
    </row>
    <row r="196" spans="82:98" ht="15" thickBot="1" x14ac:dyDescent="0.35">
      <c r="CD196" s="173"/>
      <c r="CE196" s="174"/>
      <c r="CF196" s="175"/>
      <c r="CG196" s="176"/>
      <c r="CH196" s="176"/>
      <c r="CI196" s="176"/>
      <c r="CJ196" s="177"/>
      <c r="CK196" s="178"/>
      <c r="CL196" s="179"/>
      <c r="CM196" s="175"/>
      <c r="CN196" s="180"/>
      <c r="CO196" s="180"/>
      <c r="CP196" s="180"/>
      <c r="CQ196" s="180"/>
      <c r="CR196" s="181"/>
      <c r="CS196" s="182"/>
      <c r="CT196" s="183"/>
    </row>
    <row r="197" spans="82:98" x14ac:dyDescent="0.3">
      <c r="CD197" s="185"/>
      <c r="CE197" s="186"/>
      <c r="CF197" s="187"/>
      <c r="CG197" s="188"/>
      <c r="CH197" s="188"/>
      <c r="CI197" s="188"/>
      <c r="CJ197" s="189"/>
      <c r="CK197" s="190"/>
      <c r="CL197" s="191"/>
      <c r="CM197" s="187"/>
      <c r="CN197" s="192"/>
      <c r="CO197" s="192"/>
      <c r="CP197" s="192"/>
      <c r="CQ197" s="192"/>
      <c r="CR197" s="193"/>
      <c r="CS197" s="194"/>
      <c r="CT197" s="183"/>
    </row>
    <row r="198" spans="82:98" x14ac:dyDescent="0.3">
      <c r="CD198" s="195"/>
      <c r="CE198" s="186"/>
      <c r="CF198" s="187"/>
      <c r="CG198" s="188"/>
      <c r="CH198" s="188"/>
      <c r="CI198" s="188"/>
      <c r="CJ198" s="189"/>
      <c r="CK198" s="190"/>
      <c r="CL198" s="191"/>
      <c r="CM198" s="187"/>
      <c r="CN198" s="192"/>
      <c r="CO198" s="192"/>
      <c r="CP198" s="192"/>
      <c r="CQ198" s="192"/>
      <c r="CR198" s="193"/>
      <c r="CS198" s="194"/>
      <c r="CT198" s="196"/>
    </row>
    <row r="199" spans="82:98" ht="15" thickBot="1" x14ac:dyDescent="0.35">
      <c r="CD199" s="197"/>
      <c r="CE199" s="198"/>
      <c r="CF199" s="199"/>
      <c r="CG199" s="200"/>
      <c r="CH199" s="200"/>
      <c r="CI199" s="200"/>
      <c r="CJ199" s="201"/>
      <c r="CK199" s="202"/>
      <c r="CL199" s="203"/>
      <c r="CM199" s="204"/>
      <c r="CN199" s="205"/>
      <c r="CO199" s="205"/>
      <c r="CP199" s="205"/>
      <c r="CQ199" s="205"/>
      <c r="CR199" s="206"/>
      <c r="CS199" s="207"/>
      <c r="CT199" s="208"/>
    </row>
    <row r="200" spans="82:98" ht="16.2" thickBot="1" x14ac:dyDescent="0.35">
      <c r="CD200" s="209"/>
      <c r="CE200" s="210"/>
      <c r="CF200" s="211"/>
      <c r="CG200" s="211"/>
      <c r="CH200" s="211"/>
      <c r="CI200" s="211"/>
      <c r="CJ200" s="212"/>
      <c r="CK200" s="186"/>
      <c r="CL200" s="213"/>
      <c r="CM200" s="214"/>
      <c r="CN200" s="214"/>
      <c r="CO200" s="214"/>
      <c r="CP200" s="214"/>
      <c r="CQ200" s="214"/>
      <c r="CR200" s="214"/>
      <c r="CS200" s="215"/>
      <c r="CT200" s="216"/>
    </row>
    <row r="201" spans="82:98" x14ac:dyDescent="0.3">
      <c r="CD201" s="217"/>
      <c r="CE201" s="218"/>
      <c r="CF201" s="218"/>
      <c r="CG201" s="218"/>
      <c r="CH201" s="218"/>
      <c r="CI201" s="219"/>
      <c r="CJ201" s="220"/>
      <c r="CK201" s="186"/>
      <c r="CL201" s="195"/>
      <c r="CM201" s="186"/>
      <c r="CN201" s="186"/>
      <c r="CO201" s="186"/>
      <c r="CP201" s="186"/>
      <c r="CQ201" s="186"/>
      <c r="CR201" s="221"/>
      <c r="CS201" s="222"/>
      <c r="CT201" s="223"/>
    </row>
    <row r="202" spans="82:98" ht="15" thickBot="1" x14ac:dyDescent="0.35">
      <c r="CD202" s="224"/>
      <c r="CE202" s="225"/>
      <c r="CF202" s="225"/>
      <c r="CG202" s="225"/>
      <c r="CH202" s="225"/>
      <c r="CI202" s="198"/>
      <c r="CJ202" s="226"/>
      <c r="CK202" s="186"/>
      <c r="CL202" s="227"/>
      <c r="CM202" s="228"/>
      <c r="CN202" s="228"/>
      <c r="CO202" s="228"/>
      <c r="CP202" s="228"/>
      <c r="CQ202" s="228"/>
      <c r="CR202" s="200"/>
      <c r="CS202" s="229"/>
      <c r="CT202" s="230"/>
    </row>
    <row r="203" spans="82:98" ht="15" thickBot="1" x14ac:dyDescent="0.35">
      <c r="CD203" s="195"/>
      <c r="CE203" s="186"/>
      <c r="CF203" s="186"/>
      <c r="CG203" s="186"/>
      <c r="CH203" s="186"/>
      <c r="CI203" s="186"/>
      <c r="CJ203" s="221"/>
      <c r="CK203" s="231"/>
      <c r="CL203" s="232"/>
      <c r="CM203" s="232"/>
      <c r="CN203" s="232"/>
      <c r="CO203" s="232"/>
      <c r="CP203" s="233"/>
      <c r="CQ203" s="221"/>
      <c r="CR203" s="221"/>
      <c r="CS203" s="221"/>
      <c r="CT203" s="196"/>
    </row>
    <row r="204" spans="82:98" ht="16.2" thickBot="1" x14ac:dyDescent="0.35">
      <c r="CD204" s="234"/>
      <c r="CE204" s="235"/>
      <c r="CF204" s="236"/>
      <c r="CG204" s="236"/>
      <c r="CH204" s="236"/>
      <c r="CI204" s="236"/>
      <c r="CJ204" s="237"/>
      <c r="CK204" s="233"/>
      <c r="CL204" s="213"/>
      <c r="CM204" s="214"/>
      <c r="CN204" s="214"/>
      <c r="CO204" s="214"/>
      <c r="CP204" s="214"/>
      <c r="CQ204" s="214"/>
      <c r="CR204" s="214"/>
      <c r="CS204" s="214"/>
      <c r="CT204" s="140"/>
    </row>
    <row r="205" spans="82:98" x14ac:dyDescent="0.3">
      <c r="CD205" s="185"/>
      <c r="CE205" s="238"/>
      <c r="CF205" s="238"/>
      <c r="CG205" s="238"/>
      <c r="CH205" s="238"/>
      <c r="CI205" s="186"/>
      <c r="CJ205" s="220"/>
      <c r="CK205" s="233"/>
      <c r="CL205" s="239"/>
      <c r="CM205" s="186"/>
      <c r="CN205" s="186"/>
      <c r="CO205" s="186"/>
      <c r="CP205" s="186"/>
      <c r="CQ205" s="186"/>
      <c r="CR205" s="186"/>
      <c r="CS205" s="222"/>
      <c r="CT205" s="223"/>
    </row>
    <row r="206" spans="82:98" ht="15" thickBot="1" x14ac:dyDescent="0.35">
      <c r="CD206" s="227"/>
      <c r="CE206" s="228"/>
      <c r="CF206" s="228"/>
      <c r="CG206" s="228"/>
      <c r="CH206" s="228"/>
      <c r="CI206" s="228"/>
      <c r="CJ206" s="226"/>
      <c r="CK206" s="233"/>
      <c r="CL206" s="197"/>
      <c r="CM206" s="228"/>
      <c r="CN206" s="228"/>
      <c r="CO206" s="228"/>
      <c r="CP206" s="228"/>
      <c r="CQ206" s="228"/>
      <c r="CR206" s="228"/>
      <c r="CS206" s="229"/>
      <c r="CT206" s="240"/>
    </row>
    <row r="207" spans="82:98" ht="15" thickBot="1" x14ac:dyDescent="0.35">
      <c r="CD207" s="195"/>
      <c r="CE207" s="186"/>
      <c r="CF207" s="186"/>
      <c r="CG207" s="186"/>
      <c r="CH207" s="186"/>
      <c r="CI207" s="186"/>
      <c r="CJ207" s="221"/>
      <c r="CK207" s="231"/>
      <c r="CL207" s="232"/>
      <c r="CM207" s="232"/>
      <c r="CN207" s="232"/>
      <c r="CO207" s="232"/>
      <c r="CP207" s="233"/>
      <c r="CQ207" s="221"/>
      <c r="CR207" s="221"/>
      <c r="CS207" s="221"/>
      <c r="CT207" s="196"/>
    </row>
    <row r="208" spans="82:98" ht="16.2" thickBot="1" x14ac:dyDescent="0.35">
      <c r="CD208" s="213"/>
      <c r="CE208" s="241"/>
      <c r="CF208" s="214"/>
      <c r="CG208" s="214"/>
      <c r="CH208" s="214"/>
      <c r="CI208" s="214"/>
      <c r="CJ208" s="140"/>
      <c r="CK208" s="233"/>
      <c r="CL208" s="213"/>
      <c r="CM208" s="214"/>
      <c r="CN208" s="214"/>
      <c r="CO208" s="214"/>
      <c r="CP208" s="214"/>
      <c r="CQ208" s="214"/>
      <c r="CR208" s="214"/>
      <c r="CS208" s="214"/>
      <c r="CT208" s="140"/>
    </row>
    <row r="209" spans="82:98" ht="15" thickBot="1" x14ac:dyDescent="0.35">
      <c r="CD209" s="242"/>
      <c r="CE209" s="198"/>
      <c r="CF209" s="243"/>
      <c r="CG209" s="243"/>
      <c r="CH209" s="243"/>
      <c r="CI209" s="198"/>
      <c r="CJ209" s="244"/>
      <c r="CK209" s="233"/>
      <c r="CL209" s="242"/>
      <c r="CM209" s="198"/>
      <c r="CN209" s="243"/>
      <c r="CO209" s="243"/>
      <c r="CP209" s="243"/>
      <c r="CQ209" s="243"/>
      <c r="CR209" s="243"/>
      <c r="CS209" s="245"/>
      <c r="CT209" s="246"/>
    </row>
    <row r="210" spans="82:98" ht="15" thickBot="1" x14ac:dyDescent="0.35">
      <c r="CD210" s="195"/>
      <c r="CE210" s="186"/>
      <c r="CF210" s="186"/>
      <c r="CG210" s="186"/>
      <c r="CH210" s="186"/>
      <c r="CI210" s="186"/>
      <c r="CJ210" s="221"/>
      <c r="CK210" s="231"/>
      <c r="CL210" s="232"/>
      <c r="CM210" s="232"/>
      <c r="CN210" s="232"/>
      <c r="CO210" s="232"/>
      <c r="CP210" s="233"/>
      <c r="CQ210" s="221"/>
      <c r="CR210" s="221"/>
      <c r="CS210" s="221"/>
      <c r="CT210" s="196"/>
    </row>
    <row r="211" spans="82:98" ht="16.2" thickBot="1" x14ac:dyDescent="0.35">
      <c r="CD211" s="195"/>
      <c r="CE211" s="186"/>
      <c r="CF211" s="213"/>
      <c r="CG211" s="214"/>
      <c r="CH211" s="214"/>
      <c r="CI211" s="214"/>
      <c r="CJ211" s="214"/>
      <c r="CK211" s="214"/>
      <c r="CL211" s="214"/>
      <c r="CM211" s="214"/>
      <c r="CN211" s="214"/>
      <c r="CO211" s="140"/>
      <c r="CP211" s="186"/>
      <c r="CQ211" s="186"/>
      <c r="CR211" s="186"/>
      <c r="CS211" s="186"/>
      <c r="CT211" s="183"/>
    </row>
    <row r="212" spans="82:98" ht="15" thickBot="1" x14ac:dyDescent="0.35">
      <c r="CD212" s="195"/>
      <c r="CE212" s="186"/>
      <c r="CF212" s="247"/>
      <c r="CG212" s="248"/>
      <c r="CH212" s="248"/>
      <c r="CI212" s="248"/>
      <c r="CJ212" s="248"/>
      <c r="CK212" s="248"/>
      <c r="CL212" s="249"/>
      <c r="CM212" s="250"/>
      <c r="CN212" s="251"/>
      <c r="CO212" s="252"/>
      <c r="CP212" s="186"/>
      <c r="CQ212" s="186"/>
      <c r="CR212" s="253"/>
      <c r="CS212" s="253"/>
      <c r="CT212" s="183"/>
    </row>
    <row r="213" spans="82:98" ht="15" thickBot="1" x14ac:dyDescent="0.35">
      <c r="CD213" s="195"/>
      <c r="CE213" s="186"/>
      <c r="CF213" s="186"/>
      <c r="CG213" s="186"/>
      <c r="CH213" s="186"/>
      <c r="CI213" s="186"/>
      <c r="CJ213" s="221"/>
      <c r="CK213" s="231"/>
      <c r="CL213" s="232"/>
      <c r="CM213" s="232"/>
      <c r="CN213" s="232"/>
      <c r="CO213" s="232"/>
      <c r="CP213" s="233"/>
      <c r="CQ213" s="221"/>
      <c r="CR213" s="221"/>
      <c r="CS213" s="221"/>
      <c r="CT213" s="196"/>
    </row>
    <row r="214" spans="82:98" ht="15" thickBot="1" x14ac:dyDescent="0.35">
      <c r="CD214" s="254"/>
      <c r="CE214" s="140"/>
      <c r="CF214" s="255"/>
      <c r="CG214" s="255"/>
      <c r="CH214" s="256"/>
      <c r="CI214" s="257"/>
      <c r="CJ214" s="258"/>
      <c r="CK214" s="259"/>
      <c r="CL214" s="260"/>
      <c r="CM214" s="257"/>
      <c r="CN214" s="216"/>
      <c r="CO214" s="215"/>
      <c r="CP214" s="216"/>
      <c r="CQ214" s="261"/>
      <c r="CR214" s="261"/>
      <c r="CS214" s="261"/>
      <c r="CT214" s="262"/>
    </row>
    <row r="215" spans="82:98" x14ac:dyDescent="0.3">
      <c r="CD215" s="415"/>
      <c r="CE215" s="264"/>
      <c r="CF215" s="265"/>
      <c r="CG215" s="265"/>
      <c r="CH215" s="266"/>
      <c r="CI215" s="267"/>
      <c r="CJ215" s="268"/>
      <c r="CK215" s="269"/>
      <c r="CL215" s="270"/>
      <c r="CM215" s="268"/>
      <c r="CN215" s="271"/>
      <c r="CO215" s="272"/>
      <c r="CP215" s="416"/>
      <c r="CQ215" s="265"/>
      <c r="CR215" s="274"/>
      <c r="CS215" s="275"/>
      <c r="CT215" s="262"/>
    </row>
    <row r="216" spans="82:98" x14ac:dyDescent="0.3">
      <c r="CD216" s="417"/>
      <c r="CE216" s="277"/>
      <c r="CF216" s="147"/>
      <c r="CG216" s="147"/>
      <c r="CH216" s="278"/>
      <c r="CI216" s="279"/>
      <c r="CJ216" s="280"/>
      <c r="CK216" s="280"/>
      <c r="CL216" s="281"/>
      <c r="CM216" s="282"/>
      <c r="CN216" s="219"/>
      <c r="CO216" s="277"/>
      <c r="CP216" s="418"/>
      <c r="CQ216" s="147"/>
      <c r="CR216" s="163"/>
      <c r="CS216" s="284"/>
      <c r="CT216" s="183"/>
    </row>
    <row r="217" spans="82:98" x14ac:dyDescent="0.3">
      <c r="CD217" s="417"/>
      <c r="CE217" s="277"/>
      <c r="CF217" s="147"/>
      <c r="CG217" s="147"/>
      <c r="CH217" s="278"/>
      <c r="CI217" s="285"/>
      <c r="CJ217" s="286"/>
      <c r="CK217" s="286"/>
      <c r="CL217" s="287"/>
      <c r="CM217" s="282"/>
      <c r="CN217" s="219"/>
      <c r="CO217" s="277"/>
      <c r="CP217" s="418"/>
      <c r="CQ217" s="147"/>
      <c r="CR217" s="163"/>
      <c r="CS217" s="284"/>
      <c r="CT217" s="288"/>
    </row>
    <row r="218" spans="82:98" x14ac:dyDescent="0.3">
      <c r="CD218" s="417"/>
      <c r="CE218" s="277"/>
      <c r="CF218" s="147"/>
      <c r="CG218" s="147"/>
      <c r="CH218" s="278"/>
      <c r="CI218" s="279"/>
      <c r="CJ218" s="280"/>
      <c r="CK218" s="280"/>
      <c r="CL218" s="289"/>
      <c r="CM218" s="282"/>
      <c r="CN218" s="219"/>
      <c r="CO218" s="277"/>
      <c r="CP218" s="418"/>
      <c r="CQ218" s="147"/>
      <c r="CR218" s="163"/>
      <c r="CS218" s="284"/>
      <c r="CT218" s="290"/>
    </row>
    <row r="219" spans="82:98" x14ac:dyDescent="0.3">
      <c r="CD219" s="417"/>
      <c r="CE219" s="277"/>
      <c r="CF219" s="147"/>
      <c r="CG219" s="147"/>
      <c r="CH219" s="278"/>
      <c r="CI219" s="285"/>
      <c r="CJ219" s="286"/>
      <c r="CK219" s="286"/>
      <c r="CL219" s="287"/>
      <c r="CM219" s="282"/>
      <c r="CN219" s="219"/>
      <c r="CO219" s="277"/>
      <c r="CP219" s="418"/>
      <c r="CQ219" s="147"/>
      <c r="CR219" s="163"/>
      <c r="CS219" s="284"/>
      <c r="CT219" s="290"/>
    </row>
    <row r="220" spans="82:98" x14ac:dyDescent="0.3">
      <c r="CD220" s="417"/>
      <c r="CE220" s="277"/>
      <c r="CF220" s="147"/>
      <c r="CG220" s="147"/>
      <c r="CH220" s="278"/>
      <c r="CI220" s="279"/>
      <c r="CJ220" s="280"/>
      <c r="CK220" s="280"/>
      <c r="CL220" s="281"/>
      <c r="CM220" s="282"/>
      <c r="CN220" s="219"/>
      <c r="CO220" s="277"/>
      <c r="CP220" s="418"/>
      <c r="CQ220" s="147"/>
      <c r="CR220" s="163"/>
      <c r="CS220" s="284"/>
      <c r="CT220" s="290"/>
    </row>
    <row r="221" spans="82:98" x14ac:dyDescent="0.3">
      <c r="CD221" s="417"/>
      <c r="CE221" s="277"/>
      <c r="CF221" s="147"/>
      <c r="CG221" s="147"/>
      <c r="CH221" s="278"/>
      <c r="CI221" s="285"/>
      <c r="CJ221" s="286"/>
      <c r="CK221" s="286"/>
      <c r="CL221" s="287"/>
      <c r="CM221" s="282"/>
      <c r="CN221" s="219"/>
      <c r="CO221" s="277"/>
      <c r="CP221" s="418"/>
      <c r="CQ221" s="147"/>
      <c r="CR221" s="163"/>
      <c r="CS221" s="284"/>
      <c r="CT221" s="290"/>
    </row>
    <row r="222" spans="82:98" ht="15" thickBot="1" x14ac:dyDescent="0.35">
      <c r="CD222" s="419"/>
      <c r="CE222" s="292"/>
      <c r="CF222" s="293"/>
      <c r="CG222" s="293"/>
      <c r="CH222" s="294"/>
      <c r="CI222" s="295"/>
      <c r="CJ222" s="296"/>
      <c r="CK222" s="296"/>
      <c r="CL222" s="297"/>
      <c r="CM222" s="199"/>
      <c r="CN222" s="198"/>
      <c r="CO222" s="298"/>
      <c r="CP222" s="420"/>
      <c r="CQ222" s="168"/>
      <c r="CR222" s="170"/>
      <c r="CS222" s="300"/>
      <c r="CT222" s="301"/>
    </row>
  </sheetData>
  <conditionalFormatting sqref="CD210:CT214 CQ215:CT222 CE215:CO215 CE216:CL216 CF222:CL222 CH218:CK218 CH217:CL217 CH219:CL221 CE217:CE222 CD194 CD196:CT199 CG194 CI194 CL194 CO194 CT194">
    <cfRule type="cellIs" dxfId="117" priority="32" operator="equal">
      <formula>0</formula>
    </cfRule>
    <cfRule type="containsErrors" dxfId="116" priority="33">
      <formula>ISERROR(CD194)</formula>
    </cfRule>
  </conditionalFormatting>
  <conditionalFormatting sqref="CD175:CT178 CE194:CF195 CH179:CH195 CI193 CJ193:CJ194 CK179:CK195 CL193 CM193:CM194 CN179:CN195 CO193 CP193:CP194 CT179:CT193 CQ179:CS195 CD179:CG193 CI179:CJ192 CL179:CM192 CO179:CP192">
    <cfRule type="containsErrors" dxfId="115" priority="31">
      <formula>ISERROR(CD175)</formula>
    </cfRule>
  </conditionalFormatting>
  <conditionalFormatting sqref="CD200:CT209">
    <cfRule type="cellIs" dxfId="114" priority="29" operator="equal">
      <formula>0</formula>
    </cfRule>
    <cfRule type="containsErrors" dxfId="113" priority="30">
      <formula>ISERROR(CD200)</formula>
    </cfRule>
  </conditionalFormatting>
  <conditionalFormatting sqref="CM216:CO216 CM217:CM222">
    <cfRule type="cellIs" dxfId="112" priority="27" operator="equal">
      <formula>0</formula>
    </cfRule>
    <cfRule type="containsErrors" dxfId="111" priority="28">
      <formula>ISERROR(CM216)</formula>
    </cfRule>
  </conditionalFormatting>
  <conditionalFormatting sqref="CN221:CO221">
    <cfRule type="cellIs" dxfId="110" priority="25" operator="equal">
      <formula>0</formula>
    </cfRule>
    <cfRule type="containsErrors" dxfId="109" priority="26">
      <formula>ISERROR(CN221)</formula>
    </cfRule>
  </conditionalFormatting>
  <conditionalFormatting sqref="CN222:CO222">
    <cfRule type="cellIs" dxfId="108" priority="23" operator="equal">
      <formula>0</formula>
    </cfRule>
    <cfRule type="containsErrors" dxfId="107" priority="24">
      <formula>ISERROR(CN222)</formula>
    </cfRule>
  </conditionalFormatting>
  <conditionalFormatting sqref="CN217:CO217">
    <cfRule type="cellIs" dxfId="106" priority="21" operator="equal">
      <formula>0</formula>
    </cfRule>
    <cfRule type="containsErrors" dxfId="105" priority="22">
      <formula>ISERROR(CN217)</formula>
    </cfRule>
  </conditionalFormatting>
  <conditionalFormatting sqref="CL218">
    <cfRule type="cellIs" dxfId="104" priority="19" operator="equal">
      <formula>0</formula>
    </cfRule>
    <cfRule type="containsErrors" dxfId="103" priority="20">
      <formula>ISERROR(CL218)</formula>
    </cfRule>
  </conditionalFormatting>
  <conditionalFormatting sqref="CN218:CO218">
    <cfRule type="cellIs" dxfId="102" priority="17" operator="equal">
      <formula>0</formula>
    </cfRule>
    <cfRule type="containsErrors" dxfId="101" priority="18">
      <formula>ISERROR(CN218)</formula>
    </cfRule>
  </conditionalFormatting>
  <conditionalFormatting sqref="CN219:CO219">
    <cfRule type="cellIs" dxfId="100" priority="15" operator="equal">
      <formula>0</formula>
    </cfRule>
    <cfRule type="containsErrors" dxfId="99" priority="16">
      <formula>ISERROR(CN219)</formula>
    </cfRule>
  </conditionalFormatting>
  <conditionalFormatting sqref="CN220:CO220">
    <cfRule type="cellIs" dxfId="98" priority="13" operator="equal">
      <formula>0</formula>
    </cfRule>
    <cfRule type="containsErrors" dxfId="97" priority="14">
      <formula>ISERROR(CN220)</formula>
    </cfRule>
  </conditionalFormatting>
  <conditionalFormatting sqref="CF217:CG217">
    <cfRule type="cellIs" dxfId="96" priority="11" operator="equal">
      <formula>0</formula>
    </cfRule>
    <cfRule type="containsErrors" dxfId="95" priority="12">
      <formula>ISERROR(CF217)</formula>
    </cfRule>
  </conditionalFormatting>
  <conditionalFormatting sqref="CF218:CG218">
    <cfRule type="cellIs" dxfId="94" priority="9" operator="equal">
      <formula>0</formula>
    </cfRule>
    <cfRule type="containsErrors" dxfId="93" priority="10">
      <formula>ISERROR(CF218)</formula>
    </cfRule>
  </conditionalFormatting>
  <conditionalFormatting sqref="CF219:CG219">
    <cfRule type="cellIs" dxfId="92" priority="7" operator="equal">
      <formula>0</formula>
    </cfRule>
    <cfRule type="containsErrors" dxfId="91" priority="8">
      <formula>ISERROR(CF219)</formula>
    </cfRule>
  </conditionalFormatting>
  <conditionalFormatting sqref="CF220:CG220">
    <cfRule type="cellIs" dxfId="90" priority="5" operator="equal">
      <formula>0</formula>
    </cfRule>
    <cfRule type="containsErrors" dxfId="89" priority="6">
      <formula>ISERROR(CF220)</formula>
    </cfRule>
  </conditionalFormatting>
  <conditionalFormatting sqref="CF221:CG221">
    <cfRule type="cellIs" dxfId="88" priority="3" operator="equal">
      <formula>0</formula>
    </cfRule>
    <cfRule type="containsErrors" dxfId="87" priority="4">
      <formula>ISERROR(CF221)</formula>
    </cfRule>
  </conditionalFormatting>
  <conditionalFormatting sqref="CD195 CG195 CI195:CJ195 CL195:CM195 CO195:CP195 CT195">
    <cfRule type="cellIs" dxfId="86" priority="1" operator="equal">
      <formula>0</formula>
    </cfRule>
    <cfRule type="containsErrors" dxfId="85" priority="2">
      <formula>ISERROR(CD195)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223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6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136"/>
      <c r="CE175" s="137">
        <f>'Nouvel horaire'!A9</f>
        <v>43741</v>
      </c>
      <c r="CF175" s="138"/>
      <c r="CG175" s="138" t="s">
        <v>52</v>
      </c>
      <c r="CH175" s="138"/>
      <c r="CI175" s="138"/>
      <c r="CJ175" s="138"/>
      <c r="CK175" s="138" t="s">
        <v>88</v>
      </c>
      <c r="CL175" s="138"/>
      <c r="CM175" s="138"/>
      <c r="CN175" s="138"/>
      <c r="CO175" s="139"/>
      <c r="CP175" s="138"/>
      <c r="CQ175" s="138" t="s">
        <v>13</v>
      </c>
      <c r="CR175" s="138"/>
      <c r="CS175" s="138"/>
      <c r="CT175" s="140"/>
    </row>
    <row r="176" spans="82:98" x14ac:dyDescent="0.3">
      <c r="CD176" s="142"/>
      <c r="CE176" s="143"/>
      <c r="CF176" s="144" t="s">
        <v>53</v>
      </c>
      <c r="CG176" s="144"/>
      <c r="CH176" s="144" t="s">
        <v>54</v>
      </c>
      <c r="CI176" s="144" t="s">
        <v>55</v>
      </c>
      <c r="CJ176" s="144"/>
      <c r="CK176" s="144" t="s">
        <v>54</v>
      </c>
      <c r="CL176" s="144" t="s">
        <v>56</v>
      </c>
      <c r="CM176" s="144"/>
      <c r="CN176" s="144" t="s">
        <v>54</v>
      </c>
      <c r="CO176" s="144" t="s">
        <v>57</v>
      </c>
      <c r="CP176" s="144"/>
      <c r="CQ176" s="144" t="s">
        <v>54</v>
      </c>
      <c r="CR176" s="144" t="s">
        <v>54</v>
      </c>
      <c r="CS176" s="144" t="s">
        <v>54</v>
      </c>
      <c r="CT176" s="145"/>
    </row>
    <row r="177" spans="82:98" x14ac:dyDescent="0.3">
      <c r="CD177" s="146" t="s">
        <v>58</v>
      </c>
      <c r="CE177" s="147" t="s">
        <v>59</v>
      </c>
      <c r="CF177" s="148" t="s">
        <v>60</v>
      </c>
      <c r="CG177" s="144" t="s">
        <v>54</v>
      </c>
      <c r="CH177" s="148" t="s">
        <v>61</v>
      </c>
      <c r="CI177" s="148" t="s">
        <v>60</v>
      </c>
      <c r="CJ177" s="144" t="s">
        <v>54</v>
      </c>
      <c r="CK177" s="148" t="s">
        <v>61</v>
      </c>
      <c r="CL177" s="148" t="s">
        <v>60</v>
      </c>
      <c r="CM177" s="144" t="s">
        <v>54</v>
      </c>
      <c r="CN177" s="148" t="s">
        <v>61</v>
      </c>
      <c r="CO177" s="148" t="s">
        <v>62</v>
      </c>
      <c r="CP177" s="144" t="s">
        <v>54</v>
      </c>
      <c r="CQ177" s="148" t="s">
        <v>61</v>
      </c>
      <c r="CR177" s="148" t="s">
        <v>63</v>
      </c>
      <c r="CS177" s="148" t="s">
        <v>64</v>
      </c>
      <c r="CT177" s="149" t="s">
        <v>65</v>
      </c>
    </row>
    <row r="178" spans="82:98" x14ac:dyDescent="0.3">
      <c r="CD178" s="425">
        <v>1</v>
      </c>
      <c r="CE178" s="442"/>
      <c r="CF178" s="152">
        <f>$E$211+$B$11</f>
        <v>0</v>
      </c>
      <c r="CG178" s="427" t="str">
        <f>IF(CF178&gt;CF190,5,IF(CF178=CF190,"2,5",0))</f>
        <v>2,5</v>
      </c>
      <c r="CH178" s="147">
        <f>_xlfn.RANK.AVG(CF178,CF$178:CF$195,1)</f>
        <v>9.5</v>
      </c>
      <c r="CI178" s="152">
        <f>$F$211+$B$11</f>
        <v>0</v>
      </c>
      <c r="CJ178" s="430" t="str">
        <f>IF(CI178&gt;CI190,5,IF(CI178=CI190,"2,5",0))</f>
        <v>2,5</v>
      </c>
      <c r="CK178" s="147">
        <f>_xlfn.RANK.AVG(CI178,CI$178:CI$195,1)</f>
        <v>9.5</v>
      </c>
      <c r="CL178" s="152">
        <f>$G$211+$B$11</f>
        <v>0</v>
      </c>
      <c r="CM178" s="430" t="str">
        <f>IF(CL178&gt;CL190,5,IF(CL178=CL190,"2,5",0))</f>
        <v>2,5</v>
      </c>
      <c r="CN178" s="147">
        <f>_xlfn.RANK.AVG(CL178,CL$178:CL$195,1)</f>
        <v>9.5</v>
      </c>
      <c r="CO178" s="154">
        <f>M211</f>
        <v>0</v>
      </c>
      <c r="CP178" s="430">
        <f>IF(CO178&gt;CO190,10,IF(CO178=CO190,5,0))</f>
        <v>5</v>
      </c>
      <c r="CQ178" s="147">
        <f>_xlfn.RANK.AVG(CO178,CO$178:CO$195,1)</f>
        <v>9.5</v>
      </c>
      <c r="CR178" s="155">
        <f>CG178+CH178+CJ178+CK178+CM178+CN178+CP178+CQ178</f>
        <v>50.5</v>
      </c>
      <c r="CS178" s="160">
        <f>CR178+Sem.04!CS178</f>
        <v>252.5</v>
      </c>
      <c r="CT178" s="156">
        <v>1</v>
      </c>
    </row>
    <row r="179" spans="82:98" x14ac:dyDescent="0.3">
      <c r="CD179" s="150">
        <v>2</v>
      </c>
      <c r="CE179" s="442"/>
      <c r="CF179" s="152">
        <f>$E$221+$B$21</f>
        <v>0</v>
      </c>
      <c r="CG179" s="153" t="str">
        <f>IF(CF179&gt;CF189,5,IF(CF179=CF189,"2,5",0))</f>
        <v>2,5</v>
      </c>
      <c r="CH179" s="147">
        <f t="shared" ref="CH179:CH195" si="0">_xlfn.RANK.AVG(CF179,CF$178:CF$195,1)</f>
        <v>9.5</v>
      </c>
      <c r="CI179" s="152">
        <f>$F$221+$B$21</f>
        <v>0</v>
      </c>
      <c r="CJ179" s="152" t="str">
        <f>IF(CI179&gt;CI189,5,IF(CI179=CI189,"2,5",0))</f>
        <v>2,5</v>
      </c>
      <c r="CK179" s="147">
        <f t="shared" ref="CK179:CK195" si="1">_xlfn.RANK.AVG(CI179,CI$178:CI$195,1)</f>
        <v>9.5</v>
      </c>
      <c r="CL179" s="152">
        <f>$G$221+$B$21</f>
        <v>0</v>
      </c>
      <c r="CM179" s="152" t="str">
        <f>IF(CL179&gt;CL189,5,IF(CL179=CL189,"2,5",0))</f>
        <v>2,5</v>
      </c>
      <c r="CN179" s="147">
        <f t="shared" ref="CN179:CN195" si="2">_xlfn.RANK.AVG(CL179,CL$178:CL$195,1)</f>
        <v>9.5</v>
      </c>
      <c r="CO179" s="154">
        <f>M221</f>
        <v>0</v>
      </c>
      <c r="CP179" s="152">
        <f>IF(CO179&gt;CO189,10,IF(CO179=CO189,5,0))</f>
        <v>5</v>
      </c>
      <c r="CQ179" s="147">
        <f t="shared" ref="CQ179:CQ195" si="3">_xlfn.RANK.AVG(CO179,CO$178:CO$195,1)</f>
        <v>9.5</v>
      </c>
      <c r="CR179" s="155">
        <f t="shared" ref="CR179:CR192" si="4">CG179+CH179+CJ179+CK179+CM179+CN179+CP179+CQ179</f>
        <v>50.5</v>
      </c>
      <c r="CS179" s="155">
        <f>CR179+Sem.04!CS179</f>
        <v>252.5</v>
      </c>
      <c r="CT179" s="156">
        <v>2</v>
      </c>
    </row>
    <row r="180" spans="82:98" x14ac:dyDescent="0.3">
      <c r="CD180" s="150">
        <v>3</v>
      </c>
      <c r="CE180" s="442"/>
      <c r="CF180" s="157">
        <f>$E$231+$B$31</f>
        <v>0</v>
      </c>
      <c r="CG180" s="153" t="str">
        <f>IF(CF180&gt;CF183,5,IF(CF180=CF183,"2,5",0))</f>
        <v>2,5</v>
      </c>
      <c r="CH180" s="147">
        <f t="shared" si="0"/>
        <v>9.5</v>
      </c>
      <c r="CI180" s="152">
        <f>$F$231+$B$31</f>
        <v>0</v>
      </c>
      <c r="CJ180" s="157" t="str">
        <f>IF(CI180&gt;CI183,5,IF(CI180=CI183,"2,5",0))</f>
        <v>2,5</v>
      </c>
      <c r="CK180" s="147">
        <f t="shared" si="1"/>
        <v>9.5</v>
      </c>
      <c r="CL180" s="152">
        <f>$G$231+$B$31</f>
        <v>0</v>
      </c>
      <c r="CM180" s="157" t="str">
        <f>IF(CL180&gt;CL183,5,IF(CL180=CL183,"2,5",0))</f>
        <v>2,5</v>
      </c>
      <c r="CN180" s="147">
        <f t="shared" si="2"/>
        <v>9.5</v>
      </c>
      <c r="CO180" s="154">
        <f>M231</f>
        <v>0</v>
      </c>
      <c r="CP180" s="157">
        <f>IF(CO180&gt;CO183,10,IF(CO180=CO183,5,0))</f>
        <v>5</v>
      </c>
      <c r="CQ180" s="147">
        <f t="shared" si="3"/>
        <v>9.5</v>
      </c>
      <c r="CR180" s="155">
        <f t="shared" si="4"/>
        <v>50.5</v>
      </c>
      <c r="CS180" s="155">
        <f>CR180+Sem.04!CS180</f>
        <v>252.5</v>
      </c>
      <c r="CT180" s="156">
        <v>3</v>
      </c>
    </row>
    <row r="181" spans="82:98" x14ac:dyDescent="0.3">
      <c r="CD181" s="150">
        <v>4</v>
      </c>
      <c r="CE181" s="442"/>
      <c r="CF181" s="157">
        <f>$E$241+$B$41</f>
        <v>0</v>
      </c>
      <c r="CG181" s="153" t="str">
        <f>IF(CF181&gt;CF192,5,IF(CF181=CF192,"2,5",0))</f>
        <v>2,5</v>
      </c>
      <c r="CH181" s="147">
        <f t="shared" si="0"/>
        <v>9.5</v>
      </c>
      <c r="CI181" s="152">
        <f>$F$241+$B$41</f>
        <v>0</v>
      </c>
      <c r="CJ181" s="157" t="str">
        <f>IF(CI181&gt;CI192,5,IF(CI181=CI192,"2,5",0))</f>
        <v>2,5</v>
      </c>
      <c r="CK181" s="147">
        <f t="shared" si="1"/>
        <v>9.5</v>
      </c>
      <c r="CL181" s="152">
        <f>$G$241+$B$41</f>
        <v>0</v>
      </c>
      <c r="CM181" s="157" t="str">
        <f>IF(CL181&gt;CL192,5,IF(CL181=CL192,"2,5",0))</f>
        <v>2,5</v>
      </c>
      <c r="CN181" s="147">
        <f t="shared" si="2"/>
        <v>9.5</v>
      </c>
      <c r="CO181" s="154">
        <f>M241</f>
        <v>0</v>
      </c>
      <c r="CP181" s="157">
        <f>IF(CO181&gt;CO192,10,IF(CO181=CO192,5,0))</f>
        <v>5</v>
      </c>
      <c r="CQ181" s="147">
        <f t="shared" si="3"/>
        <v>9.5</v>
      </c>
      <c r="CR181" s="155">
        <f t="shared" si="4"/>
        <v>50.5</v>
      </c>
      <c r="CS181" s="155">
        <f>CR181+Sem.04!CS181</f>
        <v>252.5</v>
      </c>
      <c r="CT181" s="156">
        <v>4</v>
      </c>
    </row>
    <row r="182" spans="82:98" x14ac:dyDescent="0.3">
      <c r="CD182" s="150">
        <v>5</v>
      </c>
      <c r="CE182" s="442"/>
      <c r="CF182" s="157">
        <f>$E$251+$B$51</f>
        <v>0</v>
      </c>
      <c r="CG182" s="153" t="str">
        <f>IF(CF182&gt;CF185,5,IF(CF182=CF185,"2,5",0))</f>
        <v>2,5</v>
      </c>
      <c r="CH182" s="147">
        <f t="shared" si="0"/>
        <v>9.5</v>
      </c>
      <c r="CI182" s="152">
        <f>$F$251+$B$51</f>
        <v>0</v>
      </c>
      <c r="CJ182" s="157" t="str">
        <f>IF(CI182&gt;CI185,5,IF(CI182=CI185,"2,5",0))</f>
        <v>2,5</v>
      </c>
      <c r="CK182" s="147">
        <f t="shared" si="1"/>
        <v>9.5</v>
      </c>
      <c r="CL182" s="152">
        <f>$G$251+$B$51</f>
        <v>0</v>
      </c>
      <c r="CM182" s="157" t="str">
        <f>IF(CL182&gt;CL185,5,IF(CL182=CL185,"2,5",0))</f>
        <v>2,5</v>
      </c>
      <c r="CN182" s="147">
        <f t="shared" si="2"/>
        <v>9.5</v>
      </c>
      <c r="CO182" s="154">
        <f>M251</f>
        <v>0</v>
      </c>
      <c r="CP182" s="157">
        <f>IF(CO182&gt;CO185,10,IF(CO182=CO185,5,0))</f>
        <v>5</v>
      </c>
      <c r="CQ182" s="147">
        <f t="shared" si="3"/>
        <v>9.5</v>
      </c>
      <c r="CR182" s="155">
        <f t="shared" si="4"/>
        <v>50.5</v>
      </c>
      <c r="CS182" s="155">
        <f>CR182+Sem.04!CS182</f>
        <v>252.5</v>
      </c>
      <c r="CT182" s="156">
        <v>5</v>
      </c>
    </row>
    <row r="183" spans="82:98" x14ac:dyDescent="0.3">
      <c r="CD183" s="150">
        <v>6</v>
      </c>
      <c r="CE183" s="442"/>
      <c r="CF183" s="157">
        <f>$E$261+$B$61</f>
        <v>0</v>
      </c>
      <c r="CG183" s="153" t="str">
        <f>IF(CF183&gt;CF180,5,IF(CF183=CF180,"2,5",0))</f>
        <v>2,5</v>
      </c>
      <c r="CH183" s="147">
        <f t="shared" si="0"/>
        <v>9.5</v>
      </c>
      <c r="CI183" s="152">
        <f>$F$261+$B$61</f>
        <v>0</v>
      </c>
      <c r="CJ183" s="157" t="str">
        <f>IF(CI183&gt;CI180,5,IF(CI183=CI180,"2,5",0))</f>
        <v>2,5</v>
      </c>
      <c r="CK183" s="147">
        <f t="shared" si="1"/>
        <v>9.5</v>
      </c>
      <c r="CL183" s="152">
        <f>$G$261+$B$61</f>
        <v>0</v>
      </c>
      <c r="CM183" s="157" t="str">
        <f>IF(CL183&gt;CL180,5,IF(CL183=CL180,"2,5",0))</f>
        <v>2,5</v>
      </c>
      <c r="CN183" s="147">
        <f t="shared" si="2"/>
        <v>9.5</v>
      </c>
      <c r="CO183" s="154">
        <f>M261</f>
        <v>0</v>
      </c>
      <c r="CP183" s="157">
        <f>IF(CO183&gt;CO180,10,IF(CO183=CO180,5,0))</f>
        <v>5</v>
      </c>
      <c r="CQ183" s="147">
        <f t="shared" si="3"/>
        <v>9.5</v>
      </c>
      <c r="CR183" s="155">
        <f t="shared" si="4"/>
        <v>50.5</v>
      </c>
      <c r="CS183" s="155">
        <f>CR183+Sem.04!CS183</f>
        <v>252.5</v>
      </c>
      <c r="CT183" s="156">
        <v>6</v>
      </c>
    </row>
    <row r="184" spans="82:98" x14ac:dyDescent="0.3">
      <c r="CD184" s="150">
        <v>7</v>
      </c>
      <c r="CE184" s="442"/>
      <c r="CF184" s="157">
        <f>$E$271+$B$71</f>
        <v>0</v>
      </c>
      <c r="CG184" s="153" t="str">
        <f>IF(CF184&gt;CF187,5,IF(CF184=CF187,"2,5",0))</f>
        <v>2,5</v>
      </c>
      <c r="CH184" s="147">
        <f t="shared" si="0"/>
        <v>9.5</v>
      </c>
      <c r="CI184" s="152">
        <f>$F$271+$B$71</f>
        <v>0</v>
      </c>
      <c r="CJ184" s="157" t="str">
        <f>IF(CI184&gt;CI187,5,IF(CI184=CI187,"2,5",0))</f>
        <v>2,5</v>
      </c>
      <c r="CK184" s="147">
        <f t="shared" si="1"/>
        <v>9.5</v>
      </c>
      <c r="CL184" s="152">
        <f>$G$271+$B$71</f>
        <v>0</v>
      </c>
      <c r="CM184" s="157" t="str">
        <f>IF(CL184&gt;CL187,5,IF(CL184=CL187,"2,5",0))</f>
        <v>2,5</v>
      </c>
      <c r="CN184" s="147">
        <f t="shared" si="2"/>
        <v>9.5</v>
      </c>
      <c r="CO184" s="154">
        <f>M271</f>
        <v>0</v>
      </c>
      <c r="CP184" s="157">
        <f>IF(CO184&gt;CO187,10,IF(CO184=CO187,5,0))</f>
        <v>5</v>
      </c>
      <c r="CQ184" s="147">
        <f t="shared" si="3"/>
        <v>9.5</v>
      </c>
      <c r="CR184" s="155">
        <f t="shared" si="4"/>
        <v>50.5</v>
      </c>
      <c r="CS184" s="155">
        <f>CR184+Sem.04!CS184</f>
        <v>252.5</v>
      </c>
      <c r="CT184" s="156">
        <v>7</v>
      </c>
    </row>
    <row r="185" spans="82:98" x14ac:dyDescent="0.3">
      <c r="CD185" s="150">
        <v>8</v>
      </c>
      <c r="CE185" s="442"/>
      <c r="CF185" s="157">
        <f>$E$281+$B$81</f>
        <v>0</v>
      </c>
      <c r="CG185" s="153" t="str">
        <f>IF(CF185&gt;CF182,5,IF(CF185=CF182,"2,5",0))</f>
        <v>2,5</v>
      </c>
      <c r="CH185" s="147">
        <f t="shared" si="0"/>
        <v>9.5</v>
      </c>
      <c r="CI185" s="152">
        <f>$F$281+$B$81</f>
        <v>0</v>
      </c>
      <c r="CJ185" s="157" t="str">
        <f>IF(CI185&gt;CI182,5,IF(CI185=CI182,"2,5",0))</f>
        <v>2,5</v>
      </c>
      <c r="CK185" s="147">
        <f t="shared" si="1"/>
        <v>9.5</v>
      </c>
      <c r="CL185" s="152">
        <f>$G$281+$B$81</f>
        <v>0</v>
      </c>
      <c r="CM185" s="157" t="str">
        <f>IF(CL185&gt;CL182,5,IF(CL185=CL182,"2,5",0))</f>
        <v>2,5</v>
      </c>
      <c r="CN185" s="147">
        <f t="shared" si="2"/>
        <v>9.5</v>
      </c>
      <c r="CO185" s="154">
        <f>M281</f>
        <v>0</v>
      </c>
      <c r="CP185" s="157">
        <f>IF(CO185&gt;CO182,10,IF(CO185=CO182,5,0))</f>
        <v>5</v>
      </c>
      <c r="CQ185" s="147">
        <f t="shared" si="3"/>
        <v>9.5</v>
      </c>
      <c r="CR185" s="155">
        <f t="shared" si="4"/>
        <v>50.5</v>
      </c>
      <c r="CS185" s="155">
        <f>CR185+Sem.04!CS185</f>
        <v>252.5</v>
      </c>
      <c r="CT185" s="156">
        <v>8</v>
      </c>
    </row>
    <row r="186" spans="82:98" x14ac:dyDescent="0.3">
      <c r="CD186" s="150">
        <v>9</v>
      </c>
      <c r="CE186" s="442"/>
      <c r="CF186" s="147">
        <f>$E$291+$B$91</f>
        <v>0</v>
      </c>
      <c r="CG186" s="153" t="str">
        <f>IF(CF186&gt;CF188,5,IF(CF186=CF188,"2,5",0))</f>
        <v>2,5</v>
      </c>
      <c r="CH186" s="147">
        <f t="shared" si="0"/>
        <v>9.5</v>
      </c>
      <c r="CI186" s="152">
        <f>$F$291+$B$91</f>
        <v>0</v>
      </c>
      <c r="CJ186" s="147" t="str">
        <f>IF(CI186&gt;CI188,5,IF(CI186=CI188,"2,5",0))</f>
        <v>2,5</v>
      </c>
      <c r="CK186" s="147">
        <f t="shared" si="1"/>
        <v>9.5</v>
      </c>
      <c r="CL186" s="152">
        <f>$G$291+$B$91</f>
        <v>0</v>
      </c>
      <c r="CM186" s="147" t="str">
        <f>IF(CL186&gt;CL188,5,IF(CL186=CL188,"2,5",0))</f>
        <v>2,5</v>
      </c>
      <c r="CN186" s="147">
        <f t="shared" si="2"/>
        <v>9.5</v>
      </c>
      <c r="CO186" s="154">
        <f>M291</f>
        <v>0</v>
      </c>
      <c r="CP186" s="147">
        <f>IF(CO186&gt;CO188,10,IF(CO186=CO188,5,0))</f>
        <v>5</v>
      </c>
      <c r="CQ186" s="147">
        <f t="shared" si="3"/>
        <v>9.5</v>
      </c>
      <c r="CR186" s="155">
        <f t="shared" si="4"/>
        <v>50.5</v>
      </c>
      <c r="CS186" s="155">
        <f>CR186+Sem.04!CS186</f>
        <v>252.5</v>
      </c>
      <c r="CT186" s="156">
        <v>9</v>
      </c>
    </row>
    <row r="187" spans="82:98" x14ac:dyDescent="0.3">
      <c r="CD187" s="150">
        <v>10</v>
      </c>
      <c r="CE187" s="442"/>
      <c r="CF187" s="157">
        <f>$E$301+$B$101</f>
        <v>0</v>
      </c>
      <c r="CG187" s="153" t="str">
        <f>IF(CF187&gt;CF184,5,IF(CF187=CF184,"2,5",0))</f>
        <v>2,5</v>
      </c>
      <c r="CH187" s="147">
        <f t="shared" si="0"/>
        <v>9.5</v>
      </c>
      <c r="CI187" s="152">
        <f>$F$301+$B$101</f>
        <v>0</v>
      </c>
      <c r="CJ187" s="157" t="str">
        <f>IF(CI187&gt;CI184,5,IF(CI187=CI184,"2,5",0))</f>
        <v>2,5</v>
      </c>
      <c r="CK187" s="147">
        <f t="shared" si="1"/>
        <v>9.5</v>
      </c>
      <c r="CL187" s="152">
        <f>$G$301+$B$101</f>
        <v>0</v>
      </c>
      <c r="CM187" s="157" t="str">
        <f>IF(CL187&gt;CL184,5,IF(CL187=CL184,"2,5",0))</f>
        <v>2,5</v>
      </c>
      <c r="CN187" s="147">
        <f t="shared" si="2"/>
        <v>9.5</v>
      </c>
      <c r="CO187" s="154">
        <f>M301</f>
        <v>0</v>
      </c>
      <c r="CP187" s="157">
        <f>IF(CO187&gt;CO184,10,IF(CO187=CO184,5,0))</f>
        <v>5</v>
      </c>
      <c r="CQ187" s="147">
        <f t="shared" si="3"/>
        <v>9.5</v>
      </c>
      <c r="CR187" s="155">
        <f t="shared" si="4"/>
        <v>50.5</v>
      </c>
      <c r="CS187" s="155">
        <f>CR187+Sem.04!CS187</f>
        <v>252.5</v>
      </c>
      <c r="CT187" s="156">
        <v>10</v>
      </c>
    </row>
    <row r="188" spans="82:98" x14ac:dyDescent="0.3">
      <c r="CD188" s="150">
        <v>11</v>
      </c>
      <c r="CE188" s="442"/>
      <c r="CF188" s="157">
        <f>$E$311+$B$111</f>
        <v>0</v>
      </c>
      <c r="CG188" s="153" t="str">
        <f>IF(CF188&gt;CF186,5,IF(CF188=CF186,"2,5",0))</f>
        <v>2,5</v>
      </c>
      <c r="CH188" s="147">
        <f t="shared" si="0"/>
        <v>9.5</v>
      </c>
      <c r="CI188" s="152">
        <f>$F$311+$B$111</f>
        <v>0</v>
      </c>
      <c r="CJ188" s="157" t="str">
        <f>IF(CI188&gt;CI186,5,IF(CI188=CI186,"2,5",0))</f>
        <v>2,5</v>
      </c>
      <c r="CK188" s="147">
        <f t="shared" si="1"/>
        <v>9.5</v>
      </c>
      <c r="CL188" s="152">
        <f>$G$311+$B$111</f>
        <v>0</v>
      </c>
      <c r="CM188" s="157" t="str">
        <f>IF(CL188&gt;CL186,5,IF(CL188=CL186,"2,5",0))</f>
        <v>2,5</v>
      </c>
      <c r="CN188" s="147">
        <f t="shared" si="2"/>
        <v>9.5</v>
      </c>
      <c r="CO188" s="154">
        <f>M311</f>
        <v>0</v>
      </c>
      <c r="CP188" s="157">
        <f>IF(CO188&gt;CO186,10,IF(CO188=CO186,5,0))</f>
        <v>5</v>
      </c>
      <c r="CQ188" s="147">
        <f t="shared" si="3"/>
        <v>9.5</v>
      </c>
      <c r="CR188" s="155">
        <f t="shared" si="4"/>
        <v>50.5</v>
      </c>
      <c r="CS188" s="155">
        <f>CR188+Sem.04!CS188</f>
        <v>252.5</v>
      </c>
      <c r="CT188" s="156">
        <v>11</v>
      </c>
    </row>
    <row r="189" spans="82:98" x14ac:dyDescent="0.3">
      <c r="CD189" s="150">
        <v>12</v>
      </c>
      <c r="CE189" s="442"/>
      <c r="CF189" s="147">
        <f>$E$321+$B$121</f>
        <v>0</v>
      </c>
      <c r="CG189" s="449" t="str">
        <f>IF(CF189&gt;CF179,5,IF(CF189=CF179,"2,5",0))</f>
        <v>2,5</v>
      </c>
      <c r="CH189" s="147">
        <f t="shared" si="0"/>
        <v>9.5</v>
      </c>
      <c r="CI189" s="152">
        <f>$F$321+$B$121</f>
        <v>0</v>
      </c>
      <c r="CJ189" s="147" t="str">
        <f>IF(CI189&gt;CI179,5,IF(CI189=CI179,"2,5",0))</f>
        <v>2,5</v>
      </c>
      <c r="CK189" s="147">
        <f t="shared" si="1"/>
        <v>9.5</v>
      </c>
      <c r="CL189" s="152">
        <f>$G$321+$B$121</f>
        <v>0</v>
      </c>
      <c r="CM189" s="147" t="str">
        <f>IF(CL189&gt;CL179,5,IF(CL189=CL179,"2,5",0))</f>
        <v>2,5</v>
      </c>
      <c r="CN189" s="147">
        <f t="shared" si="2"/>
        <v>9.5</v>
      </c>
      <c r="CO189" s="154">
        <f>M321</f>
        <v>0</v>
      </c>
      <c r="CP189" s="147">
        <f>IF(CO189&gt;CO179,10,IF(CO189=CO179,5,0))</f>
        <v>5</v>
      </c>
      <c r="CQ189" s="147">
        <f t="shared" si="3"/>
        <v>9.5</v>
      </c>
      <c r="CR189" s="155">
        <f t="shared" si="4"/>
        <v>50.5</v>
      </c>
      <c r="CS189" s="155">
        <f>CR189+Sem.04!CS189</f>
        <v>252.5</v>
      </c>
      <c r="CT189" s="156">
        <v>12</v>
      </c>
    </row>
    <row r="190" spans="82:98" x14ac:dyDescent="0.3">
      <c r="CD190" s="447">
        <v>13</v>
      </c>
      <c r="CE190" s="442"/>
      <c r="CF190" s="157">
        <f>$E$331+$B$131</f>
        <v>0</v>
      </c>
      <c r="CG190" s="447" t="str">
        <f>IF(CF190&gt;CF178,5,IF(CF190=CF178,"2,5",0))</f>
        <v>2,5</v>
      </c>
      <c r="CH190" s="147">
        <f t="shared" si="0"/>
        <v>9.5</v>
      </c>
      <c r="CI190" s="152">
        <f>$F$331+$B$131</f>
        <v>0</v>
      </c>
      <c r="CJ190" s="447" t="str">
        <f>IF(CI190&gt;CI178,5,IF(CI190=CI178,"2,5",0))</f>
        <v>2,5</v>
      </c>
      <c r="CK190" s="147">
        <f t="shared" si="1"/>
        <v>9.5</v>
      </c>
      <c r="CL190" s="152">
        <f>$G$331+$B$131</f>
        <v>0</v>
      </c>
      <c r="CM190" s="447" t="str">
        <f>IF(CL190&gt;CL178,5,IF(CL190=CL178,"2,5",0))</f>
        <v>2,5</v>
      </c>
      <c r="CN190" s="147">
        <f t="shared" si="2"/>
        <v>9.5</v>
      </c>
      <c r="CO190" s="154">
        <f>M331</f>
        <v>0</v>
      </c>
      <c r="CP190" s="447">
        <f>IF(CO190&gt;CO178,10,IF(CO190=CO178,5,0))</f>
        <v>5</v>
      </c>
      <c r="CQ190" s="147">
        <f t="shared" si="3"/>
        <v>9.5</v>
      </c>
      <c r="CR190" s="155">
        <f t="shared" si="4"/>
        <v>50.5</v>
      </c>
      <c r="CS190" s="155">
        <f>CR190+Sem.04!CS190</f>
        <v>252.5</v>
      </c>
      <c r="CT190" s="156">
        <v>13</v>
      </c>
    </row>
    <row r="191" spans="82:98" x14ac:dyDescent="0.3">
      <c r="CD191" s="426">
        <v>14</v>
      </c>
      <c r="CE191" s="442"/>
      <c r="CF191" s="157">
        <f>$E$341+$B$141</f>
        <v>0</v>
      </c>
      <c r="CG191" s="428" t="str">
        <f>IF(CF191&gt;CF193,5,IF(CF191=CF193,"2,5",0))</f>
        <v>2,5</v>
      </c>
      <c r="CH191" s="147">
        <f t="shared" si="0"/>
        <v>9.5</v>
      </c>
      <c r="CI191" s="152">
        <f>$F$341+$B$141</f>
        <v>0</v>
      </c>
      <c r="CJ191" s="429" t="str">
        <f>IF(CI191&gt;CI193,5,IF(CI191=CI193,"2,5",0))</f>
        <v>2,5</v>
      </c>
      <c r="CK191" s="147">
        <f t="shared" si="1"/>
        <v>9.5</v>
      </c>
      <c r="CL191" s="152">
        <f>$G$341+$B$141</f>
        <v>0</v>
      </c>
      <c r="CM191" s="429" t="str">
        <f>IF(CL191&gt;CL193,5,IF(CL191=CL193,"2,5",0))</f>
        <v>2,5</v>
      </c>
      <c r="CN191" s="147">
        <f t="shared" si="2"/>
        <v>9.5</v>
      </c>
      <c r="CO191" s="154">
        <f>M341</f>
        <v>0</v>
      </c>
      <c r="CP191" s="429">
        <f>IF(CO191&gt;CO193,10,IF(CO191=CO193,5,0))</f>
        <v>5</v>
      </c>
      <c r="CQ191" s="147">
        <f t="shared" si="3"/>
        <v>9.5</v>
      </c>
      <c r="CR191" s="155">
        <f t="shared" si="4"/>
        <v>50.5</v>
      </c>
      <c r="CS191" s="155">
        <f>CR191+Sem.04!CS191</f>
        <v>252.5</v>
      </c>
      <c r="CT191" s="156">
        <v>14</v>
      </c>
    </row>
    <row r="192" spans="82:98" x14ac:dyDescent="0.3">
      <c r="CD192" s="150">
        <v>15</v>
      </c>
      <c r="CE192" s="442"/>
      <c r="CF192" s="157">
        <f>$E$351+$B$151</f>
        <v>0</v>
      </c>
      <c r="CG192" s="153" t="str">
        <f>IF(CF192&gt;CF181,5,IF(CF192=CF181,"2,5",0))</f>
        <v>2,5</v>
      </c>
      <c r="CH192" s="147">
        <f t="shared" si="0"/>
        <v>9.5</v>
      </c>
      <c r="CI192" s="152">
        <f>$F$351+$B$151</f>
        <v>0</v>
      </c>
      <c r="CJ192" s="157" t="str">
        <f>IF(CI192&gt;CI181,5,IF(CI192=CI181,"2,5",0))</f>
        <v>2,5</v>
      </c>
      <c r="CK192" s="147">
        <f t="shared" si="1"/>
        <v>9.5</v>
      </c>
      <c r="CL192" s="152">
        <f>$G$351+$B$151</f>
        <v>0</v>
      </c>
      <c r="CM192" s="157" t="str">
        <f>IF(CL192&gt;CL181,5,IF(CL192=CL181,"2,5",0))</f>
        <v>2,5</v>
      </c>
      <c r="CN192" s="147">
        <f t="shared" si="2"/>
        <v>9.5</v>
      </c>
      <c r="CO192" s="154">
        <f>M351</f>
        <v>0</v>
      </c>
      <c r="CP192" s="157">
        <f>IF(CO192&gt;CO181,10,IF(CO192=CO181,5,0))</f>
        <v>5</v>
      </c>
      <c r="CQ192" s="147">
        <f t="shared" si="3"/>
        <v>9.5</v>
      </c>
      <c r="CR192" s="155">
        <f t="shared" si="4"/>
        <v>50.5</v>
      </c>
      <c r="CS192" s="155">
        <f>CR192+Sem.04!CS192</f>
        <v>252.5</v>
      </c>
      <c r="CT192" s="156">
        <v>15</v>
      </c>
    </row>
    <row r="193" spans="82:98" x14ac:dyDescent="0.3">
      <c r="CD193" s="150">
        <v>16</v>
      </c>
      <c r="CE193" s="443"/>
      <c r="CF193" s="157">
        <f>$E$361+$B$161</f>
        <v>0</v>
      </c>
      <c r="CG193" s="153" t="str">
        <f>IF(CF193&gt;CF194,5,IF(CF193=CF194,"2,5",0))</f>
        <v>2,5</v>
      </c>
      <c r="CH193" s="147">
        <f t="shared" si="0"/>
        <v>9.5</v>
      </c>
      <c r="CI193" s="157">
        <f>$F$161+$B$161</f>
        <v>0</v>
      </c>
      <c r="CJ193" s="157" t="str">
        <f t="shared" ref="CJ193" si="5">IF(CI193&gt;CI182,5,IF(CI193=CI182,"2,5",0))</f>
        <v>2,5</v>
      </c>
      <c r="CK193" s="147">
        <f t="shared" si="1"/>
        <v>9.5</v>
      </c>
      <c r="CL193" s="157">
        <f>$G$161+$B$161</f>
        <v>0</v>
      </c>
      <c r="CM193" s="157" t="str">
        <f t="shared" ref="CM193" si="6">IF(CL193&gt;CL182,5,IF(CL193=CL182,"2,5",0))</f>
        <v>2,5</v>
      </c>
      <c r="CN193" s="147">
        <f t="shared" si="2"/>
        <v>9.5</v>
      </c>
      <c r="CO193" s="159">
        <f>$M$161+($B$161*3)</f>
        <v>0</v>
      </c>
      <c r="CP193" s="157">
        <f t="shared" ref="CP193" si="7">IF(CO193&gt;CO182,10,IF(CO193=CO182,5,0))</f>
        <v>5</v>
      </c>
      <c r="CQ193" s="147">
        <f t="shared" si="3"/>
        <v>9.5</v>
      </c>
      <c r="CR193" s="160">
        <f>CG193+CH193+CJ193+CK193+CM193+CN193+CP193+CQ193</f>
        <v>50.5</v>
      </c>
      <c r="CS193" s="155">
        <f>CR193+Sem.04!CS193</f>
        <v>252.5</v>
      </c>
      <c r="CT193" s="161">
        <v>16</v>
      </c>
    </row>
    <row r="194" spans="82:98" x14ac:dyDescent="0.3">
      <c r="CD194" s="162">
        <v>17</v>
      </c>
      <c r="CE194" s="443"/>
      <c r="CF194" s="157">
        <f>$E$171+$B$171</f>
        <v>0</v>
      </c>
      <c r="CG194" s="147" t="str">
        <f>IF(CF194&gt;CF195,5,IF(CF194=CF195,"2,5",0))</f>
        <v>2,5</v>
      </c>
      <c r="CH194" s="147">
        <f t="shared" si="0"/>
        <v>9.5</v>
      </c>
      <c r="CI194" s="147">
        <f>$F$171+$B$171</f>
        <v>0</v>
      </c>
      <c r="CJ194" s="157" t="str">
        <f>IF(CI194&gt;CI195,5,IF(CI194=CI195,"2,5",0))</f>
        <v>2,5</v>
      </c>
      <c r="CK194" s="147">
        <f t="shared" si="1"/>
        <v>9.5</v>
      </c>
      <c r="CL194" s="163">
        <f>$G$171+$B$171</f>
        <v>0</v>
      </c>
      <c r="CM194" s="157" t="str">
        <f>IF(CL194&gt;CL195,5,IF(CL194=CL195,"2,5",0))</f>
        <v>2,5</v>
      </c>
      <c r="CN194" s="147">
        <f t="shared" si="2"/>
        <v>9.5</v>
      </c>
      <c r="CO194" s="163">
        <f>$M$171+($B$171*3)</f>
        <v>0</v>
      </c>
      <c r="CP194" s="157" t="str">
        <f>IF(CO194&gt;CO195,10,IF(CO194=CO195,"5",0))</f>
        <v>5</v>
      </c>
      <c r="CQ194" s="147">
        <f t="shared" si="3"/>
        <v>9.5</v>
      </c>
      <c r="CR194" s="160">
        <f t="shared" ref="CR194:CR195" si="8">CG194+CH194+CJ194+CK194+CM194+CN194+CP194+CQ194</f>
        <v>50.5</v>
      </c>
      <c r="CS194" s="155">
        <f>CR194+Sem.04!CS194</f>
        <v>252.5</v>
      </c>
      <c r="CT194" s="164">
        <v>17</v>
      </c>
    </row>
    <row r="195" spans="82:98" ht="15" thickBot="1" x14ac:dyDescent="0.35">
      <c r="CD195" s="165">
        <v>18</v>
      </c>
      <c r="CE195" s="444"/>
      <c r="CF195" s="167">
        <f>$E$181+$B$181</f>
        <v>0</v>
      </c>
      <c r="CG195" s="168" t="str">
        <f>IF(CF195&gt;CF194,5,IF(CF195=CF194,"2,5",0))</f>
        <v>2,5</v>
      </c>
      <c r="CH195" s="168">
        <f t="shared" si="0"/>
        <v>9.5</v>
      </c>
      <c r="CI195" s="168">
        <f>$F$181+$B$181</f>
        <v>0</v>
      </c>
      <c r="CJ195" s="169" t="str">
        <f>IF(CI195&gt;CI194,5,IF(CI195=CI194,"2,5",0))</f>
        <v>2,5</v>
      </c>
      <c r="CK195" s="168">
        <f t="shared" si="1"/>
        <v>9.5</v>
      </c>
      <c r="CL195" s="170">
        <f>$G$181+$B$181</f>
        <v>0</v>
      </c>
      <c r="CM195" s="170" t="str">
        <f>IF(CL195&gt;CL194,5,IF(CL195=CL194,"2,5",0))</f>
        <v>2,5</v>
      </c>
      <c r="CN195" s="168">
        <f t="shared" si="2"/>
        <v>9.5</v>
      </c>
      <c r="CO195" s="170">
        <f>$M$181+($B$181*3)</f>
        <v>0</v>
      </c>
      <c r="CP195" s="168" t="str">
        <f>IF(CO195&gt;CO194,10,IF(CO195=CO194,"5",0))</f>
        <v>5</v>
      </c>
      <c r="CQ195" s="168">
        <f t="shared" si="3"/>
        <v>9.5</v>
      </c>
      <c r="CR195" s="171">
        <f t="shared" si="8"/>
        <v>50.5</v>
      </c>
      <c r="CS195" s="422">
        <f>CR195+Sem.04!CS195</f>
        <v>252.5</v>
      </c>
      <c r="CT195" s="172">
        <v>18</v>
      </c>
    </row>
    <row r="196" spans="82:98" ht="15" thickBot="1" x14ac:dyDescent="0.35">
      <c r="CD196" s="173"/>
      <c r="CE196" s="174"/>
      <c r="CF196" s="175"/>
      <c r="CG196" s="176"/>
      <c r="CH196" s="176"/>
      <c r="CI196" s="176"/>
      <c r="CJ196" s="177"/>
      <c r="CK196" s="178"/>
      <c r="CL196" s="179"/>
      <c r="CM196" s="175"/>
      <c r="CN196" s="180"/>
      <c r="CO196" s="180"/>
      <c r="CP196" s="180"/>
      <c r="CQ196" s="180"/>
      <c r="CR196" s="181"/>
      <c r="CS196" s="182"/>
      <c r="CT196" s="183"/>
    </row>
    <row r="197" spans="82:98" x14ac:dyDescent="0.3">
      <c r="CD197" s="185"/>
      <c r="CE197" s="186"/>
      <c r="CF197" s="187"/>
      <c r="CG197" s="188"/>
      <c r="CH197" s="188"/>
      <c r="CI197" s="188"/>
      <c r="CJ197" s="189"/>
      <c r="CK197" s="190"/>
      <c r="CL197" s="191"/>
      <c r="CM197" s="187"/>
      <c r="CN197" s="192"/>
      <c r="CO197" s="192"/>
      <c r="CP197" s="192"/>
      <c r="CQ197" s="192"/>
      <c r="CR197" s="193"/>
      <c r="CS197" s="194"/>
      <c r="CT197" s="183"/>
    </row>
    <row r="198" spans="82:98" x14ac:dyDescent="0.3">
      <c r="CD198" s="195"/>
      <c r="CE198" s="186"/>
      <c r="CF198" s="187"/>
      <c r="CG198" s="188"/>
      <c r="CH198" s="188"/>
      <c r="CI198" s="188"/>
      <c r="CJ198" s="189"/>
      <c r="CK198" s="190"/>
      <c r="CL198" s="191"/>
      <c r="CM198" s="187"/>
      <c r="CN198" s="192"/>
      <c r="CO198" s="192"/>
      <c r="CP198" s="192"/>
      <c r="CQ198" s="192"/>
      <c r="CR198" s="193"/>
      <c r="CS198" s="194"/>
      <c r="CT198" s="196"/>
    </row>
    <row r="199" spans="82:98" ht="15" thickBot="1" x14ac:dyDescent="0.35">
      <c r="CD199" s="197"/>
      <c r="CE199" s="198"/>
      <c r="CF199" s="199"/>
      <c r="CG199" s="200"/>
      <c r="CH199" s="200"/>
      <c r="CI199" s="200"/>
      <c r="CJ199" s="201"/>
      <c r="CK199" s="202"/>
      <c r="CL199" s="203"/>
      <c r="CM199" s="204"/>
      <c r="CN199" s="205"/>
      <c r="CO199" s="205"/>
      <c r="CP199" s="205"/>
      <c r="CQ199" s="205"/>
      <c r="CR199" s="206"/>
      <c r="CS199" s="207"/>
      <c r="CT199" s="208"/>
    </row>
    <row r="200" spans="82:98" ht="16.2" thickBot="1" x14ac:dyDescent="0.35">
      <c r="CD200" s="209"/>
      <c r="CE200" s="210"/>
      <c r="CF200" s="211"/>
      <c r="CG200" s="211"/>
      <c r="CH200" s="211"/>
      <c r="CI200" s="211"/>
      <c r="CJ200" s="212"/>
      <c r="CK200" s="186"/>
      <c r="CL200" s="213"/>
      <c r="CM200" s="214"/>
      <c r="CN200" s="214"/>
      <c r="CO200" s="214"/>
      <c r="CP200" s="214"/>
      <c r="CQ200" s="214"/>
      <c r="CR200" s="214"/>
      <c r="CS200" s="215"/>
      <c r="CT200" s="216"/>
    </row>
    <row r="201" spans="82:98" x14ac:dyDescent="0.3">
      <c r="CD201" s="217"/>
      <c r="CE201" s="218"/>
      <c r="CF201" s="218"/>
      <c r="CG201" s="218"/>
      <c r="CH201" s="218"/>
      <c r="CI201" s="219"/>
      <c r="CJ201" s="220"/>
      <c r="CK201" s="186"/>
      <c r="CL201" s="195"/>
      <c r="CM201" s="186"/>
      <c r="CN201" s="186"/>
      <c r="CO201" s="186"/>
      <c r="CP201" s="186"/>
      <c r="CQ201" s="186"/>
      <c r="CR201" s="221"/>
      <c r="CS201" s="222"/>
      <c r="CT201" s="223"/>
    </row>
    <row r="202" spans="82:98" ht="15" thickBot="1" x14ac:dyDescent="0.35">
      <c r="CD202" s="224"/>
      <c r="CE202" s="225"/>
      <c r="CF202" s="225"/>
      <c r="CG202" s="225"/>
      <c r="CH202" s="225"/>
      <c r="CI202" s="198"/>
      <c r="CJ202" s="226"/>
      <c r="CK202" s="186"/>
      <c r="CL202" s="227"/>
      <c r="CM202" s="228"/>
      <c r="CN202" s="228"/>
      <c r="CO202" s="228"/>
      <c r="CP202" s="228"/>
      <c r="CQ202" s="228"/>
      <c r="CR202" s="200"/>
      <c r="CS202" s="229"/>
      <c r="CT202" s="230"/>
    </row>
    <row r="203" spans="82:98" ht="15" thickBot="1" x14ac:dyDescent="0.35">
      <c r="CD203" s="195"/>
      <c r="CE203" s="186"/>
      <c r="CF203" s="186"/>
      <c r="CG203" s="186"/>
      <c r="CH203" s="186"/>
      <c r="CI203" s="186"/>
      <c r="CJ203" s="221"/>
      <c r="CK203" s="231"/>
      <c r="CL203" s="232"/>
      <c r="CM203" s="232"/>
      <c r="CN203" s="232"/>
      <c r="CO203" s="232"/>
      <c r="CP203" s="233"/>
      <c r="CQ203" s="221"/>
      <c r="CR203" s="221"/>
      <c r="CS203" s="221"/>
      <c r="CT203" s="196"/>
    </row>
    <row r="204" spans="82:98" ht="16.2" thickBot="1" x14ac:dyDescent="0.35">
      <c r="CD204" s="234"/>
      <c r="CE204" s="235"/>
      <c r="CF204" s="236"/>
      <c r="CG204" s="236"/>
      <c r="CH204" s="236"/>
      <c r="CI204" s="236"/>
      <c r="CJ204" s="237"/>
      <c r="CK204" s="233"/>
      <c r="CL204" s="213"/>
      <c r="CM204" s="214"/>
      <c r="CN204" s="214"/>
      <c r="CO204" s="214"/>
      <c r="CP204" s="214"/>
      <c r="CQ204" s="214"/>
      <c r="CR204" s="214"/>
      <c r="CS204" s="214"/>
      <c r="CT204" s="140"/>
    </row>
    <row r="205" spans="82:98" x14ac:dyDescent="0.3">
      <c r="CD205" s="185"/>
      <c r="CE205" s="238"/>
      <c r="CF205" s="238"/>
      <c r="CG205" s="238"/>
      <c r="CH205" s="238"/>
      <c r="CI205" s="186"/>
      <c r="CJ205" s="220"/>
      <c r="CK205" s="233"/>
      <c r="CL205" s="239"/>
      <c r="CM205" s="186"/>
      <c r="CN205" s="186"/>
      <c r="CO205" s="186"/>
      <c r="CP205" s="186"/>
      <c r="CQ205" s="186"/>
      <c r="CR205" s="186"/>
      <c r="CS205" s="222"/>
      <c r="CT205" s="223"/>
    </row>
    <row r="206" spans="82:98" ht="15" thickBot="1" x14ac:dyDescent="0.35">
      <c r="CD206" s="227"/>
      <c r="CE206" s="228"/>
      <c r="CF206" s="228"/>
      <c r="CG206" s="228"/>
      <c r="CH206" s="228"/>
      <c r="CI206" s="228"/>
      <c r="CJ206" s="226"/>
      <c r="CK206" s="233"/>
      <c r="CL206" s="197"/>
      <c r="CM206" s="228"/>
      <c r="CN206" s="228"/>
      <c r="CO206" s="228"/>
      <c r="CP206" s="228"/>
      <c r="CQ206" s="228"/>
      <c r="CR206" s="228"/>
      <c r="CS206" s="229"/>
      <c r="CT206" s="240"/>
    </row>
    <row r="207" spans="82:98" ht="15" thickBot="1" x14ac:dyDescent="0.35">
      <c r="CD207" s="195"/>
      <c r="CE207" s="186"/>
      <c r="CF207" s="186"/>
      <c r="CG207" s="186"/>
      <c r="CH207" s="186"/>
      <c r="CI207" s="186"/>
      <c r="CJ207" s="221"/>
      <c r="CK207" s="231"/>
      <c r="CL207" s="232"/>
      <c r="CM207" s="232"/>
      <c r="CN207" s="232"/>
      <c r="CO207" s="232"/>
      <c r="CP207" s="233"/>
      <c r="CQ207" s="221"/>
      <c r="CR207" s="221"/>
      <c r="CS207" s="221"/>
      <c r="CT207" s="196"/>
    </row>
    <row r="208" spans="82:98" ht="16.2" thickBot="1" x14ac:dyDescent="0.35">
      <c r="CD208" s="213"/>
      <c r="CE208" s="241"/>
      <c r="CF208" s="214"/>
      <c r="CG208" s="214"/>
      <c r="CH208" s="214"/>
      <c r="CI208" s="214"/>
      <c r="CJ208" s="140"/>
      <c r="CK208" s="233"/>
      <c r="CL208" s="213"/>
      <c r="CM208" s="214"/>
      <c r="CN208" s="214"/>
      <c r="CO208" s="214"/>
      <c r="CP208" s="214"/>
      <c r="CQ208" s="214"/>
      <c r="CR208" s="214"/>
      <c r="CS208" s="214"/>
      <c r="CT208" s="140"/>
    </row>
    <row r="209" spans="82:98" ht="15" thickBot="1" x14ac:dyDescent="0.35">
      <c r="CD209" s="242"/>
      <c r="CE209" s="198"/>
      <c r="CF209" s="243"/>
      <c r="CG209" s="243"/>
      <c r="CH209" s="243"/>
      <c r="CI209" s="198"/>
      <c r="CJ209" s="244"/>
      <c r="CK209" s="233"/>
      <c r="CL209" s="197"/>
      <c r="CM209" s="198"/>
      <c r="CN209" s="243"/>
      <c r="CO209" s="243"/>
      <c r="CP209" s="243"/>
      <c r="CQ209" s="243"/>
      <c r="CR209" s="243"/>
      <c r="CS209" s="245"/>
      <c r="CT209" s="246"/>
    </row>
    <row r="210" spans="82:98" ht="15" thickBot="1" x14ac:dyDescent="0.35">
      <c r="CD210" s="195"/>
      <c r="CE210" s="186"/>
      <c r="CF210" s="186"/>
      <c r="CG210" s="186"/>
      <c r="CH210" s="186"/>
      <c r="CI210" s="186"/>
      <c r="CJ210" s="221"/>
      <c r="CK210" s="231"/>
      <c r="CL210" s="232"/>
      <c r="CM210" s="232"/>
      <c r="CN210" s="232"/>
      <c r="CO210" s="232"/>
      <c r="CP210" s="233"/>
      <c r="CQ210" s="221"/>
      <c r="CR210" s="221"/>
      <c r="CS210" s="221"/>
      <c r="CT210" s="196"/>
    </row>
    <row r="211" spans="82:98" ht="16.2" thickBot="1" x14ac:dyDescent="0.35">
      <c r="CD211" s="195"/>
      <c r="CE211" s="186"/>
      <c r="CF211" s="213"/>
      <c r="CG211" s="214"/>
      <c r="CH211" s="214"/>
      <c r="CI211" s="214"/>
      <c r="CJ211" s="214"/>
      <c r="CK211" s="214"/>
      <c r="CL211" s="214"/>
      <c r="CM211" s="214"/>
      <c r="CN211" s="214"/>
      <c r="CO211" s="140"/>
      <c r="CP211" s="186"/>
      <c r="CQ211" s="186"/>
      <c r="CR211" s="186"/>
      <c r="CS211" s="186"/>
      <c r="CT211" s="183"/>
    </row>
    <row r="212" spans="82:98" ht="15" thickBot="1" x14ac:dyDescent="0.35">
      <c r="CD212" s="195"/>
      <c r="CE212" s="186"/>
      <c r="CF212" s="247"/>
      <c r="CG212" s="248"/>
      <c r="CH212" s="248"/>
      <c r="CI212" s="248"/>
      <c r="CJ212" s="248"/>
      <c r="CK212" s="248"/>
      <c r="CL212" s="249"/>
      <c r="CM212" s="250"/>
      <c r="CN212" s="251"/>
      <c r="CO212" s="252"/>
      <c r="CP212" s="186"/>
      <c r="CQ212" s="186"/>
      <c r="CR212" s="253"/>
      <c r="CS212" s="253"/>
      <c r="CT212" s="183"/>
    </row>
    <row r="213" spans="82:98" ht="15" thickBot="1" x14ac:dyDescent="0.35">
      <c r="CD213" s="195"/>
      <c r="CE213" s="186"/>
      <c r="CF213" s="186"/>
      <c r="CG213" s="186"/>
      <c r="CH213" s="186"/>
      <c r="CI213" s="186"/>
      <c r="CJ213" s="221"/>
      <c r="CK213" s="231"/>
      <c r="CL213" s="232"/>
      <c r="CM213" s="232"/>
      <c r="CN213" s="232"/>
      <c r="CO213" s="232"/>
      <c r="CP213" s="233"/>
      <c r="CQ213" s="221"/>
      <c r="CR213" s="221"/>
      <c r="CS213" s="221"/>
      <c r="CT213" s="196"/>
    </row>
    <row r="214" spans="82:98" ht="15" thickBot="1" x14ac:dyDescent="0.35">
      <c r="CD214" s="254"/>
      <c r="CE214" s="140"/>
      <c r="CF214" s="255"/>
      <c r="CG214" s="255"/>
      <c r="CH214" s="256"/>
      <c r="CI214" s="257"/>
      <c r="CJ214" s="258"/>
      <c r="CK214" s="259"/>
      <c r="CL214" s="260"/>
      <c r="CM214" s="257"/>
      <c r="CN214" s="216"/>
      <c r="CO214" s="215"/>
      <c r="CP214" s="216"/>
      <c r="CQ214" s="261"/>
      <c r="CR214" s="261"/>
      <c r="CS214" s="261"/>
      <c r="CT214" s="262"/>
    </row>
    <row r="215" spans="82:98" x14ac:dyDescent="0.3">
      <c r="CD215" s="415"/>
      <c r="CE215" s="264"/>
      <c r="CF215" s="265"/>
      <c r="CG215" s="265"/>
      <c r="CH215" s="266"/>
      <c r="CI215" s="267"/>
      <c r="CJ215" s="268"/>
      <c r="CK215" s="269"/>
      <c r="CL215" s="270"/>
      <c r="CM215" s="268"/>
      <c r="CN215" s="271"/>
      <c r="CO215" s="272"/>
      <c r="CP215" s="416"/>
      <c r="CQ215" s="265"/>
      <c r="CR215" s="274"/>
      <c r="CS215" s="275"/>
      <c r="CT215" s="262"/>
    </row>
    <row r="216" spans="82:98" x14ac:dyDescent="0.3">
      <c r="CD216" s="417"/>
      <c r="CE216" s="277"/>
      <c r="CF216" s="147"/>
      <c r="CG216" s="147"/>
      <c r="CH216" s="278"/>
      <c r="CI216" s="279"/>
      <c r="CJ216" s="280"/>
      <c r="CK216" s="280"/>
      <c r="CL216" s="281"/>
      <c r="CM216" s="282"/>
      <c r="CN216" s="219"/>
      <c r="CO216" s="277"/>
      <c r="CP216" s="418"/>
      <c r="CQ216" s="147"/>
      <c r="CR216" s="163"/>
      <c r="CS216" s="284"/>
      <c r="CT216" s="183"/>
    </row>
    <row r="217" spans="82:98" x14ac:dyDescent="0.3">
      <c r="CD217" s="417"/>
      <c r="CE217" s="277"/>
      <c r="CF217" s="147"/>
      <c r="CG217" s="147"/>
      <c r="CH217" s="278"/>
      <c r="CI217" s="285"/>
      <c r="CJ217" s="286"/>
      <c r="CK217" s="286"/>
      <c r="CL217" s="287"/>
      <c r="CM217" s="282"/>
      <c r="CN217" s="219"/>
      <c r="CO217" s="277"/>
      <c r="CP217" s="418"/>
      <c r="CQ217" s="147"/>
      <c r="CR217" s="163"/>
      <c r="CS217" s="284"/>
      <c r="CT217" s="288"/>
    </row>
    <row r="218" spans="82:98" x14ac:dyDescent="0.3">
      <c r="CD218" s="417"/>
      <c r="CE218" s="277"/>
      <c r="CF218" s="147"/>
      <c r="CG218" s="147"/>
      <c r="CH218" s="278"/>
      <c r="CI218" s="279"/>
      <c r="CJ218" s="280"/>
      <c r="CK218" s="280"/>
      <c r="CL218" s="289"/>
      <c r="CM218" s="282"/>
      <c r="CN218" s="219"/>
      <c r="CO218" s="277"/>
      <c r="CP218" s="418"/>
      <c r="CQ218" s="147"/>
      <c r="CR218" s="163"/>
      <c r="CS218" s="284"/>
      <c r="CT218" s="290"/>
    </row>
    <row r="219" spans="82:98" x14ac:dyDescent="0.3">
      <c r="CD219" s="417"/>
      <c r="CE219" s="277"/>
      <c r="CF219" s="147"/>
      <c r="CG219" s="147"/>
      <c r="CH219" s="278"/>
      <c r="CI219" s="285"/>
      <c r="CJ219" s="286"/>
      <c r="CK219" s="286"/>
      <c r="CL219" s="287"/>
      <c r="CM219" s="282"/>
      <c r="CN219" s="219"/>
      <c r="CO219" s="277"/>
      <c r="CP219" s="418"/>
      <c r="CQ219" s="147"/>
      <c r="CR219" s="163"/>
      <c r="CS219" s="284"/>
      <c r="CT219" s="290"/>
    </row>
    <row r="220" spans="82:98" x14ac:dyDescent="0.3">
      <c r="CD220" s="417"/>
      <c r="CE220" s="277"/>
      <c r="CF220" s="147"/>
      <c r="CG220" s="147"/>
      <c r="CH220" s="278"/>
      <c r="CI220" s="279"/>
      <c r="CJ220" s="280"/>
      <c r="CK220" s="280"/>
      <c r="CL220" s="281"/>
      <c r="CM220" s="282"/>
      <c r="CN220" s="219"/>
      <c r="CO220" s="277"/>
      <c r="CP220" s="418"/>
      <c r="CQ220" s="147"/>
      <c r="CR220" s="163"/>
      <c r="CS220" s="284"/>
      <c r="CT220" s="290"/>
    </row>
    <row r="221" spans="82:98" x14ac:dyDescent="0.3">
      <c r="CD221" s="417"/>
      <c r="CE221" s="277"/>
      <c r="CF221" s="147"/>
      <c r="CG221" s="147"/>
      <c r="CH221" s="278"/>
      <c r="CI221" s="285"/>
      <c r="CJ221" s="286"/>
      <c r="CK221" s="286"/>
      <c r="CL221" s="287"/>
      <c r="CM221" s="282"/>
      <c r="CN221" s="219"/>
      <c r="CO221" s="277"/>
      <c r="CP221" s="418"/>
      <c r="CQ221" s="147"/>
      <c r="CR221" s="163"/>
      <c r="CS221" s="284"/>
      <c r="CT221" s="290"/>
    </row>
    <row r="222" spans="82:98" ht="15" thickBot="1" x14ac:dyDescent="0.35">
      <c r="CD222" s="419"/>
      <c r="CE222" s="292"/>
      <c r="CF222" s="293"/>
      <c r="CG222" s="293"/>
      <c r="CH222" s="294"/>
      <c r="CI222" s="295"/>
      <c r="CJ222" s="296"/>
      <c r="CK222" s="296"/>
      <c r="CL222" s="297"/>
      <c r="CM222" s="199"/>
      <c r="CN222" s="198"/>
      <c r="CO222" s="298"/>
      <c r="CP222" s="420"/>
      <c r="CQ222" s="168"/>
      <c r="CR222" s="170"/>
      <c r="CS222" s="300"/>
      <c r="CT222" s="301"/>
    </row>
    <row r="223" spans="82:98" x14ac:dyDescent="0.3">
      <c r="CD223" s="141"/>
      <c r="CE223" s="141"/>
      <c r="CF223" s="141"/>
      <c r="CG223" s="141"/>
      <c r="CH223" s="141"/>
      <c r="CI223" s="141"/>
      <c r="CJ223" s="141"/>
      <c r="CK223" s="141"/>
      <c r="CL223" s="141"/>
      <c r="CM223" s="141"/>
      <c r="CN223" s="141"/>
      <c r="CO223" s="141"/>
      <c r="CP223" s="141"/>
      <c r="CQ223" s="141"/>
      <c r="CR223" s="141"/>
      <c r="CS223" s="141"/>
      <c r="CT223" s="421"/>
    </row>
  </sheetData>
  <conditionalFormatting sqref="CT223">
    <cfRule type="containsErrors" dxfId="84" priority="36">
      <formula>ISERROR(CT223)</formula>
    </cfRule>
    <cfRule type="cellIs" dxfId="83" priority="37" operator="equal">
      <formula>0</formula>
    </cfRule>
  </conditionalFormatting>
  <conditionalFormatting sqref="CD210:CT214 CQ215:CT222 CE215:CO215 CE216:CL216 CF222:CL222 CH218:CK218 CH217:CL217 CH219:CL221 CE217:CE222 CD194 CD196:CT199 CG194 CI194 CL194 CO194 CT194">
    <cfRule type="cellIs" dxfId="82" priority="34" operator="equal">
      <formula>0</formula>
    </cfRule>
    <cfRule type="containsErrors" dxfId="81" priority="35">
      <formula>ISERROR(CD194)</formula>
    </cfRule>
  </conditionalFormatting>
  <conditionalFormatting sqref="CD175:CT178 CE194:CF195 CH179:CH195 CI193 CJ193:CJ194 CK179:CK195 CL193 CM193:CM194 CN179:CN195 CO193 CP193:CP194 CT179:CT193 CQ179:CS195 CI179:CJ192 CL179:CM192 CO179:CP192 CD179:CG193">
    <cfRule type="containsErrors" dxfId="80" priority="33">
      <formula>ISERROR(CD175)</formula>
    </cfRule>
  </conditionalFormatting>
  <conditionalFormatting sqref="CD200:CT208">
    <cfRule type="cellIs" dxfId="79" priority="31" operator="equal">
      <formula>0</formula>
    </cfRule>
    <cfRule type="containsErrors" dxfId="78" priority="32">
      <formula>ISERROR(CD200)</formula>
    </cfRule>
  </conditionalFormatting>
  <conditionalFormatting sqref="CD209:CT209">
    <cfRule type="cellIs" dxfId="77" priority="29" operator="equal">
      <formula>0</formula>
    </cfRule>
    <cfRule type="containsErrors" dxfId="76" priority="30">
      <formula>ISERROR(CD209)</formula>
    </cfRule>
  </conditionalFormatting>
  <conditionalFormatting sqref="CM216:CO216 CM217:CM222">
    <cfRule type="cellIs" dxfId="75" priority="27" operator="equal">
      <formula>0</formula>
    </cfRule>
    <cfRule type="containsErrors" dxfId="74" priority="28">
      <formula>ISERROR(CM216)</formula>
    </cfRule>
  </conditionalFormatting>
  <conditionalFormatting sqref="CN221:CO221">
    <cfRule type="cellIs" dxfId="73" priority="25" operator="equal">
      <formula>0</formula>
    </cfRule>
    <cfRule type="containsErrors" dxfId="72" priority="26">
      <formula>ISERROR(CN221)</formula>
    </cfRule>
  </conditionalFormatting>
  <conditionalFormatting sqref="CN222:CO222">
    <cfRule type="cellIs" dxfId="71" priority="23" operator="equal">
      <formula>0</formula>
    </cfRule>
    <cfRule type="containsErrors" dxfId="70" priority="24">
      <formula>ISERROR(CN222)</formula>
    </cfRule>
  </conditionalFormatting>
  <conditionalFormatting sqref="CN217:CO217">
    <cfRule type="cellIs" dxfId="69" priority="21" operator="equal">
      <formula>0</formula>
    </cfRule>
    <cfRule type="containsErrors" dxfId="68" priority="22">
      <formula>ISERROR(CN217)</formula>
    </cfRule>
  </conditionalFormatting>
  <conditionalFormatting sqref="CL218">
    <cfRule type="cellIs" dxfId="67" priority="19" operator="equal">
      <formula>0</formula>
    </cfRule>
    <cfRule type="containsErrors" dxfId="66" priority="20">
      <formula>ISERROR(CL218)</formula>
    </cfRule>
  </conditionalFormatting>
  <conditionalFormatting sqref="CN218:CO218">
    <cfRule type="cellIs" dxfId="65" priority="17" operator="equal">
      <formula>0</formula>
    </cfRule>
    <cfRule type="containsErrors" dxfId="64" priority="18">
      <formula>ISERROR(CN218)</formula>
    </cfRule>
  </conditionalFormatting>
  <conditionalFormatting sqref="CN219:CO219">
    <cfRule type="cellIs" dxfId="63" priority="15" operator="equal">
      <formula>0</formula>
    </cfRule>
    <cfRule type="containsErrors" dxfId="62" priority="16">
      <formula>ISERROR(CN219)</formula>
    </cfRule>
  </conditionalFormatting>
  <conditionalFormatting sqref="CN220:CO220">
    <cfRule type="cellIs" dxfId="61" priority="13" operator="equal">
      <formula>0</formula>
    </cfRule>
    <cfRule type="containsErrors" dxfId="60" priority="14">
      <formula>ISERROR(CN220)</formula>
    </cfRule>
  </conditionalFormatting>
  <conditionalFormatting sqref="CF217:CG217">
    <cfRule type="cellIs" dxfId="59" priority="11" operator="equal">
      <formula>0</formula>
    </cfRule>
    <cfRule type="containsErrors" dxfId="58" priority="12">
      <formula>ISERROR(CF217)</formula>
    </cfRule>
  </conditionalFormatting>
  <conditionalFormatting sqref="CF218:CG218">
    <cfRule type="cellIs" dxfId="57" priority="9" operator="equal">
      <formula>0</formula>
    </cfRule>
    <cfRule type="containsErrors" dxfId="56" priority="10">
      <formula>ISERROR(CF218)</formula>
    </cfRule>
  </conditionalFormatting>
  <conditionalFormatting sqref="CF219:CG219">
    <cfRule type="cellIs" dxfId="55" priority="7" operator="equal">
      <formula>0</formula>
    </cfRule>
    <cfRule type="containsErrors" dxfId="54" priority="8">
      <formula>ISERROR(CF219)</formula>
    </cfRule>
  </conditionalFormatting>
  <conditionalFormatting sqref="CF220:CG220">
    <cfRule type="cellIs" dxfId="53" priority="5" operator="equal">
      <formula>0</formula>
    </cfRule>
    <cfRule type="containsErrors" dxfId="52" priority="6">
      <formula>ISERROR(CF220)</formula>
    </cfRule>
  </conditionalFormatting>
  <conditionalFormatting sqref="CF221:CG221">
    <cfRule type="cellIs" dxfId="51" priority="3" operator="equal">
      <formula>0</formula>
    </cfRule>
    <cfRule type="containsErrors" dxfId="50" priority="4">
      <formula>ISERROR(CF221)</formula>
    </cfRule>
  </conditionalFormatting>
  <conditionalFormatting sqref="CD195 CG195 CI195:CJ195 CL195:CM195 CO195:CP195 CT195">
    <cfRule type="cellIs" dxfId="49" priority="1" operator="equal">
      <formula>0</formula>
    </cfRule>
    <cfRule type="containsErrors" dxfId="48" priority="2">
      <formula>ISERROR(CD195)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222"/>
  <sheetViews>
    <sheetView topLeftCell="A175" workbookViewId="0">
      <selection activeCell="CD175" sqref="CD175"/>
    </sheetView>
  </sheetViews>
  <sheetFormatPr baseColWidth="10" defaultRowHeight="14.4" x14ac:dyDescent="0.3"/>
  <cols>
    <col min="1" max="81" width="0.21875" customWidth="1"/>
    <col min="82" max="82" width="5.77734375" customWidth="1"/>
    <col min="83" max="83" width="20.77734375" customWidth="1"/>
    <col min="84" max="98" width="6.77734375" customWidth="1"/>
  </cols>
  <sheetData>
    <row r="1" ht="0.15" customHeight="1" x14ac:dyDescent="0.3"/>
    <row r="2" ht="0.15" customHeight="1" x14ac:dyDescent="0.3"/>
    <row r="3" ht="0.15" customHeight="1" x14ac:dyDescent="0.3"/>
    <row r="4" ht="0.15" customHeight="1" x14ac:dyDescent="0.3"/>
    <row r="5" ht="0.15" customHeight="1" x14ac:dyDescent="0.3"/>
    <row r="6" ht="0.15" customHeight="1" x14ac:dyDescent="0.3"/>
    <row r="7" ht="0.15" customHeight="1" x14ac:dyDescent="0.3"/>
    <row r="8" ht="0.15" customHeight="1" x14ac:dyDescent="0.3"/>
    <row r="9" ht="0.15" customHeight="1" x14ac:dyDescent="0.3"/>
    <row r="10" ht="0.15" customHeight="1" x14ac:dyDescent="0.3"/>
    <row r="11" ht="0.15" customHeight="1" x14ac:dyDescent="0.3"/>
    <row r="12" ht="0.15" customHeight="1" x14ac:dyDescent="0.3"/>
    <row r="13" ht="0.15" customHeight="1" x14ac:dyDescent="0.3"/>
    <row r="14" ht="0.15" customHeight="1" x14ac:dyDescent="0.3"/>
    <row r="15" ht="0.15" customHeight="1" x14ac:dyDescent="0.3"/>
    <row r="16" ht="0.15" customHeight="1" x14ac:dyDescent="0.3"/>
    <row r="17" ht="0.15" customHeight="1" x14ac:dyDescent="0.3"/>
    <row r="18" ht="0.15" customHeight="1" x14ac:dyDescent="0.3"/>
    <row r="19" ht="0.15" customHeight="1" x14ac:dyDescent="0.3"/>
    <row r="20" ht="0.15" customHeight="1" x14ac:dyDescent="0.3"/>
    <row r="21" ht="0.15" customHeight="1" x14ac:dyDescent="0.3"/>
    <row r="22" ht="0.15" customHeight="1" x14ac:dyDescent="0.3"/>
    <row r="23" ht="0.15" customHeight="1" x14ac:dyDescent="0.3"/>
    <row r="24" ht="0.15" customHeight="1" x14ac:dyDescent="0.3"/>
    <row r="25" ht="0.15" customHeight="1" x14ac:dyDescent="0.3"/>
    <row r="26" ht="0.15" customHeight="1" x14ac:dyDescent="0.3"/>
    <row r="27" ht="0.15" customHeight="1" x14ac:dyDescent="0.3"/>
    <row r="28" ht="0.15" customHeight="1" x14ac:dyDescent="0.3"/>
    <row r="29" ht="0.15" customHeight="1" x14ac:dyDescent="0.3"/>
    <row r="30" ht="0.15" customHeight="1" x14ac:dyDescent="0.3"/>
    <row r="31" ht="0.15" customHeight="1" x14ac:dyDescent="0.3"/>
    <row r="32" ht="0.15" customHeight="1" x14ac:dyDescent="0.3"/>
    <row r="33" ht="0.15" customHeight="1" x14ac:dyDescent="0.3"/>
    <row r="34" ht="0.15" customHeight="1" x14ac:dyDescent="0.3"/>
    <row r="35" ht="0.15" customHeight="1" x14ac:dyDescent="0.3"/>
    <row r="36" ht="0.15" customHeight="1" x14ac:dyDescent="0.3"/>
    <row r="37" ht="0.15" customHeight="1" x14ac:dyDescent="0.3"/>
    <row r="38" ht="0.15" customHeight="1" x14ac:dyDescent="0.3"/>
    <row r="39" ht="0.15" customHeight="1" x14ac:dyDescent="0.3"/>
    <row r="40" ht="0.15" customHeight="1" x14ac:dyDescent="0.3"/>
    <row r="41" ht="0.15" customHeight="1" x14ac:dyDescent="0.3"/>
    <row r="42" ht="0.15" customHeight="1" x14ac:dyDescent="0.3"/>
    <row r="43" ht="0.15" customHeight="1" x14ac:dyDescent="0.3"/>
    <row r="44" ht="0.15" customHeight="1" x14ac:dyDescent="0.3"/>
    <row r="45" ht="0.15" customHeight="1" x14ac:dyDescent="0.3"/>
    <row r="46" ht="0.15" customHeight="1" x14ac:dyDescent="0.3"/>
    <row r="47" ht="0.15" customHeight="1" x14ac:dyDescent="0.3"/>
    <row r="48" ht="0.15" customHeight="1" x14ac:dyDescent="0.3"/>
    <row r="49" ht="0.15" customHeight="1" x14ac:dyDescent="0.3"/>
    <row r="50" ht="0.15" customHeight="1" x14ac:dyDescent="0.3"/>
    <row r="51" ht="0.15" customHeight="1" x14ac:dyDescent="0.3"/>
    <row r="52" ht="0.15" customHeight="1" x14ac:dyDescent="0.3"/>
    <row r="53" ht="0.15" customHeight="1" x14ac:dyDescent="0.3"/>
    <row r="54" ht="0.15" customHeight="1" x14ac:dyDescent="0.3"/>
    <row r="55" ht="0.15" customHeight="1" x14ac:dyDescent="0.3"/>
    <row r="56" ht="0.15" customHeight="1" x14ac:dyDescent="0.3"/>
    <row r="57" ht="0.15" customHeight="1" x14ac:dyDescent="0.3"/>
    <row r="58" ht="0.15" customHeight="1" x14ac:dyDescent="0.3"/>
    <row r="59" ht="0.15" customHeight="1" x14ac:dyDescent="0.3"/>
    <row r="60" ht="0.15" customHeight="1" x14ac:dyDescent="0.3"/>
    <row r="61" ht="0.15" customHeight="1" x14ac:dyDescent="0.3"/>
    <row r="62" ht="0.15" customHeight="1" x14ac:dyDescent="0.3"/>
    <row r="63" ht="0.15" customHeight="1" x14ac:dyDescent="0.3"/>
    <row r="64" ht="0.15" customHeight="1" x14ac:dyDescent="0.3"/>
    <row r="65" ht="0.15" customHeight="1" x14ac:dyDescent="0.3"/>
    <row r="66" ht="0.15" customHeight="1" x14ac:dyDescent="0.3"/>
    <row r="67" ht="0.15" customHeight="1" x14ac:dyDescent="0.3"/>
    <row r="68" ht="0.15" customHeight="1" x14ac:dyDescent="0.3"/>
    <row r="69" ht="0.15" customHeight="1" x14ac:dyDescent="0.3"/>
    <row r="70" ht="0.15" customHeight="1" x14ac:dyDescent="0.3"/>
    <row r="71" ht="0.15" customHeight="1" x14ac:dyDescent="0.3"/>
    <row r="72" ht="0.15" customHeight="1" x14ac:dyDescent="0.3"/>
    <row r="73" ht="0.15" customHeight="1" x14ac:dyDescent="0.3"/>
    <row r="74" ht="0.15" customHeight="1" x14ac:dyDescent="0.3"/>
    <row r="75" ht="0.15" customHeight="1" x14ac:dyDescent="0.3"/>
    <row r="76" ht="0.15" customHeight="1" x14ac:dyDescent="0.3"/>
    <row r="77" ht="0.15" customHeight="1" x14ac:dyDescent="0.3"/>
    <row r="78" ht="0.15" customHeight="1" x14ac:dyDescent="0.3"/>
    <row r="79" ht="0.15" customHeight="1" x14ac:dyDescent="0.3"/>
    <row r="80" ht="0.15" customHeight="1" x14ac:dyDescent="0.3"/>
    <row r="81" ht="0.15" customHeight="1" x14ac:dyDescent="0.3"/>
    <row r="82" ht="0.15" customHeight="1" x14ac:dyDescent="0.3"/>
    <row r="83" ht="0.15" customHeight="1" x14ac:dyDescent="0.3"/>
    <row r="84" ht="0.15" customHeight="1" x14ac:dyDescent="0.3"/>
    <row r="85" ht="0.15" customHeight="1" x14ac:dyDescent="0.3"/>
    <row r="86" ht="0.15" customHeight="1" x14ac:dyDescent="0.3"/>
    <row r="87" ht="0.15" customHeight="1" x14ac:dyDescent="0.3"/>
    <row r="88" ht="0.15" customHeight="1" x14ac:dyDescent="0.3"/>
    <row r="89" ht="0.15" customHeight="1" x14ac:dyDescent="0.3"/>
    <row r="90" ht="0.15" customHeight="1" x14ac:dyDescent="0.3"/>
    <row r="91" ht="0.15" customHeight="1" x14ac:dyDescent="0.3"/>
    <row r="92" ht="0.15" customHeight="1" x14ac:dyDescent="0.3"/>
    <row r="93" ht="0.15" customHeight="1" x14ac:dyDescent="0.3"/>
    <row r="94" ht="0.15" customHeight="1" x14ac:dyDescent="0.3"/>
    <row r="95" ht="0.15" customHeight="1" x14ac:dyDescent="0.3"/>
    <row r="96" ht="0.15" customHeight="1" x14ac:dyDescent="0.3"/>
    <row r="97" ht="0.15" customHeight="1" x14ac:dyDescent="0.3"/>
    <row r="98" ht="0.15" customHeight="1" x14ac:dyDescent="0.3"/>
    <row r="99" ht="0.15" customHeight="1" x14ac:dyDescent="0.3"/>
    <row r="100" ht="0.15" customHeight="1" x14ac:dyDescent="0.3"/>
    <row r="101" ht="0.15" customHeight="1" x14ac:dyDescent="0.3"/>
    <row r="102" ht="0.15" customHeight="1" x14ac:dyDescent="0.3"/>
    <row r="103" ht="0.15" customHeight="1" x14ac:dyDescent="0.3"/>
    <row r="104" ht="0.15" customHeight="1" x14ac:dyDescent="0.3"/>
    <row r="105" ht="0.15" customHeight="1" x14ac:dyDescent="0.3"/>
    <row r="106" ht="0.15" customHeight="1" x14ac:dyDescent="0.3"/>
    <row r="107" ht="0.15" customHeight="1" x14ac:dyDescent="0.3"/>
    <row r="108" ht="0.15" customHeight="1" x14ac:dyDescent="0.3"/>
    <row r="109" ht="0.15" customHeight="1" x14ac:dyDescent="0.3"/>
    <row r="110" ht="0.15" customHeight="1" x14ac:dyDescent="0.3"/>
    <row r="111" ht="0.15" customHeight="1" x14ac:dyDescent="0.3"/>
    <row r="112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spans="82:98" ht="0.15" customHeight="1" x14ac:dyDescent="0.3"/>
    <row r="162" spans="82:98" ht="0.15" customHeight="1" x14ac:dyDescent="0.3"/>
    <row r="163" spans="82:98" ht="0.15" customHeight="1" x14ac:dyDescent="0.3"/>
    <row r="164" spans="82:98" ht="0.15" customHeight="1" x14ac:dyDescent="0.3"/>
    <row r="165" spans="82:98" ht="0.15" customHeight="1" x14ac:dyDescent="0.3"/>
    <row r="166" spans="82:98" ht="0.15" customHeight="1" x14ac:dyDescent="0.3"/>
    <row r="167" spans="82:98" ht="0.15" customHeight="1" x14ac:dyDescent="0.3"/>
    <row r="168" spans="82:98" ht="0.15" customHeight="1" x14ac:dyDescent="0.3"/>
    <row r="169" spans="82:98" ht="0.15" customHeight="1" x14ac:dyDescent="0.3"/>
    <row r="170" spans="82:98" ht="0.15" customHeight="1" x14ac:dyDescent="0.3"/>
    <row r="171" spans="82:98" ht="0.15" customHeight="1" x14ac:dyDescent="0.3"/>
    <row r="172" spans="82:98" ht="0.15" customHeight="1" x14ac:dyDescent="0.3"/>
    <row r="173" spans="82:98" ht="0.15" customHeight="1" x14ac:dyDescent="0.3"/>
    <row r="174" spans="82:98" ht="0.15" customHeight="1" x14ac:dyDescent="0.3"/>
    <row r="175" spans="82:98" ht="15" thickBot="1" x14ac:dyDescent="0.35">
      <c r="CD175" s="136"/>
      <c r="CE175" s="137">
        <f>'Nouvel horaire'!A14</f>
        <v>43776</v>
      </c>
      <c r="CF175" s="138"/>
      <c r="CG175" s="138" t="s">
        <v>52</v>
      </c>
      <c r="CH175" s="138"/>
      <c r="CI175" s="138"/>
      <c r="CJ175" s="138"/>
      <c r="CK175" s="138" t="s">
        <v>88</v>
      </c>
      <c r="CL175" s="138"/>
      <c r="CM175" s="138"/>
      <c r="CN175" s="138"/>
      <c r="CO175" s="139"/>
      <c r="CP175" s="138"/>
      <c r="CQ175" s="138" t="s">
        <v>18</v>
      </c>
      <c r="CR175" s="138"/>
      <c r="CS175" s="138"/>
      <c r="CT175" s="140"/>
    </row>
    <row r="176" spans="82:98" x14ac:dyDescent="0.3">
      <c r="CD176" s="142"/>
      <c r="CE176" s="143"/>
      <c r="CF176" s="144" t="s">
        <v>53</v>
      </c>
      <c r="CG176" s="144"/>
      <c r="CH176" s="144" t="s">
        <v>54</v>
      </c>
      <c r="CI176" s="144" t="s">
        <v>55</v>
      </c>
      <c r="CJ176" s="144"/>
      <c r="CK176" s="144" t="s">
        <v>54</v>
      </c>
      <c r="CL176" s="144" t="s">
        <v>56</v>
      </c>
      <c r="CM176" s="144"/>
      <c r="CN176" s="144" t="s">
        <v>54</v>
      </c>
      <c r="CO176" s="144" t="s">
        <v>57</v>
      </c>
      <c r="CP176" s="144"/>
      <c r="CQ176" s="144" t="s">
        <v>54</v>
      </c>
      <c r="CR176" s="144" t="s">
        <v>54</v>
      </c>
      <c r="CS176" s="144" t="s">
        <v>54</v>
      </c>
      <c r="CT176" s="145"/>
    </row>
    <row r="177" spans="82:98" x14ac:dyDescent="0.3">
      <c r="CD177" s="146" t="s">
        <v>58</v>
      </c>
      <c r="CE177" s="147" t="s">
        <v>59</v>
      </c>
      <c r="CF177" s="148" t="s">
        <v>60</v>
      </c>
      <c r="CG177" s="144" t="s">
        <v>54</v>
      </c>
      <c r="CH177" s="148" t="s">
        <v>61</v>
      </c>
      <c r="CI177" s="148" t="s">
        <v>60</v>
      </c>
      <c r="CJ177" s="144" t="s">
        <v>54</v>
      </c>
      <c r="CK177" s="148" t="s">
        <v>61</v>
      </c>
      <c r="CL177" s="148" t="s">
        <v>60</v>
      </c>
      <c r="CM177" s="144" t="s">
        <v>54</v>
      </c>
      <c r="CN177" s="148" t="s">
        <v>61</v>
      </c>
      <c r="CO177" s="148" t="s">
        <v>62</v>
      </c>
      <c r="CP177" s="144" t="s">
        <v>54</v>
      </c>
      <c r="CQ177" s="148" t="s">
        <v>61</v>
      </c>
      <c r="CR177" s="148" t="s">
        <v>63</v>
      </c>
      <c r="CS177" s="148" t="s">
        <v>64</v>
      </c>
      <c r="CT177" s="149" t="s">
        <v>65</v>
      </c>
    </row>
    <row r="178" spans="82:98" x14ac:dyDescent="0.3">
      <c r="CD178" s="425">
        <v>1</v>
      </c>
      <c r="CE178" s="442"/>
      <c r="CF178" s="152">
        <f>$E$211+$B$11</f>
        <v>0</v>
      </c>
      <c r="CG178" s="427" t="str">
        <f>IF(CF178&gt;CF189,5,IF(CF178=CF189,"2,5",0))</f>
        <v>2,5</v>
      </c>
      <c r="CH178" s="147">
        <f>_xlfn.RANK.AVG(CF178,CF$178:CF$195,1)</f>
        <v>9.5</v>
      </c>
      <c r="CI178" s="152">
        <f>$F$211+$B$11</f>
        <v>0</v>
      </c>
      <c r="CJ178" s="430" t="str">
        <f>IF(CI178&gt;CI189,5,IF(CI178=CI189,"2,5",0))</f>
        <v>2,5</v>
      </c>
      <c r="CK178" s="147">
        <f>_xlfn.RANK.AVG(CI178,CI$178:CI$195,1)</f>
        <v>9.5</v>
      </c>
      <c r="CL178" s="152">
        <f>$G$211+$B$11</f>
        <v>0</v>
      </c>
      <c r="CM178" s="430" t="str">
        <f>IF(CL178&gt;CL189,5,IF(CL178=CL189,"2,5",0))</f>
        <v>2,5</v>
      </c>
      <c r="CN178" s="147">
        <f>_xlfn.RANK.AVG(CL178,CL$178:CL$195,1)</f>
        <v>9.5</v>
      </c>
      <c r="CO178" s="154">
        <f>M211</f>
        <v>0</v>
      </c>
      <c r="CP178" s="430">
        <f>IF(CO178&gt;CO189,10,IF(CO178=CO189,5,0))</f>
        <v>5</v>
      </c>
      <c r="CQ178" s="147">
        <f>_xlfn.RANK.AVG(CO178,CO$178:CO$195,1)</f>
        <v>9.5</v>
      </c>
      <c r="CR178" s="155">
        <f>CG178+CH178+CJ178+CK178+CM178+CN178+CP178+CQ178</f>
        <v>50.5</v>
      </c>
      <c r="CS178" s="160" t="e">
        <v>#REF!</v>
      </c>
      <c r="CT178" s="156">
        <v>1</v>
      </c>
    </row>
    <row r="179" spans="82:98" x14ac:dyDescent="0.3">
      <c r="CD179" s="150">
        <v>2</v>
      </c>
      <c r="CE179" s="442"/>
      <c r="CF179" s="152">
        <f>$E$221+$B$21</f>
        <v>0</v>
      </c>
      <c r="CG179" s="153" t="str">
        <f>IF(CF179&gt;CF181,5,IF(CF179=CF181,"2,5",0))</f>
        <v>2,5</v>
      </c>
      <c r="CH179" s="147">
        <f t="shared" ref="CH179:CH195" si="0">_xlfn.RANK.AVG(CF179,CF$178:CF$195,1)</f>
        <v>9.5</v>
      </c>
      <c r="CI179" s="152">
        <f>$F$221+$B$21</f>
        <v>0</v>
      </c>
      <c r="CJ179" s="152" t="str">
        <f>IF(CI179&gt;CI181,5,IF(CI179=CI181,"2,5",0))</f>
        <v>2,5</v>
      </c>
      <c r="CK179" s="147">
        <f t="shared" ref="CK179:CK195" si="1">_xlfn.RANK.AVG(CI179,CI$178:CI$195,1)</f>
        <v>9.5</v>
      </c>
      <c r="CL179" s="152">
        <f>$G$221+$B$21</f>
        <v>0</v>
      </c>
      <c r="CM179" s="152" t="str">
        <f>IF(CL179&gt;CL181,5,IF(CL179=CL181,"2,5",0))</f>
        <v>2,5</v>
      </c>
      <c r="CN179" s="147">
        <f t="shared" ref="CN179:CN195" si="2">_xlfn.RANK.AVG(CL179,CL$178:CL$195,1)</f>
        <v>9.5</v>
      </c>
      <c r="CO179" s="154">
        <f>M221</f>
        <v>0</v>
      </c>
      <c r="CP179" s="152">
        <f>IF(CO179&gt;CO181,10,IF(CO179=CO181,5,0))</f>
        <v>5</v>
      </c>
      <c r="CQ179" s="147">
        <f t="shared" ref="CQ179:CQ195" si="3">_xlfn.RANK.AVG(CO179,CO$178:CO$195,1)</f>
        <v>9.5</v>
      </c>
      <c r="CR179" s="155">
        <f t="shared" ref="CR179:CR192" si="4">CG179+CH179+CJ179+CK179+CM179+CN179+CP179+CQ179</f>
        <v>50.5</v>
      </c>
      <c r="CS179" s="160" t="e">
        <v>#REF!</v>
      </c>
      <c r="CT179" s="156">
        <v>2</v>
      </c>
    </row>
    <row r="180" spans="82:98" x14ac:dyDescent="0.3">
      <c r="CD180" s="150">
        <v>3</v>
      </c>
      <c r="CE180" s="442"/>
      <c r="CF180" s="157">
        <f>$E$231+$B$31</f>
        <v>0</v>
      </c>
      <c r="CG180" s="153" t="str">
        <f>IF(CF180&gt;CF182,5,IF(CF180=CF182,"2,5",0))</f>
        <v>2,5</v>
      </c>
      <c r="CH180" s="147">
        <f t="shared" si="0"/>
        <v>9.5</v>
      </c>
      <c r="CI180" s="152">
        <f>$F$231+$B$31</f>
        <v>0</v>
      </c>
      <c r="CJ180" s="157" t="str">
        <f>IF(CI180&gt;CI182,5,IF(CI180=CI182,"2,5",0))</f>
        <v>2,5</v>
      </c>
      <c r="CK180" s="147">
        <f t="shared" si="1"/>
        <v>9.5</v>
      </c>
      <c r="CL180" s="152">
        <f>$G$231+$B$31</f>
        <v>0</v>
      </c>
      <c r="CM180" s="157" t="str">
        <f>IF(CL180&gt;CL182,5,IF(CL180=CL182,"2,5",0))</f>
        <v>2,5</v>
      </c>
      <c r="CN180" s="147">
        <f t="shared" si="2"/>
        <v>9.5</v>
      </c>
      <c r="CO180" s="154">
        <f>M231</f>
        <v>0</v>
      </c>
      <c r="CP180" s="157">
        <f>IF(CO180&gt;CO182,10,IF(CO180=CO182,5,0))</f>
        <v>5</v>
      </c>
      <c r="CQ180" s="147">
        <f t="shared" si="3"/>
        <v>9.5</v>
      </c>
      <c r="CR180" s="155">
        <f t="shared" si="4"/>
        <v>50.5</v>
      </c>
      <c r="CS180" s="160" t="e">
        <v>#REF!</v>
      </c>
      <c r="CT180" s="156">
        <v>3</v>
      </c>
    </row>
    <row r="181" spans="82:98" x14ac:dyDescent="0.3">
      <c r="CD181" s="150">
        <v>4</v>
      </c>
      <c r="CE181" s="442"/>
      <c r="CF181" s="157">
        <f>$E$241+$B$41</f>
        <v>0</v>
      </c>
      <c r="CG181" s="153" t="str">
        <f>IF(CF181&gt;CF179,5,IF(CF181=CF179,"2,5",0))</f>
        <v>2,5</v>
      </c>
      <c r="CH181" s="147">
        <f t="shared" si="0"/>
        <v>9.5</v>
      </c>
      <c r="CI181" s="152">
        <f>$F$241+$B$41</f>
        <v>0</v>
      </c>
      <c r="CJ181" s="157" t="str">
        <f>IF(CI181&gt;CI179,5,IF(CI181=CI179,"2,5",0))</f>
        <v>2,5</v>
      </c>
      <c r="CK181" s="147">
        <f t="shared" si="1"/>
        <v>9.5</v>
      </c>
      <c r="CL181" s="152">
        <f>$G$241+$B$41</f>
        <v>0</v>
      </c>
      <c r="CM181" s="157" t="str">
        <f>IF(CL181&gt;CL179,5,IF(CL181=CL179,"2,5",0))</f>
        <v>2,5</v>
      </c>
      <c r="CN181" s="147">
        <f t="shared" si="2"/>
        <v>9.5</v>
      </c>
      <c r="CO181" s="154">
        <f>M241</f>
        <v>0</v>
      </c>
      <c r="CP181" s="157">
        <f>IF(CO181&gt;CO179,10,IF(CO181=CO179,5,0))</f>
        <v>5</v>
      </c>
      <c r="CQ181" s="147">
        <f t="shared" si="3"/>
        <v>9.5</v>
      </c>
      <c r="CR181" s="155">
        <f t="shared" si="4"/>
        <v>50.5</v>
      </c>
      <c r="CS181" s="160" t="e">
        <v>#REF!</v>
      </c>
      <c r="CT181" s="156">
        <v>4</v>
      </c>
    </row>
    <row r="182" spans="82:98" x14ac:dyDescent="0.3">
      <c r="CD182" s="150">
        <v>5</v>
      </c>
      <c r="CE182" s="442"/>
      <c r="CF182" s="157">
        <f>$E$251+$B$51</f>
        <v>0</v>
      </c>
      <c r="CG182" s="153" t="str">
        <f>IF(CF182&gt;CF180,5,IF(CF182=CF180,"2,5",0))</f>
        <v>2,5</v>
      </c>
      <c r="CH182" s="147">
        <f t="shared" si="0"/>
        <v>9.5</v>
      </c>
      <c r="CI182" s="152">
        <f>$F$251+$B$51</f>
        <v>0</v>
      </c>
      <c r="CJ182" s="157" t="str">
        <f>IF(CI182&gt;CI180,5,IF(CI182=CI180,"2,5",0))</f>
        <v>2,5</v>
      </c>
      <c r="CK182" s="147">
        <f t="shared" si="1"/>
        <v>9.5</v>
      </c>
      <c r="CL182" s="152">
        <f>$G$251+$B$51</f>
        <v>0</v>
      </c>
      <c r="CM182" s="157" t="str">
        <f>IF(CL182&gt;CL180,5,IF(CL182=CL180,"2,5",0))</f>
        <v>2,5</v>
      </c>
      <c r="CN182" s="147">
        <f t="shared" si="2"/>
        <v>9.5</v>
      </c>
      <c r="CO182" s="154">
        <f>M251</f>
        <v>0</v>
      </c>
      <c r="CP182" s="157">
        <f>IF(CO182&gt;CO180,10,IF(CO182=CO180,5,0))</f>
        <v>5</v>
      </c>
      <c r="CQ182" s="147">
        <f t="shared" si="3"/>
        <v>9.5</v>
      </c>
      <c r="CR182" s="155">
        <f t="shared" si="4"/>
        <v>50.5</v>
      </c>
      <c r="CS182" s="160" t="e">
        <v>#REF!</v>
      </c>
      <c r="CT182" s="156">
        <v>5</v>
      </c>
    </row>
    <row r="183" spans="82:98" x14ac:dyDescent="0.3">
      <c r="CD183" s="150">
        <v>6</v>
      </c>
      <c r="CE183" s="442"/>
      <c r="CF183" s="157">
        <f>$E$261+$B$61</f>
        <v>0</v>
      </c>
      <c r="CG183" s="153" t="str">
        <f>IF(CF183&gt;CF188,5,IF(CF183=CF188,"2,5",0))</f>
        <v>2,5</v>
      </c>
      <c r="CH183" s="147">
        <f t="shared" si="0"/>
        <v>9.5</v>
      </c>
      <c r="CI183" s="152">
        <f>$F$261+$B$61</f>
        <v>0</v>
      </c>
      <c r="CJ183" s="157" t="str">
        <f>IF(CI183&gt;CI188,5,IF(CI183=CI188,"2,5",0))</f>
        <v>2,5</v>
      </c>
      <c r="CK183" s="147">
        <f t="shared" si="1"/>
        <v>9.5</v>
      </c>
      <c r="CL183" s="152">
        <f>$G$261+$B$61</f>
        <v>0</v>
      </c>
      <c r="CM183" s="157" t="str">
        <f>IF(CL183&gt;CL188,5,IF(CL183=CL188,"2,5",0))</f>
        <v>2,5</v>
      </c>
      <c r="CN183" s="147">
        <f t="shared" si="2"/>
        <v>9.5</v>
      </c>
      <c r="CO183" s="154">
        <f>M261</f>
        <v>0</v>
      </c>
      <c r="CP183" s="157">
        <f>IF(CO183&gt;CO188,10,IF(CO183=CO188,5,0))</f>
        <v>5</v>
      </c>
      <c r="CQ183" s="147">
        <f t="shared" si="3"/>
        <v>9.5</v>
      </c>
      <c r="CR183" s="155">
        <f t="shared" si="4"/>
        <v>50.5</v>
      </c>
      <c r="CS183" s="160" t="e">
        <v>#REF!</v>
      </c>
      <c r="CT183" s="156">
        <v>6</v>
      </c>
    </row>
    <row r="184" spans="82:98" x14ac:dyDescent="0.3">
      <c r="CD184" s="150">
        <v>7</v>
      </c>
      <c r="CE184" s="442"/>
      <c r="CF184" s="157">
        <f>$E$271+$B$71</f>
        <v>0</v>
      </c>
      <c r="CG184" s="153" t="str">
        <f>IF(CF184&gt;CF192,5,IF(CF184=CF192,"2,5",0))</f>
        <v>2,5</v>
      </c>
      <c r="CH184" s="147">
        <f t="shared" si="0"/>
        <v>9.5</v>
      </c>
      <c r="CI184" s="152">
        <f>$F$271+$B$71</f>
        <v>0</v>
      </c>
      <c r="CJ184" s="157" t="str">
        <f>IF(CI184&gt;CI192,5,IF(CI184=CI192,"2,5",0))</f>
        <v>2,5</v>
      </c>
      <c r="CK184" s="147">
        <f t="shared" si="1"/>
        <v>9.5</v>
      </c>
      <c r="CL184" s="152">
        <f>$G$271+$B$71</f>
        <v>0</v>
      </c>
      <c r="CM184" s="157" t="str">
        <f>IF(CL184&gt;CL192,5,IF(CL184=CL192,"2,5",0))</f>
        <v>2,5</v>
      </c>
      <c r="CN184" s="147">
        <f t="shared" si="2"/>
        <v>9.5</v>
      </c>
      <c r="CO184" s="154">
        <f>M271</f>
        <v>0</v>
      </c>
      <c r="CP184" s="157">
        <f>IF(CO184&gt;CO192,10,IF(CO184=CO192,5,0))</f>
        <v>5</v>
      </c>
      <c r="CQ184" s="147">
        <f t="shared" si="3"/>
        <v>9.5</v>
      </c>
      <c r="CR184" s="155">
        <f t="shared" si="4"/>
        <v>50.5</v>
      </c>
      <c r="CS184" s="160" t="e">
        <v>#REF!</v>
      </c>
      <c r="CT184" s="156">
        <v>7</v>
      </c>
    </row>
    <row r="185" spans="82:98" x14ac:dyDescent="0.3">
      <c r="CD185" s="150">
        <v>8</v>
      </c>
      <c r="CE185" s="442"/>
      <c r="CF185" s="157">
        <f>$E$281+$B$81</f>
        <v>0</v>
      </c>
      <c r="CG185" s="153" t="str">
        <f>IF(CF185&gt;CF187,5,IF(CF185=CF187,"2,5",0))</f>
        <v>2,5</v>
      </c>
      <c r="CH185" s="147">
        <f t="shared" si="0"/>
        <v>9.5</v>
      </c>
      <c r="CI185" s="152">
        <f>$F$281+$B$81</f>
        <v>0</v>
      </c>
      <c r="CJ185" s="157" t="str">
        <f>IF(CI185&gt;CI187,5,IF(CI185=CI187,"2,5",0))</f>
        <v>2,5</v>
      </c>
      <c r="CK185" s="147">
        <f t="shared" si="1"/>
        <v>9.5</v>
      </c>
      <c r="CL185" s="152">
        <f>$G$281+$B$81</f>
        <v>0</v>
      </c>
      <c r="CM185" s="157" t="str">
        <f>IF(CL185&gt;CL187,5,IF(CL185=CL187,"2,5",0))</f>
        <v>2,5</v>
      </c>
      <c r="CN185" s="147">
        <f t="shared" si="2"/>
        <v>9.5</v>
      </c>
      <c r="CO185" s="154">
        <f>M281</f>
        <v>0</v>
      </c>
      <c r="CP185" s="157">
        <f>IF(CO185&gt;CO187,10,IF(CO185=CO187,5,0))</f>
        <v>5</v>
      </c>
      <c r="CQ185" s="147">
        <f t="shared" si="3"/>
        <v>9.5</v>
      </c>
      <c r="CR185" s="155">
        <f t="shared" si="4"/>
        <v>50.5</v>
      </c>
      <c r="CS185" s="160" t="e">
        <v>#REF!</v>
      </c>
      <c r="CT185" s="156">
        <v>8</v>
      </c>
    </row>
    <row r="186" spans="82:98" x14ac:dyDescent="0.3">
      <c r="CD186" s="447">
        <v>9</v>
      </c>
      <c r="CE186" s="442"/>
      <c r="CF186" s="147">
        <f>$E$291+$B$91</f>
        <v>0</v>
      </c>
      <c r="CG186" s="447" t="str">
        <f>IF(CF186&gt;CF191,5,IF(CF186=CF191,"2,5",0))</f>
        <v>2,5</v>
      </c>
      <c r="CH186" s="147">
        <f t="shared" si="0"/>
        <v>9.5</v>
      </c>
      <c r="CI186" s="152">
        <f>$F$291+$B$91</f>
        <v>0</v>
      </c>
      <c r="CJ186" s="447" t="str">
        <f>IF(CI186&gt;CI191,5,IF(CI186=CI191,"2,5",0))</f>
        <v>2,5</v>
      </c>
      <c r="CK186" s="147">
        <f t="shared" si="1"/>
        <v>9.5</v>
      </c>
      <c r="CL186" s="152">
        <f>$G$291+$B$91</f>
        <v>0</v>
      </c>
      <c r="CM186" s="447" t="str">
        <f>IF(CL186&gt;CL191,5,IF(CL186=CL191,"2,5",0))</f>
        <v>2,5</v>
      </c>
      <c r="CN186" s="147">
        <f t="shared" si="2"/>
        <v>9.5</v>
      </c>
      <c r="CO186" s="154">
        <f>M291</f>
        <v>0</v>
      </c>
      <c r="CP186" s="447">
        <f>IF(CO186&gt;CO191,10,IF(CO186=CO191,5,0))</f>
        <v>5</v>
      </c>
      <c r="CQ186" s="147">
        <f t="shared" si="3"/>
        <v>9.5</v>
      </c>
      <c r="CR186" s="155">
        <f t="shared" si="4"/>
        <v>50.5</v>
      </c>
      <c r="CS186" s="160" t="e">
        <v>#REF!</v>
      </c>
      <c r="CT186" s="156">
        <v>9</v>
      </c>
    </row>
    <row r="187" spans="82:98" x14ac:dyDescent="0.3">
      <c r="CD187" s="150">
        <v>10</v>
      </c>
      <c r="CE187" s="442"/>
      <c r="CF187" s="157">
        <f>$E$301+$B$101</f>
        <v>0</v>
      </c>
      <c r="CG187" s="153" t="str">
        <f>IF(CF187&gt;CF185,5,IF(CF187=CF185,"2,5",0))</f>
        <v>2,5</v>
      </c>
      <c r="CH187" s="147">
        <f t="shared" si="0"/>
        <v>9.5</v>
      </c>
      <c r="CI187" s="152">
        <f>$F$301+$B$101</f>
        <v>0</v>
      </c>
      <c r="CJ187" s="157" t="str">
        <f>IF(CI187&gt;CI185,5,IF(CI187=CI185,"2,5",0))</f>
        <v>2,5</v>
      </c>
      <c r="CK187" s="147">
        <f t="shared" si="1"/>
        <v>9.5</v>
      </c>
      <c r="CL187" s="152">
        <f>$G$301+$B$101</f>
        <v>0</v>
      </c>
      <c r="CM187" s="157" t="str">
        <f>IF(CL187&gt;CL185,5,IF(CL187=CL185,"2,5",0))</f>
        <v>2,5</v>
      </c>
      <c r="CN187" s="147">
        <f t="shared" si="2"/>
        <v>9.5</v>
      </c>
      <c r="CO187" s="154">
        <f>M301</f>
        <v>0</v>
      </c>
      <c r="CP187" s="157">
        <f>IF(CO187&gt;CO185,10,IF(CO187=CO185,5,0))</f>
        <v>5</v>
      </c>
      <c r="CQ187" s="147">
        <f t="shared" si="3"/>
        <v>9.5</v>
      </c>
      <c r="CR187" s="155">
        <f t="shared" si="4"/>
        <v>50.5</v>
      </c>
      <c r="CS187" s="160" t="e">
        <v>#REF!</v>
      </c>
      <c r="CT187" s="156">
        <v>10</v>
      </c>
    </row>
    <row r="188" spans="82:98" x14ac:dyDescent="0.3">
      <c r="CD188" s="150">
        <v>11</v>
      </c>
      <c r="CE188" s="442"/>
      <c r="CF188" s="157">
        <f>$E$311+$B$111</f>
        <v>0</v>
      </c>
      <c r="CG188" s="153" t="str">
        <f>IF(CF188&gt;CF183,5,IF(CF188=CF183,"2,5",0))</f>
        <v>2,5</v>
      </c>
      <c r="CH188" s="147">
        <f t="shared" si="0"/>
        <v>9.5</v>
      </c>
      <c r="CI188" s="152">
        <f>$F$311+$B$111</f>
        <v>0</v>
      </c>
      <c r="CJ188" s="157" t="str">
        <f>IF(CI188&gt;CI183,5,IF(CI188=CI183,"2,5",0))</f>
        <v>2,5</v>
      </c>
      <c r="CK188" s="147">
        <f t="shared" si="1"/>
        <v>9.5</v>
      </c>
      <c r="CL188" s="152">
        <f>$G$311+$B$111</f>
        <v>0</v>
      </c>
      <c r="CM188" s="157" t="str">
        <f>IF(CL188&gt;CL183,5,IF(CL188=CL183,"2,5",0))</f>
        <v>2,5</v>
      </c>
      <c r="CN188" s="147">
        <f t="shared" si="2"/>
        <v>9.5</v>
      </c>
      <c r="CO188" s="154">
        <f>M311</f>
        <v>0</v>
      </c>
      <c r="CP188" s="157">
        <f>IF(CO188&gt;CO183,10,IF(CO188=CO183,5,0))</f>
        <v>5</v>
      </c>
      <c r="CQ188" s="147">
        <f t="shared" si="3"/>
        <v>9.5</v>
      </c>
      <c r="CR188" s="155">
        <f t="shared" si="4"/>
        <v>50.5</v>
      </c>
      <c r="CS188" s="160" t="e">
        <v>#REF!</v>
      </c>
      <c r="CT188" s="156">
        <v>11</v>
      </c>
    </row>
    <row r="189" spans="82:98" x14ac:dyDescent="0.3">
      <c r="CD189" s="150">
        <v>12</v>
      </c>
      <c r="CE189" s="442"/>
      <c r="CF189" s="147">
        <f>$E$321+$B$121</f>
        <v>0</v>
      </c>
      <c r="CG189" s="153" t="str">
        <f>IF(CF189&gt;CF178,5,IF(CF189=CF178,"2,5",0))</f>
        <v>2,5</v>
      </c>
      <c r="CH189" s="147">
        <f t="shared" si="0"/>
        <v>9.5</v>
      </c>
      <c r="CI189" s="152">
        <f>$F$321+$B$121</f>
        <v>0</v>
      </c>
      <c r="CJ189" s="147" t="str">
        <f>IF(CI189&gt;CI178,5,IF(CI189=CI178,"2,5",0))</f>
        <v>2,5</v>
      </c>
      <c r="CK189" s="147">
        <f t="shared" si="1"/>
        <v>9.5</v>
      </c>
      <c r="CL189" s="152">
        <f>$G$321+$B$121</f>
        <v>0</v>
      </c>
      <c r="CM189" s="147" t="str">
        <f>IF(CL189&gt;CL178,5,IF(CL189=CL178,"2,5",0))</f>
        <v>2,5</v>
      </c>
      <c r="CN189" s="147">
        <f t="shared" si="2"/>
        <v>9.5</v>
      </c>
      <c r="CO189" s="154">
        <f>M321</f>
        <v>0</v>
      </c>
      <c r="CP189" s="147">
        <f>IF(CO189&gt;CO178,10,IF(CO189=CO178,5,0))</f>
        <v>5</v>
      </c>
      <c r="CQ189" s="147">
        <f t="shared" si="3"/>
        <v>9.5</v>
      </c>
      <c r="CR189" s="155">
        <f t="shared" si="4"/>
        <v>50.5</v>
      </c>
      <c r="CS189" s="160" t="e">
        <v>#REF!</v>
      </c>
      <c r="CT189" s="156">
        <v>12</v>
      </c>
    </row>
    <row r="190" spans="82:98" x14ac:dyDescent="0.3">
      <c r="CD190" s="150">
        <v>13</v>
      </c>
      <c r="CE190" s="442"/>
      <c r="CF190" s="157">
        <f>$E$331+$B$131</f>
        <v>0</v>
      </c>
      <c r="CG190" s="153" t="str">
        <f>IF(CF190&gt;CF193,5,IF(CF190=CF193,"2,5",0))</f>
        <v>2,5</v>
      </c>
      <c r="CH190" s="147">
        <f t="shared" si="0"/>
        <v>9.5</v>
      </c>
      <c r="CI190" s="152">
        <f>$F$331+$B$131</f>
        <v>0</v>
      </c>
      <c r="CJ190" s="157" t="str">
        <f>IF(CI190&gt;CI193,5,IF(CI190=CI193,"2,5",0))</f>
        <v>2,5</v>
      </c>
      <c r="CK190" s="147">
        <f t="shared" si="1"/>
        <v>9.5</v>
      </c>
      <c r="CL190" s="152">
        <f>$G$331+$B$131</f>
        <v>0</v>
      </c>
      <c r="CM190" s="157" t="str">
        <f>IF(CL190&gt;CL193,5,IF(CL190=CL193,"2,5",0))</f>
        <v>2,5</v>
      </c>
      <c r="CN190" s="147">
        <f t="shared" si="2"/>
        <v>9.5</v>
      </c>
      <c r="CO190" s="154">
        <f>M331</f>
        <v>0</v>
      </c>
      <c r="CP190" s="157">
        <f>IF(CO190&gt;CO193,10,IF(CO190=CO193,5,0))</f>
        <v>5</v>
      </c>
      <c r="CQ190" s="147">
        <f t="shared" si="3"/>
        <v>9.5</v>
      </c>
      <c r="CR190" s="155">
        <f t="shared" si="4"/>
        <v>50.5</v>
      </c>
      <c r="CS190" s="160" t="e">
        <v>#REF!</v>
      </c>
      <c r="CT190" s="156">
        <v>13</v>
      </c>
    </row>
    <row r="191" spans="82:98" x14ac:dyDescent="0.3">
      <c r="CD191" s="150">
        <v>14</v>
      </c>
      <c r="CE191" s="442"/>
      <c r="CF191" s="157">
        <f>$E$341+$B$141</f>
        <v>0</v>
      </c>
      <c r="CG191" s="153" t="str">
        <f>IF(CF191&gt;CF186,5,IF(CF191=CF186,"2,5",0))</f>
        <v>2,5</v>
      </c>
      <c r="CH191" s="147">
        <f t="shared" si="0"/>
        <v>9.5</v>
      </c>
      <c r="CI191" s="152">
        <f>$F$341+$B$141</f>
        <v>0</v>
      </c>
      <c r="CJ191" s="157" t="str">
        <f>IF(CI191&gt;CI186,5,IF(CI191=CI186,"2,5",0))</f>
        <v>2,5</v>
      </c>
      <c r="CK191" s="147">
        <f t="shared" si="1"/>
        <v>9.5</v>
      </c>
      <c r="CL191" s="152">
        <f>$G$341+$B$141</f>
        <v>0</v>
      </c>
      <c r="CM191" s="157" t="str">
        <f>IF(CL191&gt;CL186,5,IF(CL191=CL186,"2,5",0))</f>
        <v>2,5</v>
      </c>
      <c r="CN191" s="147">
        <f t="shared" si="2"/>
        <v>9.5</v>
      </c>
      <c r="CO191" s="154">
        <f>M341</f>
        <v>0</v>
      </c>
      <c r="CP191" s="157">
        <f>IF(CO191&gt;CO186,10,IF(CO191=CO186,5,0))</f>
        <v>5</v>
      </c>
      <c r="CQ191" s="147">
        <f t="shared" si="3"/>
        <v>9.5</v>
      </c>
      <c r="CR191" s="155">
        <f t="shared" si="4"/>
        <v>50.5</v>
      </c>
      <c r="CS191" s="160" t="e">
        <v>#REF!</v>
      </c>
      <c r="CT191" s="156">
        <v>14</v>
      </c>
    </row>
    <row r="192" spans="82:98" x14ac:dyDescent="0.3">
      <c r="CD192" s="426">
        <v>15</v>
      </c>
      <c r="CE192" s="442"/>
      <c r="CF192" s="157">
        <f>$E$351+$B$151</f>
        <v>0</v>
      </c>
      <c r="CG192" s="428" t="str">
        <f>IF(CF192&gt;CF184,5,IF(CF192=CF184,"2,5",0))</f>
        <v>2,5</v>
      </c>
      <c r="CH192" s="147">
        <f t="shared" si="0"/>
        <v>9.5</v>
      </c>
      <c r="CI192" s="152">
        <f>$F$351+$B$151</f>
        <v>0</v>
      </c>
      <c r="CJ192" s="429" t="str">
        <f>IF(CI192&gt;CI184,5,IF(CI192=CI184,"2,5",0))</f>
        <v>2,5</v>
      </c>
      <c r="CK192" s="147">
        <f t="shared" si="1"/>
        <v>9.5</v>
      </c>
      <c r="CL192" s="152">
        <f>$G$351+$B$151</f>
        <v>0</v>
      </c>
      <c r="CM192" s="429" t="str">
        <f>IF(CL192&gt;CL184,5,IF(CL192=CL184,"2,5",0))</f>
        <v>2,5</v>
      </c>
      <c r="CN192" s="147">
        <f t="shared" si="2"/>
        <v>9.5</v>
      </c>
      <c r="CO192" s="154">
        <f>M351</f>
        <v>0</v>
      </c>
      <c r="CP192" s="429">
        <f>IF(CO192&gt;CO184,10,IF(CO192=CO184,5,0))</f>
        <v>5</v>
      </c>
      <c r="CQ192" s="147">
        <f t="shared" si="3"/>
        <v>9.5</v>
      </c>
      <c r="CR192" s="155">
        <f t="shared" si="4"/>
        <v>50.5</v>
      </c>
      <c r="CS192" s="160" t="e">
        <v>#REF!</v>
      </c>
      <c r="CT192" s="156">
        <v>15</v>
      </c>
    </row>
    <row r="193" spans="82:98" x14ac:dyDescent="0.3">
      <c r="CD193" s="150">
        <v>16</v>
      </c>
      <c r="CE193" s="443"/>
      <c r="CF193" s="157">
        <f>$E$361+$B$161</f>
        <v>0</v>
      </c>
      <c r="CG193" s="153" t="str">
        <f>IF(CF193&gt;CF194,5,IF(CF193=CF194,"2,5",0))</f>
        <v>2,5</v>
      </c>
      <c r="CH193" s="147">
        <f t="shared" si="0"/>
        <v>9.5</v>
      </c>
      <c r="CI193" s="157">
        <f>$F$161+$B$161</f>
        <v>0</v>
      </c>
      <c r="CJ193" s="157" t="str">
        <f t="shared" ref="CJ193" si="5">IF(CI193&gt;CI185,5,IF(CI193=CI185,"2,5",0))</f>
        <v>2,5</v>
      </c>
      <c r="CK193" s="147">
        <f t="shared" si="1"/>
        <v>9.5</v>
      </c>
      <c r="CL193" s="157">
        <f>$G$161+$B$161</f>
        <v>0</v>
      </c>
      <c r="CM193" s="157" t="str">
        <f t="shared" ref="CM193" si="6">IF(CL193&gt;CL185,5,IF(CL193=CL185,"2,5",0))</f>
        <v>2,5</v>
      </c>
      <c r="CN193" s="147">
        <f t="shared" si="2"/>
        <v>9.5</v>
      </c>
      <c r="CO193" s="159">
        <f>$M$161+($B$161*3)</f>
        <v>0</v>
      </c>
      <c r="CP193" s="157">
        <f t="shared" ref="CP193" si="7">IF(CO193&gt;CO185,10,IF(CO193=CO185,5,0))</f>
        <v>5</v>
      </c>
      <c r="CQ193" s="147">
        <f t="shared" si="3"/>
        <v>9.5</v>
      </c>
      <c r="CR193" s="160">
        <f>CG193+CH193+CJ193+CK193+CM193+CN193+CP193+CQ193</f>
        <v>50.5</v>
      </c>
      <c r="CS193" s="160" t="e">
        <v>#REF!</v>
      </c>
      <c r="CT193" s="161">
        <v>16</v>
      </c>
    </row>
    <row r="194" spans="82:98" x14ac:dyDescent="0.3">
      <c r="CD194" s="162">
        <v>17</v>
      </c>
      <c r="CE194" s="443"/>
      <c r="CF194" s="157">
        <f>$E$171+$B$171</f>
        <v>0</v>
      </c>
      <c r="CG194" s="147" t="str">
        <f>IF(CF194&gt;CF195,5,IF(CF194=CF195,"2,5",0))</f>
        <v>2,5</v>
      </c>
      <c r="CH194" s="147">
        <f t="shared" si="0"/>
        <v>9.5</v>
      </c>
      <c r="CI194" s="147">
        <f>$F$171+$B$171</f>
        <v>0</v>
      </c>
      <c r="CJ194" s="157" t="str">
        <f>IF(CI194&gt;CI195,5,IF(CI194=CI195,"2,5",0))</f>
        <v>2,5</v>
      </c>
      <c r="CK194" s="147">
        <f t="shared" si="1"/>
        <v>9.5</v>
      </c>
      <c r="CL194" s="163">
        <f>$G$171+$B$171</f>
        <v>0</v>
      </c>
      <c r="CM194" s="157" t="str">
        <f>IF(CL194&gt;CL195,5,IF(CL194=CL195,"2,5",0))</f>
        <v>2,5</v>
      </c>
      <c r="CN194" s="147">
        <f t="shared" si="2"/>
        <v>9.5</v>
      </c>
      <c r="CO194" s="163">
        <f>$M$171+($B$171*3)</f>
        <v>0</v>
      </c>
      <c r="CP194" s="157" t="str">
        <f>IF(CO194&gt;CO195,10,IF(CO194=CO195,"5",0))</f>
        <v>5</v>
      </c>
      <c r="CQ194" s="147">
        <f t="shared" si="3"/>
        <v>9.5</v>
      </c>
      <c r="CR194" s="160">
        <f t="shared" ref="CR194:CR195" si="8">CG194+CH194+CJ194+CK194+CM194+CN194+CP194+CQ194</f>
        <v>50.5</v>
      </c>
      <c r="CS194" s="160" t="e">
        <v>#REF!</v>
      </c>
      <c r="CT194" s="164">
        <v>17</v>
      </c>
    </row>
    <row r="195" spans="82:98" ht="15" thickBot="1" x14ac:dyDescent="0.35">
      <c r="CD195" s="165">
        <v>18</v>
      </c>
      <c r="CE195" s="444"/>
      <c r="CF195" s="167">
        <f>$E$181+$B$181</f>
        <v>0</v>
      </c>
      <c r="CG195" s="168" t="str">
        <f>IF(CF195&gt;CF194,5,IF(CF195=CF194,"2,5",0))</f>
        <v>2,5</v>
      </c>
      <c r="CH195" s="168">
        <f t="shared" si="0"/>
        <v>9.5</v>
      </c>
      <c r="CI195" s="168">
        <f>$F$181+$B$181</f>
        <v>0</v>
      </c>
      <c r="CJ195" s="169" t="str">
        <f>IF(CI195&gt;CI194,5,IF(CI195=CI194,"2,5",0))</f>
        <v>2,5</v>
      </c>
      <c r="CK195" s="168">
        <f t="shared" si="1"/>
        <v>9.5</v>
      </c>
      <c r="CL195" s="170">
        <f>$G$181+$B$181</f>
        <v>0</v>
      </c>
      <c r="CM195" s="170" t="str">
        <f>IF(CL195&gt;CL194,5,IF(CL195=CL194,"2,5",0))</f>
        <v>2,5</v>
      </c>
      <c r="CN195" s="168">
        <f t="shared" si="2"/>
        <v>9.5</v>
      </c>
      <c r="CO195" s="170">
        <f>$M$181+($B$181*3)</f>
        <v>0</v>
      </c>
      <c r="CP195" s="168" t="str">
        <f>IF(CO195&gt;CO194,10,IF(CO195=CO194,"5",0))</f>
        <v>5</v>
      </c>
      <c r="CQ195" s="168">
        <f t="shared" si="3"/>
        <v>9.5</v>
      </c>
      <c r="CR195" s="171">
        <f t="shared" si="8"/>
        <v>50.5</v>
      </c>
      <c r="CS195" s="171" t="e">
        <v>#REF!</v>
      </c>
      <c r="CT195" s="172">
        <v>18</v>
      </c>
    </row>
    <row r="196" spans="82:98" ht="15" thickBot="1" x14ac:dyDescent="0.35">
      <c r="CD196" s="173"/>
      <c r="CE196" s="174"/>
      <c r="CF196" s="175"/>
      <c r="CG196" s="176"/>
      <c r="CH196" s="176"/>
      <c r="CI196" s="176"/>
      <c r="CJ196" s="177"/>
      <c r="CK196" s="178"/>
      <c r="CL196" s="179"/>
      <c r="CM196" s="175"/>
      <c r="CN196" s="180"/>
      <c r="CO196" s="180"/>
      <c r="CP196" s="180"/>
      <c r="CQ196" s="180"/>
      <c r="CR196" s="181"/>
      <c r="CS196" s="182"/>
      <c r="CT196" s="183"/>
    </row>
    <row r="197" spans="82:98" x14ac:dyDescent="0.3">
      <c r="CD197" s="185"/>
      <c r="CE197" s="186"/>
      <c r="CF197" s="187"/>
      <c r="CG197" s="188"/>
      <c r="CH197" s="188"/>
      <c r="CI197" s="188"/>
      <c r="CJ197" s="189"/>
      <c r="CK197" s="190"/>
      <c r="CL197" s="191"/>
      <c r="CM197" s="187"/>
      <c r="CN197" s="192"/>
      <c r="CO197" s="192"/>
      <c r="CP197" s="192"/>
      <c r="CQ197" s="192"/>
      <c r="CR197" s="193"/>
      <c r="CS197" s="194"/>
      <c r="CT197" s="183"/>
    </row>
    <row r="198" spans="82:98" x14ac:dyDescent="0.3">
      <c r="CD198" s="195"/>
      <c r="CE198" s="186"/>
      <c r="CF198" s="187"/>
      <c r="CG198" s="188"/>
      <c r="CH198" s="188"/>
      <c r="CI198" s="188"/>
      <c r="CJ198" s="189"/>
      <c r="CK198" s="190"/>
      <c r="CL198" s="191"/>
      <c r="CM198" s="187"/>
      <c r="CN198" s="192"/>
      <c r="CO198" s="192"/>
      <c r="CP198" s="192"/>
      <c r="CQ198" s="192"/>
      <c r="CR198" s="193"/>
      <c r="CS198" s="194"/>
      <c r="CT198" s="196"/>
    </row>
    <row r="199" spans="82:98" ht="15" thickBot="1" x14ac:dyDescent="0.35">
      <c r="CD199" s="197"/>
      <c r="CE199" s="198"/>
      <c r="CF199" s="199"/>
      <c r="CG199" s="200"/>
      <c r="CH199" s="200"/>
      <c r="CI199" s="200"/>
      <c r="CJ199" s="201"/>
      <c r="CK199" s="202"/>
      <c r="CL199" s="203"/>
      <c r="CM199" s="204"/>
      <c r="CN199" s="205"/>
      <c r="CO199" s="205"/>
      <c r="CP199" s="205"/>
      <c r="CQ199" s="205"/>
      <c r="CR199" s="206"/>
      <c r="CS199" s="207"/>
      <c r="CT199" s="208"/>
    </row>
    <row r="200" spans="82:98" ht="16.2" thickBot="1" x14ac:dyDescent="0.35">
      <c r="CD200" s="209"/>
      <c r="CE200" s="210"/>
      <c r="CF200" s="211"/>
      <c r="CG200" s="211"/>
      <c r="CH200" s="211"/>
      <c r="CI200" s="211"/>
      <c r="CJ200" s="212"/>
      <c r="CK200" s="186"/>
      <c r="CL200" s="213"/>
      <c r="CM200" s="214"/>
      <c r="CN200" s="214"/>
      <c r="CO200" s="214"/>
      <c r="CP200" s="214"/>
      <c r="CQ200" s="214"/>
      <c r="CR200" s="214"/>
      <c r="CS200" s="215"/>
      <c r="CT200" s="216"/>
    </row>
    <row r="201" spans="82:98" x14ac:dyDescent="0.3">
      <c r="CD201" s="217"/>
      <c r="CE201" s="218"/>
      <c r="CF201" s="218"/>
      <c r="CG201" s="218"/>
      <c r="CH201" s="218"/>
      <c r="CI201" s="219"/>
      <c r="CJ201" s="220"/>
      <c r="CK201" s="186"/>
      <c r="CL201" s="195"/>
      <c r="CM201" s="186"/>
      <c r="CN201" s="186"/>
      <c r="CO201" s="186"/>
      <c r="CP201" s="186"/>
      <c r="CQ201" s="186"/>
      <c r="CR201" s="221"/>
      <c r="CS201" s="222"/>
      <c r="CT201" s="223"/>
    </row>
    <row r="202" spans="82:98" ht="15" thickBot="1" x14ac:dyDescent="0.35">
      <c r="CD202" s="224"/>
      <c r="CE202" s="225"/>
      <c r="CF202" s="225"/>
      <c r="CG202" s="225"/>
      <c r="CH202" s="225"/>
      <c r="CI202" s="198"/>
      <c r="CJ202" s="226"/>
      <c r="CK202" s="186"/>
      <c r="CL202" s="227"/>
      <c r="CM202" s="228"/>
      <c r="CN202" s="228"/>
      <c r="CO202" s="228"/>
      <c r="CP202" s="228"/>
      <c r="CQ202" s="228"/>
      <c r="CR202" s="200"/>
      <c r="CS202" s="229"/>
      <c r="CT202" s="230"/>
    </row>
    <row r="203" spans="82:98" ht="15" thickBot="1" x14ac:dyDescent="0.35">
      <c r="CD203" s="195"/>
      <c r="CE203" s="186"/>
      <c r="CF203" s="186"/>
      <c r="CG203" s="186"/>
      <c r="CH203" s="186"/>
      <c r="CI203" s="186"/>
      <c r="CJ203" s="221"/>
      <c r="CK203" s="231"/>
      <c r="CL203" s="232"/>
      <c r="CM203" s="232"/>
      <c r="CN203" s="232"/>
      <c r="CO203" s="232"/>
      <c r="CP203" s="233"/>
      <c r="CQ203" s="221"/>
      <c r="CR203" s="221"/>
      <c r="CS203" s="221"/>
      <c r="CT203" s="196"/>
    </row>
    <row r="204" spans="82:98" ht="16.2" thickBot="1" x14ac:dyDescent="0.35">
      <c r="CD204" s="234"/>
      <c r="CE204" s="235"/>
      <c r="CF204" s="236"/>
      <c r="CG204" s="236"/>
      <c r="CH204" s="236"/>
      <c r="CI204" s="236"/>
      <c r="CJ204" s="237"/>
      <c r="CK204" s="233"/>
      <c r="CL204" s="213"/>
      <c r="CM204" s="214"/>
      <c r="CN204" s="214"/>
      <c r="CO204" s="214"/>
      <c r="CP204" s="214"/>
      <c r="CQ204" s="214"/>
      <c r="CR204" s="214"/>
      <c r="CS204" s="214"/>
      <c r="CT204" s="140"/>
    </row>
    <row r="205" spans="82:98" x14ac:dyDescent="0.3">
      <c r="CD205" s="185"/>
      <c r="CE205" s="238"/>
      <c r="CF205" s="238"/>
      <c r="CG205" s="238"/>
      <c r="CH205" s="238"/>
      <c r="CI205" s="186"/>
      <c r="CJ205" s="220"/>
      <c r="CK205" s="233"/>
      <c r="CL205" s="239"/>
      <c r="CM205" s="186"/>
      <c r="CN205" s="186"/>
      <c r="CO205" s="186"/>
      <c r="CP205" s="186"/>
      <c r="CQ205" s="186"/>
      <c r="CR205" s="186"/>
      <c r="CS205" s="222"/>
      <c r="CT205" s="223"/>
    </row>
    <row r="206" spans="82:98" ht="15" thickBot="1" x14ac:dyDescent="0.35">
      <c r="CD206" s="227"/>
      <c r="CE206" s="228"/>
      <c r="CF206" s="228"/>
      <c r="CG206" s="228"/>
      <c r="CH206" s="228"/>
      <c r="CI206" s="228"/>
      <c r="CJ206" s="226"/>
      <c r="CK206" s="233"/>
      <c r="CL206" s="197"/>
      <c r="CM206" s="228"/>
      <c r="CN206" s="228"/>
      <c r="CO206" s="228"/>
      <c r="CP206" s="228"/>
      <c r="CQ206" s="228"/>
      <c r="CR206" s="228"/>
      <c r="CS206" s="229"/>
      <c r="CT206" s="240"/>
    </row>
    <row r="207" spans="82:98" ht="15" thickBot="1" x14ac:dyDescent="0.35">
      <c r="CD207" s="195"/>
      <c r="CE207" s="186"/>
      <c r="CF207" s="186"/>
      <c r="CG207" s="186"/>
      <c r="CH207" s="186"/>
      <c r="CI207" s="186"/>
      <c r="CJ207" s="221"/>
      <c r="CK207" s="231"/>
      <c r="CL207" s="232"/>
      <c r="CM207" s="232"/>
      <c r="CN207" s="232"/>
      <c r="CO207" s="232"/>
      <c r="CP207" s="233"/>
      <c r="CQ207" s="221"/>
      <c r="CR207" s="221"/>
      <c r="CS207" s="221"/>
      <c r="CT207" s="196"/>
    </row>
    <row r="208" spans="82:98" ht="16.2" thickBot="1" x14ac:dyDescent="0.35">
      <c r="CD208" s="213"/>
      <c r="CE208" s="241"/>
      <c r="CF208" s="214"/>
      <c r="CG208" s="214"/>
      <c r="CH208" s="214"/>
      <c r="CI208" s="214"/>
      <c r="CJ208" s="140"/>
      <c r="CK208" s="233"/>
      <c r="CL208" s="213"/>
      <c r="CM208" s="214"/>
      <c r="CN208" s="214"/>
      <c r="CO208" s="214"/>
      <c r="CP208" s="214"/>
      <c r="CQ208" s="214"/>
      <c r="CR208" s="214"/>
      <c r="CS208" s="214"/>
      <c r="CT208" s="140"/>
    </row>
    <row r="209" spans="82:98" ht="15" thickBot="1" x14ac:dyDescent="0.35">
      <c r="CD209" s="242"/>
      <c r="CE209" s="198"/>
      <c r="CF209" s="243"/>
      <c r="CG209" s="243"/>
      <c r="CH209" s="243"/>
      <c r="CI209" s="198"/>
      <c r="CJ209" s="244"/>
      <c r="CK209" s="233"/>
      <c r="CL209" s="197"/>
      <c r="CM209" s="198"/>
      <c r="CN209" s="243"/>
      <c r="CO209" s="243"/>
      <c r="CP209" s="243"/>
      <c r="CQ209" s="243"/>
      <c r="CR209" s="243"/>
      <c r="CS209" s="245"/>
      <c r="CT209" s="246"/>
    </row>
    <row r="210" spans="82:98" ht="15" thickBot="1" x14ac:dyDescent="0.35">
      <c r="CD210" s="195"/>
      <c r="CE210" s="186"/>
      <c r="CF210" s="186"/>
      <c r="CG210" s="186"/>
      <c r="CH210" s="186"/>
      <c r="CI210" s="186"/>
      <c r="CJ210" s="221"/>
      <c r="CK210" s="231"/>
      <c r="CL210" s="232"/>
      <c r="CM210" s="232"/>
      <c r="CN210" s="232"/>
      <c r="CO210" s="232"/>
      <c r="CP210" s="233"/>
      <c r="CQ210" s="221"/>
      <c r="CR210" s="221"/>
      <c r="CS210" s="221"/>
      <c r="CT210" s="196"/>
    </row>
    <row r="211" spans="82:98" ht="16.2" thickBot="1" x14ac:dyDescent="0.35">
      <c r="CD211" s="195"/>
      <c r="CE211" s="186"/>
      <c r="CF211" s="213"/>
      <c r="CG211" s="214"/>
      <c r="CH211" s="214"/>
      <c r="CI211" s="214"/>
      <c r="CJ211" s="214"/>
      <c r="CK211" s="214"/>
      <c r="CL211" s="214"/>
      <c r="CM211" s="214"/>
      <c r="CN211" s="214"/>
      <c r="CO211" s="140"/>
      <c r="CP211" s="186"/>
      <c r="CQ211" s="186"/>
      <c r="CR211" s="186"/>
      <c r="CS211" s="186"/>
      <c r="CT211" s="183"/>
    </row>
    <row r="212" spans="82:98" ht="15" thickBot="1" x14ac:dyDescent="0.35">
      <c r="CD212" s="195"/>
      <c r="CE212" s="186"/>
      <c r="CF212" s="247"/>
      <c r="CG212" s="248"/>
      <c r="CH212" s="248"/>
      <c r="CI212" s="248"/>
      <c r="CJ212" s="248"/>
      <c r="CK212" s="248"/>
      <c r="CL212" s="249"/>
      <c r="CM212" s="250"/>
      <c r="CN212" s="251"/>
      <c r="CO212" s="252"/>
      <c r="CP212" s="186"/>
      <c r="CQ212" s="186"/>
      <c r="CR212" s="253"/>
      <c r="CS212" s="253"/>
      <c r="CT212" s="183"/>
    </row>
    <row r="213" spans="82:98" ht="15" thickBot="1" x14ac:dyDescent="0.35">
      <c r="CD213" s="195"/>
      <c r="CE213" s="186"/>
      <c r="CF213" s="186"/>
      <c r="CG213" s="186"/>
      <c r="CH213" s="186"/>
      <c r="CI213" s="186"/>
      <c r="CJ213" s="221"/>
      <c r="CK213" s="231"/>
      <c r="CL213" s="232"/>
      <c r="CM213" s="232"/>
      <c r="CN213" s="232"/>
      <c r="CO213" s="232"/>
      <c r="CP213" s="233"/>
      <c r="CQ213" s="221"/>
      <c r="CR213" s="221"/>
      <c r="CS213" s="221"/>
      <c r="CT213" s="196"/>
    </row>
    <row r="214" spans="82:98" ht="15" thickBot="1" x14ac:dyDescent="0.35">
      <c r="CD214" s="254"/>
      <c r="CE214" s="140"/>
      <c r="CF214" s="255"/>
      <c r="CG214" s="255"/>
      <c r="CH214" s="256"/>
      <c r="CI214" s="257"/>
      <c r="CJ214" s="258"/>
      <c r="CK214" s="259"/>
      <c r="CL214" s="260"/>
      <c r="CM214" s="257"/>
      <c r="CN214" s="216"/>
      <c r="CO214" s="215"/>
      <c r="CP214" s="216"/>
      <c r="CQ214" s="261"/>
      <c r="CR214" s="261"/>
      <c r="CS214" s="261"/>
      <c r="CT214" s="262"/>
    </row>
    <row r="215" spans="82:98" x14ac:dyDescent="0.3">
      <c r="CD215" s="415"/>
      <c r="CE215" s="264"/>
      <c r="CF215" s="265"/>
      <c r="CG215" s="265"/>
      <c r="CH215" s="266"/>
      <c r="CI215" s="267"/>
      <c r="CJ215" s="268"/>
      <c r="CK215" s="269"/>
      <c r="CL215" s="270"/>
      <c r="CM215" s="268"/>
      <c r="CN215" s="271"/>
      <c r="CO215" s="272"/>
      <c r="CP215" s="416"/>
      <c r="CQ215" s="265"/>
      <c r="CR215" s="274"/>
      <c r="CS215" s="275"/>
      <c r="CT215" s="262"/>
    </row>
    <row r="216" spans="82:98" x14ac:dyDescent="0.3">
      <c r="CD216" s="417"/>
      <c r="CE216" s="277"/>
      <c r="CF216" s="147"/>
      <c r="CG216" s="147"/>
      <c r="CH216" s="278"/>
      <c r="CI216" s="279"/>
      <c r="CJ216" s="280"/>
      <c r="CK216" s="280"/>
      <c r="CL216" s="281"/>
      <c r="CM216" s="282"/>
      <c r="CN216" s="219"/>
      <c r="CO216" s="277"/>
      <c r="CP216" s="418"/>
      <c r="CQ216" s="147"/>
      <c r="CR216" s="163"/>
      <c r="CS216" s="284"/>
      <c r="CT216" s="183"/>
    </row>
    <row r="217" spans="82:98" x14ac:dyDescent="0.3">
      <c r="CD217" s="417"/>
      <c r="CE217" s="277"/>
      <c r="CF217" s="147"/>
      <c r="CG217" s="147"/>
      <c r="CH217" s="278"/>
      <c r="CI217" s="285"/>
      <c r="CJ217" s="286"/>
      <c r="CK217" s="286"/>
      <c r="CL217" s="287"/>
      <c r="CM217" s="282"/>
      <c r="CN217" s="219"/>
      <c r="CO217" s="277"/>
      <c r="CP217" s="418"/>
      <c r="CQ217" s="147"/>
      <c r="CR217" s="163"/>
      <c r="CS217" s="284"/>
      <c r="CT217" s="288"/>
    </row>
    <row r="218" spans="82:98" x14ac:dyDescent="0.3">
      <c r="CD218" s="417"/>
      <c r="CE218" s="277"/>
      <c r="CF218" s="147"/>
      <c r="CG218" s="147"/>
      <c r="CH218" s="278"/>
      <c r="CI218" s="279"/>
      <c r="CJ218" s="280"/>
      <c r="CK218" s="280"/>
      <c r="CL218" s="289"/>
      <c r="CM218" s="282"/>
      <c r="CN218" s="219"/>
      <c r="CO218" s="277"/>
      <c r="CP218" s="418"/>
      <c r="CQ218" s="147"/>
      <c r="CR218" s="163"/>
      <c r="CS218" s="284"/>
      <c r="CT218" s="290"/>
    </row>
    <row r="219" spans="82:98" x14ac:dyDescent="0.3">
      <c r="CD219" s="417"/>
      <c r="CE219" s="277"/>
      <c r="CF219" s="147"/>
      <c r="CG219" s="147"/>
      <c r="CH219" s="278"/>
      <c r="CI219" s="285"/>
      <c r="CJ219" s="286"/>
      <c r="CK219" s="286"/>
      <c r="CL219" s="287"/>
      <c r="CM219" s="282"/>
      <c r="CN219" s="219"/>
      <c r="CO219" s="277"/>
      <c r="CP219" s="418"/>
      <c r="CQ219" s="147"/>
      <c r="CR219" s="163"/>
      <c r="CS219" s="284"/>
      <c r="CT219" s="290"/>
    </row>
    <row r="220" spans="82:98" x14ac:dyDescent="0.3">
      <c r="CD220" s="417"/>
      <c r="CE220" s="277"/>
      <c r="CF220" s="147"/>
      <c r="CG220" s="147"/>
      <c r="CH220" s="278"/>
      <c r="CI220" s="279"/>
      <c r="CJ220" s="280"/>
      <c r="CK220" s="280"/>
      <c r="CL220" s="281"/>
      <c r="CM220" s="282"/>
      <c r="CN220" s="219"/>
      <c r="CO220" s="277"/>
      <c r="CP220" s="418"/>
      <c r="CQ220" s="147"/>
      <c r="CR220" s="163"/>
      <c r="CS220" s="284"/>
      <c r="CT220" s="290"/>
    </row>
    <row r="221" spans="82:98" x14ac:dyDescent="0.3">
      <c r="CD221" s="417"/>
      <c r="CE221" s="277"/>
      <c r="CF221" s="147"/>
      <c r="CG221" s="147"/>
      <c r="CH221" s="278"/>
      <c r="CI221" s="285"/>
      <c r="CJ221" s="286"/>
      <c r="CK221" s="286"/>
      <c r="CL221" s="287"/>
      <c r="CM221" s="282"/>
      <c r="CN221" s="219"/>
      <c r="CO221" s="277"/>
      <c r="CP221" s="418"/>
      <c r="CQ221" s="147"/>
      <c r="CR221" s="163"/>
      <c r="CS221" s="284"/>
      <c r="CT221" s="290"/>
    </row>
    <row r="222" spans="82:98" ht="15" thickBot="1" x14ac:dyDescent="0.35">
      <c r="CD222" s="419"/>
      <c r="CE222" s="292"/>
      <c r="CF222" s="293"/>
      <c r="CG222" s="293"/>
      <c r="CH222" s="294"/>
      <c r="CI222" s="295"/>
      <c r="CJ222" s="296"/>
      <c r="CK222" s="296"/>
      <c r="CL222" s="297"/>
      <c r="CM222" s="199"/>
      <c r="CN222" s="198"/>
      <c r="CO222" s="298"/>
      <c r="CP222" s="420"/>
      <c r="CQ222" s="168"/>
      <c r="CR222" s="170"/>
      <c r="CS222" s="300"/>
      <c r="CT222" s="301"/>
    </row>
  </sheetData>
  <conditionalFormatting sqref="CD210:CT214 CQ215:CT222 CE215:CO215 CE216:CL216 CF222:CL222 CH218:CK218 CH217:CL217 CH219:CL221 CE217:CE222 CD194 CD196:CT199 CG194 CI194 CL194 CO194 CT194">
    <cfRule type="cellIs" dxfId="47" priority="34" operator="equal">
      <formula>0</formula>
    </cfRule>
    <cfRule type="containsErrors" dxfId="46" priority="35">
      <formula>ISERROR(CD194)</formula>
    </cfRule>
  </conditionalFormatting>
  <conditionalFormatting sqref="CD175:CT178 CE194:CF195 CH179:CH195 CI193 CJ193:CJ194 CK179:CK195 CL193 CM193:CM194 CN179:CN195 CO193 CP193:CP194 CT179:CT193 CQ179:CS195 CD179:CG193 CI179:CJ192 CL179:CM192 CO179:CP192">
    <cfRule type="containsErrors" dxfId="45" priority="33">
      <formula>ISERROR(CD175)</formula>
    </cfRule>
  </conditionalFormatting>
  <conditionalFormatting sqref="CD200:CT208">
    <cfRule type="cellIs" dxfId="44" priority="31" operator="equal">
      <formula>0</formula>
    </cfRule>
    <cfRule type="containsErrors" dxfId="43" priority="32">
      <formula>ISERROR(CD200)</formula>
    </cfRule>
  </conditionalFormatting>
  <conditionalFormatting sqref="CD209:CT209">
    <cfRule type="cellIs" dxfId="42" priority="29" operator="equal">
      <formula>0</formula>
    </cfRule>
    <cfRule type="containsErrors" dxfId="41" priority="30">
      <formula>ISERROR(CD209)</formula>
    </cfRule>
  </conditionalFormatting>
  <conditionalFormatting sqref="CM216:CO216 CM217:CM222">
    <cfRule type="cellIs" dxfId="40" priority="27" operator="equal">
      <formula>0</formula>
    </cfRule>
    <cfRule type="containsErrors" dxfId="39" priority="28">
      <formula>ISERROR(CM216)</formula>
    </cfRule>
  </conditionalFormatting>
  <conditionalFormatting sqref="CN221:CO221">
    <cfRule type="cellIs" dxfId="38" priority="25" operator="equal">
      <formula>0</formula>
    </cfRule>
    <cfRule type="containsErrors" dxfId="37" priority="26">
      <formula>ISERROR(CN221)</formula>
    </cfRule>
  </conditionalFormatting>
  <conditionalFormatting sqref="CN222:CO222">
    <cfRule type="cellIs" dxfId="36" priority="23" operator="equal">
      <formula>0</formula>
    </cfRule>
    <cfRule type="containsErrors" dxfId="35" priority="24">
      <formula>ISERROR(CN222)</formula>
    </cfRule>
  </conditionalFormatting>
  <conditionalFormatting sqref="CN217:CO217">
    <cfRule type="cellIs" dxfId="34" priority="21" operator="equal">
      <formula>0</formula>
    </cfRule>
    <cfRule type="containsErrors" dxfId="33" priority="22">
      <formula>ISERROR(CN217)</formula>
    </cfRule>
  </conditionalFormatting>
  <conditionalFormatting sqref="CL218">
    <cfRule type="cellIs" dxfId="32" priority="19" operator="equal">
      <formula>0</formula>
    </cfRule>
    <cfRule type="containsErrors" dxfId="31" priority="20">
      <formula>ISERROR(CL218)</formula>
    </cfRule>
  </conditionalFormatting>
  <conditionalFormatting sqref="CN218:CO218">
    <cfRule type="cellIs" dxfId="30" priority="17" operator="equal">
      <formula>0</formula>
    </cfRule>
    <cfRule type="containsErrors" dxfId="29" priority="18">
      <formula>ISERROR(CN218)</formula>
    </cfRule>
  </conditionalFormatting>
  <conditionalFormatting sqref="CN219:CO219">
    <cfRule type="cellIs" dxfId="28" priority="15" operator="equal">
      <formula>0</formula>
    </cfRule>
    <cfRule type="containsErrors" dxfId="27" priority="16">
      <formula>ISERROR(CN219)</formula>
    </cfRule>
  </conditionalFormatting>
  <conditionalFormatting sqref="CN220:CO220">
    <cfRule type="cellIs" dxfId="26" priority="13" operator="equal">
      <formula>0</formula>
    </cfRule>
    <cfRule type="containsErrors" dxfId="25" priority="14">
      <formula>ISERROR(CN220)</formula>
    </cfRule>
  </conditionalFormatting>
  <conditionalFormatting sqref="CF217:CG217">
    <cfRule type="cellIs" dxfId="24" priority="11" operator="equal">
      <formula>0</formula>
    </cfRule>
    <cfRule type="containsErrors" dxfId="23" priority="12">
      <formula>ISERROR(CF217)</formula>
    </cfRule>
  </conditionalFormatting>
  <conditionalFormatting sqref="CF218:CG218">
    <cfRule type="cellIs" dxfId="22" priority="9" operator="equal">
      <formula>0</formula>
    </cfRule>
    <cfRule type="containsErrors" dxfId="21" priority="10">
      <formula>ISERROR(CF218)</formula>
    </cfRule>
  </conditionalFormatting>
  <conditionalFormatting sqref="CF219:CG219">
    <cfRule type="cellIs" dxfId="20" priority="7" operator="equal">
      <formula>0</formula>
    </cfRule>
    <cfRule type="containsErrors" dxfId="19" priority="8">
      <formula>ISERROR(CF219)</formula>
    </cfRule>
  </conditionalFormatting>
  <conditionalFormatting sqref="CF220:CG220">
    <cfRule type="cellIs" dxfId="18" priority="5" operator="equal">
      <formula>0</formula>
    </cfRule>
    <cfRule type="containsErrors" dxfId="17" priority="6">
      <formula>ISERROR(CF220)</formula>
    </cfRule>
  </conditionalFormatting>
  <conditionalFormatting sqref="CF221:CG221">
    <cfRule type="cellIs" dxfId="16" priority="3" operator="equal">
      <formula>0</formula>
    </cfRule>
    <cfRule type="containsErrors" dxfId="15" priority="4">
      <formula>ISERROR(CF221)</formula>
    </cfRule>
  </conditionalFormatting>
  <conditionalFormatting sqref="CD195 CG195 CI195:CJ195 CL195:CM195 CO195:CP195 CT195">
    <cfRule type="cellIs" dxfId="14" priority="1" operator="equal">
      <formula>0</formula>
    </cfRule>
    <cfRule type="containsErrors" dxfId="13" priority="2">
      <formula>ISERROR(CD195)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Ancien horaire</vt:lpstr>
      <vt:lpstr>Nouvel horaire</vt:lpstr>
      <vt:lpstr>Sem.01</vt:lpstr>
      <vt:lpstr>Sem.02</vt:lpstr>
      <vt:lpstr>Sem.03</vt:lpstr>
      <vt:lpstr>Sem.04</vt:lpstr>
      <vt:lpstr>Sem.05</vt:lpstr>
      <vt:lpstr>Sem.010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2019-05-12T13:04:24Z</dcterms:created>
  <dcterms:modified xsi:type="dcterms:W3CDTF">2019-05-12T18:08:52Z</dcterms:modified>
</cp:coreProperties>
</file>