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8064" windowHeight="5604"/>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10"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9" i="1"/>
  <c r="N43" i="1" l="1"/>
  <c r="N9" i="1"/>
  <c r="M44" i="1" l="1"/>
  <c r="N11" i="1"/>
  <c r="N12" i="1" s="1"/>
  <c r="N13" i="1" s="1"/>
  <c r="N14" i="1" s="1"/>
  <c r="N15" i="1" s="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4" i="1" l="1"/>
</calcChain>
</file>

<file path=xl/sharedStrings.xml><?xml version="1.0" encoding="utf-8"?>
<sst xmlns="http://schemas.openxmlformats.org/spreadsheetml/2006/main" count="15" uniqueCount="15">
  <si>
    <t>Dépôt hebdo.</t>
  </si>
  <si>
    <t>Solde Bancaire, hebdo.</t>
  </si>
  <si>
    <t>Dates</t>
  </si>
  <si>
    <t>Numéros de semaine</t>
  </si>
  <si>
    <t>Revenus joueurs réguliers présents</t>
  </si>
  <si>
    <t>Revenus substituts</t>
  </si>
  <si>
    <t>Revenus absences</t>
  </si>
  <si>
    <t>Revenus 69/169/269</t>
  </si>
  <si>
    <t>Revenus moitié-moitié</t>
  </si>
  <si>
    <t>Autres revenus</t>
  </si>
  <si>
    <t>Dépenses 69/169/269</t>
  </si>
  <si>
    <t>Dépenses moitié-moitié</t>
  </si>
  <si>
    <t>Dépenses bowling</t>
  </si>
  <si>
    <t>Autres dépenses</t>
  </si>
  <si>
    <t>Solde de l'année précédente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</si>
</sst>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 #,##0.00_)\ &quot;$&quot;_ ;_ * \(#,##0.00\)\ &quot;$&quot;_ ;_ * &quot;-&quot;??_)\ &quot;$&quot;_ ;_ @_ "/>
    <numFmt numFmtId="164" formatCode="#,##0.00\ &quot;$&quot;"/>
  </numFmts>
  <fonts count="9" x14ac:knownFonts="1">
    <font>
      <sz val="11"/>
      <color theme="1"/>
      <name val="Calibri"/>
      <family val="2"/>
    </font>
    <font>
      <sz val="11"/>
      <color theme="1"/>
      <name val="Calibri"/>
      <family val="2"/>
    </font>
    <font>
      <sz val="11"/>
      <color theme="1"/>
      <name val="Calibri"/>
      <family val="2"/>
      <scheme val="minor"/>
    </font>
    <font>
      <b/>
      <sz val="10"/>
      <name val="Calibri"/>
      <family val="2"/>
    </font>
    <font>
      <b/>
      <sz val="10"/>
      <color theme="1"/>
      <name val="Calibri"/>
      <family val="2"/>
    </font>
    <font>
      <b/>
      <sz val="12"/>
      <color theme="1"/>
      <name val="Calibri"/>
      <family val="2"/>
    </font>
    <font>
      <b/>
      <sz val="9"/>
      <color theme="1"/>
      <name val="Calibri"/>
      <family val="2"/>
    </font>
    <font>
      <b/>
      <sz val="11"/>
      <color theme="1"/>
      <name val="Calibri"/>
      <family val="2"/>
    </font>
    <font>
      <b/>
      <sz val="8"/>
      <name val="Calibri"/>
      <family val="2"/>
    </font>
  </fonts>
  <fills count="13">
    <fill>
      <patternFill patternType="none"/>
    </fill>
    <fill>
      <patternFill patternType="gray125"/>
    </fill>
    <fill>
      <patternFill patternType="solid">
        <fgColor rgb="FF00B0F0"/>
        <bgColor indexed="64"/>
      </patternFill>
    </fill>
    <fill>
      <patternFill patternType="solid">
        <fgColor theme="3"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rgb="FF92D050"/>
        <bgColor indexed="64"/>
      </patternFill>
    </fill>
    <fill>
      <patternFill patternType="solid">
        <fgColor rgb="FF99AADF"/>
        <bgColor indexed="64"/>
      </patternFill>
    </fill>
    <fill>
      <patternFill patternType="solid">
        <fgColor theme="0" tint="-0.249977111117893"/>
        <bgColor indexed="64"/>
      </patternFill>
    </fill>
    <fill>
      <patternFill patternType="solid">
        <fgColor rgb="FFFF9999"/>
        <bgColor indexed="64"/>
      </patternFill>
    </fill>
    <fill>
      <patternFill patternType="solid">
        <fgColor rgb="FFFFFF00"/>
        <bgColor indexed="64"/>
      </patternFill>
    </fill>
    <fill>
      <patternFill patternType="solid">
        <fgColor rgb="FFFFC000"/>
        <bgColor indexed="64"/>
      </patternFill>
    </fill>
    <fill>
      <patternFill patternType="solid">
        <fgColor theme="5" tint="0.59999389629810485"/>
        <bgColor indexed="64"/>
      </patternFill>
    </fill>
  </fills>
  <borders count="2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bottom style="thin">
        <color indexed="64"/>
      </bottom>
      <diagonal/>
    </border>
    <border>
      <left style="medium">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44" fontId="1" fillId="0" borderId="0" applyFont="0" applyFill="0" applyBorder="0" applyAlignment="0" applyProtection="0"/>
    <xf numFmtId="44" fontId="2" fillId="0" borderId="0" applyFont="0" applyFill="0" applyBorder="0" applyAlignment="0" applyProtection="0"/>
  </cellStyleXfs>
  <cellXfs count="49">
    <xf numFmtId="0" fontId="0" fillId="0" borderId="0" xfId="0"/>
    <xf numFmtId="44" fontId="0" fillId="0" borderId="0" xfId="1" applyFont="1"/>
    <xf numFmtId="44" fontId="4" fillId="3" borderId="7" xfId="2" applyFont="1" applyFill="1" applyBorder="1" applyAlignment="1">
      <alignment horizontal="center" vertical="center"/>
    </xf>
    <xf numFmtId="44" fontId="4" fillId="4" borderId="7" xfId="2" applyFont="1" applyFill="1" applyBorder="1" applyAlignment="1">
      <alignment horizontal="center" vertical="center"/>
    </xf>
    <xf numFmtId="164" fontId="4" fillId="6" borderId="8" xfId="2" applyNumberFormat="1" applyFont="1" applyFill="1" applyBorder="1" applyAlignment="1">
      <alignment horizontal="center" vertical="center"/>
    </xf>
    <xf numFmtId="0" fontId="0" fillId="5" borderId="0" xfId="0" applyFill="1" applyBorder="1"/>
    <xf numFmtId="164" fontId="5" fillId="5" borderId="0" xfId="0" applyNumberFormat="1" applyFont="1" applyFill="1" applyBorder="1" applyAlignment="1">
      <alignment horizontal="center" vertical="center"/>
    </xf>
    <xf numFmtId="44" fontId="3" fillId="2" borderId="1" xfId="2" applyFont="1" applyFill="1" applyBorder="1" applyAlignment="1">
      <alignment horizontal="center" vertical="center" wrapText="1"/>
    </xf>
    <xf numFmtId="44" fontId="3" fillId="2" borderId="2" xfId="2" applyFont="1" applyFill="1" applyBorder="1" applyAlignment="1">
      <alignment horizontal="center" vertical="center" wrapText="1"/>
    </xf>
    <xf numFmtId="44" fontId="3" fillId="2" borderId="3" xfId="2" applyFont="1" applyFill="1" applyBorder="1" applyAlignment="1">
      <alignment horizontal="center" vertical="center" wrapText="1"/>
    </xf>
    <xf numFmtId="44" fontId="6" fillId="7" borderId="1" xfId="2" applyFont="1" applyFill="1" applyBorder="1" applyAlignment="1">
      <alignment horizontal="center" vertical="center"/>
    </xf>
    <xf numFmtId="44" fontId="6" fillId="7" borderId="3" xfId="2" applyFont="1" applyFill="1" applyBorder="1" applyAlignment="1">
      <alignment horizontal="center" vertical="center"/>
    </xf>
    <xf numFmtId="44" fontId="6" fillId="7" borderId="2" xfId="2" applyFont="1" applyFill="1" applyBorder="1" applyAlignment="1">
      <alignment horizontal="center" vertical="center"/>
    </xf>
    <xf numFmtId="164" fontId="5" fillId="5" borderId="0" xfId="0" applyNumberFormat="1" applyFont="1" applyFill="1" applyBorder="1" applyAlignment="1">
      <alignment horizontal="center" vertical="center"/>
    </xf>
    <xf numFmtId="0" fontId="8" fillId="8" borderId="1" xfId="0" applyFont="1" applyFill="1" applyBorder="1" applyAlignment="1">
      <alignment horizontal="center" vertical="center" wrapText="1"/>
    </xf>
    <xf numFmtId="14" fontId="8" fillId="8" borderId="1" xfId="0" applyNumberFormat="1" applyFont="1" applyFill="1" applyBorder="1" applyAlignment="1">
      <alignment horizontal="center" vertical="center" wrapText="1"/>
    </xf>
    <xf numFmtId="44" fontId="8" fillId="6" borderId="1" xfId="2" applyFont="1" applyFill="1" applyBorder="1" applyAlignment="1">
      <alignment horizontal="center" vertical="center" wrapText="1"/>
    </xf>
    <xf numFmtId="44" fontId="8" fillId="6" borderId="2" xfId="2" applyFont="1" applyFill="1" applyBorder="1" applyAlignment="1">
      <alignment horizontal="center" vertical="center" wrapText="1"/>
    </xf>
    <xf numFmtId="44" fontId="8" fillId="9" borderId="1" xfId="2" applyFont="1" applyFill="1" applyBorder="1" applyAlignment="1">
      <alignment horizontal="center" vertical="center" wrapText="1"/>
    </xf>
    <xf numFmtId="0" fontId="8" fillId="8" borderId="2" xfId="0" applyFont="1" applyFill="1" applyBorder="1" applyAlignment="1">
      <alignment horizontal="center" vertical="center" wrapText="1"/>
    </xf>
    <xf numFmtId="14" fontId="8" fillId="8" borderId="2" xfId="0" applyNumberFormat="1" applyFont="1" applyFill="1" applyBorder="1" applyAlignment="1">
      <alignment horizontal="center" vertical="center" wrapText="1"/>
    </xf>
    <xf numFmtId="44" fontId="8" fillId="9" borderId="2" xfId="2" applyFont="1" applyFill="1" applyBorder="1" applyAlignment="1">
      <alignment horizontal="center" vertical="center" wrapText="1"/>
    </xf>
    <xf numFmtId="0" fontId="8" fillId="8" borderId="3" xfId="0" applyFont="1" applyFill="1" applyBorder="1" applyAlignment="1">
      <alignment horizontal="center" vertical="center" wrapText="1"/>
    </xf>
    <xf numFmtId="164" fontId="4" fillId="3" borderId="9" xfId="2" applyNumberFormat="1" applyFont="1" applyFill="1" applyBorder="1" applyAlignment="1">
      <alignment horizontal="center" vertical="center"/>
    </xf>
    <xf numFmtId="44" fontId="4" fillId="5" borderId="9" xfId="2" applyFont="1" applyFill="1" applyBorder="1" applyAlignment="1">
      <alignment horizontal="center" vertical="center"/>
    </xf>
    <xf numFmtId="0" fontId="0" fillId="0" borderId="4" xfId="0" applyBorder="1"/>
    <xf numFmtId="44" fontId="0" fillId="0" borderId="4" xfId="1" applyFont="1" applyBorder="1"/>
    <xf numFmtId="15" fontId="4" fillId="3" borderId="10" xfId="0" applyNumberFormat="1" applyFont="1" applyFill="1" applyBorder="1" applyAlignment="1">
      <alignment horizontal="center" vertical="center"/>
    </xf>
    <xf numFmtId="15" fontId="4" fillId="4" borderId="10" xfId="0" applyNumberFormat="1" applyFont="1" applyFill="1" applyBorder="1" applyAlignment="1">
      <alignment horizontal="center" vertical="center"/>
    </xf>
    <xf numFmtId="15" fontId="4" fillId="3" borderId="11" xfId="0" applyNumberFormat="1" applyFont="1" applyFill="1" applyBorder="1" applyAlignment="1">
      <alignment horizontal="center" vertical="center"/>
    </xf>
    <xf numFmtId="15" fontId="4" fillId="6" borderId="12" xfId="0" applyNumberFormat="1" applyFont="1" applyFill="1" applyBorder="1" applyAlignment="1">
      <alignment horizontal="center" vertical="center"/>
    </xf>
    <xf numFmtId="0" fontId="0" fillId="0" borderId="13" xfId="0" applyBorder="1"/>
    <xf numFmtId="0" fontId="0" fillId="0" borderId="14" xfId="0" applyBorder="1"/>
    <xf numFmtId="44" fontId="0" fillId="0" borderId="14" xfId="1" applyFont="1"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6" xfId="0" applyBorder="1"/>
    <xf numFmtId="0" fontId="0" fillId="0" borderId="8" xfId="0" applyBorder="1"/>
    <xf numFmtId="44" fontId="4" fillId="10" borderId="7" xfId="2" applyFont="1" applyFill="1" applyBorder="1" applyAlignment="1">
      <alignment horizontal="center" vertical="center"/>
    </xf>
    <xf numFmtId="164" fontId="4" fillId="4" borderId="9" xfId="2" applyNumberFormat="1" applyFont="1" applyFill="1" applyBorder="1" applyAlignment="1">
      <alignment horizontal="center" vertical="center"/>
    </xf>
    <xf numFmtId="44" fontId="7" fillId="11" borderId="5" xfId="1" applyFont="1" applyFill="1" applyBorder="1"/>
    <xf numFmtId="0" fontId="7" fillId="0" borderId="19" xfId="0" applyFont="1" applyBorder="1" applyAlignment="1">
      <alignment horizontal="center"/>
    </xf>
    <xf numFmtId="0" fontId="7" fillId="0" borderId="20" xfId="0" applyFont="1" applyBorder="1" applyAlignment="1">
      <alignment horizontal="center"/>
    </xf>
    <xf numFmtId="0" fontId="7" fillId="0" borderId="21" xfId="0" applyFont="1" applyBorder="1" applyAlignment="1">
      <alignment horizontal="center"/>
    </xf>
    <xf numFmtId="0" fontId="4" fillId="5" borderId="0" xfId="0" applyFont="1" applyFill="1" applyBorder="1" applyAlignment="1">
      <alignment vertical="center" wrapText="1"/>
    </xf>
    <xf numFmtId="15" fontId="4" fillId="11" borderId="10" xfId="0" applyNumberFormat="1" applyFont="1" applyFill="1" applyBorder="1" applyAlignment="1">
      <alignment horizontal="center" vertical="center"/>
    </xf>
    <xf numFmtId="164" fontId="4" fillId="12" borderId="9" xfId="2" applyNumberFormat="1" applyFont="1" applyFill="1" applyBorder="1" applyAlignment="1">
      <alignment horizontal="center" vertical="center"/>
    </xf>
  </cellXfs>
  <cellStyles count="3">
    <cellStyle name="Monétaire" xfId="1" builtinId="4"/>
    <cellStyle name="Monétaire 3 3" xfId="2"/>
    <cellStyle name="Normal" xfId="0" builtinId="0"/>
  </cellStyles>
  <dxfs count="7">
    <dxf>
      <font>
        <color theme="0" tint="-4.9989318521683403E-2"/>
      </font>
    </dxf>
    <dxf>
      <font>
        <color theme="3" tint="0.79998168889431442"/>
      </font>
    </dxf>
    <dxf>
      <font>
        <color theme="3" tint="0.79998168889431442"/>
      </font>
    </dxf>
    <dxf>
      <font>
        <color theme="3" tint="0.79998168889431442"/>
      </font>
    </dxf>
    <dxf>
      <font>
        <color theme="6" tint="0.79998168889431442"/>
      </font>
    </dxf>
    <dxf>
      <font>
        <color rgb="FF99AADF"/>
      </font>
    </dxf>
    <dxf>
      <font>
        <color rgb="FF8178F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14</xdr:col>
      <xdr:colOff>45720</xdr:colOff>
      <xdr:row>3</xdr:row>
      <xdr:rowOff>182880</xdr:rowOff>
    </xdr:from>
    <xdr:ext cx="3108960" cy="5730240"/>
    <xdr:sp macro="" textlink="">
      <xdr:nvSpPr>
        <xdr:cNvPr id="2" name="ZoneTexte 1"/>
        <xdr:cNvSpPr txBox="1"/>
      </xdr:nvSpPr>
      <xdr:spPr>
        <a:xfrm>
          <a:off x="6697980" y="739140"/>
          <a:ext cx="3108960" cy="5730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J'aimerais pouvoir</a:t>
          </a:r>
          <a:r>
            <a:rPr lang="fr-CA" sz="1100" baseline="0"/>
            <a:t> ajouter le montant en N43 au solde bancaire hebdo. Mon problème est que ce montant doit être ajouté au solde bancaire à partir de la date suivant celle montrée en A43. (cette date est flexible).</a:t>
          </a:r>
        </a:p>
        <a:p>
          <a:endParaRPr lang="fr-CA" sz="1100" baseline="0"/>
        </a:p>
        <a:p>
          <a:r>
            <a:rPr lang="fr-CA" sz="1100" baseline="0"/>
            <a:t>Je m'explique: </a:t>
          </a:r>
        </a:p>
        <a:p>
          <a:endParaRPr lang="fr-CA" sz="1100" baseline="0"/>
        </a:p>
        <a:p>
          <a:r>
            <a:rPr lang="fr-CA" sz="1100" baseline="0"/>
            <a:t>Le montant est entré en N43 qu'à la date montrée en A43. Après que le montant est entré, il doit s'aditionner automatiquement au solde bancaire à la date suivant la date en A43. </a:t>
          </a:r>
        </a:p>
        <a:p>
          <a:r>
            <a:rPr lang="fr-CA" sz="1100" baseline="0"/>
            <a:t/>
          </a:r>
          <a:br>
            <a:rPr lang="fr-CA" sz="1100" baseline="0"/>
          </a:br>
          <a:r>
            <a:rPr lang="fr-CA" sz="1100" baseline="0"/>
            <a:t>Ex: Si la date en A43 est le 28 Déc., le montant en N43 doit s'ajouter au solde bancaire en date du 09 Jan. qui est la date suivant le 28 Déc. dans la liste des dates de la Col. A.</a:t>
          </a:r>
        </a:p>
        <a:p>
          <a:r>
            <a:rPr lang="fr-CA" sz="1100" baseline="0"/>
            <a:t>Après que le montant ce soit aditionné au solde il devient partie intégrente du solde pour les dates suivantes.</a:t>
          </a:r>
        </a:p>
        <a:p>
          <a:r>
            <a:rPr lang="fr-CA" sz="1100" baseline="0"/>
            <a:t>Ex: N26 = 2 202,90 $ +140,00 $ = Nouveau solde de 2 342,90 $ plutôt que 2 202,90 $.</a:t>
          </a:r>
        </a:p>
        <a:p>
          <a:r>
            <a:rPr lang="fr-CA" sz="1100" baseline="0"/>
            <a:t>N26 = 2 342,90 $ + M27 = nouveau solde en N27 de 2 528,90 $ plutôt que $2 388,90 $, </a:t>
          </a:r>
        </a:p>
        <a:p>
          <a:r>
            <a:rPr lang="fr-CA" sz="1100" baseline="0"/>
            <a:t>N27 = 2 528,90 $ + M28 = 2 690,90 = nouvveau solde en N28 de 2 690,90 $ plutôt que 2 550,90 $, et ainsi de suite.</a:t>
          </a:r>
        </a:p>
        <a:p>
          <a:r>
            <a:rPr lang="fr-CA" sz="1100" baseline="0"/>
            <a:t>J'ai essayé avec la fonction SI et ça me donne une référence circulaire.</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5"/>
  <sheetViews>
    <sheetView tabSelected="1" workbookViewId="0">
      <selection activeCell="A5" sqref="A5:A8"/>
    </sheetView>
  </sheetViews>
  <sheetFormatPr baseColWidth="10" defaultRowHeight="14.4" x14ac:dyDescent="0.3"/>
  <cols>
    <col min="2" max="4" width="3.77734375" customWidth="1"/>
    <col min="5" max="5" width="10.6640625" customWidth="1"/>
    <col min="6" max="6" width="3.77734375" customWidth="1"/>
    <col min="7" max="7" width="9.77734375" customWidth="1"/>
    <col min="8" max="9" width="3.77734375" customWidth="1"/>
    <col min="10" max="10" width="11.6640625" customWidth="1"/>
    <col min="11" max="12" width="3.77734375" customWidth="1"/>
    <col min="15" max="15" width="11.5546875" style="5"/>
  </cols>
  <sheetData>
    <row r="1" spans="1:15" ht="1.95" customHeight="1" x14ac:dyDescent="0.3"/>
    <row r="2" spans="1:15" ht="1.95" customHeight="1" x14ac:dyDescent="0.3">
      <c r="N2" s="1"/>
    </row>
    <row r="3" spans="1:15" ht="1.95" customHeight="1" thickBot="1" x14ac:dyDescent="0.35"/>
    <row r="4" spans="1:15" ht="1.95" customHeight="1" thickBot="1" x14ac:dyDescent="0.35">
      <c r="J4" s="43" t="s">
        <v>14</v>
      </c>
      <c r="K4" s="44"/>
      <c r="L4" s="44"/>
      <c r="M4" s="45"/>
      <c r="N4" s="42">
        <v>66.900000000000006</v>
      </c>
    </row>
    <row r="5" spans="1:15" ht="14.4" customHeight="1" x14ac:dyDescent="0.3">
      <c r="A5" s="14" t="s">
        <v>2</v>
      </c>
      <c r="B5" s="15" t="s">
        <v>3</v>
      </c>
      <c r="C5" s="16" t="s">
        <v>4</v>
      </c>
      <c r="D5" s="17" t="s">
        <v>5</v>
      </c>
      <c r="E5" s="16" t="s">
        <v>6</v>
      </c>
      <c r="F5" s="16" t="s">
        <v>7</v>
      </c>
      <c r="G5" s="16" t="s">
        <v>8</v>
      </c>
      <c r="H5" s="16" t="s">
        <v>9</v>
      </c>
      <c r="I5" s="18" t="s">
        <v>10</v>
      </c>
      <c r="J5" s="18" t="s">
        <v>11</v>
      </c>
      <c r="K5" s="18" t="s">
        <v>12</v>
      </c>
      <c r="L5" s="18" t="s">
        <v>13</v>
      </c>
      <c r="M5" s="7" t="s">
        <v>0</v>
      </c>
      <c r="N5" s="7" t="s">
        <v>1</v>
      </c>
      <c r="O5" s="46"/>
    </row>
    <row r="6" spans="1:15" x14ac:dyDescent="0.3">
      <c r="A6" s="19"/>
      <c r="B6" s="20"/>
      <c r="C6" s="17"/>
      <c r="D6" s="17"/>
      <c r="E6" s="17"/>
      <c r="F6" s="17"/>
      <c r="G6" s="17"/>
      <c r="H6" s="17"/>
      <c r="I6" s="21"/>
      <c r="J6" s="21"/>
      <c r="K6" s="21"/>
      <c r="L6" s="21"/>
      <c r="M6" s="8"/>
      <c r="N6" s="8"/>
      <c r="O6" s="46"/>
    </row>
    <row r="7" spans="1:15" x14ac:dyDescent="0.3">
      <c r="A7" s="19"/>
      <c r="B7" s="20"/>
      <c r="C7" s="17"/>
      <c r="D7" s="17"/>
      <c r="E7" s="17"/>
      <c r="F7" s="17"/>
      <c r="G7" s="17"/>
      <c r="H7" s="17"/>
      <c r="I7" s="21"/>
      <c r="J7" s="21"/>
      <c r="K7" s="21"/>
      <c r="L7" s="21"/>
      <c r="M7" s="8"/>
      <c r="N7" s="8"/>
      <c r="O7" s="46"/>
    </row>
    <row r="8" spans="1:15" ht="15" thickBot="1" x14ac:dyDescent="0.35">
      <c r="A8" s="22"/>
      <c r="B8" s="20"/>
      <c r="C8" s="17"/>
      <c r="D8" s="17"/>
      <c r="E8" s="17"/>
      <c r="F8" s="17"/>
      <c r="G8" s="17"/>
      <c r="H8" s="17"/>
      <c r="I8" s="21"/>
      <c r="J8" s="21"/>
      <c r="K8" s="21"/>
      <c r="L8" s="21"/>
      <c r="M8" s="9"/>
      <c r="N8" s="9"/>
      <c r="O8" s="46"/>
    </row>
    <row r="9" spans="1:15" ht="15.6" x14ac:dyDescent="0.3">
      <c r="A9" s="27">
        <v>42976</v>
      </c>
      <c r="B9" s="31"/>
      <c r="C9" s="32"/>
      <c r="D9" s="32"/>
      <c r="E9" s="33">
        <v>20</v>
      </c>
      <c r="F9" s="32"/>
      <c r="G9" s="33">
        <v>108</v>
      </c>
      <c r="H9" s="32"/>
      <c r="I9" s="32"/>
      <c r="J9" s="33">
        <v>20</v>
      </c>
      <c r="K9" s="32"/>
      <c r="L9" s="34"/>
      <c r="M9" s="23">
        <f>SUM(C9:H9)-SUM(I9:L9)</f>
        <v>108</v>
      </c>
      <c r="N9" s="2">
        <f>N4+M9</f>
        <v>174.9</v>
      </c>
      <c r="O9" s="6"/>
    </row>
    <row r="10" spans="1:15" ht="15.6" x14ac:dyDescent="0.3">
      <c r="A10" s="28">
        <v>42983</v>
      </c>
      <c r="B10" s="35"/>
      <c r="C10" s="25"/>
      <c r="D10" s="25"/>
      <c r="E10" s="26">
        <v>80</v>
      </c>
      <c r="F10" s="25"/>
      <c r="G10" s="26">
        <v>119</v>
      </c>
      <c r="H10" s="25"/>
      <c r="I10" s="25"/>
      <c r="J10" s="26">
        <v>20</v>
      </c>
      <c r="K10" s="25"/>
      <c r="L10" s="36"/>
      <c r="M10" s="41">
        <f t="shared" ref="M10:M42" si="0">SUM(C10:H10)-SUM(I10:L10)</f>
        <v>179</v>
      </c>
      <c r="N10" s="3">
        <f>IF(AND(N9&gt;0,M10=0),0,(N9+M10))</f>
        <v>353.9</v>
      </c>
      <c r="O10" s="6"/>
    </row>
    <row r="11" spans="1:15" ht="15.6" x14ac:dyDescent="0.3">
      <c r="A11" s="28">
        <v>42990</v>
      </c>
      <c r="B11" s="35"/>
      <c r="C11" s="25"/>
      <c r="D11" s="25"/>
      <c r="E11" s="26">
        <v>0</v>
      </c>
      <c r="F11" s="25"/>
      <c r="G11" s="26">
        <v>115</v>
      </c>
      <c r="H11" s="25"/>
      <c r="I11" s="25"/>
      <c r="J11" s="26">
        <v>20</v>
      </c>
      <c r="K11" s="25"/>
      <c r="L11" s="36"/>
      <c r="M11" s="41">
        <f t="shared" si="0"/>
        <v>95</v>
      </c>
      <c r="N11" s="3">
        <f t="shared" ref="N11:N41" si="1">IF(AND(N10&gt;0,M11=0),0,(N10+M11))</f>
        <v>448.9</v>
      </c>
      <c r="O11" s="6"/>
    </row>
    <row r="12" spans="1:15" ht="15.6" x14ac:dyDescent="0.3">
      <c r="A12" s="28">
        <v>42997</v>
      </c>
      <c r="B12" s="35"/>
      <c r="C12" s="25"/>
      <c r="D12" s="25"/>
      <c r="E12" s="26">
        <v>20</v>
      </c>
      <c r="F12" s="25"/>
      <c r="G12" s="26">
        <v>107</v>
      </c>
      <c r="H12" s="25"/>
      <c r="I12" s="25"/>
      <c r="J12" s="26">
        <v>50</v>
      </c>
      <c r="K12" s="25"/>
      <c r="L12" s="36"/>
      <c r="M12" s="41">
        <f t="shared" si="0"/>
        <v>77</v>
      </c>
      <c r="N12" s="3">
        <f t="shared" si="1"/>
        <v>525.9</v>
      </c>
      <c r="O12" s="6"/>
    </row>
    <row r="13" spans="1:15" ht="15.6" x14ac:dyDescent="0.3">
      <c r="A13" s="28">
        <v>43004</v>
      </c>
      <c r="B13" s="35"/>
      <c r="C13" s="25"/>
      <c r="D13" s="25"/>
      <c r="E13" s="26">
        <v>20</v>
      </c>
      <c r="F13" s="25"/>
      <c r="G13" s="26">
        <v>120</v>
      </c>
      <c r="H13" s="25"/>
      <c r="I13" s="25"/>
      <c r="J13" s="26">
        <v>20</v>
      </c>
      <c r="K13" s="25"/>
      <c r="L13" s="36"/>
      <c r="M13" s="41">
        <f t="shared" si="0"/>
        <v>120</v>
      </c>
      <c r="N13" s="3">
        <f t="shared" si="1"/>
        <v>645.9</v>
      </c>
      <c r="O13" s="6"/>
    </row>
    <row r="14" spans="1:15" ht="15.6" x14ac:dyDescent="0.3">
      <c r="A14" s="28">
        <v>43011</v>
      </c>
      <c r="B14" s="35"/>
      <c r="C14" s="25"/>
      <c r="D14" s="25"/>
      <c r="E14" s="26">
        <v>20</v>
      </c>
      <c r="F14" s="25"/>
      <c r="G14" s="26">
        <v>107</v>
      </c>
      <c r="H14" s="25"/>
      <c r="I14" s="25"/>
      <c r="J14" s="26">
        <v>20</v>
      </c>
      <c r="K14" s="25"/>
      <c r="L14" s="36"/>
      <c r="M14" s="41">
        <f t="shared" si="0"/>
        <v>107</v>
      </c>
      <c r="N14" s="3">
        <f t="shared" si="1"/>
        <v>752.9</v>
      </c>
      <c r="O14" s="6"/>
    </row>
    <row r="15" spans="1:15" ht="15.6" x14ac:dyDescent="0.3">
      <c r="A15" s="28">
        <v>43018</v>
      </c>
      <c r="B15" s="35"/>
      <c r="C15" s="25"/>
      <c r="D15" s="25"/>
      <c r="E15" s="26">
        <v>60</v>
      </c>
      <c r="F15" s="25"/>
      <c r="G15" s="26">
        <v>110</v>
      </c>
      <c r="H15" s="25"/>
      <c r="I15" s="25"/>
      <c r="J15" s="26">
        <v>20</v>
      </c>
      <c r="K15" s="25"/>
      <c r="L15" s="36"/>
      <c r="M15" s="41">
        <f t="shared" si="0"/>
        <v>150</v>
      </c>
      <c r="N15" s="3">
        <f t="shared" si="1"/>
        <v>902.9</v>
      </c>
      <c r="O15" s="6"/>
    </row>
    <row r="16" spans="1:15" ht="15.6" x14ac:dyDescent="0.3">
      <c r="A16" s="28">
        <v>43025</v>
      </c>
      <c r="B16" s="35"/>
      <c r="C16" s="25"/>
      <c r="D16" s="25"/>
      <c r="E16" s="26">
        <v>40</v>
      </c>
      <c r="F16" s="25"/>
      <c r="G16" s="26">
        <v>110</v>
      </c>
      <c r="H16" s="25"/>
      <c r="I16" s="25"/>
      <c r="J16" s="26">
        <v>20</v>
      </c>
      <c r="K16" s="25"/>
      <c r="L16" s="36"/>
      <c r="M16" s="41">
        <f t="shared" si="0"/>
        <v>130</v>
      </c>
      <c r="N16" s="3">
        <f t="shared" si="1"/>
        <v>1032.9000000000001</v>
      </c>
      <c r="O16" s="6"/>
    </row>
    <row r="17" spans="1:15" ht="15.6" x14ac:dyDescent="0.3">
      <c r="A17" s="28">
        <v>43032</v>
      </c>
      <c r="B17" s="35"/>
      <c r="C17" s="25"/>
      <c r="D17" s="25"/>
      <c r="E17" s="26">
        <v>50</v>
      </c>
      <c r="F17" s="25"/>
      <c r="G17" s="26">
        <v>104</v>
      </c>
      <c r="H17" s="25"/>
      <c r="I17" s="25"/>
      <c r="J17" s="26">
        <v>20</v>
      </c>
      <c r="K17" s="25"/>
      <c r="L17" s="36"/>
      <c r="M17" s="41">
        <f t="shared" si="0"/>
        <v>134</v>
      </c>
      <c r="N17" s="3">
        <f t="shared" si="1"/>
        <v>1166.9000000000001</v>
      </c>
      <c r="O17" s="6"/>
    </row>
    <row r="18" spans="1:15" ht="15.6" x14ac:dyDescent="0.3">
      <c r="A18" s="28">
        <v>43039</v>
      </c>
      <c r="B18" s="35"/>
      <c r="C18" s="25"/>
      <c r="D18" s="25"/>
      <c r="E18" s="26">
        <v>60</v>
      </c>
      <c r="F18" s="25"/>
      <c r="G18" s="26">
        <v>112</v>
      </c>
      <c r="H18" s="25"/>
      <c r="I18" s="25"/>
      <c r="J18" s="26">
        <v>20</v>
      </c>
      <c r="K18" s="25"/>
      <c r="L18" s="36"/>
      <c r="M18" s="41">
        <f t="shared" si="0"/>
        <v>152</v>
      </c>
      <c r="N18" s="3">
        <f t="shared" si="1"/>
        <v>1318.9</v>
      </c>
      <c r="O18" s="6"/>
    </row>
    <row r="19" spans="1:15" ht="15.6" x14ac:dyDescent="0.3">
      <c r="A19" s="28">
        <v>43046</v>
      </c>
      <c r="B19" s="35"/>
      <c r="C19" s="25"/>
      <c r="D19" s="25"/>
      <c r="E19" s="26">
        <v>40</v>
      </c>
      <c r="F19" s="25"/>
      <c r="G19" s="26">
        <v>102</v>
      </c>
      <c r="H19" s="25"/>
      <c r="I19" s="25"/>
      <c r="J19" s="26">
        <v>20</v>
      </c>
      <c r="K19" s="25"/>
      <c r="L19" s="36"/>
      <c r="M19" s="41">
        <f t="shared" si="0"/>
        <v>122</v>
      </c>
      <c r="N19" s="3">
        <f t="shared" si="1"/>
        <v>1440.9</v>
      </c>
      <c r="O19" s="6"/>
    </row>
    <row r="20" spans="1:15" ht="15.6" x14ac:dyDescent="0.3">
      <c r="A20" s="28">
        <v>43053</v>
      </c>
      <c r="B20" s="35"/>
      <c r="C20" s="25"/>
      <c r="D20" s="25"/>
      <c r="E20" s="26">
        <v>0</v>
      </c>
      <c r="F20" s="25"/>
      <c r="G20" s="26">
        <v>121</v>
      </c>
      <c r="H20" s="25"/>
      <c r="I20" s="25"/>
      <c r="J20" s="26">
        <v>20</v>
      </c>
      <c r="K20" s="25"/>
      <c r="L20" s="36"/>
      <c r="M20" s="41">
        <f t="shared" si="0"/>
        <v>101</v>
      </c>
      <c r="N20" s="3">
        <f t="shared" si="1"/>
        <v>1541.9</v>
      </c>
      <c r="O20" s="6"/>
    </row>
    <row r="21" spans="1:15" ht="15.6" x14ac:dyDescent="0.3">
      <c r="A21" s="28">
        <v>43060</v>
      </c>
      <c r="B21" s="35"/>
      <c r="C21" s="25"/>
      <c r="D21" s="25"/>
      <c r="E21" s="26">
        <v>10</v>
      </c>
      <c r="F21" s="25"/>
      <c r="G21" s="26">
        <v>120</v>
      </c>
      <c r="H21" s="25"/>
      <c r="I21" s="25"/>
      <c r="J21" s="26">
        <v>60</v>
      </c>
      <c r="K21" s="25"/>
      <c r="L21" s="36"/>
      <c r="M21" s="41">
        <f t="shared" si="0"/>
        <v>70</v>
      </c>
      <c r="N21" s="3">
        <f t="shared" si="1"/>
        <v>1611.9</v>
      </c>
      <c r="O21" s="6"/>
    </row>
    <row r="22" spans="1:15" ht="15.6" x14ac:dyDescent="0.3">
      <c r="A22" s="28">
        <v>43067</v>
      </c>
      <c r="B22" s="35"/>
      <c r="C22" s="25"/>
      <c r="D22" s="25"/>
      <c r="E22" s="26">
        <v>20</v>
      </c>
      <c r="F22" s="25"/>
      <c r="G22" s="26">
        <v>124</v>
      </c>
      <c r="H22" s="25"/>
      <c r="I22" s="25"/>
      <c r="J22" s="26">
        <v>20</v>
      </c>
      <c r="K22" s="25"/>
      <c r="L22" s="36"/>
      <c r="M22" s="41">
        <f t="shared" si="0"/>
        <v>124</v>
      </c>
      <c r="N22" s="3">
        <f t="shared" si="1"/>
        <v>1735.9</v>
      </c>
      <c r="O22" s="6"/>
    </row>
    <row r="23" spans="1:15" ht="15.6" x14ac:dyDescent="0.3">
      <c r="A23" s="28">
        <v>43074</v>
      </c>
      <c r="B23" s="35"/>
      <c r="C23" s="25"/>
      <c r="D23" s="25"/>
      <c r="E23" s="26">
        <v>20</v>
      </c>
      <c r="F23" s="25"/>
      <c r="G23" s="26">
        <v>114</v>
      </c>
      <c r="H23" s="25"/>
      <c r="I23" s="25"/>
      <c r="J23" s="26">
        <v>20</v>
      </c>
      <c r="K23" s="25"/>
      <c r="L23" s="36"/>
      <c r="M23" s="41">
        <f t="shared" si="0"/>
        <v>114</v>
      </c>
      <c r="N23" s="3">
        <f t="shared" si="1"/>
        <v>1849.9</v>
      </c>
      <c r="O23" s="6"/>
    </row>
    <row r="24" spans="1:15" ht="15.6" x14ac:dyDescent="0.3">
      <c r="A24" s="28">
        <v>43081</v>
      </c>
      <c r="B24" s="35"/>
      <c r="C24" s="25"/>
      <c r="D24" s="25"/>
      <c r="E24" s="26">
        <v>10</v>
      </c>
      <c r="F24" s="25"/>
      <c r="G24" s="26">
        <v>122</v>
      </c>
      <c r="H24" s="25"/>
      <c r="I24" s="25"/>
      <c r="J24" s="26">
        <v>20</v>
      </c>
      <c r="K24" s="25"/>
      <c r="L24" s="36"/>
      <c r="M24" s="41">
        <f t="shared" si="0"/>
        <v>112</v>
      </c>
      <c r="N24" s="3">
        <f t="shared" si="1"/>
        <v>1961.9</v>
      </c>
      <c r="O24" s="6"/>
    </row>
    <row r="25" spans="1:15" ht="15.6" x14ac:dyDescent="0.3">
      <c r="A25" s="28">
        <v>43088</v>
      </c>
      <c r="B25" s="35"/>
      <c r="C25" s="25"/>
      <c r="D25" s="25"/>
      <c r="E25" s="26">
        <v>10</v>
      </c>
      <c r="F25" s="25"/>
      <c r="G25" s="26">
        <v>118</v>
      </c>
      <c r="H25" s="25"/>
      <c r="I25" s="25"/>
      <c r="J25" s="26">
        <v>20</v>
      </c>
      <c r="K25" s="25"/>
      <c r="L25" s="36"/>
      <c r="M25" s="41">
        <f t="shared" si="0"/>
        <v>108</v>
      </c>
      <c r="N25" s="3">
        <f t="shared" si="1"/>
        <v>2069.9</v>
      </c>
      <c r="O25" s="6"/>
    </row>
    <row r="26" spans="1:15" ht="15.6" x14ac:dyDescent="0.3">
      <c r="A26" s="47">
        <v>43109</v>
      </c>
      <c r="B26" s="35"/>
      <c r="C26" s="25"/>
      <c r="D26" s="25"/>
      <c r="E26" s="26">
        <v>40</v>
      </c>
      <c r="F26" s="25"/>
      <c r="G26" s="26">
        <v>113</v>
      </c>
      <c r="H26" s="25"/>
      <c r="I26" s="25"/>
      <c r="J26" s="26">
        <v>20</v>
      </c>
      <c r="K26" s="25"/>
      <c r="L26" s="36"/>
      <c r="M26" s="41">
        <f t="shared" si="0"/>
        <v>133</v>
      </c>
      <c r="N26" s="40">
        <f t="shared" si="1"/>
        <v>2202.9</v>
      </c>
      <c r="O26" s="6"/>
    </row>
    <row r="27" spans="1:15" ht="15.6" x14ac:dyDescent="0.3">
      <c r="A27" s="28">
        <v>43116</v>
      </c>
      <c r="B27" s="35"/>
      <c r="C27" s="25"/>
      <c r="D27" s="25"/>
      <c r="E27" s="26">
        <v>80</v>
      </c>
      <c r="F27" s="25"/>
      <c r="G27" s="26">
        <v>126</v>
      </c>
      <c r="H27" s="25"/>
      <c r="I27" s="25"/>
      <c r="J27" s="26">
        <v>20</v>
      </c>
      <c r="K27" s="25"/>
      <c r="L27" s="36"/>
      <c r="M27" s="48">
        <f t="shared" si="0"/>
        <v>186</v>
      </c>
      <c r="N27" s="40">
        <f t="shared" si="1"/>
        <v>2388.9</v>
      </c>
      <c r="O27" s="6"/>
    </row>
    <row r="28" spans="1:15" ht="15.6" x14ac:dyDescent="0.3">
      <c r="A28" s="28">
        <v>43123</v>
      </c>
      <c r="B28" s="35"/>
      <c r="C28" s="25"/>
      <c r="D28" s="25"/>
      <c r="E28" s="26">
        <v>60</v>
      </c>
      <c r="F28" s="25"/>
      <c r="G28" s="26">
        <v>122</v>
      </c>
      <c r="H28" s="25"/>
      <c r="I28" s="25"/>
      <c r="J28" s="26">
        <v>20</v>
      </c>
      <c r="K28" s="25"/>
      <c r="L28" s="36"/>
      <c r="M28" s="48">
        <f t="shared" si="0"/>
        <v>162</v>
      </c>
      <c r="N28" s="40">
        <f t="shared" si="1"/>
        <v>2550.9</v>
      </c>
      <c r="O28" s="6"/>
    </row>
    <row r="29" spans="1:15" ht="15.6" x14ac:dyDescent="0.3">
      <c r="A29" s="28">
        <v>43130</v>
      </c>
      <c r="B29" s="35"/>
      <c r="C29" s="25"/>
      <c r="D29" s="25"/>
      <c r="E29" s="26">
        <v>170</v>
      </c>
      <c r="F29" s="25"/>
      <c r="G29" s="26">
        <v>109</v>
      </c>
      <c r="H29" s="25"/>
      <c r="I29" s="25"/>
      <c r="J29" s="26">
        <v>20</v>
      </c>
      <c r="K29" s="25"/>
      <c r="L29" s="36"/>
      <c r="M29" s="41">
        <f t="shared" si="0"/>
        <v>259</v>
      </c>
      <c r="N29" s="3">
        <f t="shared" si="1"/>
        <v>2809.9</v>
      </c>
      <c r="O29" s="6"/>
    </row>
    <row r="30" spans="1:15" ht="15.6" x14ac:dyDescent="0.3">
      <c r="A30" s="28">
        <v>43137</v>
      </c>
      <c r="B30" s="35"/>
      <c r="C30" s="25"/>
      <c r="D30" s="25"/>
      <c r="E30" s="26">
        <v>110</v>
      </c>
      <c r="F30" s="25"/>
      <c r="G30" s="26">
        <v>113</v>
      </c>
      <c r="H30" s="25"/>
      <c r="I30" s="25"/>
      <c r="J30" s="26">
        <v>20</v>
      </c>
      <c r="K30" s="25"/>
      <c r="L30" s="36"/>
      <c r="M30" s="41">
        <f t="shared" si="0"/>
        <v>203</v>
      </c>
      <c r="N30" s="3">
        <f t="shared" si="1"/>
        <v>3012.9</v>
      </c>
      <c r="O30" s="6"/>
    </row>
    <row r="31" spans="1:15" ht="15.6" x14ac:dyDescent="0.3">
      <c r="A31" s="28">
        <v>43144</v>
      </c>
      <c r="B31" s="35"/>
      <c r="C31" s="25"/>
      <c r="D31" s="25"/>
      <c r="E31" s="26">
        <v>120</v>
      </c>
      <c r="F31" s="25"/>
      <c r="G31" s="26">
        <v>108</v>
      </c>
      <c r="H31" s="25"/>
      <c r="I31" s="25"/>
      <c r="J31" s="26">
        <v>20</v>
      </c>
      <c r="K31" s="25"/>
      <c r="L31" s="36"/>
      <c r="M31" s="41">
        <f t="shared" si="0"/>
        <v>208</v>
      </c>
      <c r="N31" s="3">
        <f t="shared" si="1"/>
        <v>3220.9</v>
      </c>
      <c r="O31" s="6"/>
    </row>
    <row r="32" spans="1:15" ht="15.6" x14ac:dyDescent="0.3">
      <c r="A32" s="28">
        <v>43151</v>
      </c>
      <c r="B32" s="35"/>
      <c r="C32" s="25"/>
      <c r="D32" s="25"/>
      <c r="E32" s="26">
        <v>130</v>
      </c>
      <c r="F32" s="25"/>
      <c r="G32" s="26">
        <v>108</v>
      </c>
      <c r="H32" s="25"/>
      <c r="I32" s="25"/>
      <c r="J32" s="26">
        <v>20</v>
      </c>
      <c r="K32" s="25"/>
      <c r="L32" s="36"/>
      <c r="M32" s="41">
        <f t="shared" si="0"/>
        <v>218</v>
      </c>
      <c r="N32" s="3">
        <f t="shared" si="1"/>
        <v>3438.9</v>
      </c>
      <c r="O32" s="6"/>
    </row>
    <row r="33" spans="1:15" ht="15.6" x14ac:dyDescent="0.3">
      <c r="A33" s="28">
        <v>43158</v>
      </c>
      <c r="B33" s="35"/>
      <c r="C33" s="25"/>
      <c r="D33" s="25"/>
      <c r="E33" s="26">
        <v>60</v>
      </c>
      <c r="F33" s="25"/>
      <c r="G33" s="26">
        <v>104</v>
      </c>
      <c r="H33" s="25"/>
      <c r="I33" s="25"/>
      <c r="J33" s="26">
        <v>50</v>
      </c>
      <c r="K33" s="25"/>
      <c r="L33" s="36"/>
      <c r="M33" s="41">
        <f t="shared" si="0"/>
        <v>114</v>
      </c>
      <c r="N33" s="3">
        <f t="shared" si="1"/>
        <v>3552.9</v>
      </c>
      <c r="O33" s="6"/>
    </row>
    <row r="34" spans="1:15" ht="15.6" x14ac:dyDescent="0.3">
      <c r="A34" s="28">
        <v>43165</v>
      </c>
      <c r="B34" s="35"/>
      <c r="C34" s="25"/>
      <c r="D34" s="25"/>
      <c r="E34" s="26">
        <v>100</v>
      </c>
      <c r="F34" s="25"/>
      <c r="G34" s="26">
        <v>118</v>
      </c>
      <c r="H34" s="25"/>
      <c r="I34" s="25"/>
      <c r="J34" s="26">
        <v>20</v>
      </c>
      <c r="K34" s="25"/>
      <c r="L34" s="36"/>
      <c r="M34" s="41">
        <f t="shared" si="0"/>
        <v>198</v>
      </c>
      <c r="N34" s="3">
        <f t="shared" si="1"/>
        <v>3750.9</v>
      </c>
      <c r="O34" s="6"/>
    </row>
    <row r="35" spans="1:15" ht="15.6" x14ac:dyDescent="0.3">
      <c r="A35" s="28">
        <v>43172</v>
      </c>
      <c r="B35" s="35"/>
      <c r="C35" s="25"/>
      <c r="D35" s="25"/>
      <c r="E35" s="26">
        <v>20</v>
      </c>
      <c r="F35" s="25"/>
      <c r="G35" s="26">
        <v>113</v>
      </c>
      <c r="H35" s="25"/>
      <c r="I35" s="25"/>
      <c r="J35" s="26">
        <v>20</v>
      </c>
      <c r="K35" s="25"/>
      <c r="L35" s="36"/>
      <c r="M35" s="41">
        <f t="shared" si="0"/>
        <v>113</v>
      </c>
      <c r="N35" s="3">
        <f t="shared" si="1"/>
        <v>3863.9</v>
      </c>
      <c r="O35" s="6"/>
    </row>
    <row r="36" spans="1:15" ht="15.6" x14ac:dyDescent="0.3">
      <c r="A36" s="28">
        <v>43179</v>
      </c>
      <c r="B36" s="35"/>
      <c r="C36" s="25"/>
      <c r="D36" s="25"/>
      <c r="E36" s="26">
        <v>30</v>
      </c>
      <c r="F36" s="25"/>
      <c r="G36" s="26">
        <v>118</v>
      </c>
      <c r="H36" s="25"/>
      <c r="I36" s="25"/>
      <c r="J36" s="26">
        <v>55</v>
      </c>
      <c r="K36" s="25"/>
      <c r="L36" s="36"/>
      <c r="M36" s="41">
        <f t="shared" si="0"/>
        <v>93</v>
      </c>
      <c r="N36" s="3">
        <f t="shared" si="1"/>
        <v>3956.9</v>
      </c>
      <c r="O36" s="6"/>
    </row>
    <row r="37" spans="1:15" ht="15.6" x14ac:dyDescent="0.3">
      <c r="A37" s="28">
        <v>43186</v>
      </c>
      <c r="B37" s="35"/>
      <c r="C37" s="25"/>
      <c r="D37" s="25"/>
      <c r="E37" s="26">
        <v>10</v>
      </c>
      <c r="F37" s="25"/>
      <c r="G37" s="26">
        <v>114</v>
      </c>
      <c r="H37" s="25"/>
      <c r="I37" s="25"/>
      <c r="J37" s="26">
        <v>20</v>
      </c>
      <c r="K37" s="25"/>
      <c r="L37" s="36"/>
      <c r="M37" s="41">
        <f t="shared" si="0"/>
        <v>104</v>
      </c>
      <c r="N37" s="3">
        <f t="shared" si="1"/>
        <v>4060.9</v>
      </c>
      <c r="O37" s="6"/>
    </row>
    <row r="38" spans="1:15" ht="15.6" x14ac:dyDescent="0.3">
      <c r="A38" s="28">
        <v>43193</v>
      </c>
      <c r="B38" s="35"/>
      <c r="C38" s="25"/>
      <c r="D38" s="25"/>
      <c r="E38" s="26">
        <v>50</v>
      </c>
      <c r="F38" s="25"/>
      <c r="G38" s="26">
        <v>200</v>
      </c>
      <c r="H38" s="25"/>
      <c r="I38" s="25"/>
      <c r="J38" s="26">
        <v>100</v>
      </c>
      <c r="K38" s="25"/>
      <c r="L38" s="36"/>
      <c r="M38" s="41">
        <f t="shared" si="0"/>
        <v>150</v>
      </c>
      <c r="N38" s="3">
        <f t="shared" si="1"/>
        <v>4210.8999999999996</v>
      </c>
      <c r="O38" s="6"/>
    </row>
    <row r="39" spans="1:15" ht="15.6" x14ac:dyDescent="0.3">
      <c r="A39" s="28">
        <v>43200</v>
      </c>
      <c r="B39" s="35"/>
      <c r="C39" s="25"/>
      <c r="D39" s="25"/>
      <c r="E39" s="26">
        <v>70</v>
      </c>
      <c r="F39" s="25"/>
      <c r="G39" s="26">
        <v>176</v>
      </c>
      <c r="H39" s="25"/>
      <c r="I39" s="25"/>
      <c r="J39" s="26">
        <v>85</v>
      </c>
      <c r="K39" s="25"/>
      <c r="L39" s="36"/>
      <c r="M39" s="41">
        <f t="shared" si="0"/>
        <v>161</v>
      </c>
      <c r="N39" s="3">
        <f t="shared" si="1"/>
        <v>4371.8999999999996</v>
      </c>
      <c r="O39" s="6"/>
    </row>
    <row r="40" spans="1:15" ht="15.6" x14ac:dyDescent="0.3">
      <c r="A40" s="28">
        <v>43207</v>
      </c>
      <c r="B40" s="35"/>
      <c r="C40" s="25"/>
      <c r="D40" s="25"/>
      <c r="E40" s="26">
        <v>20</v>
      </c>
      <c r="F40" s="25"/>
      <c r="G40" s="26">
        <v>191</v>
      </c>
      <c r="H40" s="25"/>
      <c r="I40" s="25"/>
      <c r="J40" s="26">
        <v>95</v>
      </c>
      <c r="K40" s="25"/>
      <c r="L40" s="36"/>
      <c r="M40" s="41">
        <f t="shared" si="0"/>
        <v>116</v>
      </c>
      <c r="N40" s="3">
        <f t="shared" si="1"/>
        <v>4487.8999999999996</v>
      </c>
      <c r="O40" s="6"/>
    </row>
    <row r="41" spans="1:15" ht="15.6" x14ac:dyDescent="0.3">
      <c r="A41" s="28">
        <v>43214</v>
      </c>
      <c r="B41" s="35"/>
      <c r="C41" s="25"/>
      <c r="D41" s="25"/>
      <c r="E41" s="26"/>
      <c r="F41" s="25"/>
      <c r="G41" s="26">
        <v>164</v>
      </c>
      <c r="H41" s="25"/>
      <c r="I41" s="25"/>
      <c r="J41" s="26">
        <v>80</v>
      </c>
      <c r="K41" s="25"/>
      <c r="L41" s="36"/>
      <c r="M41" s="41">
        <f t="shared" si="0"/>
        <v>84</v>
      </c>
      <c r="N41" s="3">
        <f t="shared" si="1"/>
        <v>4571.8999999999996</v>
      </c>
      <c r="O41" s="6"/>
    </row>
    <row r="42" spans="1:15" ht="15.6" x14ac:dyDescent="0.3">
      <c r="A42" s="29">
        <v>43221</v>
      </c>
      <c r="B42" s="35"/>
      <c r="C42" s="25"/>
      <c r="D42" s="25"/>
      <c r="E42" s="25"/>
      <c r="F42" s="25"/>
      <c r="G42" s="25"/>
      <c r="H42" s="25"/>
      <c r="I42" s="25"/>
      <c r="J42" s="26"/>
      <c r="K42" s="25"/>
      <c r="L42" s="36"/>
      <c r="M42" s="23">
        <f t="shared" si="0"/>
        <v>0</v>
      </c>
      <c r="N42" s="2"/>
      <c r="O42" s="6"/>
    </row>
    <row r="43" spans="1:15" ht="16.2" thickBot="1" x14ac:dyDescent="0.35">
      <c r="A43" s="30">
        <v>43097</v>
      </c>
      <c r="B43" s="37"/>
      <c r="C43" s="38"/>
      <c r="D43" s="38"/>
      <c r="E43" s="38"/>
      <c r="F43" s="38"/>
      <c r="G43" s="38"/>
      <c r="H43" s="38"/>
      <c r="I43" s="38"/>
      <c r="J43" s="38"/>
      <c r="K43" s="38"/>
      <c r="L43" s="39"/>
      <c r="M43" s="24">
        <v>140</v>
      </c>
      <c r="N43" s="4">
        <f>M43</f>
        <v>140</v>
      </c>
      <c r="O43" s="6"/>
    </row>
    <row r="44" spans="1:15" x14ac:dyDescent="0.3">
      <c r="M44" s="10">
        <f t="shared" ref="M44" si="2">SUM(M9:M43)</f>
        <v>4645</v>
      </c>
      <c r="N44" s="12">
        <f>MAX(N9:N42)+N43</f>
        <v>4711.8999999999996</v>
      </c>
      <c r="O44" s="13"/>
    </row>
    <row r="45" spans="1:15" ht="15" thickBot="1" x14ac:dyDescent="0.35">
      <c r="M45" s="11"/>
      <c r="N45" s="11"/>
      <c r="O45" s="13"/>
    </row>
  </sheetData>
  <mergeCells count="18">
    <mergeCell ref="J4:M4"/>
    <mergeCell ref="A5:A8"/>
    <mergeCell ref="B5:B8"/>
    <mergeCell ref="C5:C8"/>
    <mergeCell ref="D5:D8"/>
    <mergeCell ref="E5:E8"/>
    <mergeCell ref="F5:F8"/>
    <mergeCell ref="G5:G8"/>
    <mergeCell ref="H5:H8"/>
    <mergeCell ref="I5:I8"/>
    <mergeCell ref="J5:J8"/>
    <mergeCell ref="K5:K8"/>
    <mergeCell ref="L5:L8"/>
    <mergeCell ref="M5:M8"/>
    <mergeCell ref="N5:N8"/>
    <mergeCell ref="M44:M45"/>
    <mergeCell ref="N44:N45"/>
    <mergeCell ref="O44:O45"/>
  </mergeCells>
  <conditionalFormatting sqref="O44:O45">
    <cfRule type="cellIs" dxfId="6" priority="2" operator="equal">
      <formula>0</formula>
    </cfRule>
  </conditionalFormatting>
  <conditionalFormatting sqref="M44:N44">
    <cfRule type="cellIs" dxfId="5" priority="7" operator="equal">
      <formula>0</formula>
    </cfRule>
  </conditionalFormatting>
  <conditionalFormatting sqref="N42">
    <cfRule type="cellIs" dxfId="4" priority="6" operator="equal">
      <formula>0</formula>
    </cfRule>
  </conditionalFormatting>
  <conditionalFormatting sqref="N43">
    <cfRule type="cellIs" dxfId="3" priority="5" operator="equal">
      <formula>0</formula>
    </cfRule>
  </conditionalFormatting>
  <conditionalFormatting sqref="M9:M43">
    <cfRule type="cellIs" dxfId="2" priority="4" operator="equal">
      <formula>0</formula>
    </cfRule>
  </conditionalFormatting>
  <conditionalFormatting sqref="N9">
    <cfRule type="cellIs" dxfId="1" priority="3" operator="equal">
      <formula>0</formula>
    </cfRule>
  </conditionalFormatting>
  <conditionalFormatting sqref="N10:O41 O42">
    <cfRule type="cellIs" dxfId="0" priority="1" operator="equal">
      <formula>0</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2017-05-20T19:36:08Z</dcterms:created>
  <dcterms:modified xsi:type="dcterms:W3CDTF">2017-05-21T13:22:58Z</dcterms:modified>
</cp:coreProperties>
</file>