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480" yWindow="900" windowWidth="19320" windowHeight="13500" activeTab="2"/>
  </bookViews>
  <sheets>
    <sheet name="Info" sheetId="5" r:id="rId1"/>
    <sheet name="copy revenue recogntion" sheetId="7" r:id="rId2"/>
    <sheet name="Commission Ralf" sheetId="2" r:id="rId3"/>
    <sheet name="Jens intern" sheetId="1" state="hidden" r:id="rId4"/>
  </sheets>
  <externalReferences>
    <externalReference r:id="rId5"/>
  </externalReferences>
  <definedNames>
    <definedName name="_xlnm._FilterDatabase" localSheetId="1" hidden="1">'copy revenue recogntion'!$A$3:$Q$120</definedName>
    <definedName name="_xlnm.Print_Area" localSheetId="2">'Commission Ralf'!#REF!</definedName>
    <definedName name="_xlnm.Print_Area" localSheetId="3">'Jens intern'!$A$1:$N$27</definedName>
  </definedNames>
  <calcPr calcId="145621"/>
  <pivotCaches>
    <pivotCache cacheId="47" r:id="rId6"/>
  </pivotCaches>
</workbook>
</file>

<file path=xl/calcChain.xml><?xml version="1.0" encoding="utf-8"?>
<calcChain xmlns="http://schemas.openxmlformats.org/spreadsheetml/2006/main">
  <c r="AL8" i="2" l="1"/>
  <c r="AL9" i="2"/>
  <c r="AL10" i="2"/>
  <c r="AL11" i="2"/>
  <c r="AL12" i="2"/>
  <c r="AL13" i="2"/>
  <c r="AL14" i="2"/>
  <c r="AL15" i="2"/>
  <c r="AL16" i="2"/>
  <c r="AL17" i="2"/>
  <c r="AL18" i="2"/>
  <c r="AL19" i="2"/>
  <c r="AL20" i="2"/>
  <c r="AL21" i="2"/>
  <c r="AL22" i="2"/>
  <c r="AL23" i="2"/>
  <c r="AL24" i="2"/>
  <c r="AL25" i="2"/>
  <c r="AL26" i="2"/>
  <c r="AL27" i="2"/>
  <c r="AL28" i="2"/>
  <c r="AL29" i="2"/>
  <c r="AL30" i="2"/>
  <c r="AL31" i="2"/>
  <c r="AL32" i="2"/>
  <c r="AL33" i="2"/>
  <c r="AL34" i="2"/>
  <c r="AL35" i="2"/>
  <c r="AL36" i="2"/>
  <c r="AL37" i="2"/>
  <c r="AL38" i="2"/>
  <c r="AL39" i="2"/>
  <c r="AL40" i="2"/>
  <c r="AL41" i="2"/>
  <c r="AL42" i="2"/>
  <c r="AL43" i="2"/>
  <c r="AL44" i="2"/>
  <c r="AL45" i="2"/>
  <c r="AL46" i="2"/>
  <c r="AL47" i="2"/>
  <c r="AL48" i="2"/>
  <c r="AL49" i="2"/>
  <c r="AL50" i="2"/>
  <c r="AL51" i="2"/>
  <c r="AL52" i="2"/>
  <c r="AL53" i="2"/>
  <c r="AL54" i="2"/>
  <c r="AL55" i="2"/>
  <c r="AL56" i="2"/>
  <c r="AL57" i="2"/>
  <c r="AL58" i="2"/>
  <c r="AL59" i="2"/>
  <c r="AL60" i="2"/>
  <c r="AL61" i="2"/>
  <c r="AL62" i="2"/>
  <c r="AL63" i="2"/>
  <c r="AL64" i="2"/>
  <c r="AL65" i="2"/>
  <c r="AL66" i="2"/>
  <c r="AL67" i="2"/>
  <c r="AL68" i="2"/>
  <c r="AL69" i="2"/>
  <c r="AL70" i="2"/>
  <c r="AL71" i="2"/>
  <c r="AL72" i="2"/>
  <c r="AL73" i="2"/>
  <c r="AL74" i="2"/>
  <c r="AL75" i="2"/>
  <c r="AL76" i="2"/>
  <c r="AL77" i="2"/>
  <c r="AL78" i="2"/>
  <c r="AL79" i="2"/>
  <c r="AL80" i="2"/>
  <c r="AL81" i="2"/>
  <c r="AL82" i="2"/>
  <c r="AL83" i="2"/>
  <c r="AL84" i="2"/>
  <c r="AL85" i="2"/>
  <c r="AL86" i="2"/>
  <c r="AL87" i="2"/>
  <c r="AL88" i="2"/>
  <c r="AL7" i="2"/>
  <c r="AJ8" i="2"/>
  <c r="AJ9" i="2"/>
  <c r="AJ10" i="2"/>
  <c r="AJ11" i="2"/>
  <c r="AJ12" i="2"/>
  <c r="AJ13" i="2"/>
  <c r="AJ14" i="2"/>
  <c r="AJ15" i="2"/>
  <c r="AJ16" i="2"/>
  <c r="AJ17" i="2"/>
  <c r="AJ18" i="2"/>
  <c r="AJ19" i="2"/>
  <c r="AJ20" i="2"/>
  <c r="AJ21" i="2"/>
  <c r="AJ22" i="2"/>
  <c r="AJ23" i="2"/>
  <c r="AJ24" i="2"/>
  <c r="AJ25" i="2"/>
  <c r="AJ26" i="2"/>
  <c r="AJ27" i="2"/>
  <c r="AJ28" i="2"/>
  <c r="AJ29" i="2"/>
  <c r="AJ30" i="2"/>
  <c r="AJ31" i="2"/>
  <c r="AJ32" i="2"/>
  <c r="AJ33" i="2"/>
  <c r="AJ34" i="2"/>
  <c r="AJ35" i="2"/>
  <c r="AJ36" i="2"/>
  <c r="AJ37" i="2"/>
  <c r="AJ38" i="2"/>
  <c r="AJ39" i="2"/>
  <c r="AJ40" i="2"/>
  <c r="AJ41" i="2"/>
  <c r="AJ42" i="2"/>
  <c r="AJ43" i="2"/>
  <c r="AJ44" i="2"/>
  <c r="AJ45" i="2"/>
  <c r="AJ46" i="2"/>
  <c r="AJ47" i="2"/>
  <c r="AJ48" i="2"/>
  <c r="AJ49" i="2"/>
  <c r="AJ50" i="2"/>
  <c r="AJ51" i="2"/>
  <c r="AJ52" i="2"/>
  <c r="AJ53" i="2"/>
  <c r="AJ54" i="2"/>
  <c r="AJ55" i="2"/>
  <c r="AJ56" i="2"/>
  <c r="AJ57" i="2"/>
  <c r="AJ58" i="2"/>
  <c r="AJ59" i="2"/>
  <c r="AJ60" i="2"/>
  <c r="AJ61" i="2"/>
  <c r="AJ62" i="2"/>
  <c r="AJ63" i="2"/>
  <c r="AJ64" i="2"/>
  <c r="AJ65" i="2"/>
  <c r="AJ66" i="2"/>
  <c r="AJ67" i="2"/>
  <c r="AJ68" i="2"/>
  <c r="AJ69" i="2"/>
  <c r="AJ70" i="2"/>
  <c r="AJ71" i="2"/>
  <c r="AJ72" i="2"/>
  <c r="AJ73" i="2"/>
  <c r="AJ74" i="2"/>
  <c r="AJ75" i="2"/>
  <c r="AJ76" i="2"/>
  <c r="AJ77" i="2"/>
  <c r="AJ78" i="2"/>
  <c r="AJ79" i="2"/>
  <c r="AJ80" i="2"/>
  <c r="AJ81" i="2"/>
  <c r="AJ82" i="2"/>
  <c r="AJ83" i="2"/>
  <c r="AJ84" i="2"/>
  <c r="AJ85" i="2"/>
  <c r="AJ86" i="2"/>
  <c r="AJ87" i="2"/>
  <c r="AJ88" i="2"/>
  <c r="AH8" i="2"/>
  <c r="AH9" i="2"/>
  <c r="AH10" i="2"/>
  <c r="AH11" i="2"/>
  <c r="AH12" i="2"/>
  <c r="AH13" i="2"/>
  <c r="AH14" i="2"/>
  <c r="AH15" i="2"/>
  <c r="AH16" i="2"/>
  <c r="AH17" i="2"/>
  <c r="AH18" i="2"/>
  <c r="AH19" i="2"/>
  <c r="AH20" i="2"/>
  <c r="AH21" i="2"/>
  <c r="AH22" i="2"/>
  <c r="AH23" i="2"/>
  <c r="AH24" i="2"/>
  <c r="AH25" i="2"/>
  <c r="AH26" i="2"/>
  <c r="AH27" i="2"/>
  <c r="AH28" i="2"/>
  <c r="AH29" i="2"/>
  <c r="AH30" i="2"/>
  <c r="AH31" i="2"/>
  <c r="AH32" i="2"/>
  <c r="AH33" i="2"/>
  <c r="AH34" i="2"/>
  <c r="AH35" i="2"/>
  <c r="AH36" i="2"/>
  <c r="AH37" i="2"/>
  <c r="AH38" i="2"/>
  <c r="AH39" i="2"/>
  <c r="AH40" i="2"/>
  <c r="AH41" i="2"/>
  <c r="AH42" i="2"/>
  <c r="AH43" i="2"/>
  <c r="AH44" i="2"/>
  <c r="AH45" i="2"/>
  <c r="AH46" i="2"/>
  <c r="AH47" i="2"/>
  <c r="AH48" i="2"/>
  <c r="AH49" i="2"/>
  <c r="AH50" i="2"/>
  <c r="AH51" i="2"/>
  <c r="AH52" i="2"/>
  <c r="AH53" i="2"/>
  <c r="AH54" i="2"/>
  <c r="AH55" i="2"/>
  <c r="AH56" i="2"/>
  <c r="AH57" i="2"/>
  <c r="AH58" i="2"/>
  <c r="AH59" i="2"/>
  <c r="AH60" i="2"/>
  <c r="AH61" i="2"/>
  <c r="AH62" i="2"/>
  <c r="AH63" i="2"/>
  <c r="AH64" i="2"/>
  <c r="AH65" i="2"/>
  <c r="AH66" i="2"/>
  <c r="AH67" i="2"/>
  <c r="AH68" i="2"/>
  <c r="AH69" i="2"/>
  <c r="AH70" i="2"/>
  <c r="AH71" i="2"/>
  <c r="AH72" i="2"/>
  <c r="AH73" i="2"/>
  <c r="AH74" i="2"/>
  <c r="AH75" i="2"/>
  <c r="AH76" i="2"/>
  <c r="AH77" i="2"/>
  <c r="AH78" i="2"/>
  <c r="AH79" i="2"/>
  <c r="AH80" i="2"/>
  <c r="AH81" i="2"/>
  <c r="AH82" i="2"/>
  <c r="AH83" i="2"/>
  <c r="AH84" i="2"/>
  <c r="AH85" i="2"/>
  <c r="AH86" i="2"/>
  <c r="AH87" i="2"/>
  <c r="AH88" i="2"/>
  <c r="AJ7" i="2"/>
  <c r="AH7" i="2"/>
  <c r="AF8" i="2"/>
  <c r="AF9" i="2"/>
  <c r="AF10" i="2"/>
  <c r="AF11" i="2"/>
  <c r="AF12" i="2"/>
  <c r="AF13" i="2"/>
  <c r="AF14" i="2"/>
  <c r="AF15" i="2"/>
  <c r="AF16" i="2"/>
  <c r="AF17" i="2"/>
  <c r="AF18" i="2"/>
  <c r="AF19" i="2"/>
  <c r="AF20" i="2"/>
  <c r="AF21" i="2"/>
  <c r="AF22" i="2"/>
  <c r="AF23" i="2"/>
  <c r="AF24" i="2"/>
  <c r="AF25" i="2"/>
  <c r="AF26" i="2"/>
  <c r="AF27" i="2"/>
  <c r="AF28" i="2"/>
  <c r="AF29" i="2"/>
  <c r="AF30" i="2"/>
  <c r="AF31" i="2"/>
  <c r="AF32" i="2"/>
  <c r="AF33" i="2"/>
  <c r="AF34" i="2"/>
  <c r="AF35" i="2"/>
  <c r="AF36" i="2"/>
  <c r="AF37" i="2"/>
  <c r="AF38" i="2"/>
  <c r="AF39" i="2"/>
  <c r="AF40" i="2"/>
  <c r="AF41" i="2"/>
  <c r="AF42" i="2"/>
  <c r="AF43" i="2"/>
  <c r="AF44" i="2"/>
  <c r="AF45" i="2"/>
  <c r="AF46" i="2"/>
  <c r="AF47" i="2"/>
  <c r="AF48" i="2"/>
  <c r="AF49" i="2"/>
  <c r="AF50" i="2"/>
  <c r="AF51" i="2"/>
  <c r="AF52" i="2"/>
  <c r="AF53" i="2"/>
  <c r="AF54" i="2"/>
  <c r="AF55" i="2"/>
  <c r="AF56" i="2"/>
  <c r="AF57" i="2"/>
  <c r="AF58" i="2"/>
  <c r="AF59" i="2"/>
  <c r="AF60" i="2"/>
  <c r="AF61" i="2"/>
  <c r="AF62" i="2"/>
  <c r="AF63" i="2"/>
  <c r="AF64" i="2"/>
  <c r="AF65" i="2"/>
  <c r="AF66" i="2"/>
  <c r="AF67" i="2"/>
  <c r="AF68" i="2"/>
  <c r="AF69" i="2"/>
  <c r="AF70" i="2"/>
  <c r="AF71" i="2"/>
  <c r="AF72" i="2"/>
  <c r="AF73" i="2"/>
  <c r="AF74" i="2"/>
  <c r="AF75" i="2"/>
  <c r="AF76" i="2"/>
  <c r="AF77" i="2"/>
  <c r="AF78" i="2"/>
  <c r="AF79" i="2"/>
  <c r="AF80" i="2"/>
  <c r="AF81" i="2"/>
  <c r="AF82" i="2"/>
  <c r="AF83" i="2"/>
  <c r="AF84" i="2"/>
  <c r="AF85" i="2"/>
  <c r="AF86" i="2"/>
  <c r="AF87" i="2"/>
  <c r="AF88" i="2"/>
  <c r="AF7" i="2"/>
  <c r="AD8" i="2"/>
  <c r="AD9" i="2"/>
  <c r="AD10" i="2"/>
  <c r="AD11" i="2"/>
  <c r="AD12" i="2"/>
  <c r="AD13" i="2"/>
  <c r="AD14" i="2"/>
  <c r="AD15" i="2"/>
  <c r="AD16" i="2"/>
  <c r="AD17" i="2"/>
  <c r="AD18" i="2"/>
  <c r="AD19" i="2"/>
  <c r="AD20" i="2"/>
  <c r="AD21" i="2"/>
  <c r="AD22" i="2"/>
  <c r="AD23" i="2"/>
  <c r="AD24" i="2"/>
  <c r="AD25" i="2"/>
  <c r="AD26" i="2"/>
  <c r="AD27" i="2"/>
  <c r="AD28" i="2"/>
  <c r="AD29" i="2"/>
  <c r="AD30" i="2"/>
  <c r="AD31" i="2"/>
  <c r="AD32" i="2"/>
  <c r="AD33" i="2"/>
  <c r="AD34" i="2"/>
  <c r="AD35" i="2"/>
  <c r="AD36" i="2"/>
  <c r="AD37" i="2"/>
  <c r="AD38" i="2"/>
  <c r="AD39" i="2"/>
  <c r="AD40" i="2"/>
  <c r="AD41" i="2"/>
  <c r="AD42" i="2"/>
  <c r="AD43" i="2"/>
  <c r="AD44" i="2"/>
  <c r="AD45" i="2"/>
  <c r="AD46" i="2"/>
  <c r="AD47" i="2"/>
  <c r="AD48" i="2"/>
  <c r="AD49" i="2"/>
  <c r="AD50" i="2"/>
  <c r="AD51" i="2"/>
  <c r="AD52" i="2"/>
  <c r="AD53" i="2"/>
  <c r="AD54" i="2"/>
  <c r="AD55" i="2"/>
  <c r="AD56" i="2"/>
  <c r="AD57" i="2"/>
  <c r="AD58" i="2"/>
  <c r="AD59" i="2"/>
  <c r="AD60" i="2"/>
  <c r="AD61" i="2"/>
  <c r="AD62" i="2"/>
  <c r="AD63" i="2"/>
  <c r="AD64" i="2"/>
  <c r="AD65" i="2"/>
  <c r="AD66" i="2"/>
  <c r="AD67" i="2"/>
  <c r="AD68" i="2"/>
  <c r="AD69" i="2"/>
  <c r="AD70" i="2"/>
  <c r="AD71" i="2"/>
  <c r="AD72" i="2"/>
  <c r="AD73" i="2"/>
  <c r="AD74" i="2"/>
  <c r="AD75" i="2"/>
  <c r="AD76" i="2"/>
  <c r="AD77" i="2"/>
  <c r="AD78" i="2"/>
  <c r="AD79" i="2"/>
  <c r="AD80" i="2"/>
  <c r="AD81" i="2"/>
  <c r="AD82" i="2"/>
  <c r="AD83" i="2"/>
  <c r="AD84" i="2"/>
  <c r="AD85" i="2"/>
  <c r="AD86" i="2"/>
  <c r="AD87" i="2"/>
  <c r="AD88" i="2"/>
  <c r="AD7" i="2"/>
  <c r="AB8" i="2"/>
  <c r="AB9" i="2"/>
  <c r="AB10" i="2"/>
  <c r="AB11" i="2"/>
  <c r="AB12" i="2"/>
  <c r="AB13" i="2"/>
  <c r="AB14" i="2"/>
  <c r="AB15" i="2"/>
  <c r="AB16" i="2"/>
  <c r="AB17" i="2"/>
  <c r="AB18" i="2"/>
  <c r="AB19" i="2"/>
  <c r="AB20" i="2"/>
  <c r="AB21" i="2"/>
  <c r="AB22" i="2"/>
  <c r="AB23" i="2"/>
  <c r="AB24" i="2"/>
  <c r="AB25" i="2"/>
  <c r="AB26" i="2"/>
  <c r="AB27" i="2"/>
  <c r="AB28" i="2"/>
  <c r="AB29" i="2"/>
  <c r="AB30" i="2"/>
  <c r="AB31" i="2"/>
  <c r="AB32" i="2"/>
  <c r="AB33" i="2"/>
  <c r="AB34" i="2"/>
  <c r="AB35" i="2"/>
  <c r="AB36" i="2"/>
  <c r="AB37" i="2"/>
  <c r="AB38" i="2"/>
  <c r="AB39" i="2"/>
  <c r="AB40" i="2"/>
  <c r="AB41" i="2"/>
  <c r="AB42" i="2"/>
  <c r="AB43" i="2"/>
  <c r="AB44" i="2"/>
  <c r="AB45" i="2"/>
  <c r="AB46" i="2"/>
  <c r="AB47" i="2"/>
  <c r="AB48" i="2"/>
  <c r="AB49" i="2"/>
  <c r="AB50" i="2"/>
  <c r="AB51" i="2"/>
  <c r="AB52" i="2"/>
  <c r="AB53" i="2"/>
  <c r="AB54" i="2"/>
  <c r="AB55" i="2"/>
  <c r="AB56" i="2"/>
  <c r="AB57" i="2"/>
  <c r="AB58" i="2"/>
  <c r="AB59" i="2"/>
  <c r="AB60" i="2"/>
  <c r="AB61" i="2"/>
  <c r="AB62" i="2"/>
  <c r="AB63" i="2"/>
  <c r="AB64" i="2"/>
  <c r="AB65" i="2"/>
  <c r="AB66" i="2"/>
  <c r="AB67" i="2"/>
  <c r="AB68" i="2"/>
  <c r="AB69" i="2"/>
  <c r="AB70" i="2"/>
  <c r="AB71" i="2"/>
  <c r="AB72" i="2"/>
  <c r="AB73" i="2"/>
  <c r="AB74" i="2"/>
  <c r="AB75" i="2"/>
  <c r="AB76" i="2"/>
  <c r="AB77" i="2"/>
  <c r="AB78" i="2"/>
  <c r="AB79" i="2"/>
  <c r="AB80" i="2"/>
  <c r="AB81" i="2"/>
  <c r="AB82" i="2"/>
  <c r="AB83" i="2"/>
  <c r="AB84" i="2"/>
  <c r="AB85" i="2"/>
  <c r="AB86" i="2"/>
  <c r="AB87" i="2"/>
  <c r="AB88" i="2"/>
  <c r="AB7" i="2"/>
  <c r="Z8" i="2"/>
  <c r="Z9" i="2"/>
  <c r="Z10" i="2"/>
  <c r="Z11" i="2"/>
  <c r="Z12" i="2"/>
  <c r="Z13" i="2"/>
  <c r="Z14" i="2"/>
  <c r="Z15" i="2"/>
  <c r="Z16" i="2"/>
  <c r="Z17" i="2"/>
  <c r="Z18" i="2"/>
  <c r="Z19" i="2"/>
  <c r="Z20" i="2"/>
  <c r="Z21" i="2"/>
  <c r="Z22" i="2"/>
  <c r="Z23" i="2"/>
  <c r="Z24" i="2"/>
  <c r="Z25" i="2"/>
  <c r="Z26" i="2"/>
  <c r="Z27" i="2"/>
  <c r="Z28" i="2"/>
  <c r="Z29" i="2"/>
  <c r="Z30" i="2"/>
  <c r="Z31" i="2"/>
  <c r="Z32" i="2"/>
  <c r="Z33" i="2"/>
  <c r="Z34" i="2"/>
  <c r="Z35" i="2"/>
  <c r="Z36" i="2"/>
  <c r="Z37" i="2"/>
  <c r="Z38" i="2"/>
  <c r="Z39" i="2"/>
  <c r="Z40" i="2"/>
  <c r="Z41" i="2"/>
  <c r="Z42" i="2"/>
  <c r="Z43" i="2"/>
  <c r="Z44" i="2"/>
  <c r="Z45" i="2"/>
  <c r="Z46" i="2"/>
  <c r="Z47" i="2"/>
  <c r="Z48" i="2"/>
  <c r="Z49" i="2"/>
  <c r="Z50" i="2"/>
  <c r="Z51" i="2"/>
  <c r="Z52" i="2"/>
  <c r="Z53" i="2"/>
  <c r="Z54" i="2"/>
  <c r="Z55" i="2"/>
  <c r="Z56" i="2"/>
  <c r="Z57" i="2"/>
  <c r="Z58" i="2"/>
  <c r="Z59" i="2"/>
  <c r="Z60" i="2"/>
  <c r="Z61" i="2"/>
  <c r="Z62" i="2"/>
  <c r="Z63" i="2"/>
  <c r="Z64" i="2"/>
  <c r="Z65" i="2"/>
  <c r="Z66" i="2"/>
  <c r="Z67" i="2"/>
  <c r="Z68" i="2"/>
  <c r="Z69" i="2"/>
  <c r="Z70" i="2"/>
  <c r="Z71" i="2"/>
  <c r="Z72" i="2"/>
  <c r="Z73" i="2"/>
  <c r="Z74" i="2"/>
  <c r="Z75" i="2"/>
  <c r="Z76" i="2"/>
  <c r="Z77" i="2"/>
  <c r="Z78" i="2"/>
  <c r="Z79" i="2"/>
  <c r="Z80" i="2"/>
  <c r="Z81" i="2"/>
  <c r="Z82" i="2"/>
  <c r="Z83" i="2"/>
  <c r="Z84" i="2"/>
  <c r="Z85" i="2"/>
  <c r="Z86" i="2"/>
  <c r="Z87" i="2"/>
  <c r="Z88" i="2"/>
  <c r="Z7" i="2"/>
  <c r="X8" i="2"/>
  <c r="X9" i="2"/>
  <c r="X10" i="2"/>
  <c r="X11" i="2"/>
  <c r="X12" i="2"/>
  <c r="X13" i="2"/>
  <c r="X14" i="2"/>
  <c r="X15" i="2"/>
  <c r="X16" i="2"/>
  <c r="X17" i="2"/>
  <c r="X18" i="2"/>
  <c r="X19" i="2"/>
  <c r="X20" i="2"/>
  <c r="X21" i="2"/>
  <c r="X22" i="2"/>
  <c r="X23" i="2"/>
  <c r="X24" i="2"/>
  <c r="X25" i="2"/>
  <c r="X26" i="2"/>
  <c r="X27" i="2"/>
  <c r="X28" i="2"/>
  <c r="X29" i="2"/>
  <c r="X30" i="2"/>
  <c r="X31" i="2"/>
  <c r="X32" i="2"/>
  <c r="X33" i="2"/>
  <c r="X34" i="2"/>
  <c r="X35" i="2"/>
  <c r="X36" i="2"/>
  <c r="X37" i="2"/>
  <c r="X38" i="2"/>
  <c r="X39" i="2"/>
  <c r="X40" i="2"/>
  <c r="X41" i="2"/>
  <c r="X42" i="2"/>
  <c r="X43" i="2"/>
  <c r="X44" i="2"/>
  <c r="X45" i="2"/>
  <c r="X46" i="2"/>
  <c r="X47" i="2"/>
  <c r="X48" i="2"/>
  <c r="X49" i="2"/>
  <c r="X50" i="2"/>
  <c r="X51" i="2"/>
  <c r="X52" i="2"/>
  <c r="X53" i="2"/>
  <c r="X54" i="2"/>
  <c r="X55" i="2"/>
  <c r="X56" i="2"/>
  <c r="X57" i="2"/>
  <c r="X58" i="2"/>
  <c r="X59" i="2"/>
  <c r="X60" i="2"/>
  <c r="X61" i="2"/>
  <c r="X62" i="2"/>
  <c r="X63" i="2"/>
  <c r="X64" i="2"/>
  <c r="X65" i="2"/>
  <c r="X66" i="2"/>
  <c r="X67" i="2"/>
  <c r="X68" i="2"/>
  <c r="X69" i="2"/>
  <c r="X70" i="2"/>
  <c r="X71" i="2"/>
  <c r="X72" i="2"/>
  <c r="X73" i="2"/>
  <c r="X74" i="2"/>
  <c r="X75" i="2"/>
  <c r="X76" i="2"/>
  <c r="X77" i="2"/>
  <c r="X78" i="2"/>
  <c r="X79" i="2"/>
  <c r="X80" i="2"/>
  <c r="X81" i="2"/>
  <c r="X82" i="2"/>
  <c r="X83" i="2"/>
  <c r="X84" i="2"/>
  <c r="X85" i="2"/>
  <c r="X86" i="2"/>
  <c r="X87" i="2"/>
  <c r="X88" i="2"/>
  <c r="X7" i="2"/>
  <c r="V8" i="2"/>
  <c r="V9" i="2"/>
  <c r="V10" i="2"/>
  <c r="V11" i="2"/>
  <c r="V12" i="2"/>
  <c r="V13" i="2"/>
  <c r="V14" i="2"/>
  <c r="V15" i="2"/>
  <c r="V16" i="2"/>
  <c r="V17" i="2"/>
  <c r="V18" i="2"/>
  <c r="V19" i="2"/>
  <c r="V20" i="2"/>
  <c r="V21" i="2"/>
  <c r="V22" i="2"/>
  <c r="V23" i="2"/>
  <c r="V24" i="2"/>
  <c r="V25" i="2"/>
  <c r="V26" i="2"/>
  <c r="V27" i="2"/>
  <c r="V28" i="2"/>
  <c r="V29" i="2"/>
  <c r="V30" i="2"/>
  <c r="V31" i="2"/>
  <c r="V32" i="2"/>
  <c r="V33" i="2"/>
  <c r="V34" i="2"/>
  <c r="V35" i="2"/>
  <c r="V36" i="2"/>
  <c r="V37" i="2"/>
  <c r="V38" i="2"/>
  <c r="V39" i="2"/>
  <c r="V40" i="2"/>
  <c r="V41" i="2"/>
  <c r="V42" i="2"/>
  <c r="V43" i="2"/>
  <c r="V44" i="2"/>
  <c r="V45" i="2"/>
  <c r="V46" i="2"/>
  <c r="V47" i="2"/>
  <c r="V48" i="2"/>
  <c r="V49" i="2"/>
  <c r="V50" i="2"/>
  <c r="V51" i="2"/>
  <c r="V52" i="2"/>
  <c r="V53" i="2"/>
  <c r="V54" i="2"/>
  <c r="V55" i="2"/>
  <c r="V56" i="2"/>
  <c r="V57" i="2"/>
  <c r="V58" i="2"/>
  <c r="V59" i="2"/>
  <c r="V60" i="2"/>
  <c r="V61" i="2"/>
  <c r="V62" i="2"/>
  <c r="V63" i="2"/>
  <c r="V64" i="2"/>
  <c r="V65" i="2"/>
  <c r="V66" i="2"/>
  <c r="V67" i="2"/>
  <c r="V68" i="2"/>
  <c r="V69" i="2"/>
  <c r="V70" i="2"/>
  <c r="V71" i="2"/>
  <c r="V72" i="2"/>
  <c r="V73" i="2"/>
  <c r="V74" i="2"/>
  <c r="V75" i="2"/>
  <c r="V76" i="2"/>
  <c r="V77" i="2"/>
  <c r="V78" i="2"/>
  <c r="V79" i="2"/>
  <c r="V80" i="2"/>
  <c r="V81" i="2"/>
  <c r="V82" i="2"/>
  <c r="V83" i="2"/>
  <c r="V84" i="2"/>
  <c r="V85" i="2"/>
  <c r="V86" i="2"/>
  <c r="V87" i="2"/>
  <c r="V88" i="2"/>
  <c r="V7" i="2"/>
  <c r="T8" i="2"/>
  <c r="T9" i="2"/>
  <c r="T10" i="2"/>
  <c r="T11" i="2"/>
  <c r="T12" i="2"/>
  <c r="T13" i="2"/>
  <c r="T14" i="2"/>
  <c r="T15" i="2"/>
  <c r="T16" i="2"/>
  <c r="T17" i="2"/>
  <c r="T18" i="2"/>
  <c r="T19" i="2"/>
  <c r="T20" i="2"/>
  <c r="T21" i="2"/>
  <c r="T22" i="2"/>
  <c r="T23" i="2"/>
  <c r="T24" i="2"/>
  <c r="T25" i="2"/>
  <c r="T26" i="2"/>
  <c r="T27" i="2"/>
  <c r="T28" i="2"/>
  <c r="T29" i="2"/>
  <c r="T30" i="2"/>
  <c r="T31" i="2"/>
  <c r="T32" i="2"/>
  <c r="T33" i="2"/>
  <c r="T34" i="2"/>
  <c r="T35" i="2"/>
  <c r="T36" i="2"/>
  <c r="T37" i="2"/>
  <c r="T38" i="2"/>
  <c r="T39" i="2"/>
  <c r="T40" i="2"/>
  <c r="T41" i="2"/>
  <c r="T42" i="2"/>
  <c r="T43" i="2"/>
  <c r="T44" i="2"/>
  <c r="T45" i="2"/>
  <c r="T46" i="2"/>
  <c r="T47" i="2"/>
  <c r="T48" i="2"/>
  <c r="T49" i="2"/>
  <c r="T50" i="2"/>
  <c r="T51" i="2"/>
  <c r="T52" i="2"/>
  <c r="T53" i="2"/>
  <c r="T54" i="2"/>
  <c r="T55" i="2"/>
  <c r="T56" i="2"/>
  <c r="T57" i="2"/>
  <c r="T58" i="2"/>
  <c r="T59" i="2"/>
  <c r="T60" i="2"/>
  <c r="T61" i="2"/>
  <c r="T62" i="2"/>
  <c r="T63" i="2"/>
  <c r="T64" i="2"/>
  <c r="T65" i="2"/>
  <c r="T66" i="2"/>
  <c r="T67" i="2"/>
  <c r="T68" i="2"/>
  <c r="T69" i="2"/>
  <c r="T70" i="2"/>
  <c r="T71" i="2"/>
  <c r="T72" i="2"/>
  <c r="T73" i="2"/>
  <c r="T74" i="2"/>
  <c r="T75" i="2"/>
  <c r="T76" i="2"/>
  <c r="T77" i="2"/>
  <c r="T78" i="2"/>
  <c r="T79" i="2"/>
  <c r="T80" i="2"/>
  <c r="T81" i="2"/>
  <c r="T82" i="2"/>
  <c r="T83" i="2"/>
  <c r="T84" i="2"/>
  <c r="T85" i="2"/>
  <c r="T86" i="2"/>
  <c r="T87" i="2"/>
  <c r="T88" i="2"/>
  <c r="T7" i="2"/>
  <c r="R8" i="2"/>
  <c r="R9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38" i="2"/>
  <c r="R39" i="2"/>
  <c r="R40" i="2"/>
  <c r="R41" i="2"/>
  <c r="R42" i="2"/>
  <c r="R43" i="2"/>
  <c r="R44" i="2"/>
  <c r="R45" i="2"/>
  <c r="R46" i="2"/>
  <c r="R47" i="2"/>
  <c r="R48" i="2"/>
  <c r="R49" i="2"/>
  <c r="R50" i="2"/>
  <c r="R51" i="2"/>
  <c r="R52" i="2"/>
  <c r="R53" i="2"/>
  <c r="R54" i="2"/>
  <c r="R55" i="2"/>
  <c r="R56" i="2"/>
  <c r="R57" i="2"/>
  <c r="R58" i="2"/>
  <c r="R59" i="2"/>
  <c r="R60" i="2"/>
  <c r="R61" i="2"/>
  <c r="R62" i="2"/>
  <c r="R63" i="2"/>
  <c r="R64" i="2"/>
  <c r="R65" i="2"/>
  <c r="R66" i="2"/>
  <c r="R67" i="2"/>
  <c r="R68" i="2"/>
  <c r="R69" i="2"/>
  <c r="R70" i="2"/>
  <c r="R71" i="2"/>
  <c r="R72" i="2"/>
  <c r="R73" i="2"/>
  <c r="R74" i="2"/>
  <c r="R75" i="2"/>
  <c r="R76" i="2"/>
  <c r="R77" i="2"/>
  <c r="R78" i="2"/>
  <c r="R79" i="2"/>
  <c r="R80" i="2"/>
  <c r="R81" i="2"/>
  <c r="R82" i="2"/>
  <c r="R83" i="2"/>
  <c r="R84" i="2"/>
  <c r="R85" i="2"/>
  <c r="R86" i="2"/>
  <c r="R87" i="2"/>
  <c r="R88" i="2"/>
  <c r="R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P51" i="2"/>
  <c r="P52" i="2"/>
  <c r="P53" i="2"/>
  <c r="P54" i="2"/>
  <c r="P55" i="2"/>
  <c r="P56" i="2"/>
  <c r="P57" i="2"/>
  <c r="P58" i="2"/>
  <c r="P59" i="2"/>
  <c r="P60" i="2"/>
  <c r="P61" i="2"/>
  <c r="P62" i="2"/>
  <c r="P63" i="2"/>
  <c r="P64" i="2"/>
  <c r="P65" i="2"/>
  <c r="P66" i="2"/>
  <c r="P67" i="2"/>
  <c r="P68" i="2"/>
  <c r="P69" i="2"/>
  <c r="P70" i="2"/>
  <c r="P71" i="2"/>
  <c r="P72" i="2"/>
  <c r="P73" i="2"/>
  <c r="P74" i="2"/>
  <c r="P75" i="2"/>
  <c r="P76" i="2"/>
  <c r="P77" i="2"/>
  <c r="P78" i="2"/>
  <c r="P79" i="2"/>
  <c r="P80" i="2"/>
  <c r="P81" i="2"/>
  <c r="P82" i="2"/>
  <c r="P83" i="2"/>
  <c r="P84" i="2"/>
  <c r="P85" i="2"/>
  <c r="P86" i="2"/>
  <c r="P87" i="2"/>
  <c r="P88" i="2"/>
  <c r="P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7" i="2"/>
  <c r="N58" i="2"/>
  <c r="N59" i="2"/>
  <c r="N60" i="2"/>
  <c r="N61" i="2"/>
  <c r="N62" i="2"/>
  <c r="N63" i="2"/>
  <c r="N64" i="2"/>
  <c r="N65" i="2"/>
  <c r="N66" i="2"/>
  <c r="N67" i="2"/>
  <c r="N68" i="2"/>
  <c r="N69" i="2"/>
  <c r="N70" i="2"/>
  <c r="N71" i="2"/>
  <c r="N72" i="2"/>
  <c r="N73" i="2"/>
  <c r="N74" i="2"/>
  <c r="N75" i="2"/>
  <c r="N76" i="2"/>
  <c r="N77" i="2"/>
  <c r="N78" i="2"/>
  <c r="N79" i="2"/>
  <c r="N80" i="2"/>
  <c r="N81" i="2"/>
  <c r="N82" i="2"/>
  <c r="N83" i="2"/>
  <c r="N84" i="2"/>
  <c r="N85" i="2"/>
  <c r="N86" i="2"/>
  <c r="N87" i="2"/>
  <c r="N88" i="2"/>
  <c r="N7" i="2"/>
  <c r="L7" i="2"/>
  <c r="L8" i="2" l="1"/>
  <c r="AK7" i="2"/>
  <c r="AG7" i="2"/>
  <c r="AE7" i="2"/>
  <c r="AC7" i="2"/>
  <c r="AI7" i="2"/>
  <c r="AA7" i="2"/>
  <c r="Y7" i="2"/>
  <c r="W7" i="2"/>
  <c r="U7" i="2"/>
  <c r="S7" i="2"/>
  <c r="Q7" i="2"/>
  <c r="O7" i="2"/>
  <c r="M7" i="2"/>
  <c r="P120" i="7"/>
  <c r="O120" i="7"/>
  <c r="N120" i="7"/>
  <c r="M120" i="7"/>
  <c r="L120" i="7"/>
  <c r="K120" i="7"/>
  <c r="J120" i="7"/>
  <c r="I120" i="7"/>
  <c r="G120" i="7"/>
  <c r="F120" i="7"/>
  <c r="E120" i="7"/>
  <c r="D120" i="7"/>
  <c r="C120" i="7"/>
  <c r="B120" i="7"/>
  <c r="A120" i="7"/>
  <c r="P119" i="7"/>
  <c r="O119" i="7"/>
  <c r="N119" i="7"/>
  <c r="M119" i="7"/>
  <c r="L119" i="7"/>
  <c r="K119" i="7"/>
  <c r="J119" i="7"/>
  <c r="I119" i="7"/>
  <c r="G119" i="7"/>
  <c r="F119" i="7"/>
  <c r="E119" i="7"/>
  <c r="D119" i="7"/>
  <c r="C119" i="7"/>
  <c r="B119" i="7"/>
  <c r="A119" i="7"/>
  <c r="P118" i="7"/>
  <c r="O118" i="7"/>
  <c r="N118" i="7"/>
  <c r="M118" i="7"/>
  <c r="L118" i="7"/>
  <c r="K118" i="7"/>
  <c r="J118" i="7"/>
  <c r="I118" i="7"/>
  <c r="G118" i="7"/>
  <c r="F118" i="7"/>
  <c r="E118" i="7"/>
  <c r="D118" i="7"/>
  <c r="C118" i="7"/>
  <c r="B118" i="7"/>
  <c r="A118" i="7"/>
  <c r="P117" i="7"/>
  <c r="O117" i="7"/>
  <c r="N117" i="7"/>
  <c r="M117" i="7"/>
  <c r="L117" i="7"/>
  <c r="K117" i="7"/>
  <c r="J117" i="7"/>
  <c r="I117" i="7"/>
  <c r="G117" i="7"/>
  <c r="F117" i="7"/>
  <c r="E117" i="7"/>
  <c r="D117" i="7"/>
  <c r="C117" i="7"/>
  <c r="B117" i="7"/>
  <c r="A117" i="7"/>
  <c r="P116" i="7"/>
  <c r="O116" i="7"/>
  <c r="N116" i="7"/>
  <c r="M116" i="7"/>
  <c r="L116" i="7"/>
  <c r="K116" i="7"/>
  <c r="J116" i="7"/>
  <c r="I116" i="7"/>
  <c r="G116" i="7"/>
  <c r="F116" i="7"/>
  <c r="E116" i="7"/>
  <c r="D116" i="7"/>
  <c r="C116" i="7"/>
  <c r="B116" i="7"/>
  <c r="A116" i="7"/>
  <c r="P115" i="7"/>
  <c r="O115" i="7"/>
  <c r="N115" i="7"/>
  <c r="M115" i="7"/>
  <c r="L115" i="7"/>
  <c r="K115" i="7"/>
  <c r="J115" i="7"/>
  <c r="I115" i="7"/>
  <c r="G115" i="7"/>
  <c r="F115" i="7"/>
  <c r="E115" i="7"/>
  <c r="D115" i="7"/>
  <c r="C115" i="7"/>
  <c r="B115" i="7"/>
  <c r="A115" i="7"/>
  <c r="P114" i="7"/>
  <c r="O114" i="7"/>
  <c r="N114" i="7"/>
  <c r="M114" i="7"/>
  <c r="L114" i="7"/>
  <c r="K114" i="7"/>
  <c r="J114" i="7"/>
  <c r="I114" i="7"/>
  <c r="G114" i="7"/>
  <c r="F114" i="7"/>
  <c r="E114" i="7"/>
  <c r="D114" i="7"/>
  <c r="C114" i="7"/>
  <c r="B114" i="7"/>
  <c r="A114" i="7"/>
  <c r="P113" i="7"/>
  <c r="O113" i="7"/>
  <c r="N113" i="7"/>
  <c r="M113" i="7"/>
  <c r="L113" i="7"/>
  <c r="K113" i="7"/>
  <c r="J113" i="7"/>
  <c r="I113" i="7"/>
  <c r="G113" i="7"/>
  <c r="F113" i="7"/>
  <c r="E113" i="7"/>
  <c r="D113" i="7"/>
  <c r="C113" i="7"/>
  <c r="B113" i="7"/>
  <c r="A113" i="7"/>
  <c r="P112" i="7"/>
  <c r="O112" i="7"/>
  <c r="N112" i="7"/>
  <c r="M112" i="7"/>
  <c r="L112" i="7"/>
  <c r="K112" i="7"/>
  <c r="J112" i="7"/>
  <c r="I112" i="7"/>
  <c r="G112" i="7"/>
  <c r="F112" i="7"/>
  <c r="E112" i="7"/>
  <c r="D112" i="7"/>
  <c r="C112" i="7"/>
  <c r="B112" i="7"/>
  <c r="A112" i="7"/>
  <c r="P111" i="7"/>
  <c r="O111" i="7"/>
  <c r="N111" i="7"/>
  <c r="M111" i="7"/>
  <c r="L111" i="7"/>
  <c r="K111" i="7"/>
  <c r="J111" i="7"/>
  <c r="I111" i="7"/>
  <c r="G111" i="7"/>
  <c r="F111" i="7"/>
  <c r="E111" i="7"/>
  <c r="D111" i="7"/>
  <c r="C111" i="7"/>
  <c r="B111" i="7"/>
  <c r="A111" i="7"/>
  <c r="P110" i="7"/>
  <c r="O110" i="7"/>
  <c r="N110" i="7"/>
  <c r="M110" i="7"/>
  <c r="L110" i="7"/>
  <c r="K110" i="7"/>
  <c r="J110" i="7"/>
  <c r="I110" i="7"/>
  <c r="G110" i="7"/>
  <c r="F110" i="7"/>
  <c r="E110" i="7"/>
  <c r="D110" i="7"/>
  <c r="C110" i="7"/>
  <c r="B110" i="7"/>
  <c r="A110" i="7"/>
  <c r="P109" i="7"/>
  <c r="O109" i="7"/>
  <c r="N109" i="7"/>
  <c r="M109" i="7"/>
  <c r="L109" i="7"/>
  <c r="K109" i="7"/>
  <c r="J109" i="7"/>
  <c r="I109" i="7"/>
  <c r="G109" i="7"/>
  <c r="F109" i="7"/>
  <c r="E109" i="7"/>
  <c r="D109" i="7"/>
  <c r="C109" i="7"/>
  <c r="B109" i="7"/>
  <c r="A109" i="7"/>
  <c r="L9" i="2" l="1"/>
  <c r="AG8" i="2"/>
  <c r="AK8" i="2"/>
  <c r="AA8" i="2"/>
  <c r="AI8" i="2"/>
  <c r="AE8" i="2"/>
  <c r="AC8" i="2"/>
  <c r="U8" i="2"/>
  <c r="Y8" i="2"/>
  <c r="Q8" i="2"/>
  <c r="M8" i="2"/>
  <c r="W8" i="2"/>
  <c r="O8" i="2"/>
  <c r="S8" i="2"/>
  <c r="N95" i="2"/>
  <c r="X89" i="2"/>
  <c r="L10" i="2" l="1"/>
  <c r="AK9" i="2"/>
  <c r="AI9" i="2"/>
  <c r="AE9" i="2"/>
  <c r="AC9" i="2"/>
  <c r="M9" i="2"/>
  <c r="AG9" i="2"/>
  <c r="AA9" i="2"/>
  <c r="Y9" i="2"/>
  <c r="U9" i="2"/>
  <c r="W9" i="2"/>
  <c r="O9" i="2"/>
  <c r="Q9" i="2"/>
  <c r="S9" i="2"/>
  <c r="AO60" i="2"/>
  <c r="AO68" i="2"/>
  <c r="AO72" i="2"/>
  <c r="AO76" i="2"/>
  <c r="AO80" i="2"/>
  <c r="AO84" i="2"/>
  <c r="AO88" i="2"/>
  <c r="AO59" i="2"/>
  <c r="AO67" i="2"/>
  <c r="AO71" i="2"/>
  <c r="AO75" i="2"/>
  <c r="AO83" i="2"/>
  <c r="AO62" i="2"/>
  <c r="AO78" i="2"/>
  <c r="AO64" i="2"/>
  <c r="AO63" i="2"/>
  <c r="AO79" i="2"/>
  <c r="AO87" i="2"/>
  <c r="AO66" i="2"/>
  <c r="AO70" i="2"/>
  <c r="AO74" i="2"/>
  <c r="AO82" i="2"/>
  <c r="AO86" i="2"/>
  <c r="AO28" i="2"/>
  <c r="AO36" i="2"/>
  <c r="AO48" i="2"/>
  <c r="AO56" i="2"/>
  <c r="AO55" i="2"/>
  <c r="AO24" i="2"/>
  <c r="AO32" i="2"/>
  <c r="AO40" i="2"/>
  <c r="AO44" i="2"/>
  <c r="AO52" i="2"/>
  <c r="AO31" i="2"/>
  <c r="AO39" i="2"/>
  <c r="AO43" i="2"/>
  <c r="AO51" i="2"/>
  <c r="AO46" i="2"/>
  <c r="AO37" i="2"/>
  <c r="AO38" i="2"/>
  <c r="AO42" i="2"/>
  <c r="AO50" i="2"/>
  <c r="AO54" i="2"/>
  <c r="AO58" i="2"/>
  <c r="AO27" i="2"/>
  <c r="AO35" i="2"/>
  <c r="AO47" i="2"/>
  <c r="AO23" i="2"/>
  <c r="AO8" i="2"/>
  <c r="AO12" i="2"/>
  <c r="AO20" i="2"/>
  <c r="AO19" i="2"/>
  <c r="AO15" i="2"/>
  <c r="AO16" i="2"/>
  <c r="AO11" i="2"/>
  <c r="AO13" i="2"/>
  <c r="AO21" i="2"/>
  <c r="AO29" i="2"/>
  <c r="AO10" i="2"/>
  <c r="AO18" i="2"/>
  <c r="AO26" i="2"/>
  <c r="AO30" i="2"/>
  <c r="AO34" i="2"/>
  <c r="AO9" i="2"/>
  <c r="AO17" i="2"/>
  <c r="AO25" i="2"/>
  <c r="AO33" i="2"/>
  <c r="AO14" i="2"/>
  <c r="AO22" i="2"/>
  <c r="AO41" i="2"/>
  <c r="AO49" i="2"/>
  <c r="AO53" i="2"/>
  <c r="AO61" i="2"/>
  <c r="AO69" i="2"/>
  <c r="AO77" i="2"/>
  <c r="AO85" i="2"/>
  <c r="AO45" i="2"/>
  <c r="AO57" i="2"/>
  <c r="AO65" i="2"/>
  <c r="AO73" i="2"/>
  <c r="AO81" i="2"/>
  <c r="L11" i="2" l="1"/>
  <c r="AG10" i="2"/>
  <c r="AI10" i="2"/>
  <c r="AE10" i="2"/>
  <c r="AA10" i="2"/>
  <c r="AK10" i="2"/>
  <c r="AC10" i="2"/>
  <c r="U10" i="2"/>
  <c r="Y10" i="2"/>
  <c r="Q10" i="2"/>
  <c r="S10" i="2"/>
  <c r="M10" i="2"/>
  <c r="W10" i="2"/>
  <c r="O10" i="2"/>
  <c r="AN8" i="2"/>
  <c r="L12" i="2" l="1"/>
  <c r="AK11" i="2"/>
  <c r="AI11" i="2"/>
  <c r="AE11" i="2"/>
  <c r="AG11" i="2"/>
  <c r="AC11" i="2"/>
  <c r="M11" i="2"/>
  <c r="AA11" i="2"/>
  <c r="Y11" i="2"/>
  <c r="U11" i="2"/>
  <c r="W11" i="2"/>
  <c r="Q11" i="2"/>
  <c r="O11" i="2"/>
  <c r="S11" i="2"/>
  <c r="AN9" i="2"/>
  <c r="L13" i="2" l="1"/>
  <c r="AG12" i="2"/>
  <c r="AI12" i="2"/>
  <c r="AE12" i="2"/>
  <c r="AK12" i="2"/>
  <c r="AA12" i="2"/>
  <c r="AC12" i="2"/>
  <c r="U12" i="2"/>
  <c r="Y12" i="2"/>
  <c r="Q12" i="2"/>
  <c r="W12" i="2"/>
  <c r="M12" i="2"/>
  <c r="S12" i="2"/>
  <c r="O12" i="2"/>
  <c r="AN10" i="2"/>
  <c r="AP8" i="2"/>
  <c r="X95" i="2"/>
  <c r="P95" i="2"/>
  <c r="R95" i="2"/>
  <c r="T95" i="2"/>
  <c r="V95" i="2"/>
  <c r="Z95" i="2"/>
  <c r="AB95" i="2"/>
  <c r="AD95" i="2"/>
  <c r="AF95" i="2"/>
  <c r="AH95" i="2"/>
  <c r="AJ95" i="2"/>
  <c r="AL95" i="2"/>
  <c r="AL97" i="2" s="1"/>
  <c r="AL98" i="2" s="1"/>
  <c r="D8" i="1"/>
  <c r="D20" i="1" s="1"/>
  <c r="D22" i="1" s="1"/>
  <c r="F22" i="1" s="1"/>
  <c r="L14" i="2" l="1"/>
  <c r="AK13" i="2"/>
  <c r="AI13" i="2"/>
  <c r="AG13" i="2"/>
  <c r="AE13" i="2"/>
  <c r="AC13" i="2"/>
  <c r="M13" i="2"/>
  <c r="AA13" i="2"/>
  <c r="Y13" i="2"/>
  <c r="U13" i="2"/>
  <c r="W13" i="2"/>
  <c r="O13" i="2"/>
  <c r="Q13" i="2"/>
  <c r="S13" i="2"/>
  <c r="AN11" i="2"/>
  <c r="AO94" i="2"/>
  <c r="AP9" i="2"/>
  <c r="L15" i="2" l="1"/>
  <c r="AG14" i="2"/>
  <c r="AI14" i="2"/>
  <c r="AK14" i="2"/>
  <c r="AA14" i="2"/>
  <c r="AC14" i="2"/>
  <c r="AE14" i="2"/>
  <c r="U14" i="2"/>
  <c r="Y14" i="2"/>
  <c r="Q14" i="2"/>
  <c r="W14" i="2"/>
  <c r="S14" i="2"/>
  <c r="O14" i="2"/>
  <c r="M14" i="2"/>
  <c r="AN12" i="2"/>
  <c r="AP10" i="2"/>
  <c r="L16" i="2" l="1"/>
  <c r="AK15" i="2"/>
  <c r="AI15" i="2"/>
  <c r="AE15" i="2"/>
  <c r="AG15" i="2"/>
  <c r="AC15" i="2"/>
  <c r="M15" i="2"/>
  <c r="AA15" i="2"/>
  <c r="Y15" i="2"/>
  <c r="U15" i="2"/>
  <c r="W15" i="2"/>
  <c r="O15" i="2"/>
  <c r="Q15" i="2"/>
  <c r="S15" i="2"/>
  <c r="AN13" i="2"/>
  <c r="AP11" i="2"/>
  <c r="L17" i="2" l="1"/>
  <c r="AG16" i="2"/>
  <c r="AK16" i="2"/>
  <c r="AI16" i="2"/>
  <c r="AA16" i="2"/>
  <c r="AE16" i="2"/>
  <c r="AC16" i="2"/>
  <c r="U16" i="2"/>
  <c r="Y16" i="2"/>
  <c r="Q16" i="2"/>
  <c r="M16" i="2"/>
  <c r="O16" i="2"/>
  <c r="S16" i="2"/>
  <c r="W16" i="2"/>
  <c r="AN14" i="2"/>
  <c r="AP12" i="2"/>
  <c r="AP13" i="2"/>
  <c r="L18" i="2" l="1"/>
  <c r="AK17" i="2"/>
  <c r="AI17" i="2"/>
  <c r="AE17" i="2"/>
  <c r="AC17" i="2"/>
  <c r="M17" i="2"/>
  <c r="AG17" i="2"/>
  <c r="AA17" i="2"/>
  <c r="Y17" i="2"/>
  <c r="U17" i="2"/>
  <c r="W17" i="2"/>
  <c r="O17" i="2"/>
  <c r="Q17" i="2"/>
  <c r="S17" i="2"/>
  <c r="AN15" i="2"/>
  <c r="AP14" i="2"/>
  <c r="L19" i="2" l="1"/>
  <c r="AG18" i="2"/>
  <c r="AK18" i="2"/>
  <c r="AE18" i="2"/>
  <c r="AA18" i="2"/>
  <c r="AC18" i="2"/>
  <c r="AI18" i="2"/>
  <c r="Y18" i="2"/>
  <c r="Q18" i="2"/>
  <c r="S18" i="2"/>
  <c r="W18" i="2"/>
  <c r="U18" i="2"/>
  <c r="O18" i="2"/>
  <c r="M18" i="2"/>
  <c r="AN16" i="2"/>
  <c r="AP15" i="2"/>
  <c r="L20" i="2" l="1"/>
  <c r="AK19" i="2"/>
  <c r="AI19" i="2"/>
  <c r="AE19" i="2"/>
  <c r="AC19" i="2"/>
  <c r="AG19" i="2"/>
  <c r="M19" i="2"/>
  <c r="AA19" i="2"/>
  <c r="Y19" i="2"/>
  <c r="U19" i="2"/>
  <c r="W19" i="2"/>
  <c r="Q19" i="2"/>
  <c r="O19" i="2"/>
  <c r="S19" i="2"/>
  <c r="AN17" i="2"/>
  <c r="AP16" i="2"/>
  <c r="L21" i="2" l="1"/>
  <c r="AG20" i="2"/>
  <c r="AI20" i="2"/>
  <c r="AE20" i="2"/>
  <c r="AA20" i="2"/>
  <c r="AC20" i="2"/>
  <c r="AK20" i="2"/>
  <c r="Y20" i="2"/>
  <c r="Q20" i="2"/>
  <c r="W20" i="2"/>
  <c r="U20" i="2"/>
  <c r="M20" i="2"/>
  <c r="S20" i="2"/>
  <c r="O20" i="2"/>
  <c r="AN18" i="2"/>
  <c r="AP17" i="2"/>
  <c r="L22" i="2" l="1"/>
  <c r="AK21" i="2"/>
  <c r="AI21" i="2"/>
  <c r="AE21" i="2"/>
  <c r="AC21" i="2"/>
  <c r="M21" i="2"/>
  <c r="AG21" i="2"/>
  <c r="AA21" i="2"/>
  <c r="Y21" i="2"/>
  <c r="U21" i="2"/>
  <c r="W21" i="2"/>
  <c r="O21" i="2"/>
  <c r="Q21" i="2"/>
  <c r="S21" i="2"/>
  <c r="AN19" i="2"/>
  <c r="AP18" i="2"/>
  <c r="L23" i="2" l="1"/>
  <c r="AI22" i="2"/>
  <c r="AG22" i="2"/>
  <c r="AK22" i="2"/>
  <c r="AA22" i="2"/>
  <c r="AC22" i="2"/>
  <c r="AE22" i="2"/>
  <c r="Y22" i="2"/>
  <c r="Q22" i="2"/>
  <c r="M22" i="2"/>
  <c r="S22" i="2"/>
  <c r="O22" i="2"/>
  <c r="W22" i="2"/>
  <c r="U22" i="2"/>
  <c r="AN20" i="2"/>
  <c r="AP19" i="2"/>
  <c r="L24" i="2" l="1"/>
  <c r="AK23" i="2"/>
  <c r="AI23" i="2"/>
  <c r="AE23" i="2"/>
  <c r="AG23" i="2"/>
  <c r="AC23" i="2"/>
  <c r="M23" i="2"/>
  <c r="AA23" i="2"/>
  <c r="Y23" i="2"/>
  <c r="U23" i="2"/>
  <c r="W23" i="2"/>
  <c r="O23" i="2"/>
  <c r="Q23" i="2"/>
  <c r="S23" i="2"/>
  <c r="AN21" i="2"/>
  <c r="AP20" i="2"/>
  <c r="L25" i="2" l="1"/>
  <c r="AK24" i="2"/>
  <c r="AG24" i="2"/>
  <c r="AA24" i="2"/>
  <c r="AI24" i="2"/>
  <c r="AE24" i="2"/>
  <c r="AC24" i="2"/>
  <c r="Y24" i="2"/>
  <c r="Q24" i="2"/>
  <c r="M24" i="2"/>
  <c r="O24" i="2"/>
  <c r="S24" i="2"/>
  <c r="W24" i="2"/>
  <c r="U24" i="2"/>
  <c r="AN22" i="2"/>
  <c r="AP21" i="2"/>
  <c r="L26" i="2" l="1"/>
  <c r="AK25" i="2"/>
  <c r="AI25" i="2"/>
  <c r="AE25" i="2"/>
  <c r="AC25" i="2"/>
  <c r="M25" i="2"/>
  <c r="AG25" i="2"/>
  <c r="AA25" i="2"/>
  <c r="Y25" i="2"/>
  <c r="U25" i="2"/>
  <c r="W25" i="2"/>
  <c r="O25" i="2"/>
  <c r="Q25" i="2"/>
  <c r="S25" i="2"/>
  <c r="AN23" i="2"/>
  <c r="AP22" i="2"/>
  <c r="L27" i="2" l="1"/>
  <c r="AG26" i="2"/>
  <c r="AI26" i="2"/>
  <c r="AE26" i="2"/>
  <c r="AA26" i="2"/>
  <c r="AK26" i="2"/>
  <c r="AC26" i="2"/>
  <c r="Y26" i="2"/>
  <c r="Q26" i="2"/>
  <c r="W26" i="2"/>
  <c r="U26" i="2"/>
  <c r="S26" i="2"/>
  <c r="M26" i="2"/>
  <c r="O26" i="2"/>
  <c r="AN24" i="2"/>
  <c r="AP23" i="2"/>
  <c r="L28" i="2" l="1"/>
  <c r="AK27" i="2"/>
  <c r="AI27" i="2"/>
  <c r="AE27" i="2"/>
  <c r="AC27" i="2"/>
  <c r="AG27" i="2"/>
  <c r="M27" i="2"/>
  <c r="AA27" i="2"/>
  <c r="Y27" i="2"/>
  <c r="U27" i="2"/>
  <c r="W27" i="2"/>
  <c r="Q27" i="2"/>
  <c r="O27" i="2"/>
  <c r="S27" i="2"/>
  <c r="AN25" i="2"/>
  <c r="AP24" i="2"/>
  <c r="L29" i="2" l="1"/>
  <c r="AG28" i="2"/>
  <c r="AI28" i="2"/>
  <c r="AE28" i="2"/>
  <c r="AK28" i="2"/>
  <c r="AA28" i="2"/>
  <c r="AC28" i="2"/>
  <c r="Y28" i="2"/>
  <c r="Q28" i="2"/>
  <c r="W28" i="2"/>
  <c r="U28" i="2"/>
  <c r="S28" i="2"/>
  <c r="O28" i="2"/>
  <c r="M28" i="2"/>
  <c r="AN26" i="2"/>
  <c r="AP25" i="2"/>
  <c r="L30" i="2" l="1"/>
  <c r="AK29" i="2"/>
  <c r="AI29" i="2"/>
  <c r="AE29" i="2"/>
  <c r="AC29" i="2"/>
  <c r="M29" i="2"/>
  <c r="AG29" i="2"/>
  <c r="AA29" i="2"/>
  <c r="Y29" i="2"/>
  <c r="U29" i="2"/>
  <c r="W29" i="2"/>
  <c r="O29" i="2"/>
  <c r="Q29" i="2"/>
  <c r="S29" i="2"/>
  <c r="AN27" i="2"/>
  <c r="AP26" i="2"/>
  <c r="L31" i="2" l="1"/>
  <c r="AI30" i="2"/>
  <c r="AG30" i="2"/>
  <c r="AK30" i="2"/>
  <c r="AA30" i="2"/>
  <c r="AC30" i="2"/>
  <c r="AE30" i="2"/>
  <c r="Y30" i="2"/>
  <c r="Q30" i="2"/>
  <c r="S30" i="2"/>
  <c r="O30" i="2"/>
  <c r="W30" i="2"/>
  <c r="U30" i="2"/>
  <c r="M30" i="2"/>
  <c r="AN28" i="2"/>
  <c r="AP27" i="2"/>
  <c r="L32" i="2" l="1"/>
  <c r="AK31" i="2"/>
  <c r="AI31" i="2"/>
  <c r="AE31" i="2"/>
  <c r="AG31" i="2"/>
  <c r="AC31" i="2"/>
  <c r="M31" i="2"/>
  <c r="AA31" i="2"/>
  <c r="Y31" i="2"/>
  <c r="U31" i="2"/>
  <c r="W31" i="2"/>
  <c r="O31" i="2"/>
  <c r="S31" i="2"/>
  <c r="Q31" i="2"/>
  <c r="AN29" i="2"/>
  <c r="AP28" i="2"/>
  <c r="L33" i="2" l="1"/>
  <c r="AK32" i="2"/>
  <c r="AG32" i="2"/>
  <c r="AI32" i="2"/>
  <c r="AA32" i="2"/>
  <c r="AE32" i="2"/>
  <c r="AC32" i="2"/>
  <c r="Y32" i="2"/>
  <c r="Q32" i="2"/>
  <c r="M32" i="2"/>
  <c r="O32" i="2"/>
  <c r="W32" i="2"/>
  <c r="U32" i="2"/>
  <c r="S32" i="2"/>
  <c r="AN30" i="2"/>
  <c r="AP29" i="2"/>
  <c r="L34" i="2" l="1"/>
  <c r="AK33" i="2"/>
  <c r="AI33" i="2"/>
  <c r="AE33" i="2"/>
  <c r="AC33" i="2"/>
  <c r="M33" i="2"/>
  <c r="AG33" i="2"/>
  <c r="AA33" i="2"/>
  <c r="Y33" i="2"/>
  <c r="U33" i="2"/>
  <c r="W33" i="2"/>
  <c r="O33" i="2"/>
  <c r="Q33" i="2"/>
  <c r="S33" i="2"/>
  <c r="AN31" i="2"/>
  <c r="AP31" i="2"/>
  <c r="L35" i="2" l="1"/>
  <c r="AG34" i="2"/>
  <c r="AK34" i="2"/>
  <c r="AE34" i="2"/>
  <c r="AA34" i="2"/>
  <c r="AC34" i="2"/>
  <c r="AI34" i="2"/>
  <c r="Y34" i="2"/>
  <c r="Q34" i="2"/>
  <c r="W34" i="2"/>
  <c r="U34" i="2"/>
  <c r="M34" i="2"/>
  <c r="S34" i="2"/>
  <c r="O34" i="2"/>
  <c r="AN32" i="2"/>
  <c r="AP32" i="2"/>
  <c r="AP30" i="2"/>
  <c r="L36" i="2" l="1"/>
  <c r="AK35" i="2"/>
  <c r="AI35" i="2"/>
  <c r="AE35" i="2"/>
  <c r="AC35" i="2"/>
  <c r="AG35" i="2"/>
  <c r="M35" i="2"/>
  <c r="AA35" i="2"/>
  <c r="Y35" i="2"/>
  <c r="U35" i="2"/>
  <c r="W35" i="2"/>
  <c r="Q35" i="2"/>
  <c r="O35" i="2"/>
  <c r="S35" i="2"/>
  <c r="AN33" i="2"/>
  <c r="AP33" i="2"/>
  <c r="L37" i="2" l="1"/>
  <c r="AG36" i="2"/>
  <c r="AI36" i="2"/>
  <c r="AE36" i="2"/>
  <c r="AA36" i="2"/>
  <c r="AC36" i="2"/>
  <c r="AK36" i="2"/>
  <c r="Y36" i="2"/>
  <c r="Q36" i="2"/>
  <c r="W36" i="2"/>
  <c r="U36" i="2"/>
  <c r="S36" i="2"/>
  <c r="M36" i="2"/>
  <c r="O36" i="2"/>
  <c r="AN34" i="2"/>
  <c r="AP34" i="2"/>
  <c r="L38" i="2" l="1"/>
  <c r="AK37" i="2"/>
  <c r="AI37" i="2"/>
  <c r="AE37" i="2"/>
  <c r="AC37" i="2"/>
  <c r="M37" i="2"/>
  <c r="AG37" i="2"/>
  <c r="AA37" i="2"/>
  <c r="Y37" i="2"/>
  <c r="U37" i="2"/>
  <c r="W37" i="2"/>
  <c r="O37" i="2"/>
  <c r="Q37" i="2"/>
  <c r="S37" i="2"/>
  <c r="AN35" i="2"/>
  <c r="AP35" i="2"/>
  <c r="L39" i="2" l="1"/>
  <c r="AI38" i="2"/>
  <c r="AG38" i="2"/>
  <c r="AK38" i="2"/>
  <c r="AA38" i="2"/>
  <c r="AC38" i="2"/>
  <c r="AE38" i="2"/>
  <c r="Y38" i="2"/>
  <c r="Q38" i="2"/>
  <c r="W38" i="2"/>
  <c r="U38" i="2"/>
  <c r="S38" i="2"/>
  <c r="O38" i="2"/>
  <c r="M38" i="2"/>
  <c r="AN36" i="2"/>
  <c r="AP36" i="2"/>
  <c r="L40" i="2" l="1"/>
  <c r="AK39" i="2"/>
  <c r="AI39" i="2"/>
  <c r="AE39" i="2"/>
  <c r="AG39" i="2"/>
  <c r="AC39" i="2"/>
  <c r="M39" i="2"/>
  <c r="AA39" i="2"/>
  <c r="Y39" i="2"/>
  <c r="U39" i="2"/>
  <c r="W39" i="2"/>
  <c r="O39" i="2"/>
  <c r="S39" i="2"/>
  <c r="Q39" i="2"/>
  <c r="AN37" i="2"/>
  <c r="AP37" i="2"/>
  <c r="L41" i="2" l="1"/>
  <c r="AK40" i="2"/>
  <c r="AG40" i="2"/>
  <c r="AA40" i="2"/>
  <c r="AI40" i="2"/>
  <c r="AE40" i="2"/>
  <c r="AC40" i="2"/>
  <c r="Y40" i="2"/>
  <c r="Q40" i="2"/>
  <c r="M40" i="2"/>
  <c r="W40" i="2"/>
  <c r="U40" i="2"/>
  <c r="O40" i="2"/>
  <c r="S40" i="2"/>
  <c r="AN38" i="2"/>
  <c r="AP38" i="2"/>
  <c r="L42" i="2" l="1"/>
  <c r="AK41" i="2"/>
  <c r="AI41" i="2"/>
  <c r="AE41" i="2"/>
  <c r="AC41" i="2"/>
  <c r="M41" i="2"/>
  <c r="AG41" i="2"/>
  <c r="AA41" i="2"/>
  <c r="Y41" i="2"/>
  <c r="U41" i="2"/>
  <c r="W41" i="2"/>
  <c r="O41" i="2"/>
  <c r="Q41" i="2"/>
  <c r="S41" i="2"/>
  <c r="AN39" i="2"/>
  <c r="AP39" i="2"/>
  <c r="L43" i="2" l="1"/>
  <c r="AG42" i="2"/>
  <c r="AI42" i="2"/>
  <c r="AE42" i="2"/>
  <c r="AA42" i="2"/>
  <c r="AK42" i="2"/>
  <c r="AC42" i="2"/>
  <c r="Y42" i="2"/>
  <c r="Q42" i="2"/>
  <c r="S42" i="2"/>
  <c r="W42" i="2"/>
  <c r="U42" i="2"/>
  <c r="O42" i="2"/>
  <c r="M42" i="2"/>
  <c r="AN40" i="2"/>
  <c r="AP40" i="2"/>
  <c r="L44" i="2" l="1"/>
  <c r="AK43" i="2"/>
  <c r="AI43" i="2"/>
  <c r="AE43" i="2"/>
  <c r="AC43" i="2"/>
  <c r="AG43" i="2"/>
  <c r="M43" i="2"/>
  <c r="AA43" i="2"/>
  <c r="Y43" i="2"/>
  <c r="U43" i="2"/>
  <c r="W43" i="2"/>
  <c r="Q43" i="2"/>
  <c r="O43" i="2"/>
  <c r="S43" i="2"/>
  <c r="AN41" i="2"/>
  <c r="AP41" i="2"/>
  <c r="L45" i="2" l="1"/>
  <c r="AG44" i="2"/>
  <c r="AI44" i="2"/>
  <c r="AE44" i="2"/>
  <c r="AK44" i="2"/>
  <c r="AA44" i="2"/>
  <c r="AC44" i="2"/>
  <c r="Y44" i="2"/>
  <c r="Q44" i="2"/>
  <c r="W44" i="2"/>
  <c r="U44" i="2"/>
  <c r="M44" i="2"/>
  <c r="S44" i="2"/>
  <c r="O44" i="2"/>
  <c r="AN42" i="2"/>
  <c r="AP42" i="2"/>
  <c r="L46" i="2" l="1"/>
  <c r="AK45" i="2"/>
  <c r="AI45" i="2"/>
  <c r="AE45" i="2"/>
  <c r="AC45" i="2"/>
  <c r="M45" i="2"/>
  <c r="AG45" i="2"/>
  <c r="AA45" i="2"/>
  <c r="Y45" i="2"/>
  <c r="U45" i="2"/>
  <c r="W45" i="2"/>
  <c r="O45" i="2"/>
  <c r="S45" i="2"/>
  <c r="Q45" i="2"/>
  <c r="AN43" i="2"/>
  <c r="AP43" i="2"/>
  <c r="L47" i="2" l="1"/>
  <c r="AI46" i="2"/>
  <c r="AG46" i="2"/>
  <c r="AK46" i="2"/>
  <c r="AA46" i="2"/>
  <c r="AC46" i="2"/>
  <c r="AE46" i="2"/>
  <c r="Y46" i="2"/>
  <c r="Q46" i="2"/>
  <c r="W46" i="2"/>
  <c r="U46" i="2"/>
  <c r="S46" i="2"/>
  <c r="O46" i="2"/>
  <c r="M46" i="2"/>
  <c r="AN44" i="2"/>
  <c r="AP44" i="2"/>
  <c r="L48" i="2" l="1"/>
  <c r="AK47" i="2"/>
  <c r="AI47" i="2"/>
  <c r="AE47" i="2"/>
  <c r="AG47" i="2"/>
  <c r="AC47" i="2"/>
  <c r="M47" i="2"/>
  <c r="AA47" i="2"/>
  <c r="Y47" i="2"/>
  <c r="U47" i="2"/>
  <c r="W47" i="2"/>
  <c r="O47" i="2"/>
  <c r="Q47" i="2"/>
  <c r="S47" i="2"/>
  <c r="AN45" i="2"/>
  <c r="AP45" i="2"/>
  <c r="L49" i="2" l="1"/>
  <c r="AK48" i="2"/>
  <c r="AG48" i="2"/>
  <c r="AI48" i="2"/>
  <c r="AA48" i="2"/>
  <c r="AE48" i="2"/>
  <c r="AC48" i="2"/>
  <c r="Y48" i="2"/>
  <c r="Q48" i="2"/>
  <c r="M48" i="2"/>
  <c r="O48" i="2"/>
  <c r="S48" i="2"/>
  <c r="W48" i="2"/>
  <c r="U48" i="2"/>
  <c r="AN46" i="2"/>
  <c r="AP46" i="2"/>
  <c r="L50" i="2" l="1"/>
  <c r="AK49" i="2"/>
  <c r="AI49" i="2"/>
  <c r="AE49" i="2"/>
  <c r="AC49" i="2"/>
  <c r="M49" i="2"/>
  <c r="AG49" i="2"/>
  <c r="AA49" i="2"/>
  <c r="Y49" i="2"/>
  <c r="U49" i="2"/>
  <c r="W49" i="2"/>
  <c r="O49" i="2"/>
  <c r="Q49" i="2"/>
  <c r="S49" i="2"/>
  <c r="AN47" i="2"/>
  <c r="AP47" i="2"/>
  <c r="L51" i="2" l="1"/>
  <c r="AG50" i="2"/>
  <c r="AK50" i="2"/>
  <c r="AE50" i="2"/>
  <c r="AA50" i="2"/>
  <c r="AC50" i="2"/>
  <c r="AI50" i="2"/>
  <c r="Y50" i="2"/>
  <c r="Q50" i="2"/>
  <c r="S50" i="2"/>
  <c r="W50" i="2"/>
  <c r="U50" i="2"/>
  <c r="M50" i="2"/>
  <c r="O50" i="2"/>
  <c r="AN48" i="2"/>
  <c r="AP48" i="2"/>
  <c r="L52" i="2" l="1"/>
  <c r="AK51" i="2"/>
  <c r="AI51" i="2"/>
  <c r="AE51" i="2"/>
  <c r="AC51" i="2"/>
  <c r="AG51" i="2"/>
  <c r="M51" i="2"/>
  <c r="AA51" i="2"/>
  <c r="Y51" i="2"/>
  <c r="U51" i="2"/>
  <c r="W51" i="2"/>
  <c r="Q51" i="2"/>
  <c r="O51" i="2"/>
  <c r="S51" i="2"/>
  <c r="AN49" i="2"/>
  <c r="AP49" i="2"/>
  <c r="L53" i="2" l="1"/>
  <c r="AG52" i="2"/>
  <c r="AI52" i="2"/>
  <c r="AE52" i="2"/>
  <c r="AA52" i="2"/>
  <c r="AC52" i="2"/>
  <c r="AK52" i="2"/>
  <c r="Y52" i="2"/>
  <c r="Q52" i="2"/>
  <c r="W52" i="2"/>
  <c r="U52" i="2"/>
  <c r="S52" i="2"/>
  <c r="O52" i="2"/>
  <c r="M52" i="2"/>
  <c r="AN50" i="2"/>
  <c r="AP50" i="2"/>
  <c r="L54" i="2" l="1"/>
  <c r="AK53" i="2"/>
  <c r="AI53" i="2"/>
  <c r="AE53" i="2"/>
  <c r="AC53" i="2"/>
  <c r="M53" i="2"/>
  <c r="AG53" i="2"/>
  <c r="AA53" i="2"/>
  <c r="Y53" i="2"/>
  <c r="U53" i="2"/>
  <c r="W53" i="2"/>
  <c r="O53" i="2"/>
  <c r="S53" i="2"/>
  <c r="Q53" i="2"/>
  <c r="AN51" i="2"/>
  <c r="AP51" i="2"/>
  <c r="L55" i="2" l="1"/>
  <c r="AI54" i="2"/>
  <c r="AG54" i="2"/>
  <c r="AK54" i="2"/>
  <c r="AA54" i="2"/>
  <c r="AC54" i="2"/>
  <c r="AE54" i="2"/>
  <c r="Y54" i="2"/>
  <c r="Q54" i="2"/>
  <c r="M54" i="2"/>
  <c r="S54" i="2"/>
  <c r="O54" i="2"/>
  <c r="W54" i="2"/>
  <c r="U54" i="2"/>
  <c r="AN52" i="2"/>
  <c r="AP52" i="2"/>
  <c r="L56" i="2" l="1"/>
  <c r="AK55" i="2"/>
  <c r="AI55" i="2"/>
  <c r="AE55" i="2"/>
  <c r="AG55" i="2"/>
  <c r="AC55" i="2"/>
  <c r="M55" i="2"/>
  <c r="AA55" i="2"/>
  <c r="Y55" i="2"/>
  <c r="U55" i="2"/>
  <c r="W55" i="2"/>
  <c r="O55" i="2"/>
  <c r="Q55" i="2"/>
  <c r="S55" i="2"/>
  <c r="AN53" i="2"/>
  <c r="AP53" i="2"/>
  <c r="L57" i="2" l="1"/>
  <c r="AK56" i="2"/>
  <c r="AG56" i="2"/>
  <c r="AA56" i="2"/>
  <c r="AI56" i="2"/>
  <c r="AE56" i="2"/>
  <c r="AC56" i="2"/>
  <c r="Y56" i="2"/>
  <c r="Q56" i="2"/>
  <c r="M56" i="2"/>
  <c r="O56" i="2"/>
  <c r="S56" i="2"/>
  <c r="W56" i="2"/>
  <c r="U56" i="2"/>
  <c r="AN54" i="2"/>
  <c r="AP54" i="2"/>
  <c r="L58" i="2" l="1"/>
  <c r="AK57" i="2"/>
  <c r="AI57" i="2"/>
  <c r="AE57" i="2"/>
  <c r="AC57" i="2"/>
  <c r="M57" i="2"/>
  <c r="AG57" i="2"/>
  <c r="AA57" i="2"/>
  <c r="Y57" i="2"/>
  <c r="U57" i="2"/>
  <c r="W57" i="2"/>
  <c r="O57" i="2"/>
  <c r="S57" i="2"/>
  <c r="Q57" i="2"/>
  <c r="AN55" i="2"/>
  <c r="AP55" i="2"/>
  <c r="L59" i="2" l="1"/>
  <c r="AG58" i="2"/>
  <c r="AI58" i="2"/>
  <c r="AE58" i="2"/>
  <c r="AA58" i="2"/>
  <c r="AK58" i="2"/>
  <c r="AC58" i="2"/>
  <c r="Y58" i="2"/>
  <c r="Q58" i="2"/>
  <c r="W58" i="2"/>
  <c r="U58" i="2"/>
  <c r="S58" i="2"/>
  <c r="M58" i="2"/>
  <c r="O58" i="2"/>
  <c r="AN56" i="2"/>
  <c r="AP56" i="2"/>
  <c r="L60" i="2" l="1"/>
  <c r="AK59" i="2"/>
  <c r="AI59" i="2"/>
  <c r="AE59" i="2"/>
  <c r="AC59" i="2"/>
  <c r="AG59" i="2"/>
  <c r="M59" i="2"/>
  <c r="Y59" i="2"/>
  <c r="U59" i="2"/>
  <c r="W59" i="2"/>
  <c r="AA59" i="2"/>
  <c r="Q59" i="2"/>
  <c r="O59" i="2"/>
  <c r="S59" i="2"/>
  <c r="AN57" i="2"/>
  <c r="AP57" i="2"/>
  <c r="L61" i="2" l="1"/>
  <c r="AG60" i="2"/>
  <c r="AI60" i="2"/>
  <c r="AE60" i="2"/>
  <c r="AK60" i="2"/>
  <c r="AA60" i="2"/>
  <c r="AC60" i="2"/>
  <c r="Y60" i="2"/>
  <c r="Q60" i="2"/>
  <c r="W60" i="2"/>
  <c r="U60" i="2"/>
  <c r="S60" i="2"/>
  <c r="O60" i="2"/>
  <c r="M60" i="2"/>
  <c r="AN58" i="2"/>
  <c r="AP58" i="2"/>
  <c r="L62" i="2" l="1"/>
  <c r="AK61" i="2"/>
  <c r="AI61" i="2"/>
  <c r="AE61" i="2"/>
  <c r="AC61" i="2"/>
  <c r="M61" i="2"/>
  <c r="AG61" i="2"/>
  <c r="AA61" i="2"/>
  <c r="Y61" i="2"/>
  <c r="U61" i="2"/>
  <c r="O61" i="2"/>
  <c r="Q61" i="2"/>
  <c r="S61" i="2"/>
  <c r="W61" i="2"/>
  <c r="AN59" i="2"/>
  <c r="AP59" i="2"/>
  <c r="L63" i="2" l="1"/>
  <c r="AI62" i="2"/>
  <c r="AG62" i="2"/>
  <c r="AK62" i="2"/>
  <c r="AA62" i="2"/>
  <c r="AC62" i="2"/>
  <c r="AE62" i="2"/>
  <c r="Y62" i="2"/>
  <c r="Q62" i="2"/>
  <c r="W62" i="2"/>
  <c r="S62" i="2"/>
  <c r="O62" i="2"/>
  <c r="U62" i="2"/>
  <c r="M62" i="2"/>
  <c r="AN60" i="2"/>
  <c r="AP60" i="2"/>
  <c r="L64" i="2" l="1"/>
  <c r="AK63" i="2"/>
  <c r="AI63" i="2"/>
  <c r="AG63" i="2"/>
  <c r="AC63" i="2"/>
  <c r="AE63" i="2"/>
  <c r="M63" i="2"/>
  <c r="Y63" i="2"/>
  <c r="U63" i="2"/>
  <c r="AA63" i="2"/>
  <c r="O63" i="2"/>
  <c r="W63" i="2"/>
  <c r="S63" i="2"/>
  <c r="Q63" i="2"/>
  <c r="AN61" i="2"/>
  <c r="AP61" i="2"/>
  <c r="L65" i="2" l="1"/>
  <c r="AK64" i="2"/>
  <c r="AG64" i="2"/>
  <c r="AI64" i="2"/>
  <c r="AA64" i="2"/>
  <c r="AC64" i="2"/>
  <c r="AE64" i="2"/>
  <c r="Y64" i="2"/>
  <c r="Q64" i="2"/>
  <c r="M64" i="2"/>
  <c r="W64" i="2"/>
  <c r="O64" i="2"/>
  <c r="U64" i="2"/>
  <c r="S64" i="2"/>
  <c r="AN62" i="2"/>
  <c r="AP62" i="2"/>
  <c r="L66" i="2" l="1"/>
  <c r="AK65" i="2"/>
  <c r="AI65" i="2"/>
  <c r="AC65" i="2"/>
  <c r="M65" i="2"/>
  <c r="AE65" i="2"/>
  <c r="AG65" i="2"/>
  <c r="Y65" i="2"/>
  <c r="AA65" i="2"/>
  <c r="U65" i="2"/>
  <c r="O65" i="2"/>
  <c r="S65" i="2"/>
  <c r="Q65" i="2"/>
  <c r="W65" i="2"/>
  <c r="AN63" i="2"/>
  <c r="AP63" i="2"/>
  <c r="L67" i="2" l="1"/>
  <c r="AG66" i="2"/>
  <c r="AK66" i="2"/>
  <c r="AA66" i="2"/>
  <c r="AC66" i="2"/>
  <c r="AI66" i="2"/>
  <c r="AE66" i="2"/>
  <c r="Y66" i="2"/>
  <c r="Q66" i="2"/>
  <c r="W66" i="2"/>
  <c r="U66" i="2"/>
  <c r="M66" i="2"/>
  <c r="S66" i="2"/>
  <c r="O66" i="2"/>
  <c r="AN64" i="2"/>
  <c r="AP64" i="2"/>
  <c r="L68" i="2" l="1"/>
  <c r="AK67" i="2"/>
  <c r="AI67" i="2"/>
  <c r="AC67" i="2"/>
  <c r="AE67" i="2"/>
  <c r="AG67" i="2"/>
  <c r="M67" i="2"/>
  <c r="Y67" i="2"/>
  <c r="U67" i="2"/>
  <c r="Q67" i="2"/>
  <c r="O67" i="2"/>
  <c r="AA67" i="2"/>
  <c r="W67" i="2"/>
  <c r="S67" i="2"/>
  <c r="AN65" i="2"/>
  <c r="AP65" i="2"/>
  <c r="L69" i="2" l="1"/>
  <c r="AG68" i="2"/>
  <c r="AI68" i="2"/>
  <c r="AA68" i="2"/>
  <c r="AC68" i="2"/>
  <c r="AK68" i="2"/>
  <c r="AE68" i="2"/>
  <c r="Y68" i="2"/>
  <c r="Q68" i="2"/>
  <c r="W68" i="2"/>
  <c r="U68" i="2"/>
  <c r="S68" i="2"/>
  <c r="M68" i="2"/>
  <c r="O68" i="2"/>
  <c r="AN66" i="2"/>
  <c r="AP66" i="2"/>
  <c r="L70" i="2" l="1"/>
  <c r="AK69" i="2"/>
  <c r="AI69" i="2"/>
  <c r="AC69" i="2"/>
  <c r="M69" i="2"/>
  <c r="AG69" i="2"/>
  <c r="AE69" i="2"/>
  <c r="AA69" i="2"/>
  <c r="Y69" i="2"/>
  <c r="U69" i="2"/>
  <c r="O69" i="2"/>
  <c r="S69" i="2"/>
  <c r="Q69" i="2"/>
  <c r="W69" i="2"/>
  <c r="AN67" i="2"/>
  <c r="AP67" i="2"/>
  <c r="L71" i="2" l="1"/>
  <c r="AI70" i="2"/>
  <c r="AG70" i="2"/>
  <c r="AK70" i="2"/>
  <c r="AA70" i="2"/>
  <c r="AC70" i="2"/>
  <c r="AE70" i="2"/>
  <c r="Y70" i="2"/>
  <c r="Q70" i="2"/>
  <c r="W70" i="2"/>
  <c r="U70" i="2"/>
  <c r="S70" i="2"/>
  <c r="O70" i="2"/>
  <c r="M70" i="2"/>
  <c r="AN68" i="2"/>
  <c r="AP68" i="2"/>
  <c r="L72" i="2" l="1"/>
  <c r="AK71" i="2"/>
  <c r="AI71" i="2"/>
  <c r="AG71" i="2"/>
  <c r="AC71" i="2"/>
  <c r="AE71" i="2"/>
  <c r="M71" i="2"/>
  <c r="Y71" i="2"/>
  <c r="U71" i="2"/>
  <c r="AA71" i="2"/>
  <c r="O71" i="2"/>
  <c r="W71" i="2"/>
  <c r="Q71" i="2"/>
  <c r="S71" i="2"/>
  <c r="AN69" i="2"/>
  <c r="AP69" i="2"/>
  <c r="L73" i="2" l="1"/>
  <c r="AK72" i="2"/>
  <c r="AG72" i="2"/>
  <c r="AA72" i="2"/>
  <c r="AI72" i="2"/>
  <c r="AC72" i="2"/>
  <c r="AE72" i="2"/>
  <c r="Y72" i="2"/>
  <c r="Q72" i="2"/>
  <c r="M72" i="2"/>
  <c r="W72" i="2"/>
  <c r="U72" i="2"/>
  <c r="O72" i="2"/>
  <c r="S72" i="2"/>
  <c r="AN70" i="2"/>
  <c r="AP70" i="2"/>
  <c r="L74" i="2" l="1"/>
  <c r="AK73" i="2"/>
  <c r="AI73" i="2"/>
  <c r="AC73" i="2"/>
  <c r="M73" i="2"/>
  <c r="AE73" i="2"/>
  <c r="AG73" i="2"/>
  <c r="Y73" i="2"/>
  <c r="AA73" i="2"/>
  <c r="U73" i="2"/>
  <c r="O73" i="2"/>
  <c r="S73" i="2"/>
  <c r="Q73" i="2"/>
  <c r="W73" i="2"/>
  <c r="AN71" i="2"/>
  <c r="AP71" i="2"/>
  <c r="L75" i="2" l="1"/>
  <c r="AG74" i="2"/>
  <c r="AI74" i="2"/>
  <c r="AA74" i="2"/>
  <c r="AK74" i="2"/>
  <c r="AC74" i="2"/>
  <c r="AE74" i="2"/>
  <c r="Y74" i="2"/>
  <c r="Q74" i="2"/>
  <c r="W74" i="2"/>
  <c r="S74" i="2"/>
  <c r="U74" i="2"/>
  <c r="O74" i="2"/>
  <c r="M74" i="2"/>
  <c r="AN72" i="2"/>
  <c r="AP72" i="2"/>
  <c r="L76" i="2" l="1"/>
  <c r="AK75" i="2"/>
  <c r="AI75" i="2"/>
  <c r="AC75" i="2"/>
  <c r="AE75" i="2"/>
  <c r="AG75" i="2"/>
  <c r="M75" i="2"/>
  <c r="Y75" i="2"/>
  <c r="U75" i="2"/>
  <c r="Q75" i="2"/>
  <c r="O75" i="2"/>
  <c r="AA75" i="2"/>
  <c r="W75" i="2"/>
  <c r="S75" i="2"/>
  <c r="AN73" i="2"/>
  <c r="AP73" i="2"/>
  <c r="L77" i="2" l="1"/>
  <c r="AG76" i="2"/>
  <c r="AI76" i="2"/>
  <c r="AK76" i="2"/>
  <c r="AC76" i="2"/>
  <c r="AE76" i="2"/>
  <c r="Y76" i="2"/>
  <c r="Q76" i="2"/>
  <c r="AA76" i="2"/>
  <c r="W76" i="2"/>
  <c r="U76" i="2"/>
  <c r="M76" i="2"/>
  <c r="S76" i="2"/>
  <c r="O76" i="2"/>
  <c r="AN74" i="2"/>
  <c r="AP74" i="2"/>
  <c r="L78" i="2" l="1"/>
  <c r="AK77" i="2"/>
  <c r="AI77" i="2"/>
  <c r="AC77" i="2"/>
  <c r="M77" i="2"/>
  <c r="AG77" i="2"/>
  <c r="AE77" i="2"/>
  <c r="Y77" i="2"/>
  <c r="U77" i="2"/>
  <c r="O77" i="2"/>
  <c r="S77" i="2"/>
  <c r="AA77" i="2"/>
  <c r="W77" i="2"/>
  <c r="Q77" i="2"/>
  <c r="AN75" i="2"/>
  <c r="AP75" i="2"/>
  <c r="L79" i="2" l="1"/>
  <c r="AI78" i="2"/>
  <c r="AG78" i="2"/>
  <c r="AK78" i="2"/>
  <c r="AC78" i="2"/>
  <c r="AE78" i="2"/>
  <c r="Y78" i="2"/>
  <c r="Q78" i="2"/>
  <c r="AA78" i="2"/>
  <c r="W78" i="2"/>
  <c r="U78" i="2"/>
  <c r="S78" i="2"/>
  <c r="O78" i="2"/>
  <c r="M78" i="2"/>
  <c r="AN76" i="2"/>
  <c r="AP76" i="2"/>
  <c r="L80" i="2" l="1"/>
  <c r="AK79" i="2"/>
  <c r="AI79" i="2"/>
  <c r="AG79" i="2"/>
  <c r="AC79" i="2"/>
  <c r="AE79" i="2"/>
  <c r="M79" i="2"/>
  <c r="Y79" i="2"/>
  <c r="U79" i="2"/>
  <c r="AA79" i="2"/>
  <c r="O79" i="2"/>
  <c r="W79" i="2"/>
  <c r="Q79" i="2"/>
  <c r="S79" i="2"/>
  <c r="AN77" i="2"/>
  <c r="AP77" i="2"/>
  <c r="L81" i="2" l="1"/>
  <c r="AK80" i="2"/>
  <c r="AG80" i="2"/>
  <c r="AI80" i="2"/>
  <c r="AC80" i="2"/>
  <c r="AE80" i="2"/>
  <c r="Y80" i="2"/>
  <c r="Q80" i="2"/>
  <c r="M80" i="2"/>
  <c r="AA80" i="2"/>
  <c r="W80" i="2"/>
  <c r="O80" i="2"/>
  <c r="S80" i="2"/>
  <c r="U80" i="2"/>
  <c r="AN78" i="2"/>
  <c r="AP78" i="2"/>
  <c r="L82" i="2" l="1"/>
  <c r="AK81" i="2"/>
  <c r="AI81" i="2"/>
  <c r="AC81" i="2"/>
  <c r="M81" i="2"/>
  <c r="AE81" i="2"/>
  <c r="AG81" i="2"/>
  <c r="Y81" i="2"/>
  <c r="U81" i="2"/>
  <c r="O81" i="2"/>
  <c r="Q81" i="2"/>
  <c r="AA81" i="2"/>
  <c r="W81" i="2"/>
  <c r="S81" i="2"/>
  <c r="AN79" i="2"/>
  <c r="AP79" i="2"/>
  <c r="L83" i="2" l="1"/>
  <c r="AG82" i="2"/>
  <c r="AK82" i="2"/>
  <c r="AC82" i="2"/>
  <c r="AI82" i="2"/>
  <c r="AE82" i="2"/>
  <c r="Y82" i="2"/>
  <c r="Q82" i="2"/>
  <c r="AA82" i="2"/>
  <c r="W82" i="2"/>
  <c r="S82" i="2"/>
  <c r="U82" i="2"/>
  <c r="M82" i="2"/>
  <c r="O82" i="2"/>
  <c r="AN80" i="2"/>
  <c r="AP80" i="2"/>
  <c r="L84" i="2" l="1"/>
  <c r="AK83" i="2"/>
  <c r="AI83" i="2"/>
  <c r="AC83" i="2"/>
  <c r="AE83" i="2"/>
  <c r="AG83" i="2"/>
  <c r="M83" i="2"/>
  <c r="Y83" i="2"/>
  <c r="U83" i="2"/>
  <c r="Q83" i="2"/>
  <c r="O83" i="2"/>
  <c r="S83" i="2"/>
  <c r="AA83" i="2"/>
  <c r="W83" i="2"/>
  <c r="AN81" i="2"/>
  <c r="AP81" i="2"/>
  <c r="L85" i="2" l="1"/>
  <c r="AG84" i="2"/>
  <c r="AI84" i="2"/>
  <c r="AC84" i="2"/>
  <c r="AK84" i="2"/>
  <c r="AE84" i="2"/>
  <c r="Y84" i="2"/>
  <c r="Q84" i="2"/>
  <c r="AA84" i="2"/>
  <c r="W84" i="2"/>
  <c r="U84" i="2"/>
  <c r="S84" i="2"/>
  <c r="O84" i="2"/>
  <c r="M84" i="2"/>
  <c r="AN82" i="2"/>
  <c r="AP82" i="2"/>
  <c r="L86" i="2" l="1"/>
  <c r="AK85" i="2"/>
  <c r="AI85" i="2"/>
  <c r="AC85" i="2"/>
  <c r="M85" i="2"/>
  <c r="AG85" i="2"/>
  <c r="AE85" i="2"/>
  <c r="Y85" i="2"/>
  <c r="U85" i="2"/>
  <c r="O85" i="2"/>
  <c r="AA85" i="2"/>
  <c r="W85" i="2"/>
  <c r="Q85" i="2"/>
  <c r="S85" i="2"/>
  <c r="AN83" i="2"/>
  <c r="AP83" i="2"/>
  <c r="L87" i="2" l="1"/>
  <c r="AI86" i="2"/>
  <c r="AG86" i="2"/>
  <c r="AK86" i="2"/>
  <c r="AC86" i="2"/>
  <c r="AE86" i="2"/>
  <c r="Y86" i="2"/>
  <c r="Q86" i="2"/>
  <c r="AA86" i="2"/>
  <c r="W86" i="2"/>
  <c r="M86" i="2"/>
  <c r="S86" i="2"/>
  <c r="O86" i="2"/>
  <c r="U86" i="2"/>
  <c r="AN84" i="2"/>
  <c r="AP84" i="2"/>
  <c r="L88" i="2" l="1"/>
  <c r="AK87" i="2"/>
  <c r="AI87" i="2"/>
  <c r="AG87" i="2"/>
  <c r="AC87" i="2"/>
  <c r="AE87" i="2"/>
  <c r="M87" i="2"/>
  <c r="Y87" i="2"/>
  <c r="U87" i="2"/>
  <c r="AA87" i="2"/>
  <c r="O87" i="2"/>
  <c r="W87" i="2"/>
  <c r="Q87" i="2"/>
  <c r="S87" i="2"/>
  <c r="AN85" i="2"/>
  <c r="AP85" i="2"/>
  <c r="AK88" i="2" l="1"/>
  <c r="AG88" i="2"/>
  <c r="AI88" i="2"/>
  <c r="AC88" i="2"/>
  <c r="AE88" i="2"/>
  <c r="Y88" i="2"/>
  <c r="Q88" i="2"/>
  <c r="M88" i="2"/>
  <c r="AA88" i="2"/>
  <c r="W88" i="2"/>
  <c r="O88" i="2"/>
  <c r="S88" i="2"/>
  <c r="U88" i="2"/>
  <c r="AN86" i="2"/>
  <c r="AP86" i="2"/>
  <c r="M95" i="2" l="1"/>
  <c r="N97" i="2" s="1"/>
  <c r="N98" i="2" s="1"/>
  <c r="E100" i="2"/>
  <c r="E101" i="2" s="1"/>
  <c r="E103" i="2" s="1"/>
  <c r="AN87" i="2"/>
  <c r="AP87" i="2"/>
  <c r="Y95" i="2"/>
  <c r="Z97" i="2" s="1"/>
  <c r="Z98" i="2" s="1"/>
  <c r="Q95" i="2"/>
  <c r="R97" i="2" s="1"/>
  <c r="R98" i="2" s="1"/>
  <c r="AC95" i="2"/>
  <c r="AD97" i="2" s="1"/>
  <c r="AD98" i="2" s="1"/>
  <c r="AE95" i="2"/>
  <c r="AF97" i="2" s="1"/>
  <c r="AF98" i="2" s="1"/>
  <c r="AI95" i="2"/>
  <c r="AJ97" i="2" s="1"/>
  <c r="AJ98" i="2" s="1"/>
  <c r="AA95" i="2"/>
  <c r="AB97" i="2" s="1"/>
  <c r="AB98" i="2" s="1"/>
  <c r="AG95" i="2"/>
  <c r="AH97" i="2" s="1"/>
  <c r="AH98" i="2" s="1"/>
  <c r="AK95" i="2"/>
  <c r="W95" i="2"/>
  <c r="X97" i="2" s="1"/>
  <c r="X98" i="2" s="1"/>
  <c r="U95" i="2"/>
  <c r="V97" i="2" s="1"/>
  <c r="V98" i="2" s="1"/>
  <c r="S95" i="2"/>
  <c r="T97" i="2" s="1"/>
  <c r="T98" i="2" s="1"/>
  <c r="AN88" i="2" l="1"/>
  <c r="AN94" i="2" s="1"/>
  <c r="AP88" i="2"/>
  <c r="AP94" i="2" s="1"/>
  <c r="O95" i="2"/>
  <c r="P97" i="2" s="1"/>
  <c r="P98" i="2" l="1"/>
  <c r="O102" i="2"/>
</calcChain>
</file>

<file path=xl/comments1.xml><?xml version="1.0" encoding="utf-8"?>
<comments xmlns="http://schemas.openxmlformats.org/spreadsheetml/2006/main">
  <authors>
    <author>c.fischer</author>
    <author>Suzanne Schächter</author>
  </authors>
  <commentList>
    <comment ref="D3" authorId="0">
      <text>
        <r>
          <rPr>
            <b/>
            <sz val="9"/>
            <color indexed="81"/>
            <rFont val="Tahoma"/>
            <family val="2"/>
          </rPr>
          <t>c.fischer:</t>
        </r>
        <r>
          <rPr>
            <sz val="9"/>
            <color indexed="81"/>
            <rFont val="Tahoma"/>
            <family val="2"/>
          </rPr>
          <t xml:space="preserve">
incl. % if partially</t>
        </r>
      </text>
    </comment>
    <comment ref="E3" authorId="0">
      <text>
        <r>
          <rPr>
            <b/>
            <sz val="9"/>
            <color indexed="81"/>
            <rFont val="Tahoma"/>
            <family val="2"/>
          </rPr>
          <t>c.fischer:</t>
        </r>
        <r>
          <rPr>
            <sz val="9"/>
            <color indexed="81"/>
            <rFont val="Tahoma"/>
            <family val="2"/>
          </rPr>
          <t xml:space="preserve">
optional, not mandatory</t>
        </r>
      </text>
    </comment>
    <comment ref="J3" authorId="0">
      <text>
        <r>
          <rPr>
            <b/>
            <sz val="9"/>
            <color indexed="81"/>
            <rFont val="Tahoma"/>
            <family val="2"/>
          </rPr>
          <t>c.fischer:</t>
        </r>
        <r>
          <rPr>
            <sz val="9"/>
            <color indexed="81"/>
            <rFont val="Tahoma"/>
            <family val="2"/>
          </rPr>
          <t xml:space="preserve">
if different month than contract date</t>
        </r>
      </text>
    </comment>
    <comment ref="N6" authorId="1">
      <text>
        <r>
          <rPr>
            <b/>
            <sz val="9"/>
            <color indexed="81"/>
            <rFont val="Tahoma"/>
            <family val="2"/>
          </rPr>
          <t>Suzanne Schächter:</t>
        </r>
        <r>
          <rPr>
            <sz val="9"/>
            <color indexed="81"/>
            <rFont val="Tahoma"/>
            <family val="2"/>
          </rPr>
          <t xml:space="preserve">
Re-Stellung 50%/50%
01.10.12 7.411,50
01.02.13 7.411,50
</t>
        </r>
      </text>
    </comment>
    <comment ref="N7" authorId="1">
      <text>
        <r>
          <rPr>
            <b/>
            <sz val="9"/>
            <color indexed="81"/>
            <rFont val="Tahoma"/>
            <family val="2"/>
          </rPr>
          <t>Suzanne Schächter:</t>
        </r>
        <r>
          <rPr>
            <sz val="9"/>
            <color indexed="81"/>
            <rFont val="Tahoma"/>
            <family val="2"/>
          </rPr>
          <t xml:space="preserve">
Re-Stellung 50%/50%
01.10.12 7.411,50
01.02.13 7.411,50
</t>
        </r>
      </text>
    </comment>
    <comment ref="N8" authorId="1">
      <text>
        <r>
          <rPr>
            <b/>
            <sz val="9"/>
            <color indexed="81"/>
            <rFont val="Tahoma"/>
            <family val="2"/>
          </rPr>
          <t>Suzanne Schächter:</t>
        </r>
        <r>
          <rPr>
            <sz val="9"/>
            <color indexed="81"/>
            <rFont val="Tahoma"/>
            <family val="2"/>
          </rPr>
          <t xml:space="preserve">
Re-Stellung 50%/50%
01.10.12 7.411,50
01.02.13 7.411,50
</t>
        </r>
      </text>
    </comment>
    <comment ref="N9" authorId="1">
      <text>
        <r>
          <rPr>
            <b/>
            <sz val="9"/>
            <color indexed="81"/>
            <rFont val="Tahoma"/>
            <family val="2"/>
          </rPr>
          <t>Suzanne Schächter:</t>
        </r>
        <r>
          <rPr>
            <sz val="9"/>
            <color indexed="81"/>
            <rFont val="Tahoma"/>
            <family val="2"/>
          </rPr>
          <t xml:space="preserve">
Re-Stellung 50%/50%
01.10.12 7.411,50
01.02.13 7.411,50
</t>
        </r>
      </text>
    </comment>
    <comment ref="I18" authorId="0">
      <text>
        <r>
          <rPr>
            <b/>
            <sz val="9"/>
            <color indexed="81"/>
            <rFont val="Tahoma"/>
            <family val="2"/>
          </rPr>
          <t>c.fischer:</t>
        </r>
        <r>
          <rPr>
            <sz val="9"/>
            <color indexed="81"/>
            <rFont val="Tahoma"/>
            <family val="2"/>
          </rPr>
          <t xml:space="preserve">
Verlängerung</t>
        </r>
      </text>
    </comment>
    <comment ref="I28" authorId="1">
      <text>
        <r>
          <rPr>
            <b/>
            <sz val="9"/>
            <color indexed="81"/>
            <rFont val="Tahoma"/>
            <family val="2"/>
          </rPr>
          <t>Suzanne Schächter:</t>
        </r>
        <r>
          <rPr>
            <sz val="9"/>
            <color indexed="81"/>
            <rFont val="Tahoma"/>
            <family val="2"/>
          </rPr>
          <t xml:space="preserve">
eigentl. 29.11.2011</t>
        </r>
      </text>
    </comment>
    <comment ref="N28" authorId="1">
      <text>
        <r>
          <rPr>
            <b/>
            <sz val="9"/>
            <color indexed="81"/>
            <rFont val="Tahoma"/>
            <family val="2"/>
          </rPr>
          <t>Suzanne Schächter:</t>
        </r>
        <r>
          <rPr>
            <sz val="9"/>
            <color indexed="81"/>
            <rFont val="Tahoma"/>
            <family val="2"/>
          </rPr>
          <t xml:space="preserve">
eigentlich 30.11.12 - geä lt Corinna</t>
        </r>
      </text>
    </comment>
    <comment ref="N32" authorId="0">
      <text>
        <r>
          <rPr>
            <b/>
            <sz val="9"/>
            <color indexed="81"/>
            <rFont val="Tahoma"/>
            <family val="2"/>
          </rPr>
          <t>c.fischer:</t>
        </r>
        <r>
          <rPr>
            <sz val="9"/>
            <color indexed="81"/>
            <rFont val="Tahoma"/>
            <family val="2"/>
          </rPr>
          <t xml:space="preserve">
adj
</t>
        </r>
      </text>
    </comment>
    <comment ref="F46" authorId="1">
      <text>
        <r>
          <rPr>
            <b/>
            <sz val="9"/>
            <color indexed="81"/>
            <rFont val="Tahoma"/>
            <family val="2"/>
          </rPr>
          <t>Suzanne Schächter:</t>
        </r>
        <r>
          <rPr>
            <sz val="9"/>
            <color indexed="81"/>
            <rFont val="Tahoma"/>
            <family val="2"/>
          </rPr>
          <t xml:space="preserve">
Andorra über Lennert</t>
        </r>
      </text>
    </comment>
    <comment ref="I94" authorId="0">
      <text>
        <r>
          <rPr>
            <b/>
            <sz val="9"/>
            <color indexed="81"/>
            <rFont val="Tahoma"/>
            <charset val="1"/>
          </rPr>
          <t>c.fischer:</t>
        </r>
        <r>
          <rPr>
            <sz val="9"/>
            <color indexed="81"/>
            <rFont val="Tahoma"/>
            <charset val="1"/>
          </rPr>
          <t xml:space="preserve">
adjusted</t>
        </r>
      </text>
    </comment>
  </commentList>
</comments>
</file>

<file path=xl/sharedStrings.xml><?xml version="1.0" encoding="utf-8"?>
<sst xmlns="http://schemas.openxmlformats.org/spreadsheetml/2006/main" count="913" uniqueCount="226">
  <si>
    <t>Norwegian Danmark</t>
  </si>
  <si>
    <t>Danmark</t>
  </si>
  <si>
    <t>Echosign</t>
  </si>
  <si>
    <t>Jens</t>
  </si>
  <si>
    <t>Norwegian Norge</t>
  </si>
  <si>
    <t>Norge</t>
  </si>
  <si>
    <t>Norwegian Sverige</t>
  </si>
  <si>
    <t>Sverige</t>
  </si>
  <si>
    <t>Visit Norway Sverige</t>
  </si>
  <si>
    <t>Visit Norway Russland</t>
  </si>
  <si>
    <t>Russland</t>
  </si>
  <si>
    <t>Visit Norway Tyskland</t>
  </si>
  <si>
    <t>Tyskland</t>
  </si>
  <si>
    <t>Visit Norway Nederland</t>
  </si>
  <si>
    <t>Nederland</t>
  </si>
  <si>
    <t>Icelandair Norge</t>
  </si>
  <si>
    <t>Icelandair Sverige</t>
  </si>
  <si>
    <t>Icelandair Danmark</t>
  </si>
  <si>
    <t>Icelandair Frankrike</t>
  </si>
  <si>
    <t>Icelandair Tyskland</t>
  </si>
  <si>
    <t>Icelandair Nederland</t>
  </si>
  <si>
    <t>SAS</t>
  </si>
  <si>
    <t>Frankrike</t>
  </si>
  <si>
    <t>Total</t>
  </si>
  <si>
    <t>Bonus (5%)</t>
  </si>
  <si>
    <t>Bonusinfo:</t>
  </si>
  <si>
    <t>Totalbonusen for en kunde for Jens er 5 %, hvor 50% (2,5%) utbetales for signerte og 50% (2,5%) utbetales når faktura er betalt.</t>
  </si>
  <si>
    <t>50/50 split of total with Lennert in NL</t>
  </si>
  <si>
    <t>50/50 split of total with Jaron in DE</t>
  </si>
  <si>
    <t>50/50 split of total with Vincent in FR</t>
  </si>
  <si>
    <t>Total before split</t>
  </si>
  <si>
    <t>Salesman</t>
  </si>
  <si>
    <t>Split Jens</t>
  </si>
  <si>
    <t>Signed</t>
  </si>
  <si>
    <t>Advertiser</t>
  </si>
  <si>
    <t>Country for the campaign</t>
  </si>
  <si>
    <t>Missing Link</t>
  </si>
  <si>
    <t>NOK</t>
  </si>
  <si>
    <t>Client</t>
  </si>
  <si>
    <t>Barter (Y/N)</t>
  </si>
  <si>
    <t>Name of contract / Other comments</t>
  </si>
  <si>
    <t>Delivery Country</t>
  </si>
  <si>
    <t>Revenue Type</t>
  </si>
  <si>
    <t>Contract date (Signature)</t>
  </si>
  <si>
    <t>Invoice #</t>
  </si>
  <si>
    <t>Invoice date</t>
  </si>
  <si>
    <t>Flight Start</t>
  </si>
  <si>
    <t>Flight End</t>
  </si>
  <si>
    <t>Display</t>
  </si>
  <si>
    <t>IO</t>
  </si>
  <si>
    <t>Payment</t>
  </si>
  <si>
    <t>What</t>
  </si>
  <si>
    <t>In contract</t>
  </si>
  <si>
    <t>When</t>
  </si>
  <si>
    <t>Commission</t>
  </si>
  <si>
    <t>After 50% Achievement:</t>
  </si>
  <si>
    <t>SALES contracted</t>
  </si>
  <si>
    <t>ALL revenues</t>
  </si>
  <si>
    <t>Revenue collected</t>
  </si>
  <si>
    <t>After collection</t>
  </si>
  <si>
    <t>TOTAL FY14</t>
  </si>
  <si>
    <t>Sales Manager</t>
  </si>
  <si>
    <t>XML / Content Distribution</t>
  </si>
  <si>
    <t>Y</t>
  </si>
  <si>
    <t>PAYMENT</t>
  </si>
  <si>
    <t>charges</t>
  </si>
  <si>
    <t>for payment in october</t>
  </si>
  <si>
    <t>for payment in november</t>
  </si>
  <si>
    <t>for payment in december</t>
  </si>
  <si>
    <t>for payment in january</t>
  </si>
  <si>
    <t>for payment in february</t>
  </si>
  <si>
    <t>for payment in march</t>
  </si>
  <si>
    <t>for payment in april</t>
  </si>
  <si>
    <t>for payment in May</t>
  </si>
  <si>
    <t>for payement in June</t>
  </si>
  <si>
    <t>for payment in July</t>
  </si>
  <si>
    <t>for payment in August</t>
  </si>
  <si>
    <t>Ralf T.</t>
  </si>
  <si>
    <t>accumulated IO</t>
  </si>
  <si>
    <t>Mountain News GAS</t>
  </si>
  <si>
    <t>Contract</t>
  </si>
  <si>
    <t>Recording date</t>
  </si>
  <si>
    <t>Pay Date</t>
  </si>
  <si>
    <t>Amount</t>
  </si>
  <si>
    <t xml:space="preserve">Fischer Sports </t>
  </si>
  <si>
    <t>Partnerschaft nordisch Winter 2012/2013</t>
  </si>
  <si>
    <t>D</t>
  </si>
  <si>
    <t>Winterpartnerschaft alpin 2012/2013</t>
  </si>
  <si>
    <t>NL</t>
  </si>
  <si>
    <t>MaroundPartner</t>
  </si>
  <si>
    <t>Mediaplan für Serfaus-Fiss-Ladis Winter 2012/2013 + Sommer 2013</t>
  </si>
  <si>
    <t>D, CH, NL</t>
  </si>
  <si>
    <t>PR Services</t>
  </si>
  <si>
    <t>Gemeinde Mittelberg</t>
  </si>
  <si>
    <t>Mediaplan Winter 2012/2013 + Sommer 2013</t>
  </si>
  <si>
    <t>D, CH, NL, BE</t>
  </si>
  <si>
    <t>Ausdauersport Kröckert</t>
  </si>
  <si>
    <t>Shopeintrag tri2b</t>
  </si>
  <si>
    <t>NA</t>
  </si>
  <si>
    <t>Snowworld Leisure NV</t>
  </si>
  <si>
    <t>Winter 2012-2013</t>
  </si>
  <si>
    <t>D, NL, BE</t>
  </si>
  <si>
    <t>Digital Marketing</t>
  </si>
  <si>
    <t>Energysource</t>
  </si>
  <si>
    <t>Trainingslagereintrag auf tri2b.com - inkl. autom Verlängerung</t>
  </si>
  <si>
    <t>Stute</t>
  </si>
  <si>
    <t>Sauerland-Team</t>
  </si>
  <si>
    <t>tri2b - Trainingslager-Eintrag - autom. Verlängerung</t>
  </si>
  <si>
    <t>Balear Reisen</t>
  </si>
  <si>
    <t>Trainingslagereintrag auf tri2b.com - ohne autom Verlängerung</t>
  </si>
  <si>
    <t>Hotel Beau Soleil</t>
  </si>
  <si>
    <t>Trainingslagereintrag tri2b - autom. Verlängerung</t>
  </si>
  <si>
    <t>M &amp; M Konrad</t>
  </si>
  <si>
    <t>Trainingslagereintrag tri2b - ohne autom. Verlängerung</t>
  </si>
  <si>
    <t>olbro fitness (bronny.de)</t>
  </si>
  <si>
    <t>Shopeintrag - Angebot 201835 - automatische Verlängerung im Angebot 2011</t>
  </si>
  <si>
    <t>TUI UK - Crystal Ski</t>
  </si>
  <si>
    <t>Content-Lizenzvertrag - autom. Verlängerung aus 2011</t>
  </si>
  <si>
    <t>UK</t>
  </si>
  <si>
    <t>Wikinger Reisen</t>
  </si>
  <si>
    <t>Verlängerung Wikinger Reisen - Microsite auf bergleben.de/wandern - Untermenü "Reisen weltweit"</t>
  </si>
  <si>
    <t>Team H. wie H.</t>
  </si>
  <si>
    <t>Trainingslager-Eintrag auf tri2b - autom. Verlängerung</t>
  </si>
  <si>
    <t>Infinity-Sport.de</t>
  </si>
  <si>
    <t>Shopeintrag autom. Verlängerung - autom. Verlängerung</t>
  </si>
  <si>
    <t>gutefrage.net</t>
  </si>
  <si>
    <t>Kooperationsvereinbarung - Partner-Tipps xc-ski.de, tri2b.com, skiinfo.de, bergleben.de</t>
  </si>
  <si>
    <t>ITB Agency BVBA - In the pocket</t>
  </si>
  <si>
    <t>Content-Lizenzvertrag - autom Verlängerung aus USA Vertrag - 5.000,- USD AW</t>
  </si>
  <si>
    <t>BE</t>
  </si>
  <si>
    <t>Skylotec</t>
  </si>
  <si>
    <t>Mediaplan 2013 - Skylotec auf Bergleben.de</t>
  </si>
  <si>
    <t>Mediaplan 2013 - Mountain Wave</t>
  </si>
  <si>
    <t>DAV Deutscher Alpenverein</t>
  </si>
  <si>
    <t>DAV - Deutsche Wettkämpfe Bouldern und Lead- Medienpartnerschaft Bergleben.de 2013 - BWC Minden</t>
  </si>
  <si>
    <t>DAV - Deutsche Wettkämpfe Bouldern und Lead- Medienpartnerschaft Bergleben.de 2013 - DLC Neu-Ulm</t>
  </si>
  <si>
    <t>DAV - Deutsche Wettkämpfe Bouldern und Lead- Medienpartnerschaft Bergleben.de 2013 - DLC Würzburg</t>
  </si>
  <si>
    <t>Idee und Werbung</t>
  </si>
  <si>
    <t>Alpenwelt Karwendel - online Werbung - bergleben.de - Frühjahr/Sommer 2013 - 2 von 2</t>
  </si>
  <si>
    <t>DAV Summit Club</t>
  </si>
  <si>
    <t>Mediaplan 13/14 DAV Summit Club - Microsites auf bergleben.de</t>
  </si>
  <si>
    <t>infomax websolutions GmbH</t>
  </si>
  <si>
    <t>Inzeller Touristik</t>
  </si>
  <si>
    <t>Aegis Media (Carat)</t>
  </si>
  <si>
    <t>Kampagne Adidas Outdoor Sommer 2013</t>
  </si>
  <si>
    <t>Snowkeys.com</t>
  </si>
  <si>
    <t>Content-Lizenzvertrag - 4 Jahre garantierte Laufzeit</t>
  </si>
  <si>
    <t>Tourismus- und Sportzentrum Davos Klosters</t>
  </si>
  <si>
    <t>Davos - Sommer 2013 - bergleben.de</t>
  </si>
  <si>
    <t xml:space="preserve">Kärnten Werbung </t>
  </si>
  <si>
    <t>Kommunikation - Alpe Adria Trail / Wandern in Kärnten - Sommer 2013 - Variante 2</t>
  </si>
  <si>
    <t>Mobile</t>
  </si>
  <si>
    <t>Artasio AG</t>
  </si>
  <si>
    <t>Jungfraubahnen Management AG - Sommer 2013 - bergleben.de</t>
  </si>
  <si>
    <t>Personal Scout Tours</t>
  </si>
  <si>
    <t>Personal Scout - Kampagne skiinfo.de</t>
  </si>
  <si>
    <t>Liechtenstein Marketing</t>
  </si>
  <si>
    <t>Liechtenstein - Sommer 2013 - bergleben.de</t>
  </si>
  <si>
    <t>Leki</t>
  </si>
  <si>
    <t>Mediaplan Leki Content &amp; Werbung 2013/2014 - Bereich sommer/bergleben.de</t>
  </si>
  <si>
    <t>Email</t>
  </si>
  <si>
    <t>Xicero</t>
  </si>
  <si>
    <t>Valle d'Aosta - W 2013 - 2014</t>
  </si>
  <si>
    <t>Mediaplan Leki content &amp; Werbung - Bereich Winter 2013/2014</t>
  </si>
  <si>
    <t>Steirische Tourismus GmbH</t>
  </si>
  <si>
    <t>Sommer 2013 - Deutschland (bergleben.de)</t>
  </si>
  <si>
    <t>Czech Tourism Berlin</t>
  </si>
  <si>
    <t>Tschechien - Sommer 2013 - bergleben.de - Adaption DMP auf Länderebene</t>
  </si>
  <si>
    <t>Zell am See-Kaprun Tourismus</t>
  </si>
  <si>
    <t>Zell am See Kaprun - Sommer 2013 - bergleben.de</t>
  </si>
  <si>
    <t>concept-net</t>
  </si>
  <si>
    <t>Sommer 2013 bergleben.de</t>
  </si>
  <si>
    <t>Ralf</t>
  </si>
  <si>
    <t>Toko-Swix Sport</t>
  </si>
  <si>
    <t>Mediaplan Toko-Swix Winter 2013/2014 Langlauf/Alpin-Märkte (DE/AT/CH) + Careline</t>
  </si>
  <si>
    <t>Alpin &amp; Langlauf Winter 2013/2014 - Deutschland (skiinfo.de &amp; xc-ski.de)</t>
  </si>
  <si>
    <t>Winterkampagne 2013/2014 Skiinfo</t>
  </si>
  <si>
    <t>DMP Davos - Winter 2012 - 2014 - bergleben.de (European Snow Reporting)  - Re-Stellung Winter 13/14</t>
  </si>
  <si>
    <t>easy axess GmbH</t>
  </si>
  <si>
    <t>Multipass Promotion - Skiegebiete Winter 2013/14</t>
  </si>
  <si>
    <t>Custom</t>
  </si>
  <si>
    <t>BBSH Bergbahnen Saalbach-Hinterglemm GmbH</t>
  </si>
  <si>
    <t>Winter 13/14 - Lizenz für DMP "DMP Winter"</t>
  </si>
  <si>
    <t>Fischer Sports</t>
  </si>
  <si>
    <t>Partnerschaft nordisch Winter 2013/2014</t>
  </si>
  <si>
    <t>Lech Zürs Tourismus</t>
  </si>
  <si>
    <t>Elements.at</t>
  </si>
  <si>
    <t>Kampagne für Kunden Ischgl Markt DACH Winter 13/14</t>
  </si>
  <si>
    <t>D, AT, CH</t>
  </si>
  <si>
    <t>Euro-Express Treincharter</t>
  </si>
  <si>
    <t>Euro-Express Treincharter BV</t>
  </si>
  <si>
    <t>NL, BE</t>
  </si>
  <si>
    <t>Jaron</t>
  </si>
  <si>
    <t>ACCRUAL Aug</t>
  </si>
  <si>
    <t>ACCRUAL Sep</t>
  </si>
  <si>
    <t>ACCRUAL Oct</t>
  </si>
  <si>
    <t>ACCRUAL Nov</t>
  </si>
  <si>
    <t>ACCRUAL Dec</t>
  </si>
  <si>
    <t>ACCRUAL Jan</t>
  </si>
  <si>
    <t>ACCRUAL Feb</t>
  </si>
  <si>
    <t>ACCRUAL Mar</t>
  </si>
  <si>
    <t>ACCRUAL Apr</t>
  </si>
  <si>
    <t>ACCRUAL May</t>
  </si>
  <si>
    <t>ACCRUAL Jun</t>
  </si>
  <si>
    <t>ACCRUAL Jul</t>
  </si>
  <si>
    <t>for payment in september</t>
  </si>
  <si>
    <t xml:space="preserve">Please copy the revenue recogntion key data into the copy sheet </t>
  </si>
  <si>
    <t>Manual adjustments for contracts signed in JULY 13 but for FY14</t>
  </si>
  <si>
    <t>FOR AUGUST</t>
  </si>
  <si>
    <t xml:space="preserve">Signed in June/July, but with commission </t>
  </si>
  <si>
    <t>starting Agust 13</t>
  </si>
  <si>
    <t>TOTAL AUG</t>
  </si>
  <si>
    <t>STARTING June 13</t>
  </si>
  <si>
    <t>Local</t>
  </si>
  <si>
    <t>FY13</t>
  </si>
  <si>
    <t>Eggebrecht</t>
  </si>
  <si>
    <t>Digital Marketing-Summer</t>
  </si>
  <si>
    <t>Heinzelmann</t>
  </si>
  <si>
    <t>Kleinwalsertal Tourismus Gen (vor 05/2013: Gemeinde Mittelberg)</t>
  </si>
  <si>
    <t>Mediaplan Winter 2013/2014 + Sommer 2014</t>
  </si>
  <si>
    <t>TOTAL FY14 Revenue Ralf</t>
  </si>
  <si>
    <t>Signed FY13 before June</t>
  </si>
  <si>
    <t>Commission based FY14 revenue</t>
  </si>
  <si>
    <t>TOTAL REVENUE FY14</t>
  </si>
  <si>
    <t>TOTAL / REVENUE FY14</t>
  </si>
  <si>
    <t>(Leer)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</si>
</sst>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[$-407]mmm/\ yy;@"/>
    <numFmt numFmtId="165" formatCode="0.0%"/>
    <numFmt numFmtId="166" formatCode="#,##0.00\ &quot;€&quot;"/>
    <numFmt numFmtId="167" formatCode="[$-407]d/\ mmm/\ yy;@"/>
    <numFmt numFmtId="168" formatCode="[$kr-414]\ #,##0.00"/>
    <numFmt numFmtId="169" formatCode="mm/dd/yy"/>
    <numFmt numFmtId="170" formatCode="dd/mm/yy;@"/>
    <numFmt numFmtId="171" formatCode="[$-409]dd\-mmm\-yy;@"/>
    <numFmt numFmtId="172" formatCode="_-* #,##0.00&quot; €&quot;_-;\-* #,##0.00&quot; €&quot;_-;_-* \-??&quot; €&quot;_-;_-@_-"/>
    <numFmt numFmtId="173" formatCode="#####"/>
  </numFmts>
  <fonts count="3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color indexed="9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theme="1"/>
      <name val="Tahoma"/>
      <family val="2"/>
    </font>
    <font>
      <b/>
      <sz val="10"/>
      <color rgb="FFFF0000"/>
      <name val="Tahoma"/>
      <family val="2"/>
    </font>
    <font>
      <sz val="9.75"/>
      <color theme="1"/>
      <name val="Segoe UI"/>
      <family val="2"/>
    </font>
    <font>
      <b/>
      <sz val="11"/>
      <color rgb="FFFF0000"/>
      <name val="Calibri"/>
      <family val="2"/>
      <scheme val="minor"/>
    </font>
    <font>
      <sz val="10"/>
      <color rgb="FFFF0000"/>
      <name val="Tahoma"/>
      <family val="2"/>
    </font>
    <font>
      <sz val="10"/>
      <color indexed="8"/>
      <name val="Calibri"/>
      <family val="2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b/>
      <sz val="10"/>
      <name val="Tahoma"/>
      <family val="2"/>
    </font>
    <font>
      <sz val="9"/>
      <color theme="5" tint="-0.499984740745262"/>
      <name val="Tahoma"/>
      <family val="2"/>
    </font>
    <font>
      <sz val="10"/>
      <color theme="1" tint="0.499984740745262"/>
      <name val="Tahoma"/>
      <family val="2"/>
    </font>
    <font>
      <b/>
      <sz val="10"/>
      <color indexed="8"/>
      <name val="Calibri"/>
      <family val="2"/>
    </font>
    <font>
      <b/>
      <sz val="8"/>
      <color theme="1"/>
      <name val="Tahoma"/>
      <family val="2"/>
    </font>
    <font>
      <b/>
      <sz val="11"/>
      <color theme="1"/>
      <name val="Tahoma"/>
      <family val="2"/>
    </font>
    <font>
      <sz val="11"/>
      <name val="Arial"/>
      <family val="2"/>
    </font>
    <font>
      <sz val="11"/>
      <color indexed="8"/>
      <name val="Tahoma"/>
      <family val="2"/>
    </font>
    <font>
      <sz val="11"/>
      <name val="Tahoma"/>
      <family val="2"/>
    </font>
    <font>
      <sz val="10"/>
      <name val="Tahoma"/>
      <family val="2"/>
    </font>
    <font>
      <sz val="11"/>
      <name val="Calibri"/>
      <family val="2"/>
    </font>
    <font>
      <sz val="11"/>
      <color indexed="8"/>
      <name val="Cambria"/>
      <family val="1"/>
    </font>
    <font>
      <strike/>
      <sz val="11"/>
      <color indexed="8"/>
      <name val="Cambria"/>
      <family val="1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color indexed="8"/>
      <name val="Tahoma"/>
      <family val="2"/>
    </font>
    <font>
      <sz val="10"/>
      <color indexed="8"/>
      <name val="Cambria"/>
      <family val="1"/>
    </font>
    <font>
      <strike/>
      <sz val="10"/>
      <color indexed="8"/>
      <name val="Cambria"/>
      <family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1"/>
      <color theme="0" tint="-0.249977111117893"/>
      <name val="Calibri"/>
      <family val="2"/>
      <scheme val="minor"/>
    </font>
    <font>
      <sz val="11"/>
      <color theme="3" tint="0.39997558519241921"/>
      <name val="Tahoma"/>
      <family val="2"/>
    </font>
    <font>
      <sz val="11"/>
      <color theme="3" tint="0.3999755851924192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9" fontId="4" fillId="0" borderId="0" applyFont="0" applyFill="0" applyBorder="0" applyAlignment="0" applyProtection="0"/>
    <xf numFmtId="0" fontId="3" fillId="0" borderId="0"/>
  </cellStyleXfs>
  <cellXfs count="222">
    <xf numFmtId="0" fontId="0" fillId="0" borderId="0" xfId="0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3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3" fontId="0" fillId="0" borderId="0" xfId="0" applyNumberFormat="1"/>
    <xf numFmtId="0" fontId="1" fillId="0" borderId="1" xfId="0" applyFont="1" applyBorder="1"/>
    <xf numFmtId="3" fontId="1" fillId="0" borderId="0" xfId="0" applyNumberFormat="1" applyFont="1"/>
    <xf numFmtId="0" fontId="0" fillId="0" borderId="0" xfId="0" applyAlignment="1">
      <alignment horizontal="left"/>
    </xf>
    <xf numFmtId="0" fontId="2" fillId="2" borderId="0" xfId="0" applyFont="1" applyFill="1" applyAlignment="1">
      <alignment horizontal="left"/>
    </xf>
    <xf numFmtId="0" fontId="0" fillId="2" borderId="0" xfId="0" applyFill="1" applyAlignment="1">
      <alignment horizontal="center"/>
    </xf>
    <xf numFmtId="3" fontId="0" fillId="2" borderId="0" xfId="0" applyNumberForma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0" fillId="2" borderId="0" xfId="0" applyFill="1"/>
    <xf numFmtId="0" fontId="0" fillId="5" borderId="0" xfId="0" applyFill="1"/>
    <xf numFmtId="0" fontId="10" fillId="5" borderId="0" xfId="0" applyFont="1" applyFill="1"/>
    <xf numFmtId="0" fontId="1" fillId="5" borderId="0" xfId="0" applyFont="1" applyFill="1"/>
    <xf numFmtId="0" fontId="1" fillId="5" borderId="1" xfId="0" applyFont="1" applyFill="1" applyBorder="1"/>
    <xf numFmtId="0" fontId="0" fillId="0" borderId="0" xfId="0"/>
    <xf numFmtId="0" fontId="8" fillId="0" borderId="0" xfId="0" applyFont="1" applyBorder="1"/>
    <xf numFmtId="165" fontId="0" fillId="5" borderId="0" xfId="1" applyNumberFormat="1" applyFont="1" applyFill="1"/>
    <xf numFmtId="166" fontId="0" fillId="5" borderId="0" xfId="0" applyNumberFormat="1" applyFill="1"/>
    <xf numFmtId="0" fontId="5" fillId="3" borderId="0" xfId="0" applyFont="1" applyFill="1" applyBorder="1" applyAlignment="1">
      <alignment horizontal="center" wrapText="1"/>
    </xf>
    <xf numFmtId="168" fontId="0" fillId="5" borderId="0" xfId="0" applyNumberFormat="1" applyFill="1"/>
    <xf numFmtId="0" fontId="11" fillId="5" borderId="0" xfId="0" applyFont="1" applyFill="1"/>
    <xf numFmtId="0" fontId="13" fillId="0" borderId="0" xfId="0" applyFont="1" applyBorder="1"/>
    <xf numFmtId="0" fontId="13" fillId="0" borderId="2" xfId="0" applyFont="1" applyBorder="1"/>
    <xf numFmtId="0" fontId="13" fillId="0" borderId="3" xfId="0" applyFont="1" applyBorder="1"/>
    <xf numFmtId="0" fontId="13" fillId="0" borderId="0" xfId="0" applyFont="1"/>
    <xf numFmtId="165" fontId="14" fillId="0" borderId="0" xfId="0" applyNumberFormat="1" applyFont="1" applyBorder="1" applyAlignment="1">
      <alignment horizontal="center"/>
    </xf>
    <xf numFmtId="165" fontId="14" fillId="0" borderId="2" xfId="0" applyNumberFormat="1" applyFont="1" applyBorder="1" applyAlignment="1">
      <alignment horizontal="center"/>
    </xf>
    <xf numFmtId="165" fontId="14" fillId="0" borderId="3" xfId="0" applyNumberFormat="1" applyFont="1" applyBorder="1" applyAlignment="1">
      <alignment horizontal="center"/>
    </xf>
    <xf numFmtId="0" fontId="15" fillId="0" borderId="0" xfId="0" applyFont="1" applyBorder="1"/>
    <xf numFmtId="164" fontId="16" fillId="4" borderId="0" xfId="0" applyNumberFormat="1" applyFont="1" applyFill="1" applyBorder="1" applyAlignment="1">
      <alignment horizontal="center"/>
    </xf>
    <xf numFmtId="4" fontId="12" fillId="0" borderId="0" xfId="0" applyNumberFormat="1" applyFont="1" applyBorder="1"/>
    <xf numFmtId="4" fontId="12" fillId="0" borderId="0" xfId="0" applyNumberFormat="1" applyFont="1" applyFill="1" applyBorder="1"/>
    <xf numFmtId="4" fontId="18" fillId="0" borderId="0" xfId="0" applyNumberFormat="1" applyFont="1" applyFill="1" applyBorder="1"/>
    <xf numFmtId="4" fontId="15" fillId="0" borderId="0" xfId="0" applyNumberFormat="1" applyFont="1" applyFill="1" applyBorder="1"/>
    <xf numFmtId="4" fontId="15" fillId="0" borderId="0" xfId="0" applyNumberFormat="1" applyFont="1" applyBorder="1"/>
    <xf numFmtId="4" fontId="13" fillId="0" borderId="0" xfId="0" applyNumberFormat="1" applyFont="1"/>
    <xf numFmtId="4" fontId="13" fillId="0" borderId="2" xfId="0" applyNumberFormat="1" applyFont="1" applyBorder="1"/>
    <xf numFmtId="4" fontId="13" fillId="0" borderId="3" xfId="0" applyNumberFormat="1" applyFont="1" applyBorder="1"/>
    <xf numFmtId="0" fontId="0" fillId="0" borderId="0" xfId="0" pivotButton="1"/>
    <xf numFmtId="0" fontId="1" fillId="7" borderId="0" xfId="0" applyFont="1" applyFill="1"/>
    <xf numFmtId="170" fontId="16" fillId="4" borderId="0" xfId="0" applyNumberFormat="1" applyFont="1" applyFill="1" applyBorder="1" applyAlignment="1">
      <alignment horizontal="center"/>
    </xf>
    <xf numFmtId="0" fontId="13" fillId="0" borderId="0" xfId="0" applyFont="1" applyFill="1"/>
    <xf numFmtId="0" fontId="8" fillId="0" borderId="0" xfId="0" applyFont="1" applyFill="1" applyBorder="1"/>
    <xf numFmtId="0" fontId="20" fillId="0" borderId="3" xfId="0" applyFont="1" applyBorder="1" applyAlignment="1"/>
    <xf numFmtId="0" fontId="20" fillId="0" borderId="2" xfId="0" applyFont="1" applyBorder="1" applyAlignment="1"/>
    <xf numFmtId="4" fontId="20" fillId="0" borderId="2" xfId="0" applyNumberFormat="1" applyFont="1" applyBorder="1" applyAlignment="1"/>
    <xf numFmtId="167" fontId="0" fillId="0" borderId="0" xfId="0" applyNumberFormat="1"/>
    <xf numFmtId="167" fontId="8" fillId="0" borderId="0" xfId="0" applyNumberFormat="1" applyFont="1" applyBorder="1"/>
    <xf numFmtId="167" fontId="1" fillId="0" borderId="0" xfId="0" applyNumberFormat="1" applyFont="1"/>
    <xf numFmtId="0" fontId="14" fillId="0" borderId="0" xfId="0" applyFont="1" applyBorder="1"/>
    <xf numFmtId="4" fontId="9" fillId="0" borderId="0" xfId="0" applyNumberFormat="1" applyFont="1" applyBorder="1"/>
    <xf numFmtId="4" fontId="9" fillId="0" borderId="0" xfId="0" applyNumberFormat="1" applyFont="1" applyFill="1" applyBorder="1"/>
    <xf numFmtId="0" fontId="19" fillId="0" borderId="0" xfId="0" applyFont="1"/>
    <xf numFmtId="4" fontId="19" fillId="0" borderId="0" xfId="0" applyNumberFormat="1" applyFont="1"/>
    <xf numFmtId="0" fontId="21" fillId="0" borderId="0" xfId="0" applyFont="1" applyBorder="1"/>
    <xf numFmtId="4" fontId="17" fillId="0" borderId="0" xfId="0" applyNumberFormat="1" applyFont="1" applyFill="1" applyBorder="1"/>
    <xf numFmtId="4" fontId="17" fillId="0" borderId="2" xfId="0" applyNumberFormat="1" applyFont="1" applyFill="1" applyBorder="1"/>
    <xf numFmtId="0" fontId="5" fillId="3" borderId="0" xfId="0" applyFont="1" applyFill="1" applyAlignment="1">
      <alignment horizontal="center"/>
    </xf>
    <xf numFmtId="0" fontId="5" fillId="3" borderId="0" xfId="0" applyFont="1" applyFill="1" applyAlignment="1">
      <alignment horizontal="left"/>
    </xf>
    <xf numFmtId="0" fontId="5" fillId="3" borderId="0" xfId="0" applyFont="1" applyFill="1"/>
    <xf numFmtId="171" fontId="5" fillId="3" borderId="0" xfId="0" applyNumberFormat="1" applyFont="1" applyFill="1" applyAlignment="1">
      <alignment horizontal="right"/>
    </xf>
    <xf numFmtId="171" fontId="5" fillId="3" borderId="0" xfId="0" applyNumberFormat="1" applyFont="1" applyFill="1" applyAlignment="1">
      <alignment horizontal="center"/>
    </xf>
    <xf numFmtId="4" fontId="5" fillId="3" borderId="0" xfId="0" applyNumberFormat="1" applyFont="1" applyFill="1"/>
    <xf numFmtId="0" fontId="5" fillId="3" borderId="0" xfId="0" applyFont="1" applyFill="1" applyAlignment="1">
      <alignment wrapText="1"/>
    </xf>
    <xf numFmtId="0" fontId="5" fillId="3" borderId="0" xfId="0" applyFont="1" applyFill="1" applyAlignment="1">
      <alignment horizontal="left" wrapText="1"/>
    </xf>
    <xf numFmtId="0" fontId="5" fillId="3" borderId="0" xfId="0" applyFont="1" applyFill="1" applyAlignment="1">
      <alignment horizontal="center" wrapText="1"/>
    </xf>
    <xf numFmtId="0" fontId="5" fillId="3" borderId="1" xfId="0" applyNumberFormat="1" applyFont="1" applyFill="1" applyBorder="1" applyAlignment="1">
      <alignment horizontal="center" wrapText="1"/>
    </xf>
    <xf numFmtId="171" fontId="5" fillId="3" borderId="1" xfId="0" applyNumberFormat="1" applyFont="1" applyFill="1" applyBorder="1" applyAlignment="1">
      <alignment horizontal="center" wrapText="1"/>
    </xf>
    <xf numFmtId="171" fontId="5" fillId="3" borderId="0" xfId="0" applyNumberFormat="1" applyFont="1" applyFill="1" applyAlignment="1">
      <alignment horizontal="center" wrapText="1"/>
    </xf>
    <xf numFmtId="4" fontId="5" fillId="3" borderId="0" xfId="0" applyNumberFormat="1" applyFont="1" applyFill="1" applyAlignment="1">
      <alignment horizontal="center" wrapText="1"/>
    </xf>
    <xf numFmtId="0" fontId="22" fillId="0" borderId="0" xfId="0" applyFont="1" applyFill="1" applyBorder="1" applyAlignment="1">
      <alignment horizontal="center"/>
    </xf>
    <xf numFmtId="0" fontId="23" fillId="0" borderId="0" xfId="0" applyFont="1" applyFill="1" applyAlignment="1">
      <alignment horizontal="right"/>
    </xf>
    <xf numFmtId="0" fontId="23" fillId="0" borderId="0" xfId="0" applyFont="1" applyFill="1" applyBorder="1" applyAlignment="1">
      <alignment horizontal="left"/>
    </xf>
    <xf numFmtId="0" fontId="23" fillId="0" borderId="0" xfId="0" applyFont="1" applyFill="1" applyBorder="1" applyAlignment="1">
      <alignment horizontal="center"/>
    </xf>
    <xf numFmtId="0" fontId="23" fillId="0" borderId="0" xfId="0" applyFont="1" applyFill="1"/>
    <xf numFmtId="169" fontId="23" fillId="0" borderId="0" xfId="0" applyNumberFormat="1" applyFont="1" applyFill="1" applyAlignment="1">
      <alignment horizontal="center"/>
    </xf>
    <xf numFmtId="171" fontId="23" fillId="0" borderId="0" xfId="0" applyNumberFormat="1" applyFont="1" applyFill="1" applyAlignment="1">
      <alignment horizontal="right"/>
    </xf>
    <xf numFmtId="1" fontId="23" fillId="0" borderId="0" xfId="0" applyNumberFormat="1" applyFont="1" applyFill="1" applyAlignment="1">
      <alignment horizontal="center"/>
    </xf>
    <xf numFmtId="171" fontId="23" fillId="0" borderId="0" xfId="0" applyNumberFormat="1" applyFont="1" applyFill="1" applyAlignment="1">
      <alignment horizontal="center"/>
    </xf>
    <xf numFmtId="171" fontId="16" fillId="0" borderId="0" xfId="0" applyNumberFormat="1" applyFont="1" applyFill="1" applyAlignment="1">
      <alignment horizontal="center"/>
    </xf>
    <xf numFmtId="40" fontId="23" fillId="0" borderId="0" xfId="0" applyNumberFormat="1" applyFont="1" applyFill="1" applyAlignment="1">
      <alignment horizontal="center"/>
    </xf>
    <xf numFmtId="171" fontId="24" fillId="0" borderId="0" xfId="0" applyNumberFormat="1" applyFont="1" applyFill="1" applyBorder="1" applyAlignment="1">
      <alignment horizontal="right"/>
    </xf>
    <xf numFmtId="171" fontId="23" fillId="8" borderId="0" xfId="0" applyNumberFormat="1" applyFont="1" applyFill="1" applyAlignment="1">
      <alignment horizontal="center"/>
    </xf>
    <xf numFmtId="171" fontId="23" fillId="9" borderId="0" xfId="0" applyNumberFormat="1" applyFont="1" applyFill="1" applyAlignment="1">
      <alignment horizontal="center"/>
    </xf>
    <xf numFmtId="1" fontId="26" fillId="0" borderId="0" xfId="0" applyNumberFormat="1" applyFont="1" applyFill="1" applyAlignment="1">
      <alignment horizontal="center"/>
    </xf>
    <xf numFmtId="171" fontId="26" fillId="0" borderId="0" xfId="0" applyNumberFormat="1" applyFont="1" applyFill="1" applyAlignment="1">
      <alignment horizontal="center"/>
    </xf>
    <xf numFmtId="0" fontId="0" fillId="0" borderId="0" xfId="0" applyFill="1" applyAlignment="1">
      <alignment horizontal="right"/>
    </xf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171" fontId="24" fillId="0" borderId="0" xfId="0" applyNumberFormat="1" applyFont="1" applyFill="1" applyBorder="1" applyAlignment="1">
      <alignment horizontal="center"/>
    </xf>
    <xf numFmtId="171" fontId="0" fillId="8" borderId="0" xfId="0" applyNumberFormat="1" applyFill="1" applyAlignment="1">
      <alignment horizontal="center"/>
    </xf>
    <xf numFmtId="171" fontId="0" fillId="9" borderId="0" xfId="0" applyNumberFormat="1" applyFill="1" applyAlignment="1">
      <alignment horizontal="center"/>
    </xf>
    <xf numFmtId="40" fontId="0" fillId="0" borderId="0" xfId="0" applyNumberFormat="1" applyFill="1" applyAlignment="1">
      <alignment horizontal="center"/>
    </xf>
    <xf numFmtId="1" fontId="0" fillId="0" borderId="0" xfId="0" applyNumberFormat="1" applyFill="1" applyAlignment="1">
      <alignment horizontal="center"/>
    </xf>
    <xf numFmtId="171" fontId="0" fillId="0" borderId="0" xfId="0" applyNumberFormat="1" applyFill="1" applyAlignment="1">
      <alignment horizontal="center"/>
    </xf>
    <xf numFmtId="4" fontId="0" fillId="0" borderId="0" xfId="0" applyNumberFormat="1" applyFill="1" applyAlignment="1">
      <alignment horizontal="center"/>
    </xf>
    <xf numFmtId="0" fontId="24" fillId="0" borderId="0" xfId="0" applyFont="1" applyFill="1" applyBorder="1" applyAlignment="1">
      <alignment horizontal="center"/>
    </xf>
    <xf numFmtId="0" fontId="26" fillId="0" borderId="0" xfId="0" applyFont="1" applyFill="1"/>
    <xf numFmtId="0" fontId="0" fillId="0" borderId="0" xfId="0" applyFill="1" applyAlignment="1"/>
    <xf numFmtId="4" fontId="0" fillId="0" borderId="0" xfId="0" applyNumberFormat="1" applyAlignment="1">
      <alignment horizontal="center"/>
    </xf>
    <xf numFmtId="0" fontId="0" fillId="0" borderId="0" xfId="0" applyFill="1" applyBorder="1" applyAlignment="1">
      <alignment horizontal="right"/>
    </xf>
    <xf numFmtId="0" fontId="0" fillId="0" borderId="0" xfId="0" applyFill="1" applyBorder="1"/>
    <xf numFmtId="1" fontId="0" fillId="0" borderId="0" xfId="0" applyNumberFormat="1" applyFill="1" applyBorder="1" applyAlignment="1">
      <alignment horizontal="center"/>
    </xf>
    <xf numFmtId="171" fontId="0" fillId="0" borderId="0" xfId="0" applyNumberFormat="1" applyFill="1" applyBorder="1" applyAlignment="1">
      <alignment horizontal="center"/>
    </xf>
    <xf numFmtId="171" fontId="0" fillId="8" borderId="0" xfId="0" applyNumberFormat="1" applyFill="1" applyBorder="1" applyAlignment="1">
      <alignment horizontal="center"/>
    </xf>
    <xf numFmtId="171" fontId="0" fillId="9" borderId="0" xfId="0" applyNumberFormat="1" applyFill="1" applyBorder="1" applyAlignment="1">
      <alignment horizontal="center"/>
    </xf>
    <xf numFmtId="4" fontId="0" fillId="0" borderId="0" xfId="0" applyNumberFormat="1" applyBorder="1" applyAlignment="1">
      <alignment horizontal="center"/>
    </xf>
    <xf numFmtId="0" fontId="0" fillId="0" borderId="0" xfId="0" applyFont="1" applyFill="1" applyBorder="1" applyAlignment="1">
      <alignment horizontal="right"/>
    </xf>
    <xf numFmtId="0" fontId="0" fillId="0" borderId="0" xfId="0" applyFont="1" applyFill="1" applyBorder="1" applyAlignment="1">
      <alignment horizontal="left"/>
    </xf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/>
    <xf numFmtId="171" fontId="0" fillId="0" borderId="0" xfId="0" applyNumberFormat="1" applyFont="1" applyFill="1" applyBorder="1" applyAlignment="1">
      <alignment horizontal="center"/>
    </xf>
    <xf numFmtId="171" fontId="0" fillId="8" borderId="0" xfId="0" applyNumberFormat="1" applyFont="1" applyFill="1" applyBorder="1" applyAlignment="1">
      <alignment horizontal="center"/>
    </xf>
    <xf numFmtId="171" fontId="0" fillId="9" borderId="0" xfId="0" applyNumberFormat="1" applyFont="1" applyFill="1" applyBorder="1" applyAlignment="1">
      <alignment horizontal="center"/>
    </xf>
    <xf numFmtId="4" fontId="0" fillId="0" borderId="0" xfId="0" applyNumberFormat="1" applyFont="1" applyBorder="1" applyAlignment="1">
      <alignment horizontal="center"/>
    </xf>
    <xf numFmtId="0" fontId="27" fillId="0" borderId="0" xfId="0" applyFont="1" applyFill="1" applyBorder="1" applyAlignment="1">
      <alignment horizontal="center"/>
    </xf>
    <xf numFmtId="171" fontId="27" fillId="0" borderId="0" xfId="0" applyNumberFormat="1" applyFont="1" applyFill="1" applyBorder="1" applyAlignment="1">
      <alignment horizontal="center"/>
    </xf>
    <xf numFmtId="0" fontId="0" fillId="0" borderId="0" xfId="0" applyBorder="1" applyAlignment="1">
      <alignment horizontal="right"/>
    </xf>
    <xf numFmtId="0" fontId="28" fillId="0" borderId="0" xfId="0" applyFont="1" applyFill="1" applyBorder="1" applyAlignment="1">
      <alignment horizontal="center"/>
    </xf>
    <xf numFmtId="171" fontId="28" fillId="0" borderId="0" xfId="0" applyNumberFormat="1" applyFont="1" applyFill="1" applyBorder="1" applyAlignment="1">
      <alignment horizontal="center"/>
    </xf>
    <xf numFmtId="0" fontId="26" fillId="0" borderId="0" xfId="0" applyFont="1" applyBorder="1" applyAlignment="1">
      <alignment horizontal="right"/>
    </xf>
    <xf numFmtId="0" fontId="26" fillId="0" borderId="0" xfId="0" applyFont="1" applyFill="1" applyBorder="1"/>
    <xf numFmtId="0" fontId="26" fillId="0" borderId="0" xfId="0" applyFont="1" applyFill="1" applyBorder="1" applyAlignment="1">
      <alignment horizontal="center"/>
    </xf>
    <xf numFmtId="171" fontId="26" fillId="0" borderId="0" xfId="0" applyNumberFormat="1" applyFont="1" applyFill="1" applyBorder="1" applyAlignment="1">
      <alignment horizontal="center"/>
    </xf>
    <xf numFmtId="171" fontId="26" fillId="8" borderId="0" xfId="0" applyNumberFormat="1" applyFont="1" applyFill="1" applyBorder="1" applyAlignment="1">
      <alignment horizontal="center"/>
    </xf>
    <xf numFmtId="171" fontId="26" fillId="9" borderId="0" xfId="0" applyNumberFormat="1" applyFont="1" applyFill="1" applyBorder="1" applyAlignment="1">
      <alignment horizontal="center"/>
    </xf>
    <xf numFmtId="4" fontId="26" fillId="0" borderId="0" xfId="0" applyNumberFormat="1" applyFont="1" applyBorder="1" applyAlignment="1">
      <alignment horizontal="center"/>
    </xf>
    <xf numFmtId="0" fontId="0" fillId="0" borderId="0" xfId="0" applyAlignment="1">
      <alignment horizontal="right"/>
    </xf>
    <xf numFmtId="0" fontId="26" fillId="0" borderId="0" xfId="0" applyFont="1" applyFill="1" applyAlignment="1">
      <alignment horizontal="center"/>
    </xf>
    <xf numFmtId="0" fontId="26" fillId="0" borderId="0" xfId="0" applyFont="1" applyAlignment="1">
      <alignment horizontal="right"/>
    </xf>
    <xf numFmtId="171" fontId="26" fillId="8" borderId="0" xfId="0" applyNumberFormat="1" applyFont="1" applyFill="1" applyAlignment="1">
      <alignment horizontal="center"/>
    </xf>
    <xf numFmtId="171" fontId="26" fillId="9" borderId="0" xfId="0" applyNumberFormat="1" applyFont="1" applyFill="1" applyAlignment="1">
      <alignment horizontal="center"/>
    </xf>
    <xf numFmtId="4" fontId="26" fillId="0" borderId="0" xfId="0" applyNumberFormat="1" applyFont="1" applyAlignment="1">
      <alignment horizontal="center"/>
    </xf>
    <xf numFmtId="0" fontId="24" fillId="0" borderId="0" xfId="0" applyFont="1" applyFill="1" applyBorder="1" applyAlignment="1">
      <alignment horizontal="left"/>
    </xf>
    <xf numFmtId="0" fontId="24" fillId="0" borderId="0" xfId="0" applyFont="1" applyFill="1" applyBorder="1"/>
    <xf numFmtId="4" fontId="24" fillId="0" borderId="0" xfId="0" applyNumberFormat="1" applyFont="1" applyFill="1" applyBorder="1"/>
    <xf numFmtId="171" fontId="24" fillId="0" borderId="0" xfId="0" applyNumberFormat="1" applyFont="1" applyFill="1" applyBorder="1"/>
    <xf numFmtId="0" fontId="26" fillId="0" borderId="0" xfId="0" applyFont="1" applyFill="1" applyBorder="1" applyAlignment="1">
      <alignment horizontal="left"/>
    </xf>
    <xf numFmtId="172" fontId="3" fillId="0" borderId="0" xfId="2" applyNumberFormat="1" applyFont="1" applyFill="1" applyAlignment="1">
      <alignment horizontal="left"/>
    </xf>
    <xf numFmtId="0" fontId="26" fillId="0" borderId="0" xfId="0" applyFont="1"/>
    <xf numFmtId="0" fontId="0" fillId="10" borderId="0" xfId="0" applyFill="1"/>
    <xf numFmtId="172" fontId="29" fillId="0" borderId="0" xfId="2" applyNumberFormat="1" applyFont="1" applyFill="1" applyAlignment="1">
      <alignment horizontal="left"/>
    </xf>
    <xf numFmtId="4" fontId="8" fillId="0" borderId="0" xfId="0" applyNumberFormat="1" applyFont="1" applyBorder="1"/>
    <xf numFmtId="4" fontId="21" fillId="6" borderId="0" xfId="0" applyNumberFormat="1" applyFont="1" applyFill="1" applyBorder="1"/>
    <xf numFmtId="4" fontId="13" fillId="0" borderId="4" xfId="0" applyNumberFormat="1" applyFont="1" applyBorder="1" applyAlignment="1">
      <alignment horizontal="center"/>
    </xf>
    <xf numFmtId="4" fontId="13" fillId="0" borderId="5" xfId="0" applyNumberFormat="1" applyFont="1" applyBorder="1" applyAlignment="1">
      <alignment horizontal="center"/>
    </xf>
    <xf numFmtId="0" fontId="1" fillId="2" borderId="0" xfId="0" applyFont="1" applyFill="1"/>
    <xf numFmtId="171" fontId="9" fillId="3" borderId="1" xfId="0" applyNumberFormat="1" applyFont="1" applyFill="1" applyBorder="1" applyAlignment="1">
      <alignment horizontal="right" wrapText="1"/>
    </xf>
    <xf numFmtId="171" fontId="9" fillId="3" borderId="0" xfId="0" applyNumberFormat="1" applyFont="1" applyFill="1" applyAlignment="1">
      <alignment horizontal="center" wrapText="1"/>
    </xf>
    <xf numFmtId="167" fontId="21" fillId="0" borderId="0" xfId="0" applyNumberFormat="1" applyFont="1" applyBorder="1"/>
    <xf numFmtId="167" fontId="1" fillId="0" borderId="0" xfId="0" pivotButton="1" applyNumberFormat="1" applyFont="1"/>
    <xf numFmtId="167" fontId="0" fillId="0" borderId="0" xfId="0" applyNumberFormat="1" applyFont="1"/>
    <xf numFmtId="0" fontId="0" fillId="0" borderId="0" xfId="0" applyFont="1"/>
    <xf numFmtId="167" fontId="1" fillId="0" borderId="0" xfId="0" pivotButton="1" applyNumberFormat="1" applyFont="1" applyAlignment="1">
      <alignment horizontal="center" wrapText="1"/>
    </xf>
    <xf numFmtId="0" fontId="0" fillId="0" borderId="0" xfId="0" pivotButton="1" applyFont="1"/>
    <xf numFmtId="4" fontId="0" fillId="7" borderId="0" xfId="0" applyNumberFormat="1" applyFont="1" applyFill="1"/>
    <xf numFmtId="4" fontId="0" fillId="0" borderId="0" xfId="0" applyNumberFormat="1" applyFont="1"/>
    <xf numFmtId="0" fontId="19" fillId="0" borderId="8" xfId="0" applyFont="1" applyBorder="1"/>
    <xf numFmtId="4" fontId="19" fillId="0" borderId="9" xfId="0" applyNumberFormat="1" applyFont="1" applyBorder="1"/>
    <xf numFmtId="14" fontId="0" fillId="0" borderId="0" xfId="0" applyNumberFormat="1"/>
    <xf numFmtId="0" fontId="24" fillId="0" borderId="0" xfId="0" applyFont="1" applyFill="1" applyAlignment="1">
      <alignment horizontal="center"/>
    </xf>
    <xf numFmtId="171" fontId="25" fillId="0" borderId="0" xfId="0" applyNumberFormat="1" applyFont="1" applyFill="1" applyAlignment="1">
      <alignment horizontal="center"/>
    </xf>
    <xf numFmtId="173" fontId="30" fillId="0" borderId="0" xfId="0" applyNumberFormat="1" applyFont="1" applyFill="1" applyAlignment="1">
      <alignment horizontal="center"/>
    </xf>
    <xf numFmtId="0" fontId="31" fillId="0" borderId="0" xfId="0" applyFont="1" applyFill="1" applyAlignment="1">
      <alignment horizontal="center"/>
    </xf>
    <xf numFmtId="0" fontId="31" fillId="0" borderId="0" xfId="0" applyFont="1" applyFill="1" applyBorder="1" applyAlignment="1">
      <alignment horizontal="center"/>
    </xf>
    <xf numFmtId="0" fontId="0" fillId="0" borderId="0" xfId="0" applyNumberFormat="1" applyFill="1" applyBorder="1" applyAlignment="1">
      <alignment horizontal="center"/>
    </xf>
    <xf numFmtId="0" fontId="32" fillId="0" borderId="0" xfId="0" applyFont="1" applyFill="1" applyBorder="1" applyAlignment="1">
      <alignment horizontal="center"/>
    </xf>
    <xf numFmtId="14" fontId="0" fillId="0" borderId="0" xfId="0" applyNumberFormat="1" applyFill="1" applyBorder="1" applyAlignment="1">
      <alignment horizontal="center"/>
    </xf>
    <xf numFmtId="0" fontId="33" fillId="0" borderId="0" xfId="0" applyFont="1" applyFill="1" applyBorder="1" applyAlignment="1">
      <alignment horizontal="center"/>
    </xf>
    <xf numFmtId="0" fontId="28" fillId="2" borderId="0" xfId="0" applyFont="1" applyFill="1" applyBorder="1" applyAlignment="1">
      <alignment horizontal="center"/>
    </xf>
    <xf numFmtId="171" fontId="28" fillId="2" borderId="0" xfId="0" applyNumberFormat="1" applyFont="1" applyFill="1" applyBorder="1" applyAlignment="1">
      <alignment horizontal="center"/>
    </xf>
    <xf numFmtId="171" fontId="24" fillId="2" borderId="0" xfId="0" applyNumberFormat="1" applyFont="1" applyFill="1" applyBorder="1" applyAlignment="1">
      <alignment horizontal="center"/>
    </xf>
    <xf numFmtId="14" fontId="26" fillId="0" borderId="0" xfId="0" applyNumberFormat="1" applyFont="1" applyFill="1" applyBorder="1" applyAlignment="1">
      <alignment horizontal="center"/>
    </xf>
    <xf numFmtId="1" fontId="0" fillId="2" borderId="0" xfId="0" applyNumberFormat="1" applyFill="1" applyBorder="1" applyAlignment="1">
      <alignment horizontal="center"/>
    </xf>
    <xf numFmtId="171" fontId="0" fillId="2" borderId="0" xfId="0" applyNumberFormat="1" applyFill="1" applyBorder="1" applyAlignment="1">
      <alignment horizontal="center"/>
    </xf>
    <xf numFmtId="1" fontId="0" fillId="2" borderId="0" xfId="0" applyNumberFormat="1" applyFill="1" applyAlignment="1">
      <alignment horizontal="center"/>
    </xf>
    <xf numFmtId="171" fontId="0" fillId="2" borderId="0" xfId="0" applyNumberFormat="1" applyFill="1" applyAlignment="1">
      <alignment horizontal="center"/>
    </xf>
    <xf numFmtId="171" fontId="25" fillId="2" borderId="0" xfId="0" applyNumberFormat="1" applyFont="1" applyFill="1" applyAlignment="1">
      <alignment horizontal="center"/>
    </xf>
    <xf numFmtId="14" fontId="26" fillId="0" borderId="0" xfId="0" applyNumberFormat="1" applyFont="1" applyFill="1" applyAlignment="1">
      <alignment horizontal="center"/>
    </xf>
    <xf numFmtId="0" fontId="24" fillId="2" borderId="0" xfId="0" applyFont="1" applyFill="1" applyBorder="1"/>
    <xf numFmtId="171" fontId="24" fillId="2" borderId="0" xfId="0" applyNumberFormat="1" applyFont="1" applyFill="1" applyBorder="1"/>
    <xf numFmtId="0" fontId="22" fillId="0" borderId="10" xfId="0" applyFont="1" applyFill="1" applyBorder="1" applyAlignment="1">
      <alignment horizontal="center"/>
    </xf>
    <xf numFmtId="0" fontId="24" fillId="0" borderId="10" xfId="0" applyFont="1" applyFill="1" applyBorder="1"/>
    <xf numFmtId="0" fontId="24" fillId="0" borderId="10" xfId="0" applyFont="1" applyFill="1" applyBorder="1" applyAlignment="1">
      <alignment horizontal="left"/>
    </xf>
    <xf numFmtId="0" fontId="26" fillId="0" borderId="10" xfId="0" applyFont="1" applyFill="1" applyBorder="1" applyAlignment="1">
      <alignment horizontal="center"/>
    </xf>
    <xf numFmtId="0" fontId="26" fillId="0" borderId="10" xfId="0" applyFont="1" applyBorder="1"/>
    <xf numFmtId="0" fontId="0" fillId="10" borderId="10" xfId="0" applyFill="1" applyBorder="1"/>
    <xf numFmtId="171" fontId="24" fillId="0" borderId="10" xfId="0" applyNumberFormat="1" applyFont="1" applyFill="1" applyBorder="1" applyAlignment="1">
      <alignment horizontal="right"/>
    </xf>
    <xf numFmtId="0" fontId="24" fillId="2" borderId="10" xfId="0" applyFont="1" applyFill="1" applyBorder="1"/>
    <xf numFmtId="171" fontId="24" fillId="2" borderId="10" xfId="0" applyNumberFormat="1" applyFont="1" applyFill="1" applyBorder="1"/>
    <xf numFmtId="171" fontId="0" fillId="8" borderId="10" xfId="0" applyNumberFormat="1" applyFill="1" applyBorder="1" applyAlignment="1">
      <alignment horizontal="center"/>
    </xf>
    <xf numFmtId="171" fontId="0" fillId="9" borderId="10" xfId="0" applyNumberFormat="1" applyFill="1" applyBorder="1" applyAlignment="1">
      <alignment horizontal="center"/>
    </xf>
    <xf numFmtId="4" fontId="0" fillId="0" borderId="10" xfId="0" applyNumberFormat="1" applyBorder="1" applyAlignment="1">
      <alignment horizontal="center"/>
    </xf>
    <xf numFmtId="0" fontId="24" fillId="0" borderId="0" xfId="0" applyNumberFormat="1" applyFont="1" applyFill="1" applyBorder="1"/>
    <xf numFmtId="4" fontId="0" fillId="0" borderId="0" xfId="0" applyNumberFormat="1"/>
    <xf numFmtId="0" fontId="0" fillId="0" borderId="0" xfId="0" applyNumberFormat="1"/>
    <xf numFmtId="4" fontId="19" fillId="0" borderId="6" xfId="0" applyNumberFormat="1" applyFont="1" applyBorder="1" applyAlignment="1">
      <alignment horizontal="center"/>
    </xf>
    <xf numFmtId="0" fontId="19" fillId="0" borderId="7" xfId="0" applyFont="1" applyBorder="1" applyAlignment="1">
      <alignment horizontal="center"/>
    </xf>
    <xf numFmtId="0" fontId="19" fillId="2" borderId="0" xfId="0" applyFont="1" applyFill="1" applyBorder="1" applyAlignment="1">
      <alignment horizontal="center"/>
    </xf>
    <xf numFmtId="0" fontId="19" fillId="2" borderId="2" xfId="0" applyFont="1" applyFill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2" xfId="0" applyFont="1" applyBorder="1" applyAlignment="1">
      <alignment horizontal="center"/>
    </xf>
    <xf numFmtId="0" fontId="1" fillId="0" borderId="0" xfId="0" applyFont="1"/>
    <xf numFmtId="4" fontId="1" fillId="0" borderId="0" xfId="0" applyNumberFormat="1" applyFont="1"/>
    <xf numFmtId="4" fontId="30" fillId="0" borderId="0" xfId="0" applyNumberFormat="1" applyFont="1" applyFill="1"/>
    <xf numFmtId="4" fontId="30" fillId="6" borderId="0" xfId="0" applyNumberFormat="1" applyFont="1" applyFill="1"/>
    <xf numFmtId="4" fontId="0" fillId="6" borderId="0" xfId="0" applyNumberFormat="1" applyFill="1"/>
    <xf numFmtId="0" fontId="0" fillId="6" borderId="0" xfId="0" applyFill="1"/>
    <xf numFmtId="4" fontId="37" fillId="0" borderId="0" xfId="0" applyNumberFormat="1" applyFont="1" applyBorder="1"/>
    <xf numFmtId="4" fontId="38" fillId="0" borderId="0" xfId="0" pivotButton="1" applyNumberFormat="1" applyFont="1"/>
    <xf numFmtId="4" fontId="38" fillId="0" borderId="0" xfId="0" applyNumberFormat="1" applyFont="1"/>
    <xf numFmtId="0" fontId="38" fillId="0" borderId="0" xfId="0" applyFont="1"/>
    <xf numFmtId="4" fontId="38" fillId="0" borderId="0" xfId="0" applyNumberFormat="1" applyFont="1" applyFill="1"/>
    <xf numFmtId="2" fontId="36" fillId="0" borderId="0" xfId="0" applyNumberFormat="1" applyFont="1"/>
    <xf numFmtId="4" fontId="0" fillId="11" borderId="0" xfId="0" applyNumberFormat="1" applyFill="1"/>
  </cellXfs>
  <cellStyles count="3">
    <cellStyle name="Prozent" xfId="1" builtinId="5"/>
    <cellStyle name="Standard" xfId="0" builtinId="0"/>
    <cellStyle name="Standard 2" xfId="2"/>
  </cellStyles>
  <dxfs count="1141">
    <dxf>
      <fill>
        <patternFill patternType="solid">
          <bgColor rgb="FFFF0000"/>
        </patternFill>
      </fill>
    </dxf>
    <dxf>
      <font>
        <color theme="3" tint="0.39997558519241921"/>
      </font>
    </dxf>
    <dxf>
      <font>
        <color theme="3" tint="0.39997558519241921"/>
      </font>
    </dxf>
    <dxf>
      <font>
        <color theme="3" tint="0.39997558519241921"/>
      </font>
    </dxf>
    <dxf>
      <font>
        <color theme="3" tint="0.39997558519241921"/>
      </font>
    </dxf>
    <dxf>
      <font>
        <color theme="3" tint="0.39997558519241921"/>
      </font>
    </dxf>
    <dxf>
      <font>
        <color theme="3" tint="0.39997558519241921"/>
      </font>
    </dxf>
    <dxf>
      <font>
        <color theme="3" tint="0.39997558519241921"/>
      </font>
    </dxf>
    <dxf>
      <font>
        <color theme="3" tint="0.39997558519241921"/>
      </font>
    </dxf>
    <dxf>
      <font>
        <color theme="3" tint="0.39997558519241921"/>
      </font>
    </dxf>
    <dxf>
      <font>
        <color theme="3" tint="0.39997558519241921"/>
      </font>
    </dxf>
    <dxf>
      <font>
        <color theme="3" tint="0.39997558519241921"/>
      </font>
    </dxf>
    <dxf>
      <font>
        <color theme="3" tint="0.39997558519241921"/>
      </font>
    </dxf>
    <dxf>
      <font>
        <color theme="3" tint="0.39997558519241921"/>
      </font>
    </dxf>
    <dxf>
      <font>
        <color theme="3" tint="0.39997558519241921"/>
      </font>
    </dxf>
    <dxf>
      <font>
        <color theme="3" tint="0.39997558519241921"/>
      </font>
    </dxf>
    <dxf>
      <font>
        <color theme="3" tint="0.39997558519241921"/>
      </font>
    </dxf>
    <dxf>
      <font>
        <color theme="3" tint="0.39997558519241921"/>
      </font>
    </dxf>
    <dxf>
      <font>
        <color theme="3" tint="0.39997558519241921"/>
      </font>
    </dxf>
    <dxf>
      <font>
        <color theme="3" tint="0.39997558519241921"/>
      </font>
    </dxf>
    <dxf>
      <font>
        <color theme="3" tint="0.39997558519241921"/>
      </font>
    </dxf>
    <dxf>
      <font>
        <color theme="3" tint="0.39997558519241921"/>
      </font>
    </dxf>
    <dxf>
      <font>
        <color theme="3" tint="0.39997558519241921"/>
      </font>
    </dxf>
    <dxf>
      <font>
        <color theme="3" tint="0.39997558519241921"/>
      </font>
    </dxf>
    <dxf>
      <font>
        <color theme="3" tint="0.39997558519241921"/>
      </font>
    </dxf>
    <dxf>
      <font>
        <color theme="3" tint="0.39997558519241921"/>
      </font>
    </dxf>
    <dxf>
      <font>
        <color theme="3" tint="0.39997558519241921"/>
      </font>
    </dxf>
    <dxf>
      <font>
        <color theme="3" tint="0.39997558519241921"/>
      </font>
    </dxf>
    <dxf>
      <font>
        <color theme="3" tint="0.39997558519241921"/>
      </font>
    </dxf>
    <dxf>
      <font>
        <color theme="3" tint="0.39997558519241921"/>
      </font>
    </dxf>
    <dxf>
      <font>
        <color theme="3" tint="0.39997558519241921"/>
      </font>
    </dxf>
    <dxf>
      <font>
        <color theme="3" tint="0.39997558519241921"/>
      </font>
    </dxf>
    <dxf>
      <font>
        <color theme="3" tint="0.39997558519241921"/>
      </font>
    </dxf>
    <dxf>
      <font>
        <color theme="3" tint="0.39997558519241921"/>
      </font>
    </dxf>
    <dxf>
      <font>
        <color theme="3" tint="0.39997558519241921"/>
      </font>
    </dxf>
    <dxf>
      <font>
        <color theme="3" tint="0.39997558519241921"/>
      </font>
    </dxf>
    <dxf>
      <font>
        <color theme="3" tint="0.39997558519241921"/>
      </font>
    </dxf>
    <dxf>
      <font>
        <color theme="3" tint="0.39997558519241921"/>
      </font>
    </dxf>
    <dxf>
      <font>
        <color theme="3" tint="0.39997558519241921"/>
      </font>
    </dxf>
    <dxf>
      <font>
        <color theme="3" tint="0.39997558519241921"/>
      </font>
    </dxf>
    <dxf>
      <font>
        <color theme="1" tint="0.249977111117893"/>
      </font>
    </dxf>
    <dxf>
      <font>
        <color theme="0" tint="-0.249977111117893"/>
      </font>
    </dxf>
    <dxf>
      <font>
        <color theme="0" tint="-0.34998626667073579"/>
      </font>
    </dxf>
    <dxf>
      <font>
        <color theme="0" tint="-0.499984740745262"/>
      </font>
    </dxf>
    <dxf>
      <font>
        <color theme="1" tint="4.9989318521683403E-2"/>
      </font>
    </dxf>
    <dxf>
      <font>
        <color theme="0" tint="-0.14999847407452621"/>
      </font>
    </dxf>
    <dxf>
      <font>
        <color theme="3" tint="0.39997558519241921"/>
      </font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ont>
        <color theme="0" tint="-0.14999847407452621"/>
      </font>
      <numFmt numFmtId="4" formatCode="#,##0.00"/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alignment wrapText="1" readingOrder="0"/>
    </dxf>
    <dxf>
      <alignment horizontal="center" readingOrder="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0" formatCode="General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numFmt numFmtId="174" formatCode="0.00_ ;[Red]\-0.00\ "/>
    </dxf>
    <dxf>
      <font>
        <color theme="0" tint="-0.14999847407452621"/>
      </font>
    </dxf>
    <dxf>
      <font>
        <color theme="0" tint="-0.14999847407452621"/>
      </font>
    </dxf>
    <dxf>
      <font>
        <color theme="0" tint="-0.14999847407452621"/>
      </font>
    </dxf>
    <dxf>
      <font>
        <color theme="0" tint="-0.14999847407452621"/>
      </font>
    </dxf>
    <dxf>
      <font>
        <color theme="0" tint="-0.14999847407452621"/>
      </font>
    </dxf>
    <dxf>
      <font>
        <color theme="0" tint="-0.14999847407452621"/>
      </font>
    </dxf>
    <dxf>
      <font>
        <color theme="0" tint="-0.14999847407452621"/>
      </font>
    </dxf>
    <dxf>
      <font>
        <color theme="0" tint="-0.14999847407452621"/>
      </font>
    </dxf>
    <dxf>
      <font>
        <color theme="0" tint="-0.14999847407452621"/>
      </font>
    </dxf>
    <dxf>
      <font>
        <color theme="0" tint="-0.14999847407452621"/>
      </font>
    </dxf>
    <dxf>
      <font>
        <color theme="0" tint="-0.14999847407452621"/>
      </font>
    </dxf>
    <dxf>
      <font>
        <color theme="0" tint="-0.14999847407452621"/>
      </font>
    </dxf>
    <dxf>
      <font>
        <color theme="0" tint="-0.14999847407452621"/>
      </font>
    </dxf>
    <dxf>
      <font>
        <color theme="0" tint="-0.14999847407452621"/>
      </font>
    </dxf>
    <dxf>
      <font>
        <color theme="0" tint="-0.14999847407452621"/>
      </font>
    </dxf>
    <dxf>
      <font>
        <color theme="0" tint="-0.14999847407452621"/>
      </font>
    </dxf>
    <dxf>
      <font>
        <color theme="0" tint="-0.14999847407452621"/>
      </font>
    </dxf>
    <dxf>
      <font>
        <color theme="0" tint="-0.14999847407452621"/>
      </font>
    </dxf>
    <dxf>
      <font>
        <color theme="0" tint="-0.14999847407452621"/>
      </font>
    </dxf>
    <dxf>
      <font>
        <color theme="0" tint="-0.14999847407452621"/>
      </font>
    </dxf>
    <dxf>
      <font>
        <color theme="0" tint="-0.14999847407452621"/>
      </font>
    </dxf>
    <dxf>
      <font>
        <color theme="0" tint="-0.14999847407452621"/>
      </font>
    </dxf>
    <dxf>
      <font>
        <color theme="0" tint="-0.14999847407452621"/>
      </font>
    </dxf>
    <dxf>
      <font>
        <color theme="0" tint="-0.14999847407452621"/>
      </font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alignment wrapText="1" readingOrder="0"/>
    </dxf>
    <dxf>
      <alignment horizontal="center" readingOrder="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0" formatCode="General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numFmt numFmtId="174" formatCode="0.00_ ;[Red]\-0.00\ "/>
    </dxf>
    <dxf>
      <font>
        <color theme="0" tint="-0.14999847407452621"/>
      </font>
    </dxf>
    <dxf>
      <font>
        <color theme="0" tint="-0.14999847407452621"/>
      </font>
    </dxf>
    <dxf>
      <font>
        <color theme="0" tint="-0.14999847407452621"/>
      </font>
    </dxf>
    <dxf>
      <font>
        <color theme="0" tint="-0.14999847407452621"/>
      </font>
    </dxf>
    <dxf>
      <font>
        <color theme="0" tint="-0.14999847407452621"/>
      </font>
    </dxf>
    <dxf>
      <font>
        <color theme="0" tint="-0.14999847407452621"/>
      </font>
    </dxf>
    <dxf>
      <font>
        <color theme="0" tint="-0.14999847407452621"/>
      </font>
    </dxf>
    <dxf>
      <font>
        <color theme="0" tint="-0.14999847407452621"/>
      </font>
    </dxf>
    <dxf>
      <font>
        <color theme="0" tint="-0.14999847407452621"/>
      </font>
    </dxf>
    <dxf>
      <font>
        <color theme="0" tint="-0.14999847407452621"/>
      </font>
    </dxf>
    <dxf>
      <font>
        <color theme="0" tint="-0.14999847407452621"/>
      </font>
    </dxf>
    <dxf>
      <font>
        <color theme="0" tint="-0.14999847407452621"/>
      </font>
    </dxf>
    <dxf>
      <font>
        <color theme="0" tint="-0.14999847407452621"/>
      </font>
    </dxf>
    <dxf>
      <font>
        <color theme="0" tint="-0.14999847407452621"/>
      </font>
    </dxf>
    <dxf>
      <font>
        <color theme="0" tint="-0.14999847407452621"/>
      </font>
    </dxf>
    <dxf>
      <font>
        <color theme="0" tint="-0.14999847407452621"/>
      </font>
    </dxf>
    <dxf>
      <font>
        <color theme="0" tint="-0.14999847407452621"/>
      </font>
    </dxf>
    <dxf>
      <font>
        <color theme="0" tint="-0.14999847407452621"/>
      </font>
    </dxf>
    <dxf>
      <font>
        <color theme="0" tint="-0.14999847407452621"/>
      </font>
    </dxf>
    <dxf>
      <font>
        <color theme="0" tint="-0.14999847407452621"/>
      </font>
    </dxf>
    <dxf>
      <font>
        <color theme="0" tint="-0.14999847407452621"/>
      </font>
    </dxf>
    <dxf>
      <font>
        <color theme="0" tint="-0.14999847407452621"/>
      </font>
    </dxf>
    <dxf>
      <font>
        <color theme="0" tint="-0.14999847407452621"/>
      </font>
    </dxf>
    <dxf>
      <font>
        <color theme="0" tint="-0.14999847407452621"/>
      </font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92D050"/>
        </patternFill>
      </fill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font>
        <color theme="0" tint="-0.14999847407452621"/>
      </font>
    </dxf>
    <dxf>
      <font>
        <color theme="0" tint="-0.14999847407452621"/>
      </font>
    </dxf>
    <dxf>
      <font>
        <color theme="0" tint="-0.14999847407452621"/>
      </font>
    </dxf>
    <dxf>
      <numFmt numFmtId="174" formatCode="0.00_ ;[Red]\-0.00\ "/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0" formatCode="General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wrapText="1" readingOrder="0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  <dxf>
      <numFmt numFmtId="167" formatCode="[$-407]d/\ mmm/\ yy;@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14</xdr:row>
      <xdr:rowOff>0</xdr:rowOff>
    </xdr:from>
    <xdr:to>
      <xdr:col>0</xdr:col>
      <xdr:colOff>152400</xdr:colOff>
      <xdr:row>14</xdr:row>
      <xdr:rowOff>152400</xdr:rowOff>
    </xdr:to>
    <xdr:pic>
      <xdr:nvPicPr>
        <xdr:cNvPr id="4097" name="imgPrg" descr="https://r3.res.outlook.com/owa/14.16.239.0/themes/base/pgrs-sm.gif"/>
        <xdr:cNvPicPr>
          <a:picLocks noChangeAspect="1" noChangeArrowheads="1" noCrop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3238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4098" name="divDividerLeft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3429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19050</xdr:colOff>
      <xdr:row>15</xdr:row>
      <xdr:rowOff>0</xdr:rowOff>
    </xdr:from>
    <xdr:to>
      <xdr:col>0</xdr:col>
      <xdr:colOff>28575</xdr:colOff>
      <xdr:row>15</xdr:row>
      <xdr:rowOff>9525</xdr:rowOff>
    </xdr:to>
    <xdr:pic>
      <xdr:nvPicPr>
        <xdr:cNvPr id="4099" name="divDividerRight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9050" y="3429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100" name="divDividerLeft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4191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19050</xdr:colOff>
      <xdr:row>16</xdr:row>
      <xdr:rowOff>0</xdr:rowOff>
    </xdr:from>
    <xdr:to>
      <xdr:col>0</xdr:col>
      <xdr:colOff>28575</xdr:colOff>
      <xdr:row>16</xdr:row>
      <xdr:rowOff>9525</xdr:rowOff>
    </xdr:to>
    <xdr:pic>
      <xdr:nvPicPr>
        <xdr:cNvPr id="4101" name="divDividerRight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9050" y="4191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304800</xdr:colOff>
      <xdr:row>17</xdr:row>
      <xdr:rowOff>114300</xdr:rowOff>
    </xdr:to>
    <xdr:sp macro="" textlink="">
      <xdr:nvSpPr>
        <xdr:cNvPr id="4102" name="dpImg" descr="https://bluprd0411.outlook.com/owa/ev.owa?oeh=1&amp;ns=Attachments&amp;ev=RenderADPhoto&amp;em=%2fo%3dexchangelabs%2fou%3dexchange+administrative+group+(fydibohf23spdlt)%2fcn%3drecipients%2fcn%3d7c3fd2627bc9454dbb45e33e85b459f1-eschroeder&amp;rt=EX&amp;FC=&amp;Dpc="/>
        <xdr:cNvSpPr>
          <a:spLocks noChangeAspect="1" noChangeArrowheads="1"/>
        </xdr:cNvSpPr>
      </xdr:nvSpPr>
      <xdr:spPr bwMode="auto">
        <a:xfrm>
          <a:off x="0" y="4391025"/>
          <a:ext cx="304800" cy="3048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103" name="imgReplyIcon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47815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19050</xdr:colOff>
      <xdr:row>16</xdr:row>
      <xdr:rowOff>0</xdr:rowOff>
    </xdr:from>
    <xdr:to>
      <xdr:col>0</xdr:col>
      <xdr:colOff>28575</xdr:colOff>
      <xdr:row>16</xdr:row>
      <xdr:rowOff>9525</xdr:rowOff>
    </xdr:to>
    <xdr:pic>
      <xdr:nvPicPr>
        <xdr:cNvPr id="4104" name="imgReplyAllIcon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9050" y="47815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38100</xdr:colOff>
      <xdr:row>16</xdr:row>
      <xdr:rowOff>0</xdr:rowOff>
    </xdr:from>
    <xdr:to>
      <xdr:col>0</xdr:col>
      <xdr:colOff>47625</xdr:colOff>
      <xdr:row>16</xdr:row>
      <xdr:rowOff>9525</xdr:rowOff>
    </xdr:to>
    <xdr:pic>
      <xdr:nvPicPr>
        <xdr:cNvPr id="4105" name="imgForwardIcon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8100" y="47815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106" name="Picture 10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51625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107" name="Picture 11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6534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16</xdr:row>
      <xdr:rowOff>0</xdr:rowOff>
    </xdr:from>
    <xdr:to>
      <xdr:col>2</xdr:col>
      <xdr:colOff>9525</xdr:colOff>
      <xdr:row>16</xdr:row>
      <xdr:rowOff>9525</xdr:rowOff>
    </xdr:to>
    <xdr:pic>
      <xdr:nvPicPr>
        <xdr:cNvPr id="4108" name="imgEISnd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524000" y="6534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</xdr:colOff>
      <xdr:row>16</xdr:row>
      <xdr:rowOff>9525</xdr:rowOff>
    </xdr:to>
    <xdr:pic>
      <xdr:nvPicPr>
        <xdr:cNvPr id="4109" name="imgEICpy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286000" y="6534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110" name="imgEC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7877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19050</xdr:colOff>
      <xdr:row>16</xdr:row>
      <xdr:rowOff>0</xdr:rowOff>
    </xdr:from>
    <xdr:to>
      <xdr:col>0</xdr:col>
      <xdr:colOff>171450</xdr:colOff>
      <xdr:row>16</xdr:row>
      <xdr:rowOff>152400</xdr:rowOff>
    </xdr:to>
    <xdr:pic>
      <xdr:nvPicPr>
        <xdr:cNvPr id="4111" name="imgPrg" descr="https://r3.res.outlook.com/owa/14.16.239.0/themes/base/pgrs-sm.gif"/>
        <xdr:cNvPicPr>
          <a:picLocks noChangeAspect="1" noChangeArrowheads="1" noCrop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7877175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112" name="divDividerLeft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8067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19050</xdr:colOff>
      <xdr:row>16</xdr:row>
      <xdr:rowOff>0</xdr:rowOff>
    </xdr:from>
    <xdr:to>
      <xdr:col>0</xdr:col>
      <xdr:colOff>28575</xdr:colOff>
      <xdr:row>16</xdr:row>
      <xdr:rowOff>9525</xdr:rowOff>
    </xdr:to>
    <xdr:pic>
      <xdr:nvPicPr>
        <xdr:cNvPr id="4113" name="divDividerRight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9050" y="8067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114" name="divDividerLeft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8829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19050</xdr:colOff>
      <xdr:row>16</xdr:row>
      <xdr:rowOff>0</xdr:rowOff>
    </xdr:from>
    <xdr:to>
      <xdr:col>0</xdr:col>
      <xdr:colOff>28575</xdr:colOff>
      <xdr:row>16</xdr:row>
      <xdr:rowOff>9525</xdr:rowOff>
    </xdr:to>
    <xdr:pic>
      <xdr:nvPicPr>
        <xdr:cNvPr id="4115" name="divDividerRight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9050" y="8829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304800</xdr:colOff>
      <xdr:row>17</xdr:row>
      <xdr:rowOff>114300</xdr:rowOff>
    </xdr:to>
    <xdr:sp macro="" textlink="">
      <xdr:nvSpPr>
        <xdr:cNvPr id="4116" name="dpImg" descr="https://bluprd0411.outlook.com/owa/ev.owa?oeh=1&amp;ns=Attachments&amp;ev=RenderADPhoto&amp;em=%2fo%3dexchangelabs%2fou%3dexchange+administrative+group+(fydibohf23spdlt)%2fcn%3drecipients%2fcn%3de5c8205cc28945459f419a50977d822c-corrina+fischer&amp;rt=EX&amp;FC=&amp;Dpc="/>
        <xdr:cNvSpPr>
          <a:spLocks noChangeAspect="1" noChangeArrowheads="1"/>
        </xdr:cNvSpPr>
      </xdr:nvSpPr>
      <xdr:spPr bwMode="auto">
        <a:xfrm>
          <a:off x="0" y="9029700"/>
          <a:ext cx="304800" cy="3048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117" name="imgReplyIcon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94202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19050</xdr:colOff>
      <xdr:row>16</xdr:row>
      <xdr:rowOff>0</xdr:rowOff>
    </xdr:from>
    <xdr:to>
      <xdr:col>0</xdr:col>
      <xdr:colOff>28575</xdr:colOff>
      <xdr:row>16</xdr:row>
      <xdr:rowOff>9525</xdr:rowOff>
    </xdr:to>
    <xdr:pic>
      <xdr:nvPicPr>
        <xdr:cNvPr id="4118" name="imgReplyAllIcon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9050" y="94202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38100</xdr:colOff>
      <xdr:row>16</xdr:row>
      <xdr:rowOff>0</xdr:rowOff>
    </xdr:from>
    <xdr:to>
      <xdr:col>0</xdr:col>
      <xdr:colOff>47625</xdr:colOff>
      <xdr:row>16</xdr:row>
      <xdr:rowOff>9525</xdr:rowOff>
    </xdr:to>
    <xdr:pic>
      <xdr:nvPicPr>
        <xdr:cNvPr id="4119" name="imgForwardIcon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8100" y="94202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120" name="Picture 24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98012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121" name="Picture 25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111728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16</xdr:row>
      <xdr:rowOff>0</xdr:rowOff>
    </xdr:from>
    <xdr:to>
      <xdr:col>2</xdr:col>
      <xdr:colOff>9525</xdr:colOff>
      <xdr:row>16</xdr:row>
      <xdr:rowOff>9525</xdr:rowOff>
    </xdr:to>
    <xdr:pic>
      <xdr:nvPicPr>
        <xdr:cNvPr id="4122" name="imgEISnd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524000" y="111728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</xdr:colOff>
      <xdr:row>16</xdr:row>
      <xdr:rowOff>9525</xdr:rowOff>
    </xdr:to>
    <xdr:pic>
      <xdr:nvPicPr>
        <xdr:cNvPr id="4123" name="imgEICpy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286000" y="111728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152400</xdr:colOff>
      <xdr:row>14</xdr:row>
      <xdr:rowOff>152400</xdr:rowOff>
    </xdr:to>
    <xdr:pic>
      <xdr:nvPicPr>
        <xdr:cNvPr id="4124" name="imgPrg" descr="https://r3.res.outlook.com/owa/14.16.239.0/themes/base/pgrs-sm.gif"/>
        <xdr:cNvPicPr>
          <a:picLocks noChangeAspect="1" noChangeArrowheads="1" noCrop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3238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4125" name="divDividerLeft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3429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19050</xdr:colOff>
      <xdr:row>15</xdr:row>
      <xdr:rowOff>0</xdr:rowOff>
    </xdr:from>
    <xdr:to>
      <xdr:col>0</xdr:col>
      <xdr:colOff>28575</xdr:colOff>
      <xdr:row>15</xdr:row>
      <xdr:rowOff>9525</xdr:rowOff>
    </xdr:to>
    <xdr:pic>
      <xdr:nvPicPr>
        <xdr:cNvPr id="4126" name="divDividerRight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9050" y="3429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127" name="divDividerLeft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4191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19050</xdr:colOff>
      <xdr:row>16</xdr:row>
      <xdr:rowOff>0</xdr:rowOff>
    </xdr:from>
    <xdr:to>
      <xdr:col>0</xdr:col>
      <xdr:colOff>28575</xdr:colOff>
      <xdr:row>16</xdr:row>
      <xdr:rowOff>9525</xdr:rowOff>
    </xdr:to>
    <xdr:pic>
      <xdr:nvPicPr>
        <xdr:cNvPr id="4128" name="divDividerRight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9050" y="4191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304800</xdr:colOff>
      <xdr:row>17</xdr:row>
      <xdr:rowOff>114300</xdr:rowOff>
    </xdr:to>
    <xdr:sp macro="" textlink="">
      <xdr:nvSpPr>
        <xdr:cNvPr id="4129" name="dpImg" descr="https://bluprd0411.outlook.com/owa/ev.owa?oeh=1&amp;ns=Attachments&amp;ev=RenderADPhoto&amp;em=%2fo%3dexchangelabs%2fou%3dexchange+administrative+group+(fydibohf23spdlt)%2fcn%3drecipients%2fcn%3d7c3fd2627bc9454dbb45e33e85b459f1-eschroeder&amp;rt=EX&amp;FC=&amp;Dpc="/>
        <xdr:cNvSpPr>
          <a:spLocks noChangeAspect="1" noChangeArrowheads="1"/>
        </xdr:cNvSpPr>
      </xdr:nvSpPr>
      <xdr:spPr bwMode="auto">
        <a:xfrm>
          <a:off x="0" y="4391025"/>
          <a:ext cx="304800" cy="3048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130" name="imgReplyIcon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47815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19050</xdr:colOff>
      <xdr:row>16</xdr:row>
      <xdr:rowOff>0</xdr:rowOff>
    </xdr:from>
    <xdr:to>
      <xdr:col>0</xdr:col>
      <xdr:colOff>28575</xdr:colOff>
      <xdr:row>16</xdr:row>
      <xdr:rowOff>9525</xdr:rowOff>
    </xdr:to>
    <xdr:pic>
      <xdr:nvPicPr>
        <xdr:cNvPr id="4131" name="imgReplyAllIcon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9050" y="47815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38100</xdr:colOff>
      <xdr:row>16</xdr:row>
      <xdr:rowOff>0</xdr:rowOff>
    </xdr:from>
    <xdr:to>
      <xdr:col>0</xdr:col>
      <xdr:colOff>47625</xdr:colOff>
      <xdr:row>16</xdr:row>
      <xdr:rowOff>9525</xdr:rowOff>
    </xdr:to>
    <xdr:pic>
      <xdr:nvPicPr>
        <xdr:cNvPr id="4132" name="imgForwardIcon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8100" y="47815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133" name="Picture 37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51625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134" name="Picture 38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6534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16</xdr:row>
      <xdr:rowOff>0</xdr:rowOff>
    </xdr:from>
    <xdr:to>
      <xdr:col>2</xdr:col>
      <xdr:colOff>9525</xdr:colOff>
      <xdr:row>16</xdr:row>
      <xdr:rowOff>9525</xdr:rowOff>
    </xdr:to>
    <xdr:pic>
      <xdr:nvPicPr>
        <xdr:cNvPr id="4135" name="imgEISnd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524000" y="6534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</xdr:colOff>
      <xdr:row>16</xdr:row>
      <xdr:rowOff>9525</xdr:rowOff>
    </xdr:to>
    <xdr:pic>
      <xdr:nvPicPr>
        <xdr:cNvPr id="4136" name="imgEICpy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286000" y="6534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137" name="imgEC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7877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19050</xdr:colOff>
      <xdr:row>16</xdr:row>
      <xdr:rowOff>0</xdr:rowOff>
    </xdr:from>
    <xdr:to>
      <xdr:col>0</xdr:col>
      <xdr:colOff>171450</xdr:colOff>
      <xdr:row>16</xdr:row>
      <xdr:rowOff>152400</xdr:rowOff>
    </xdr:to>
    <xdr:pic>
      <xdr:nvPicPr>
        <xdr:cNvPr id="4138" name="imgPrg" descr="https://r3.res.outlook.com/owa/14.16.239.0/themes/base/pgrs-sm.gif"/>
        <xdr:cNvPicPr>
          <a:picLocks noChangeAspect="1" noChangeArrowheads="1" noCrop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7877175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139" name="divDividerLeft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8067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19050</xdr:colOff>
      <xdr:row>16</xdr:row>
      <xdr:rowOff>0</xdr:rowOff>
    </xdr:from>
    <xdr:to>
      <xdr:col>0</xdr:col>
      <xdr:colOff>28575</xdr:colOff>
      <xdr:row>16</xdr:row>
      <xdr:rowOff>9525</xdr:rowOff>
    </xdr:to>
    <xdr:pic>
      <xdr:nvPicPr>
        <xdr:cNvPr id="4140" name="divDividerRight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9050" y="8067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141" name="divDividerLeft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8829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19050</xdr:colOff>
      <xdr:row>16</xdr:row>
      <xdr:rowOff>0</xdr:rowOff>
    </xdr:from>
    <xdr:to>
      <xdr:col>0</xdr:col>
      <xdr:colOff>28575</xdr:colOff>
      <xdr:row>16</xdr:row>
      <xdr:rowOff>9525</xdr:rowOff>
    </xdr:to>
    <xdr:pic>
      <xdr:nvPicPr>
        <xdr:cNvPr id="4142" name="divDividerRight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9050" y="8829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304800</xdr:colOff>
      <xdr:row>17</xdr:row>
      <xdr:rowOff>114300</xdr:rowOff>
    </xdr:to>
    <xdr:sp macro="" textlink="">
      <xdr:nvSpPr>
        <xdr:cNvPr id="4143" name="dpImg" descr="https://bluprd0411.outlook.com/owa/ev.owa?oeh=1&amp;ns=Attachments&amp;ev=RenderADPhoto&amp;em=%2fo%3dexchangelabs%2fou%3dexchange+administrative+group+(fydibohf23spdlt)%2fcn%3drecipients%2fcn%3de5c8205cc28945459f419a50977d822c-corrina+fischer&amp;rt=EX&amp;FC=&amp;Dpc="/>
        <xdr:cNvSpPr>
          <a:spLocks noChangeAspect="1" noChangeArrowheads="1"/>
        </xdr:cNvSpPr>
      </xdr:nvSpPr>
      <xdr:spPr bwMode="auto">
        <a:xfrm>
          <a:off x="0" y="9029700"/>
          <a:ext cx="304800" cy="3048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144" name="imgReplyIcon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94202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19050</xdr:colOff>
      <xdr:row>16</xdr:row>
      <xdr:rowOff>0</xdr:rowOff>
    </xdr:from>
    <xdr:to>
      <xdr:col>0</xdr:col>
      <xdr:colOff>28575</xdr:colOff>
      <xdr:row>16</xdr:row>
      <xdr:rowOff>9525</xdr:rowOff>
    </xdr:to>
    <xdr:pic>
      <xdr:nvPicPr>
        <xdr:cNvPr id="4145" name="imgReplyAllIcon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9050" y="94202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38100</xdr:colOff>
      <xdr:row>16</xdr:row>
      <xdr:rowOff>0</xdr:rowOff>
    </xdr:from>
    <xdr:to>
      <xdr:col>0</xdr:col>
      <xdr:colOff>47625</xdr:colOff>
      <xdr:row>16</xdr:row>
      <xdr:rowOff>9525</xdr:rowOff>
    </xdr:to>
    <xdr:pic>
      <xdr:nvPicPr>
        <xdr:cNvPr id="4146" name="imgForwardIcon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8100" y="94202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147" name="Picture 51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98012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148" name="Picture 52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111728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16</xdr:row>
      <xdr:rowOff>0</xdr:rowOff>
    </xdr:from>
    <xdr:to>
      <xdr:col>2</xdr:col>
      <xdr:colOff>9525</xdr:colOff>
      <xdr:row>16</xdr:row>
      <xdr:rowOff>9525</xdr:rowOff>
    </xdr:to>
    <xdr:pic>
      <xdr:nvPicPr>
        <xdr:cNvPr id="4149" name="imgEISnd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524000" y="111728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</xdr:colOff>
      <xdr:row>16</xdr:row>
      <xdr:rowOff>9525</xdr:rowOff>
    </xdr:to>
    <xdr:pic>
      <xdr:nvPicPr>
        <xdr:cNvPr id="4150" name="imgEICpy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286000" y="111728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152400</xdr:colOff>
      <xdr:row>14</xdr:row>
      <xdr:rowOff>152400</xdr:rowOff>
    </xdr:to>
    <xdr:pic>
      <xdr:nvPicPr>
        <xdr:cNvPr id="56" name="imgPrg" descr="https://r3.res.outlook.com/owa/14.16.239.0/themes/base/pgrs-sm.gif"/>
        <xdr:cNvPicPr>
          <a:picLocks noChangeAspect="1" noChangeArrowheads="1" noCrop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667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57" name="divDividerLeft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2857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19050</xdr:colOff>
      <xdr:row>15</xdr:row>
      <xdr:rowOff>0</xdr:rowOff>
    </xdr:from>
    <xdr:to>
      <xdr:col>0</xdr:col>
      <xdr:colOff>28575</xdr:colOff>
      <xdr:row>15</xdr:row>
      <xdr:rowOff>9525</xdr:rowOff>
    </xdr:to>
    <xdr:pic>
      <xdr:nvPicPr>
        <xdr:cNvPr id="58" name="divDividerRight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9050" y="2857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59" name="divDividerLeft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3048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19050</xdr:colOff>
      <xdr:row>16</xdr:row>
      <xdr:rowOff>0</xdr:rowOff>
    </xdr:from>
    <xdr:to>
      <xdr:col>0</xdr:col>
      <xdr:colOff>28575</xdr:colOff>
      <xdr:row>16</xdr:row>
      <xdr:rowOff>9525</xdr:rowOff>
    </xdr:to>
    <xdr:pic>
      <xdr:nvPicPr>
        <xdr:cNvPr id="60" name="divDividerRight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9050" y="3048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304800</xdr:colOff>
      <xdr:row>17</xdr:row>
      <xdr:rowOff>114300</xdr:rowOff>
    </xdr:to>
    <xdr:sp macro="" textlink="">
      <xdr:nvSpPr>
        <xdr:cNvPr id="61" name="dpImg" descr="https://bluprd0411.outlook.com/owa/ev.owa?oeh=1&amp;ns=Attachments&amp;ev=RenderADPhoto&amp;em=%2fo%3dexchangelabs%2fou%3dexchange+administrative+group+(fydibohf23spdlt)%2fcn%3drecipients%2fcn%3d7c3fd2627bc9454dbb45e33e85b459f1-eschroeder&amp;rt=EX&amp;FC=&amp;Dpc="/>
        <xdr:cNvSpPr>
          <a:spLocks noChangeAspect="1" noChangeArrowheads="1"/>
        </xdr:cNvSpPr>
      </xdr:nvSpPr>
      <xdr:spPr bwMode="auto">
        <a:xfrm>
          <a:off x="0" y="3048000"/>
          <a:ext cx="304800" cy="3048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62" name="imgReplyIcon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3048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19050</xdr:colOff>
      <xdr:row>16</xdr:row>
      <xdr:rowOff>0</xdr:rowOff>
    </xdr:from>
    <xdr:to>
      <xdr:col>0</xdr:col>
      <xdr:colOff>28575</xdr:colOff>
      <xdr:row>16</xdr:row>
      <xdr:rowOff>9525</xdr:rowOff>
    </xdr:to>
    <xdr:pic>
      <xdr:nvPicPr>
        <xdr:cNvPr id="63" name="imgReplyAllIcon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9050" y="3048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38100</xdr:colOff>
      <xdr:row>16</xdr:row>
      <xdr:rowOff>0</xdr:rowOff>
    </xdr:from>
    <xdr:to>
      <xdr:col>0</xdr:col>
      <xdr:colOff>47625</xdr:colOff>
      <xdr:row>16</xdr:row>
      <xdr:rowOff>9525</xdr:rowOff>
    </xdr:to>
    <xdr:pic>
      <xdr:nvPicPr>
        <xdr:cNvPr id="64" name="imgForwardIcon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8100" y="3048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65" name="Picture 10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3048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66" name="Picture 11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3048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16</xdr:row>
      <xdr:rowOff>0</xdr:rowOff>
    </xdr:from>
    <xdr:to>
      <xdr:col>2</xdr:col>
      <xdr:colOff>9525</xdr:colOff>
      <xdr:row>16</xdr:row>
      <xdr:rowOff>9525</xdr:rowOff>
    </xdr:to>
    <xdr:pic>
      <xdr:nvPicPr>
        <xdr:cNvPr id="67" name="imgEISnd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095500" y="3048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</xdr:colOff>
      <xdr:row>16</xdr:row>
      <xdr:rowOff>9525</xdr:rowOff>
    </xdr:to>
    <xdr:pic>
      <xdr:nvPicPr>
        <xdr:cNvPr id="68" name="imgEICpy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419475" y="3048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69" name="imgEC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3048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19050</xdr:colOff>
      <xdr:row>16</xdr:row>
      <xdr:rowOff>0</xdr:rowOff>
    </xdr:from>
    <xdr:to>
      <xdr:col>0</xdr:col>
      <xdr:colOff>171450</xdr:colOff>
      <xdr:row>16</xdr:row>
      <xdr:rowOff>152400</xdr:rowOff>
    </xdr:to>
    <xdr:pic>
      <xdr:nvPicPr>
        <xdr:cNvPr id="70" name="imgPrg" descr="https://r3.res.outlook.com/owa/14.16.239.0/themes/base/pgrs-sm.gif"/>
        <xdr:cNvPicPr>
          <a:picLocks noChangeAspect="1" noChangeArrowheads="1" noCrop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3048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71" name="divDividerLeft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3048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19050</xdr:colOff>
      <xdr:row>16</xdr:row>
      <xdr:rowOff>0</xdr:rowOff>
    </xdr:from>
    <xdr:to>
      <xdr:col>0</xdr:col>
      <xdr:colOff>28575</xdr:colOff>
      <xdr:row>16</xdr:row>
      <xdr:rowOff>9525</xdr:rowOff>
    </xdr:to>
    <xdr:pic>
      <xdr:nvPicPr>
        <xdr:cNvPr id="72" name="divDividerRight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9050" y="3048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73" name="divDividerLeft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3048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19050</xdr:colOff>
      <xdr:row>16</xdr:row>
      <xdr:rowOff>0</xdr:rowOff>
    </xdr:from>
    <xdr:to>
      <xdr:col>0</xdr:col>
      <xdr:colOff>28575</xdr:colOff>
      <xdr:row>16</xdr:row>
      <xdr:rowOff>9525</xdr:rowOff>
    </xdr:to>
    <xdr:pic>
      <xdr:nvPicPr>
        <xdr:cNvPr id="74" name="divDividerRight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9050" y="3048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304800</xdr:colOff>
      <xdr:row>17</xdr:row>
      <xdr:rowOff>114300</xdr:rowOff>
    </xdr:to>
    <xdr:sp macro="" textlink="">
      <xdr:nvSpPr>
        <xdr:cNvPr id="75" name="dpImg" descr="https://bluprd0411.outlook.com/owa/ev.owa?oeh=1&amp;ns=Attachments&amp;ev=RenderADPhoto&amp;em=%2fo%3dexchangelabs%2fou%3dexchange+administrative+group+(fydibohf23spdlt)%2fcn%3drecipients%2fcn%3de5c8205cc28945459f419a50977d822c-corrina+fischer&amp;rt=EX&amp;FC=&amp;Dpc="/>
        <xdr:cNvSpPr>
          <a:spLocks noChangeAspect="1" noChangeArrowheads="1"/>
        </xdr:cNvSpPr>
      </xdr:nvSpPr>
      <xdr:spPr bwMode="auto">
        <a:xfrm>
          <a:off x="0" y="3048000"/>
          <a:ext cx="304800" cy="3048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76" name="imgReplyIcon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3048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19050</xdr:colOff>
      <xdr:row>16</xdr:row>
      <xdr:rowOff>0</xdr:rowOff>
    </xdr:from>
    <xdr:to>
      <xdr:col>0</xdr:col>
      <xdr:colOff>28575</xdr:colOff>
      <xdr:row>16</xdr:row>
      <xdr:rowOff>9525</xdr:rowOff>
    </xdr:to>
    <xdr:pic>
      <xdr:nvPicPr>
        <xdr:cNvPr id="77" name="imgReplyAllIcon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9050" y="3048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38100</xdr:colOff>
      <xdr:row>16</xdr:row>
      <xdr:rowOff>0</xdr:rowOff>
    </xdr:from>
    <xdr:to>
      <xdr:col>0</xdr:col>
      <xdr:colOff>47625</xdr:colOff>
      <xdr:row>16</xdr:row>
      <xdr:rowOff>9525</xdr:rowOff>
    </xdr:to>
    <xdr:pic>
      <xdr:nvPicPr>
        <xdr:cNvPr id="78" name="imgForwardIcon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8100" y="3048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79" name="Picture 24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3048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80" name="Picture 25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3048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16</xdr:row>
      <xdr:rowOff>0</xdr:rowOff>
    </xdr:from>
    <xdr:to>
      <xdr:col>2</xdr:col>
      <xdr:colOff>9525</xdr:colOff>
      <xdr:row>16</xdr:row>
      <xdr:rowOff>9525</xdr:rowOff>
    </xdr:to>
    <xdr:pic>
      <xdr:nvPicPr>
        <xdr:cNvPr id="81" name="imgEISnd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095500" y="3048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</xdr:colOff>
      <xdr:row>16</xdr:row>
      <xdr:rowOff>9525</xdr:rowOff>
    </xdr:to>
    <xdr:pic>
      <xdr:nvPicPr>
        <xdr:cNvPr id="82" name="imgEICpy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419475" y="3048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152400</xdr:colOff>
      <xdr:row>14</xdr:row>
      <xdr:rowOff>152400</xdr:rowOff>
    </xdr:to>
    <xdr:pic>
      <xdr:nvPicPr>
        <xdr:cNvPr id="83" name="imgPrg" descr="https://r3.res.outlook.com/owa/14.16.239.0/themes/base/pgrs-sm.gif"/>
        <xdr:cNvPicPr>
          <a:picLocks noChangeAspect="1" noChangeArrowheads="1" noCrop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667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84" name="divDividerLeft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2857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19050</xdr:colOff>
      <xdr:row>15</xdr:row>
      <xdr:rowOff>0</xdr:rowOff>
    </xdr:from>
    <xdr:to>
      <xdr:col>0</xdr:col>
      <xdr:colOff>28575</xdr:colOff>
      <xdr:row>15</xdr:row>
      <xdr:rowOff>9525</xdr:rowOff>
    </xdr:to>
    <xdr:pic>
      <xdr:nvPicPr>
        <xdr:cNvPr id="85" name="divDividerRight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9050" y="2857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86" name="divDividerLeft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3048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19050</xdr:colOff>
      <xdr:row>16</xdr:row>
      <xdr:rowOff>0</xdr:rowOff>
    </xdr:from>
    <xdr:to>
      <xdr:col>0</xdr:col>
      <xdr:colOff>28575</xdr:colOff>
      <xdr:row>16</xdr:row>
      <xdr:rowOff>9525</xdr:rowOff>
    </xdr:to>
    <xdr:pic>
      <xdr:nvPicPr>
        <xdr:cNvPr id="87" name="divDividerRight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9050" y="3048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304800</xdr:colOff>
      <xdr:row>17</xdr:row>
      <xdr:rowOff>114300</xdr:rowOff>
    </xdr:to>
    <xdr:sp macro="" textlink="">
      <xdr:nvSpPr>
        <xdr:cNvPr id="88" name="dpImg" descr="https://bluprd0411.outlook.com/owa/ev.owa?oeh=1&amp;ns=Attachments&amp;ev=RenderADPhoto&amp;em=%2fo%3dexchangelabs%2fou%3dexchange+administrative+group+(fydibohf23spdlt)%2fcn%3drecipients%2fcn%3d7c3fd2627bc9454dbb45e33e85b459f1-eschroeder&amp;rt=EX&amp;FC=&amp;Dpc="/>
        <xdr:cNvSpPr>
          <a:spLocks noChangeAspect="1" noChangeArrowheads="1"/>
        </xdr:cNvSpPr>
      </xdr:nvSpPr>
      <xdr:spPr bwMode="auto">
        <a:xfrm>
          <a:off x="0" y="3048000"/>
          <a:ext cx="304800" cy="3048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89" name="imgReplyIcon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3048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19050</xdr:colOff>
      <xdr:row>16</xdr:row>
      <xdr:rowOff>0</xdr:rowOff>
    </xdr:from>
    <xdr:to>
      <xdr:col>0</xdr:col>
      <xdr:colOff>28575</xdr:colOff>
      <xdr:row>16</xdr:row>
      <xdr:rowOff>9525</xdr:rowOff>
    </xdr:to>
    <xdr:pic>
      <xdr:nvPicPr>
        <xdr:cNvPr id="90" name="imgReplyAllIcon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9050" y="3048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38100</xdr:colOff>
      <xdr:row>16</xdr:row>
      <xdr:rowOff>0</xdr:rowOff>
    </xdr:from>
    <xdr:to>
      <xdr:col>0</xdr:col>
      <xdr:colOff>47625</xdr:colOff>
      <xdr:row>16</xdr:row>
      <xdr:rowOff>9525</xdr:rowOff>
    </xdr:to>
    <xdr:pic>
      <xdr:nvPicPr>
        <xdr:cNvPr id="91" name="imgForwardIcon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8100" y="3048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92" name="Picture 37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3048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93" name="Picture 38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3048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16</xdr:row>
      <xdr:rowOff>0</xdr:rowOff>
    </xdr:from>
    <xdr:to>
      <xdr:col>2</xdr:col>
      <xdr:colOff>9525</xdr:colOff>
      <xdr:row>16</xdr:row>
      <xdr:rowOff>9525</xdr:rowOff>
    </xdr:to>
    <xdr:pic>
      <xdr:nvPicPr>
        <xdr:cNvPr id="94" name="imgEISnd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095500" y="3048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</xdr:colOff>
      <xdr:row>16</xdr:row>
      <xdr:rowOff>9525</xdr:rowOff>
    </xdr:to>
    <xdr:pic>
      <xdr:nvPicPr>
        <xdr:cNvPr id="95" name="imgEICpy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419475" y="3048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96" name="imgEC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3048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19050</xdr:colOff>
      <xdr:row>16</xdr:row>
      <xdr:rowOff>0</xdr:rowOff>
    </xdr:from>
    <xdr:to>
      <xdr:col>0</xdr:col>
      <xdr:colOff>171450</xdr:colOff>
      <xdr:row>16</xdr:row>
      <xdr:rowOff>152400</xdr:rowOff>
    </xdr:to>
    <xdr:pic>
      <xdr:nvPicPr>
        <xdr:cNvPr id="97" name="imgPrg" descr="https://r3.res.outlook.com/owa/14.16.239.0/themes/base/pgrs-sm.gif"/>
        <xdr:cNvPicPr>
          <a:picLocks noChangeAspect="1" noChangeArrowheads="1" noCrop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3048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98" name="divDividerLeft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3048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19050</xdr:colOff>
      <xdr:row>16</xdr:row>
      <xdr:rowOff>0</xdr:rowOff>
    </xdr:from>
    <xdr:to>
      <xdr:col>0</xdr:col>
      <xdr:colOff>28575</xdr:colOff>
      <xdr:row>16</xdr:row>
      <xdr:rowOff>9525</xdr:rowOff>
    </xdr:to>
    <xdr:pic>
      <xdr:nvPicPr>
        <xdr:cNvPr id="99" name="divDividerRight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9050" y="3048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00" name="divDividerLeft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3048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19050</xdr:colOff>
      <xdr:row>16</xdr:row>
      <xdr:rowOff>0</xdr:rowOff>
    </xdr:from>
    <xdr:to>
      <xdr:col>0</xdr:col>
      <xdr:colOff>28575</xdr:colOff>
      <xdr:row>16</xdr:row>
      <xdr:rowOff>9525</xdr:rowOff>
    </xdr:to>
    <xdr:pic>
      <xdr:nvPicPr>
        <xdr:cNvPr id="101" name="divDividerRight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9050" y="3048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304800</xdr:colOff>
      <xdr:row>17</xdr:row>
      <xdr:rowOff>114300</xdr:rowOff>
    </xdr:to>
    <xdr:sp macro="" textlink="">
      <xdr:nvSpPr>
        <xdr:cNvPr id="102" name="dpImg" descr="https://bluprd0411.outlook.com/owa/ev.owa?oeh=1&amp;ns=Attachments&amp;ev=RenderADPhoto&amp;em=%2fo%3dexchangelabs%2fou%3dexchange+administrative+group+(fydibohf23spdlt)%2fcn%3drecipients%2fcn%3de5c8205cc28945459f419a50977d822c-corrina+fischer&amp;rt=EX&amp;FC=&amp;Dpc="/>
        <xdr:cNvSpPr>
          <a:spLocks noChangeAspect="1" noChangeArrowheads="1"/>
        </xdr:cNvSpPr>
      </xdr:nvSpPr>
      <xdr:spPr bwMode="auto">
        <a:xfrm>
          <a:off x="0" y="3048000"/>
          <a:ext cx="304800" cy="3048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03" name="imgReplyIcon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3048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19050</xdr:colOff>
      <xdr:row>16</xdr:row>
      <xdr:rowOff>0</xdr:rowOff>
    </xdr:from>
    <xdr:to>
      <xdr:col>0</xdr:col>
      <xdr:colOff>28575</xdr:colOff>
      <xdr:row>16</xdr:row>
      <xdr:rowOff>9525</xdr:rowOff>
    </xdr:to>
    <xdr:pic>
      <xdr:nvPicPr>
        <xdr:cNvPr id="104" name="imgReplyAllIcon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9050" y="3048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38100</xdr:colOff>
      <xdr:row>16</xdr:row>
      <xdr:rowOff>0</xdr:rowOff>
    </xdr:from>
    <xdr:to>
      <xdr:col>0</xdr:col>
      <xdr:colOff>47625</xdr:colOff>
      <xdr:row>16</xdr:row>
      <xdr:rowOff>9525</xdr:rowOff>
    </xdr:to>
    <xdr:pic>
      <xdr:nvPicPr>
        <xdr:cNvPr id="105" name="imgForwardIcon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8100" y="3048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06" name="Picture 51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3048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07" name="Picture 52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3048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16</xdr:row>
      <xdr:rowOff>0</xdr:rowOff>
    </xdr:from>
    <xdr:to>
      <xdr:col>2</xdr:col>
      <xdr:colOff>9525</xdr:colOff>
      <xdr:row>16</xdr:row>
      <xdr:rowOff>9525</xdr:rowOff>
    </xdr:to>
    <xdr:pic>
      <xdr:nvPicPr>
        <xdr:cNvPr id="108" name="imgEISnd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095500" y="3048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</xdr:colOff>
      <xdr:row>16</xdr:row>
      <xdr:rowOff>9525</xdr:rowOff>
    </xdr:to>
    <xdr:pic>
      <xdr:nvPicPr>
        <xdr:cNvPr id="109" name="imgEICpy" descr="https://r3.res.outlook.com/owa/14.16.239.0/themes/resources/clear1x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419475" y="3048000"/>
          <a:ext cx="9525" cy="9525"/>
        </a:xfrm>
        <a:prstGeom prst="rect">
          <a:avLst/>
        </a:prstGeom>
        <a:noFill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Ertraege-NEU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fträge _ Rechnungen"/>
      <sheetName val="Kontostand"/>
      <sheetName val="Planung 2014"/>
      <sheetName val="Planung 2013 NEU"/>
      <sheetName val="Planung 2013"/>
      <sheetName val="Planung 2012"/>
      <sheetName val="Planung 2011"/>
      <sheetName val="Planung 2010"/>
      <sheetName val="Planung 2009"/>
      <sheetName val="Planung 2008"/>
      <sheetName val="Vertriebler"/>
    </sheetNames>
    <sheetDataSet>
      <sheetData sheetId="0">
        <row r="1891">
          <cell r="A1891">
            <v>202522</v>
          </cell>
          <cell r="B1891">
            <v>41491</v>
          </cell>
          <cell r="C1891">
            <v>41491</v>
          </cell>
          <cell r="E1891" t="str">
            <v>Display</v>
          </cell>
          <cell r="F1891">
            <v>41562</v>
          </cell>
          <cell r="G1891">
            <v>41729</v>
          </cell>
          <cell r="H1891" t="str">
            <v>Kleinwalsertal Tourismus Gen (vor 05/2013: Gemeinde Mittelberg)</v>
          </cell>
          <cell r="J1891" t="str">
            <v>Ralf</v>
          </cell>
          <cell r="L1891">
            <v>750</v>
          </cell>
          <cell r="O1891" t="str">
            <v>xc-ski.de, bergleben.de, skiinfo.nl, skiinfo.ch, network</v>
          </cell>
          <cell r="P1891" t="str">
            <v>Mediaplan Winter 2013/2014 + Sommer 2014</v>
          </cell>
        </row>
        <row r="1892">
          <cell r="A1892">
            <v>202522</v>
          </cell>
          <cell r="B1892">
            <v>41491</v>
          </cell>
          <cell r="C1892">
            <v>41491</v>
          </cell>
          <cell r="E1892" t="str">
            <v>Display</v>
          </cell>
          <cell r="F1892">
            <v>41579</v>
          </cell>
          <cell r="G1892">
            <v>41729</v>
          </cell>
          <cell r="H1892" t="str">
            <v>Kleinwalsertal Tourismus Gen (vor 05/2013: Gemeinde Mittelberg)</v>
          </cell>
          <cell r="J1892" t="str">
            <v>Ralf</v>
          </cell>
          <cell r="L1892">
            <v>2525</v>
          </cell>
          <cell r="O1892" t="str">
            <v>xc-ski.de, bergleben.de, skiinfo.nl, skiinfo.ch, network</v>
          </cell>
          <cell r="P1892" t="str">
            <v>Mediaplan Winter 2013/2014 + Sommer 2014</v>
          </cell>
        </row>
        <row r="1893">
          <cell r="A1893">
            <v>202522</v>
          </cell>
          <cell r="B1893">
            <v>41491</v>
          </cell>
          <cell r="C1893">
            <v>41491</v>
          </cell>
          <cell r="E1893" t="str">
            <v>Email</v>
          </cell>
          <cell r="F1893">
            <v>41586</v>
          </cell>
          <cell r="G1893">
            <v>41586</v>
          </cell>
          <cell r="H1893" t="str">
            <v>Kleinwalsertal Tourismus Gen (vor 05/2013: Gemeinde Mittelberg)</v>
          </cell>
          <cell r="J1893" t="str">
            <v>Ralf</v>
          </cell>
          <cell r="L1893">
            <v>420.75</v>
          </cell>
          <cell r="O1893" t="str">
            <v>xc-ski.de, bergleben.de, skiinfo.nl, skiinfo.ch, network</v>
          </cell>
          <cell r="P1893" t="str">
            <v>Mediaplan Winter 2013/2014 + Sommer 2014</v>
          </cell>
        </row>
        <row r="1894">
          <cell r="A1894">
            <v>202522</v>
          </cell>
          <cell r="B1894">
            <v>41491</v>
          </cell>
          <cell r="C1894">
            <v>41491</v>
          </cell>
          <cell r="E1894" t="str">
            <v>Digital Marketing-Summer</v>
          </cell>
          <cell r="F1894">
            <v>41760</v>
          </cell>
          <cell r="G1894">
            <v>41943</v>
          </cell>
          <cell r="H1894" t="str">
            <v>Kleinwalsertal Tourismus Gen (vor 05/2013: Gemeinde Mittelberg)</v>
          </cell>
          <cell r="J1894" t="str">
            <v>Ralf</v>
          </cell>
          <cell r="L1894">
            <v>1312.5</v>
          </cell>
          <cell r="O1894" t="str">
            <v>xc-ski.de, bergleben.de, skiinfo.nl, skiinfo.ch, network</v>
          </cell>
          <cell r="P1894" t="str">
            <v>Mediaplan Winter 2013/2014 + Sommer 2014</v>
          </cell>
        </row>
        <row r="1895">
          <cell r="A1895">
            <v>202522</v>
          </cell>
          <cell r="B1895">
            <v>41491</v>
          </cell>
          <cell r="C1895">
            <v>41491</v>
          </cell>
          <cell r="E1895" t="str">
            <v>Display</v>
          </cell>
          <cell r="F1895">
            <v>41744</v>
          </cell>
          <cell r="G1895">
            <v>41866</v>
          </cell>
          <cell r="H1895" t="str">
            <v>Kleinwalsertal Tourismus Gen (vor 05/2013: Gemeinde Mittelberg)</v>
          </cell>
          <cell r="J1895" t="str">
            <v>Ralf</v>
          </cell>
          <cell r="L1895">
            <v>3000</v>
          </cell>
          <cell r="O1895" t="str">
            <v>xc-ski.de, bergleben.de, skiinfo.nl, skiinfo.ch, network</v>
          </cell>
          <cell r="P1895" t="str">
            <v>Mediaplan Winter 2013/2014 + Sommer 2014</v>
          </cell>
        </row>
        <row r="1896">
          <cell r="A1896">
            <v>202522</v>
          </cell>
          <cell r="B1896">
            <v>41491</v>
          </cell>
          <cell r="C1896">
            <v>41491</v>
          </cell>
          <cell r="E1896" t="str">
            <v>Email</v>
          </cell>
          <cell r="F1896">
            <v>41747</v>
          </cell>
          <cell r="G1896">
            <v>41747</v>
          </cell>
          <cell r="H1896" t="str">
            <v>Kleinwalsertal Tourismus Gen (vor 05/2013: Gemeinde Mittelberg)</v>
          </cell>
          <cell r="J1896" t="str">
            <v>Ralf</v>
          </cell>
          <cell r="L1896">
            <v>420.75</v>
          </cell>
          <cell r="O1896" t="str">
            <v>xc-ski.de, bergleben.de, skiinfo.nl, skiinfo.ch, network</v>
          </cell>
          <cell r="P1896" t="str">
            <v>Mediaplan Winter 2013/2014 + Sommer 2014</v>
          </cell>
        </row>
        <row r="1897">
          <cell r="A1897">
            <v>202522</v>
          </cell>
          <cell r="B1897">
            <v>41491</v>
          </cell>
          <cell r="C1897">
            <v>41491</v>
          </cell>
          <cell r="E1897" t="str">
            <v>Display</v>
          </cell>
          <cell r="F1897">
            <v>41562</v>
          </cell>
          <cell r="G1897">
            <v>41729</v>
          </cell>
          <cell r="H1897" t="str">
            <v>Kleinwalsertal Tourismus Gen (vor 05/2013: Gemeinde Mittelberg)</v>
          </cell>
          <cell r="J1897" t="str">
            <v>Ralf</v>
          </cell>
          <cell r="L1897">
            <v>750</v>
          </cell>
          <cell r="O1897" t="str">
            <v>xc-ski.de, bergleben.de, skiinfo.nl, skiinfo.ch, network</v>
          </cell>
          <cell r="P1897" t="str">
            <v>Mediaplan Winter 2013/2014 + Sommer 2014</v>
          </cell>
        </row>
        <row r="1898">
          <cell r="A1898">
            <v>202522</v>
          </cell>
          <cell r="B1898">
            <v>41491</v>
          </cell>
          <cell r="C1898">
            <v>41491</v>
          </cell>
          <cell r="E1898" t="str">
            <v>Display</v>
          </cell>
          <cell r="F1898">
            <v>41579</v>
          </cell>
          <cell r="G1898">
            <v>41729</v>
          </cell>
          <cell r="H1898" t="str">
            <v>Kleinwalsertal Tourismus Gen (vor 05/2013: Gemeinde Mittelberg)</v>
          </cell>
          <cell r="J1898" t="str">
            <v>Ralf</v>
          </cell>
          <cell r="L1898">
            <v>2525</v>
          </cell>
          <cell r="O1898" t="str">
            <v>xc-ski.de, bergleben.de, skiinfo.nl, skiinfo.ch, network</v>
          </cell>
          <cell r="P1898" t="str">
            <v>Mediaplan Winter 2013/2014 + Sommer 2014</v>
          </cell>
        </row>
        <row r="1899">
          <cell r="A1899">
            <v>202522</v>
          </cell>
          <cell r="B1899">
            <v>41491</v>
          </cell>
          <cell r="C1899">
            <v>41491</v>
          </cell>
          <cell r="E1899" t="str">
            <v>Email</v>
          </cell>
          <cell r="F1899">
            <v>41586</v>
          </cell>
          <cell r="G1899">
            <v>41586</v>
          </cell>
          <cell r="H1899" t="str">
            <v>Kleinwalsertal Tourismus Gen (vor 05/2013: Gemeinde Mittelberg)</v>
          </cell>
          <cell r="J1899" t="str">
            <v>Ralf</v>
          </cell>
          <cell r="L1899">
            <v>420.75</v>
          </cell>
          <cell r="O1899" t="str">
            <v>xc-ski.de, bergleben.de, skiinfo.nl, skiinfo.ch, network</v>
          </cell>
          <cell r="P1899" t="str">
            <v>Mediaplan Winter 2013/2014 + Sommer 2014</v>
          </cell>
        </row>
        <row r="1900">
          <cell r="A1900">
            <v>202522</v>
          </cell>
          <cell r="B1900">
            <v>41491</v>
          </cell>
          <cell r="C1900">
            <v>41491</v>
          </cell>
          <cell r="E1900" t="str">
            <v>Digital Marketing-Summer</v>
          </cell>
          <cell r="F1900">
            <v>41760</v>
          </cell>
          <cell r="G1900">
            <v>41943</v>
          </cell>
          <cell r="H1900" t="str">
            <v>Kleinwalsertal Tourismus Gen (vor 05/2013: Gemeinde Mittelberg)</v>
          </cell>
          <cell r="J1900" t="str">
            <v>Ralf</v>
          </cell>
          <cell r="L1900">
            <v>1312.5</v>
          </cell>
          <cell r="O1900" t="str">
            <v>xc-ski.de, bergleben.de, skiinfo.nl, skiinfo.ch, network</v>
          </cell>
          <cell r="P1900" t="str">
            <v>Mediaplan Winter 2013/2014 + Sommer 2014</v>
          </cell>
        </row>
        <row r="1901">
          <cell r="A1901">
            <v>202522</v>
          </cell>
          <cell r="B1901">
            <v>41491</v>
          </cell>
          <cell r="C1901">
            <v>41491</v>
          </cell>
          <cell r="E1901" t="str">
            <v>Display</v>
          </cell>
          <cell r="F1901">
            <v>41744</v>
          </cell>
          <cell r="G1901">
            <v>41866</v>
          </cell>
          <cell r="H1901" t="str">
            <v>Kleinwalsertal Tourismus Gen (vor 05/2013: Gemeinde Mittelberg)</v>
          </cell>
          <cell r="J1901" t="str">
            <v>Ralf</v>
          </cell>
          <cell r="L1901">
            <v>3000</v>
          </cell>
          <cell r="O1901" t="str">
            <v>xc-ski.de, bergleben.de, skiinfo.nl, skiinfo.ch, network</v>
          </cell>
          <cell r="P1901" t="str">
            <v>Mediaplan Winter 2013/2014 + Sommer 2014</v>
          </cell>
        </row>
        <row r="1902">
          <cell r="A1902">
            <v>202522</v>
          </cell>
          <cell r="B1902">
            <v>41491</v>
          </cell>
          <cell r="C1902">
            <v>41491</v>
          </cell>
          <cell r="E1902" t="str">
            <v>Email</v>
          </cell>
          <cell r="F1902">
            <v>41747</v>
          </cell>
          <cell r="G1902">
            <v>41747</v>
          </cell>
          <cell r="H1902" t="str">
            <v>Kleinwalsertal Tourismus Gen (vor 05/2013: Gemeinde Mittelberg)</v>
          </cell>
          <cell r="J1902" t="str">
            <v>Ralf</v>
          </cell>
          <cell r="L1902">
            <v>420.75</v>
          </cell>
          <cell r="O1902" t="str">
            <v>xc-ski.de, bergleben.de, skiinfo.nl, skiinfo.ch, network</v>
          </cell>
          <cell r="P1902" t="str">
            <v>Mediaplan Winter 2013/2014 + Sommer 2014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.fischer" refreshedDate="41493.729246875002" createdVersion="4" refreshedVersion="4" minRefreshableVersion="3" recordCount="118">
  <cacheSource type="worksheet">
    <worksheetSource ref="A3:Q241" sheet="copy revenue recogntion"/>
  </cacheSource>
  <cacheFields count="17">
    <cacheField name="Sales Manager" numFmtId="0">
      <sharedItems containsBlank="1" count="6">
        <m/>
        <s v="Ralf"/>
        <s v="Stute"/>
        <s v="Jaron"/>
        <s v="Eggebrecht"/>
        <s v="Heinzelmann"/>
      </sharedItems>
    </cacheField>
    <cacheField name="Contract" numFmtId="0">
      <sharedItems containsBlank="1" containsMixedTypes="1" containsNumber="1" containsInteger="1" minValue="201833" maxValue="202943" count="43">
        <m/>
        <n v="202184"/>
        <n v="202185"/>
        <n v="202229"/>
        <n v="202234"/>
        <n v="201833"/>
        <s v="NA"/>
        <n v="202346"/>
        <n v="202943"/>
        <n v="202354"/>
        <n v="201890"/>
        <n v="202371"/>
        <n v="201835"/>
        <n v="202390"/>
        <n v="202018"/>
        <n v="201876"/>
        <n v="202348"/>
        <n v="202349"/>
        <n v="202409"/>
        <n v="202416"/>
        <n v="202394"/>
        <n v="202428"/>
        <n v="202405"/>
        <n v="202442"/>
        <n v="202418"/>
        <n v="202453"/>
        <n v="202455"/>
        <n v="202435"/>
        <n v="202449"/>
        <n v="202456"/>
        <n v="202460"/>
        <n v="202440"/>
        <n v="202436"/>
        <n v="202467"/>
        <n v="202473"/>
        <n v="202477"/>
        <n v="202466"/>
        <n v="202484"/>
        <n v="202488"/>
        <n v="202459"/>
        <n v="202517"/>
        <n v="202496"/>
        <n v="202522"/>
      </sharedItems>
    </cacheField>
    <cacheField name="Client" numFmtId="0">
      <sharedItems containsBlank="1" count="44">
        <m/>
        <s v="Fischer Sports "/>
        <s v="MaroundPartner"/>
        <s v="Gemeinde Mittelberg"/>
        <s v="Ausdauersport Kröckert"/>
        <s v="Snowworld Leisure NV"/>
        <s v="Energysource"/>
        <s v="Sauerland-Team"/>
        <s v="Balear Reisen"/>
        <s v="Hotel Beau Soleil"/>
        <s v="M &amp; M Konrad"/>
        <s v="olbro fitness (bronny.de)"/>
        <s v="TUI UK - Crystal Ski"/>
        <s v="Wikinger Reisen"/>
        <s v="Team H. wie H."/>
        <s v="Infinity-Sport.de"/>
        <s v="gutefrage.net"/>
        <s v="ITB Agency BVBA - In the pocket"/>
        <s v="Skylotec"/>
        <s v="DAV Deutscher Alpenverein"/>
        <s v="Idee und Werbung"/>
        <s v="DAV Summit Club"/>
        <s v="infomax websolutions GmbH"/>
        <s v="Aegis Media (Carat)"/>
        <s v="Snowkeys.com"/>
        <s v="Tourismus- und Sportzentrum Davos Klosters"/>
        <s v="Kärnten Werbung "/>
        <s v="Artasio AG"/>
        <s v="Personal Scout Tours"/>
        <s v="Liechtenstein Marketing"/>
        <s v="Leki"/>
        <s v="Xicero"/>
        <s v="Steirische Tourismus GmbH"/>
        <s v="Czech Tourism Berlin"/>
        <s v="Zell am See-Kaprun Tourismus"/>
        <s v="concept-net"/>
        <s v="Toko-Swix Sport"/>
        <s v="easy axess GmbH"/>
        <s v="BBSH Bergbahnen Saalbach-Hinterglemm GmbH"/>
        <s v="Fischer Sports"/>
        <s v="Lech Zürs Tourismus"/>
        <s v="Elements.at"/>
        <s v="Euro-Express Treincharter"/>
        <s v="Kleinwalsertal Tourismus Gen (vor 05/2013: Gemeinde Mittelberg)"/>
      </sharedItems>
    </cacheField>
    <cacheField name="Barter (Y/N)" numFmtId="0">
      <sharedItems containsBlank="1" containsMixedTypes="1" containsNumber="1" containsInteger="1" minValue="0" maxValue="0"/>
    </cacheField>
    <cacheField name="Name of contract / Other comments" numFmtId="0">
      <sharedItems containsBlank="1" count="51">
        <m/>
        <s v="Partnerschaft nordisch Winter 2012/2013"/>
        <s v="Winterpartnerschaft alpin 2012/2013"/>
        <s v="Mediaplan für Serfaus-Fiss-Ladis Winter 2012/2013 + Sommer 2013"/>
        <s v="Mediaplan Winter 2012/2013 + Sommer 2013"/>
        <s v="Shopeintrag tri2b"/>
        <s v="Winter 2012-2013"/>
        <s v="Trainingslagereintrag auf tri2b.com - inkl. autom Verlängerung"/>
        <s v="tri2b - Trainingslager-Eintrag - autom. Verlängerung"/>
        <s v="Trainingslagereintrag auf tri2b.com - ohne autom Verlängerung"/>
        <s v="Trainingslagereintrag tri2b - autom. Verlängerung"/>
        <s v="Trainingslagereintrag tri2b - ohne autom. Verlängerung"/>
        <s v="Shopeintrag - Angebot 201835 - automatische Verlängerung im Angebot 2011"/>
        <s v="Content-Lizenzvertrag - autom. Verlängerung aus 2011"/>
        <s v="Verlängerung Wikinger Reisen - Microsite auf bergleben.de/wandern - Untermenü &quot;Reisen weltweit&quot;"/>
        <s v="Trainingslager-Eintrag auf tri2b - autom. Verlängerung"/>
        <s v="Shopeintrag autom. Verlängerung - autom. Verlängerung"/>
        <s v="Kooperationsvereinbarung - Partner-Tipps xc-ski.de, tri2b.com, skiinfo.de, bergleben.de"/>
        <s v="Content-Lizenzvertrag - autom Verlängerung aus USA Vertrag - 5.000,- USD AW"/>
        <s v="Mediaplan 2013 - Skylotec auf Bergleben.de"/>
        <s v="Mediaplan 2013 - Mountain Wave"/>
        <s v="DAV - Deutsche Wettkämpfe Bouldern und Lead- Medienpartnerschaft Bergleben.de 2013 - BWC Minden"/>
        <s v="DAV - Deutsche Wettkämpfe Bouldern und Lead- Medienpartnerschaft Bergleben.de 2013 - DLC Neu-Ulm"/>
        <s v="DAV - Deutsche Wettkämpfe Bouldern und Lead- Medienpartnerschaft Bergleben.de 2013 - DLC Würzburg"/>
        <s v="Alpenwelt Karwendel - online Werbung - bergleben.de - Frühjahr/Sommer 2013 - 2 von 2"/>
        <s v="Mediaplan 13/14 DAV Summit Club - Microsites auf bergleben.de"/>
        <s v="Inzeller Touristik"/>
        <s v="Kampagne Adidas Outdoor Sommer 2013"/>
        <s v="Content-Lizenzvertrag - 4 Jahre garantierte Laufzeit"/>
        <s v="Davos - Sommer 2013 - bergleben.de"/>
        <s v="Kommunikation - Alpe Adria Trail / Wandern in Kärnten - Sommer 2013 - Variante 2"/>
        <s v="Jungfraubahnen Management AG - Sommer 2013 - bergleben.de"/>
        <s v="Personal Scout - Kampagne skiinfo.de"/>
        <s v="Liechtenstein - Sommer 2013 - bergleben.de"/>
        <s v="Mediaplan Leki Content &amp; Werbung 2013/2014 - Bereich sommer/bergleben.de"/>
        <s v="Valle d'Aosta - W 2013 - 2014"/>
        <s v="Mediaplan Leki content &amp; Werbung - Bereich Winter 2013/2014"/>
        <s v="Sommer 2013 - Deutschland (bergleben.de)"/>
        <s v="Tschechien - Sommer 2013 - bergleben.de - Adaption DMP auf Länderebene"/>
        <s v="Zell am See Kaprun - Sommer 2013 - bergleben.de"/>
        <s v="Sommer 2013 bergleben.de"/>
        <s v="Mediaplan Toko-Swix Winter 2013/2014 Langlauf/Alpin-Märkte (DE/AT/CH) + Careline"/>
        <s v="Alpin &amp; Langlauf Winter 2013/2014 - Deutschland (skiinfo.de &amp; xc-ski.de)"/>
        <s v="Winterkampagne 2013/2014 Skiinfo"/>
        <s v="DMP Davos - Winter 2012 - 2014 - bergleben.de (European Snow Reporting)  - Re-Stellung Winter 13/14"/>
        <s v="Multipass Promotion - Skiegebiete Winter 2013/14"/>
        <s v="Winter 13/14 - Lizenz für DMP &quot;DMP Winter&quot;"/>
        <s v="Partnerschaft nordisch Winter 2013/2014"/>
        <s v="Kampagne für Kunden Ischgl Markt DACH Winter 13/14"/>
        <s v="Euro-Express Treincharter BV"/>
        <s v="Mediaplan Winter 2013/2014 + Sommer 2014"/>
      </sharedItems>
    </cacheField>
    <cacheField name="Delivery Country" numFmtId="0">
      <sharedItems containsBlank="1"/>
    </cacheField>
    <cacheField name="Revenue Type" numFmtId="0">
      <sharedItems containsBlank="1" count="9">
        <m/>
        <s v="Display"/>
        <s v="PR Services"/>
        <s v="Digital Marketing"/>
        <s v="XML / Content Distribution"/>
        <s v="Digital Marketing-Summer"/>
        <s v="Mobile"/>
        <s v="Email"/>
        <s v="Custom"/>
      </sharedItems>
    </cacheField>
    <cacheField name="Local" numFmtId="0">
      <sharedItems containsNonDate="0" containsString="0" containsBlank="1"/>
    </cacheField>
    <cacheField name="Contract date (Signature)" numFmtId="0">
      <sharedItems containsNonDate="0" containsDate="1" containsString="0" containsBlank="1" minDate="2011-09-12T00:00:00" maxDate="2013-08-06T00:00:00" count="47">
        <m/>
        <d v="2012-06-22T00:00:00"/>
        <d v="2012-06-27T00:00:00"/>
        <d v="2012-09-10T00:00:00"/>
        <d v="2012-09-11T00:00:00"/>
        <d v="2012-09-09T00:00:00"/>
        <d v="2012-10-23T00:00:00"/>
        <d v="2012-10-26T00:00:00"/>
        <d v="2012-11-02T00:00:00"/>
        <d v="2012-11-05T00:00:00"/>
        <d v="2011-10-18T00:00:00"/>
        <d v="2012-11-15T00:00:00"/>
        <d v="2011-09-12T00:00:00"/>
        <d v="2011-12-01T00:00:00"/>
        <d v="2012-12-13T00:00:00"/>
        <d v="2011-12-09T00:00:00"/>
        <d v="2011-12-08T00:00:00"/>
        <d v="2012-03-25T00:00:00"/>
        <d v="2013-01-08T00:00:00"/>
        <d v="2013-01-11T00:00:00"/>
        <d v="2013-01-22T00:00:00"/>
        <d v="2013-02-13T00:00:00"/>
        <d v="2013-02-19T00:00:00"/>
        <d v="2013-02-26T00:00:00"/>
        <d v="2013-03-04T00:00:00"/>
        <d v="2013-03-05T00:00:00"/>
        <d v="2013-04-08T00:00:00"/>
        <d v="2013-04-23T00:00:00"/>
        <d v="2013-04-24T00:00:00"/>
        <d v="2013-04-30T00:00:00"/>
        <d v="2013-05-06T00:00:00"/>
        <d v="2013-05-10T00:00:00"/>
        <d v="2013-05-08T00:00:00"/>
        <d v="2013-05-13T00:00:00"/>
        <d v="2013-05-24T00:00:00"/>
        <d v="2013-05-27T00:00:00"/>
        <d v="2013-06-07T00:00:00"/>
        <d v="2013-06-12T00:00:00"/>
        <d v="2013-07-03T00:00:00"/>
        <d v="2013-07-01T00:00:00"/>
        <d v="2013-07-08T00:00:00"/>
        <d v="2013-07-09T00:00:00"/>
        <d v="2013-07-16T00:00:00"/>
        <d v="2013-07-17T00:00:00"/>
        <d v="2013-07-18T00:00:00"/>
        <d v="2013-08-05T00:00:00"/>
        <d v="2012-06-15T00:00:00" u="1"/>
      </sharedItems>
    </cacheField>
    <cacheField name="Recording date" numFmtId="0">
      <sharedItems containsNonDate="0" containsDate="1" containsString="0" containsBlank="1" minDate="2013-08-05T00:00:00" maxDate="2013-08-06T00:00:00"/>
    </cacheField>
    <cacheField name="Invoice #" numFmtId="0">
      <sharedItems containsString="0" containsBlank="1" containsNumber="1" containsInteger="1" minValue="0" maxValue="203236"/>
    </cacheField>
    <cacheField name="Invoice date" numFmtId="0">
      <sharedItems containsNonDate="0" containsDate="1" containsString="0" containsBlank="1" minDate="1899-12-30T00:00:00" maxDate="2013-07-18T00:00:00"/>
    </cacheField>
    <cacheField name="Pay Date" numFmtId="0">
      <sharedItems containsDate="1" containsBlank="1" containsMixedTypes="1" minDate="1899-12-30T00:00:00" maxDate="1899-12-31T00:00:00" count="3">
        <m/>
        <s v="FY13"/>
        <d v="1899-12-30T00:00:00"/>
      </sharedItems>
    </cacheField>
    <cacheField name="Flight Start" numFmtId="0">
      <sharedItems containsNonDate="0" containsDate="1" containsString="0" containsBlank="1" minDate="2012-09-15T00:00:00" maxDate="2014-05-02T00:00:00"/>
    </cacheField>
    <cacheField name="Flight End" numFmtId="0">
      <sharedItems containsNonDate="0" containsDate="1" containsString="0" containsBlank="1" minDate="2013-05-26T00:00:00" maxDate="2014-11-01T00:00:00"/>
    </cacheField>
    <cacheField name="Amount" numFmtId="0">
      <sharedItems containsString="0" containsBlank="1" containsNumber="1" minValue="-1630" maxValue="10125" count="73">
        <m/>
        <n v="187.5"/>
        <n v="1487.5"/>
        <n v="1406.25"/>
        <n v="3287.5"/>
        <n v="1312.5"/>
        <n v="350"/>
        <n v="5860"/>
        <n v="2380"/>
        <n v="-28"/>
        <n v="300"/>
        <n v="250"/>
        <n v="249"/>
        <n v="1875.65"/>
        <n v="3000"/>
        <n v="4800"/>
        <n v="3827.46"/>
        <n v="1875"/>
        <n v="-135"/>
        <n v="1350"/>
        <n v="-31.25"/>
        <n v="2600"/>
        <n v="1300"/>
        <n v="796.87"/>
        <n v="8000"/>
        <n v="2528.75"/>
        <n v="1125"/>
        <n v="-528.75"/>
        <n v="5000"/>
        <n v="2975"/>
        <n v="687.5"/>
        <n v="-66.5"/>
        <n v="2025"/>
        <n v="2205"/>
        <n v="2200"/>
        <n v="5400"/>
        <n v="500"/>
        <n v="1500"/>
        <n v="10125"/>
        <n v="2250"/>
        <n v="841.5"/>
        <n v="1700"/>
        <n v="6800"/>
        <n v="4725"/>
        <n v="742.5"/>
        <n v="-876.38"/>
        <n v="4000"/>
        <n v="2450"/>
        <n v="625"/>
        <n v="2487.5"/>
        <n v="420.75"/>
        <n v="3937.5"/>
        <n v="487.5"/>
        <n v="425"/>
        <n v="4125"/>
        <n v="3825"/>
        <n v="-1521.23"/>
        <n v="3500"/>
        <n v="525"/>
        <n v="2328.75"/>
        <n v="4500"/>
        <n v="1080"/>
        <n v="2100"/>
        <n v="875"/>
        <n v="375"/>
        <n v="-1630"/>
        <n v="5750"/>
        <n v="7150"/>
        <n v="5002.5"/>
        <n v="4254.25"/>
        <n v="3150"/>
        <n v="750"/>
        <n v="2525"/>
      </sharedItems>
    </cacheField>
    <cacheField name="TOTAL REVENUE FY14" numFmtId="0">
      <sharedItems containsString="0" containsBlank="1" containsNumber="1" minValue="-1629.9999999999998" maxValue="10125.000000000002" count="84">
        <m/>
        <n v="23.116438356164387"/>
        <n v="805"/>
        <n v="617.13129496402871"/>
        <n v="400.91463414634143"/>
        <n v="160.0609756097561"/>
        <n v="47.945205479452049"/>
        <n v="580.19801980198019"/>
        <n v="235.64356435643563"/>
        <n v="-2.7722772277227721"/>
        <n v="76.438356164383563"/>
        <n v="63.013698630136986"/>
        <n v="65.406976744186039"/>
        <n v="72.9945205479452"/>
        <n v="91.232876712328761"/>
        <n v="71.91780821917807"/>
        <n v="623.49903846153848"/>
        <n v="1257.5342465753426"/>
        <n v="110.13698630136986"/>
        <n v="124.65753424657534"/>
        <n v="1714.2857142857142"/>
        <n v="1122.0225205479451"/>
        <n v="848.21428571428578"/>
        <n v="-61.071428571428569"/>
        <n v="1350"/>
        <n v="-12.862318840579711"/>
        <n v="2600"/>
        <n v="1300"/>
        <n v="796.87"/>
        <n v="4646.5753424657532"/>
        <n v="1264.375"/>
        <n v="1125"/>
        <n v="-174.51354679802955"/>
        <n v="4575.3424657534242"/>
        <n v="1487.5"/>
        <n v="687.5"/>
        <n v="93.75"/>
        <n v="-33.25"/>
        <n v="1012.5"/>
        <n v="1102.5"/>
        <n v="1620.0573065902579"/>
        <n v="2700"/>
        <n v="250"/>
        <n v="1500"/>
        <n v="10125.000000000002"/>
        <n v="2250"/>
        <n v="841.5"/>
        <n v="1700"/>
        <n v="1700.0000000000002"/>
        <n v="6800"/>
        <n v="4725"/>
        <n v="742.5"/>
        <n v="187.5"/>
        <n v="-876.38000000000011"/>
        <n v="2102.8571428571427"/>
        <n v="1473.2026143790849"/>
        <n v="210.59782608695653"/>
        <n v="0"/>
        <n v="3937.5"/>
        <n v="487.49999999999994"/>
        <n v="425"/>
        <n v="4125"/>
        <n v="3825"/>
        <n v="-1521.23"/>
        <n v="3500.0000000000005"/>
        <n v="525"/>
        <n v="2328.75"/>
        <n v="4500"/>
        <n v="1080"/>
        <n v="2100"/>
        <n v="875.00000000000011"/>
        <n v="375"/>
        <n v="-1629.9999999999998"/>
        <n v="5750"/>
        <n v="7149.9999999999991"/>
        <n v="500.00000000000011"/>
        <n v="5002.5"/>
        <n v="4254.2499999999991"/>
        <n v="3149.9999999999995"/>
        <n v="749.99999999999989"/>
        <n v="2525.0000000000005"/>
        <n v="420.75"/>
        <n v="656.25"/>
        <n v="2634.1463414634145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8">
  <r>
    <x v="0"/>
    <x v="0"/>
    <x v="0"/>
    <m/>
    <x v="0"/>
    <m/>
    <x v="0"/>
    <m/>
    <x v="0"/>
    <m/>
    <m/>
    <m/>
    <x v="0"/>
    <m/>
    <m/>
    <x v="0"/>
    <x v="0"/>
  </r>
  <r>
    <x v="0"/>
    <x v="0"/>
    <x v="0"/>
    <m/>
    <x v="0"/>
    <m/>
    <x v="0"/>
    <m/>
    <x v="0"/>
    <m/>
    <m/>
    <m/>
    <x v="0"/>
    <m/>
    <m/>
    <x v="0"/>
    <x v="0"/>
  </r>
  <r>
    <x v="1"/>
    <x v="1"/>
    <x v="1"/>
    <m/>
    <x v="1"/>
    <s v="D"/>
    <x v="1"/>
    <m/>
    <x v="1"/>
    <m/>
    <n v="202977"/>
    <d v="2012-11-16T00:00:00"/>
    <x v="1"/>
    <d v="2012-09-15T00:00:00"/>
    <d v="2013-09-14T00:00:00"/>
    <x v="1"/>
    <x v="1"/>
  </r>
  <r>
    <x v="1"/>
    <x v="1"/>
    <x v="1"/>
    <m/>
    <x v="1"/>
    <s v="D"/>
    <x v="1"/>
    <m/>
    <x v="1"/>
    <m/>
    <n v="203113"/>
    <d v="2013-02-07T00:00:00"/>
    <x v="1"/>
    <d v="2012-09-15T00:00:00"/>
    <d v="2013-09-14T00:00:00"/>
    <x v="1"/>
    <x v="1"/>
  </r>
  <r>
    <x v="1"/>
    <x v="2"/>
    <x v="1"/>
    <m/>
    <x v="2"/>
    <s v="D"/>
    <x v="1"/>
    <m/>
    <x v="2"/>
    <m/>
    <n v="202944"/>
    <d v="2012-11-06T00:00:00"/>
    <x v="1"/>
    <d v="2012-09-15T00:00:00"/>
    <d v="2013-09-14T00:00:00"/>
    <x v="1"/>
    <x v="1"/>
  </r>
  <r>
    <x v="1"/>
    <x v="2"/>
    <x v="1"/>
    <m/>
    <x v="2"/>
    <s v="D"/>
    <x v="1"/>
    <m/>
    <x v="2"/>
    <m/>
    <n v="203114"/>
    <d v="2013-02-07T00:00:00"/>
    <x v="1"/>
    <d v="2012-09-15T00:00:00"/>
    <d v="2013-09-14T00:00:00"/>
    <x v="1"/>
    <x v="1"/>
  </r>
  <r>
    <x v="1"/>
    <x v="3"/>
    <x v="2"/>
    <m/>
    <x v="3"/>
    <s v="D, CH, NL"/>
    <x v="2"/>
    <m/>
    <x v="3"/>
    <m/>
    <n v="202941"/>
    <d v="2012-11-02T00:00:00"/>
    <x v="1"/>
    <d v="2013-05-15T00:00:00"/>
    <d v="2013-10-31T00:00:00"/>
    <x v="2"/>
    <x v="2"/>
  </r>
  <r>
    <x v="1"/>
    <x v="3"/>
    <x v="2"/>
    <m/>
    <x v="3"/>
    <s v="D, CH, NL"/>
    <x v="1"/>
    <m/>
    <x v="3"/>
    <m/>
    <n v="202941"/>
    <d v="2012-11-02T00:00:00"/>
    <x v="1"/>
    <d v="2013-05-15T00:00:00"/>
    <d v="2013-09-30T00:00:00"/>
    <x v="3"/>
    <x v="3"/>
  </r>
  <r>
    <x v="1"/>
    <x v="3"/>
    <x v="2"/>
    <m/>
    <x v="3"/>
    <s v="D, CH, NL"/>
    <x v="2"/>
    <m/>
    <x v="3"/>
    <m/>
    <n v="203197"/>
    <d v="2013-05-08T00:00:00"/>
    <x v="1"/>
    <d v="2013-05-15T00:00:00"/>
    <d v="2013-10-31T00:00:00"/>
    <x v="2"/>
    <x v="2"/>
  </r>
  <r>
    <x v="1"/>
    <x v="3"/>
    <x v="2"/>
    <m/>
    <x v="3"/>
    <s v="D, CH, NL"/>
    <x v="1"/>
    <m/>
    <x v="3"/>
    <m/>
    <n v="203197"/>
    <d v="2013-05-08T00:00:00"/>
    <x v="1"/>
    <d v="2013-05-15T00:00:00"/>
    <d v="2013-09-30T00:00:00"/>
    <x v="3"/>
    <x v="3"/>
  </r>
  <r>
    <x v="1"/>
    <x v="4"/>
    <x v="3"/>
    <m/>
    <x v="4"/>
    <s v="D, CH, NL, BE"/>
    <x v="1"/>
    <m/>
    <x v="4"/>
    <m/>
    <n v="202928"/>
    <d v="2012-10-18T00:00:00"/>
    <x v="1"/>
    <d v="2013-04-15T00:00:00"/>
    <d v="2013-08-15T00:00:00"/>
    <x v="4"/>
    <x v="4"/>
  </r>
  <r>
    <x v="1"/>
    <x v="4"/>
    <x v="3"/>
    <m/>
    <x v="4"/>
    <s v="D, CH, NL, BE"/>
    <x v="2"/>
    <m/>
    <x v="4"/>
    <m/>
    <n v="202928"/>
    <d v="2012-10-18T00:00:00"/>
    <x v="1"/>
    <d v="2013-04-15T00:00:00"/>
    <d v="2013-08-15T00:00:00"/>
    <x v="5"/>
    <x v="5"/>
  </r>
  <r>
    <x v="1"/>
    <x v="4"/>
    <x v="3"/>
    <m/>
    <x v="4"/>
    <s v="D, CH, NL, BE"/>
    <x v="1"/>
    <m/>
    <x v="4"/>
    <m/>
    <n v="203193"/>
    <d v="2013-04-30T00:00:00"/>
    <x v="1"/>
    <d v="2013-04-15T00:00:00"/>
    <d v="2013-08-15T00:00:00"/>
    <x v="4"/>
    <x v="4"/>
  </r>
  <r>
    <x v="1"/>
    <x v="4"/>
    <x v="3"/>
    <m/>
    <x v="4"/>
    <s v="D, CH, NL, BE"/>
    <x v="2"/>
    <m/>
    <x v="4"/>
    <m/>
    <n v="203193"/>
    <d v="2013-04-30T00:00:00"/>
    <x v="1"/>
    <d v="2013-04-15T00:00:00"/>
    <d v="2013-08-15T00:00:00"/>
    <x v="5"/>
    <x v="5"/>
  </r>
  <r>
    <x v="2"/>
    <x v="5"/>
    <x v="4"/>
    <m/>
    <x v="5"/>
    <s v="D"/>
    <x v="1"/>
    <m/>
    <x v="5"/>
    <m/>
    <n v="202889"/>
    <d v="2011-09-28T00:00:00"/>
    <x v="1"/>
    <d v="2012-09-20T00:00:00"/>
    <d v="2013-09-19T00:00:00"/>
    <x v="6"/>
    <x v="6"/>
  </r>
  <r>
    <x v="3"/>
    <x v="6"/>
    <x v="5"/>
    <s v="Y"/>
    <x v="6"/>
    <s v="D, NL, BE"/>
    <x v="1"/>
    <m/>
    <x v="6"/>
    <m/>
    <n v="202991"/>
    <d v="2012-11-20T00:00:00"/>
    <x v="1"/>
    <d v="2012-11-01T00:00:00"/>
    <d v="2013-08-30T00:00:00"/>
    <x v="7"/>
    <x v="7"/>
  </r>
  <r>
    <x v="3"/>
    <x v="6"/>
    <x v="5"/>
    <s v="Y"/>
    <x v="6"/>
    <s v="D, NL, BE"/>
    <x v="3"/>
    <m/>
    <x v="6"/>
    <m/>
    <n v="202991"/>
    <d v="2012-11-20T00:00:00"/>
    <x v="1"/>
    <d v="2012-11-01T00:00:00"/>
    <d v="2013-08-30T00:00:00"/>
    <x v="8"/>
    <x v="8"/>
  </r>
  <r>
    <x v="3"/>
    <x v="6"/>
    <x v="5"/>
    <s v="Y"/>
    <x v="6"/>
    <s v="D, NL, BE"/>
    <x v="1"/>
    <m/>
    <x v="6"/>
    <m/>
    <n v="202991"/>
    <d v="2012-11-20T00:00:00"/>
    <x v="1"/>
    <d v="2012-11-01T00:00:00"/>
    <d v="2013-08-30T00:00:00"/>
    <x v="9"/>
    <x v="9"/>
  </r>
  <r>
    <x v="4"/>
    <x v="7"/>
    <x v="6"/>
    <m/>
    <x v="7"/>
    <s v="D"/>
    <x v="1"/>
    <m/>
    <x v="7"/>
    <m/>
    <n v="202942"/>
    <d v="2012-11-02T00:00:00"/>
    <x v="1"/>
    <d v="2012-11-02T00:00:00"/>
    <d v="2013-11-01T00:00:00"/>
    <x v="10"/>
    <x v="10"/>
  </r>
  <r>
    <x v="2"/>
    <x v="8"/>
    <x v="7"/>
    <m/>
    <x v="8"/>
    <s v="D"/>
    <x v="1"/>
    <m/>
    <x v="8"/>
    <m/>
    <n v="202943"/>
    <d v="2012-11-02T00:00:00"/>
    <x v="1"/>
    <d v="2012-11-01T00:00:00"/>
    <d v="2013-10-31T00:00:00"/>
    <x v="11"/>
    <x v="11"/>
  </r>
  <r>
    <x v="4"/>
    <x v="9"/>
    <x v="8"/>
    <m/>
    <x v="9"/>
    <s v="D"/>
    <x v="1"/>
    <m/>
    <x v="9"/>
    <m/>
    <n v="202959"/>
    <d v="2012-11-07T00:00:00"/>
    <x v="1"/>
    <d v="2012-11-05T00:00:00"/>
    <d v="2013-10-14T00:00:00"/>
    <x v="10"/>
    <x v="12"/>
  </r>
  <r>
    <x v="2"/>
    <x v="10"/>
    <x v="9"/>
    <m/>
    <x v="10"/>
    <s v="D"/>
    <x v="1"/>
    <m/>
    <x v="10"/>
    <m/>
    <n v="202970"/>
    <d v="2012-11-12T00:00:00"/>
    <x v="1"/>
    <d v="2012-11-16T00:00:00"/>
    <d v="2013-11-15T00:00:00"/>
    <x v="12"/>
    <x v="13"/>
  </r>
  <r>
    <x v="4"/>
    <x v="11"/>
    <x v="10"/>
    <m/>
    <x v="11"/>
    <s v="D"/>
    <x v="1"/>
    <m/>
    <x v="11"/>
    <m/>
    <n v="202994"/>
    <d v="2012-11-29T00:00:00"/>
    <x v="1"/>
    <d v="2012-11-20T00:00:00"/>
    <d v="2013-11-19T00:00:00"/>
    <x v="10"/>
    <x v="14"/>
  </r>
  <r>
    <x v="2"/>
    <x v="12"/>
    <x v="11"/>
    <m/>
    <x v="12"/>
    <s v="D"/>
    <x v="1"/>
    <m/>
    <x v="12"/>
    <m/>
    <n v="202968"/>
    <d v="2012-11-12T00:00:00"/>
    <x v="1"/>
    <d v="2012-10-15T00:00:00"/>
    <d v="2013-10-14T00:00:00"/>
    <x v="6"/>
    <x v="15"/>
  </r>
  <r>
    <x v="3"/>
    <x v="6"/>
    <x v="12"/>
    <m/>
    <x v="13"/>
    <s v="UK"/>
    <x v="4"/>
    <m/>
    <x v="13"/>
    <m/>
    <n v="203024"/>
    <d v="2012-12-17T00:00:00"/>
    <x v="1"/>
    <d v="2012-12-01T00:00:00"/>
    <d v="2013-11-29T00:00:00"/>
    <x v="13"/>
    <x v="16"/>
  </r>
  <r>
    <x v="1"/>
    <x v="13"/>
    <x v="13"/>
    <m/>
    <x v="14"/>
    <s v="D"/>
    <x v="1"/>
    <m/>
    <x v="14"/>
    <m/>
    <n v="203082"/>
    <d v="2013-01-08T00:00:00"/>
    <x v="1"/>
    <d v="2013-01-01T00:00:00"/>
    <d v="2013-12-31T00:00:00"/>
    <x v="14"/>
    <x v="17"/>
  </r>
  <r>
    <x v="2"/>
    <x v="14"/>
    <x v="14"/>
    <m/>
    <x v="15"/>
    <s v="D"/>
    <x v="1"/>
    <m/>
    <x v="15"/>
    <m/>
    <n v="203039"/>
    <d v="2012-12-17T00:00:00"/>
    <x v="1"/>
    <d v="2012-12-13T00:00:00"/>
    <d v="2013-12-12T00:00:00"/>
    <x v="10"/>
    <x v="18"/>
  </r>
  <r>
    <x v="2"/>
    <x v="15"/>
    <x v="15"/>
    <m/>
    <x v="16"/>
    <s v="D"/>
    <x v="1"/>
    <m/>
    <x v="16"/>
    <m/>
    <n v="203057"/>
    <d v="2012-12-27T00:00:00"/>
    <x v="1"/>
    <d v="2012-12-09T00:00:00"/>
    <d v="2013-12-08T00:00:00"/>
    <x v="6"/>
    <x v="19"/>
  </r>
  <r>
    <x v="3"/>
    <x v="6"/>
    <x v="16"/>
    <s v="Y"/>
    <x v="17"/>
    <s v="D"/>
    <x v="4"/>
    <m/>
    <x v="17"/>
    <m/>
    <n v="203034"/>
    <d v="2012-12-14T00:00:00"/>
    <x v="1"/>
    <d v="2012-12-01T00:00:00"/>
    <d v="2013-12-13T00:00:00"/>
    <x v="15"/>
    <x v="20"/>
  </r>
  <r>
    <x v="3"/>
    <x v="6"/>
    <x v="17"/>
    <m/>
    <x v="18"/>
    <s v="BE"/>
    <x v="4"/>
    <m/>
    <x v="18"/>
    <m/>
    <n v="203094"/>
    <d v="2013-01-23T00:00:00"/>
    <x v="1"/>
    <d v="2012-11-16T00:00:00"/>
    <d v="2013-11-15T00:00:00"/>
    <x v="16"/>
    <x v="21"/>
  </r>
  <r>
    <x v="3"/>
    <x v="16"/>
    <x v="18"/>
    <m/>
    <x v="19"/>
    <s v="D"/>
    <x v="1"/>
    <m/>
    <x v="19"/>
    <m/>
    <n v="203203"/>
    <d v="2013-05-13T00:00:00"/>
    <x v="1"/>
    <d v="2013-05-01T00:00:00"/>
    <d v="2013-10-15T00:00:00"/>
    <x v="17"/>
    <x v="22"/>
  </r>
  <r>
    <x v="3"/>
    <x v="16"/>
    <x v="18"/>
    <m/>
    <x v="19"/>
    <s v="D"/>
    <x v="1"/>
    <m/>
    <x v="19"/>
    <m/>
    <n v="203203"/>
    <d v="2013-05-13T00:00:00"/>
    <x v="1"/>
    <d v="2013-05-01T00:00:00"/>
    <d v="2013-10-15T00:00:00"/>
    <x v="18"/>
    <x v="23"/>
  </r>
  <r>
    <x v="3"/>
    <x v="17"/>
    <x v="18"/>
    <m/>
    <x v="20"/>
    <s v="D"/>
    <x v="1"/>
    <m/>
    <x v="19"/>
    <m/>
    <n v="203164"/>
    <d v="2013-03-29T00:00:00"/>
    <x v="1"/>
    <d v="2013-10-15T00:00:00"/>
    <d v="2013-12-20T00:00:00"/>
    <x v="19"/>
    <x v="24"/>
  </r>
  <r>
    <x v="3"/>
    <x v="17"/>
    <x v="18"/>
    <m/>
    <x v="20"/>
    <s v="D"/>
    <x v="1"/>
    <m/>
    <x v="19"/>
    <m/>
    <n v="203164"/>
    <d v="2013-03-29T00:00:00"/>
    <x v="1"/>
    <d v="2013-01-10T00:00:00"/>
    <d v="2013-12-20T00:00:00"/>
    <x v="20"/>
    <x v="25"/>
  </r>
  <r>
    <x v="3"/>
    <x v="18"/>
    <x v="19"/>
    <m/>
    <x v="21"/>
    <s v="D"/>
    <x v="4"/>
    <m/>
    <x v="20"/>
    <m/>
    <m/>
    <m/>
    <x v="0"/>
    <d v="2013-08-23T00:00:00"/>
    <d v="2013-08-25T00:00:00"/>
    <x v="21"/>
    <x v="26"/>
  </r>
  <r>
    <x v="3"/>
    <x v="18"/>
    <x v="19"/>
    <m/>
    <x v="22"/>
    <s v="D"/>
    <x v="4"/>
    <m/>
    <x v="20"/>
    <m/>
    <m/>
    <m/>
    <x v="0"/>
    <d v="2013-09-07T00:00:00"/>
    <d v="2013-09-08T00:00:00"/>
    <x v="22"/>
    <x v="27"/>
  </r>
  <r>
    <x v="3"/>
    <x v="18"/>
    <x v="19"/>
    <m/>
    <x v="23"/>
    <s v="D"/>
    <x v="4"/>
    <m/>
    <x v="20"/>
    <m/>
    <m/>
    <m/>
    <x v="0"/>
    <d v="2013-10-05T00:00:00"/>
    <d v="2013-10-06T00:00:00"/>
    <x v="22"/>
    <x v="27"/>
  </r>
  <r>
    <x v="2"/>
    <x v="19"/>
    <x v="20"/>
    <m/>
    <x v="24"/>
    <s v="D"/>
    <x v="1"/>
    <m/>
    <x v="21"/>
    <m/>
    <m/>
    <m/>
    <x v="0"/>
    <d v="2013-08-01T00:00:00"/>
    <d v="2013-09-30T00:00:00"/>
    <x v="23"/>
    <x v="28"/>
  </r>
  <r>
    <x v="1"/>
    <x v="20"/>
    <x v="21"/>
    <m/>
    <x v="25"/>
    <s v="D"/>
    <x v="1"/>
    <m/>
    <x v="22"/>
    <m/>
    <n v="203145"/>
    <d v="2013-03-07T00:00:00"/>
    <x v="1"/>
    <d v="2013-03-01T00:00:00"/>
    <d v="2014-02-28T00:00:00"/>
    <x v="24"/>
    <x v="29"/>
  </r>
  <r>
    <x v="1"/>
    <x v="21"/>
    <x v="22"/>
    <m/>
    <x v="26"/>
    <s v="D"/>
    <x v="5"/>
    <m/>
    <x v="23"/>
    <m/>
    <n v="203190"/>
    <d v="2013-04-30T00:00:00"/>
    <x v="1"/>
    <d v="2013-05-01T00:00:00"/>
    <d v="2013-10-31T00:00:00"/>
    <x v="25"/>
    <x v="30"/>
  </r>
  <r>
    <x v="1"/>
    <x v="22"/>
    <x v="23"/>
    <m/>
    <x v="27"/>
    <s v="D"/>
    <x v="1"/>
    <m/>
    <x v="24"/>
    <m/>
    <n v="203159"/>
    <d v="2013-03-25T00:00:00"/>
    <x v="1"/>
    <d v="2013-09-09T00:00:00"/>
    <d v="2013-10-06T00:00:00"/>
    <x v="26"/>
    <x v="31"/>
  </r>
  <r>
    <x v="1"/>
    <x v="22"/>
    <x v="23"/>
    <m/>
    <x v="27"/>
    <s v="D"/>
    <x v="1"/>
    <m/>
    <x v="24"/>
    <m/>
    <n v="203159"/>
    <d v="2013-03-25T00:00:00"/>
    <x v="1"/>
    <d v="2013-03-18T00:00:00"/>
    <d v="2013-10-06T00:00:00"/>
    <x v="27"/>
    <x v="32"/>
  </r>
  <r>
    <x v="3"/>
    <x v="6"/>
    <x v="24"/>
    <m/>
    <x v="28"/>
    <s v="NL"/>
    <x v="4"/>
    <m/>
    <x v="25"/>
    <m/>
    <m/>
    <m/>
    <x v="0"/>
    <d v="2013-09-01T00:00:00"/>
    <d v="2014-08-31T00:00:00"/>
    <x v="28"/>
    <x v="33"/>
  </r>
  <r>
    <x v="5"/>
    <x v="23"/>
    <x v="25"/>
    <m/>
    <x v="29"/>
    <s v="D"/>
    <x v="5"/>
    <m/>
    <x v="26"/>
    <m/>
    <n v="203204"/>
    <d v="2013-05-13T00:00:00"/>
    <x v="1"/>
    <d v="2013-05-01T00:00:00"/>
    <d v="2013-10-31T00:00:00"/>
    <x v="29"/>
    <x v="34"/>
  </r>
  <r>
    <x v="3"/>
    <x v="24"/>
    <x v="26"/>
    <m/>
    <x v="30"/>
    <s v="D"/>
    <x v="1"/>
    <m/>
    <x v="27"/>
    <m/>
    <n v="203205"/>
    <d v="2013-05-13T00:00:00"/>
    <x v="1"/>
    <d v="2013-08-01T00:00:00"/>
    <d v="2013-09-30T00:00:00"/>
    <x v="30"/>
    <x v="35"/>
  </r>
  <r>
    <x v="3"/>
    <x v="24"/>
    <x v="26"/>
    <m/>
    <x v="30"/>
    <s v="D"/>
    <x v="6"/>
    <m/>
    <x v="27"/>
    <m/>
    <n v="203205"/>
    <d v="2013-05-13T00:00:00"/>
    <x v="1"/>
    <d v="2013-05-01T00:00:00"/>
    <d v="2013-10-31T00:00:00"/>
    <x v="1"/>
    <x v="36"/>
  </r>
  <r>
    <x v="3"/>
    <x v="24"/>
    <x v="26"/>
    <m/>
    <x v="30"/>
    <s v="D"/>
    <x v="1"/>
    <m/>
    <x v="27"/>
    <m/>
    <m/>
    <m/>
    <x v="0"/>
    <d v="2013-08-01T00:00:00"/>
    <d v="2013-09-30T00:00:00"/>
    <x v="30"/>
    <x v="35"/>
  </r>
  <r>
    <x v="3"/>
    <x v="24"/>
    <x v="26"/>
    <m/>
    <x v="30"/>
    <s v="D"/>
    <x v="6"/>
    <m/>
    <x v="27"/>
    <m/>
    <m/>
    <m/>
    <x v="0"/>
    <d v="2013-05-01T00:00:00"/>
    <d v="2013-10-31T00:00:00"/>
    <x v="1"/>
    <x v="36"/>
  </r>
  <r>
    <x v="3"/>
    <x v="24"/>
    <x v="26"/>
    <m/>
    <x v="30"/>
    <s v="D"/>
    <x v="1"/>
    <m/>
    <x v="27"/>
    <m/>
    <m/>
    <m/>
    <x v="0"/>
    <d v="2013-05-01T00:00:00"/>
    <d v="2013-10-31T00:00:00"/>
    <x v="31"/>
    <x v="37"/>
  </r>
  <r>
    <x v="1"/>
    <x v="25"/>
    <x v="27"/>
    <m/>
    <x v="31"/>
    <s v="D"/>
    <x v="5"/>
    <m/>
    <x v="28"/>
    <m/>
    <n v="203199"/>
    <d v="2013-05-08T00:00:00"/>
    <x v="1"/>
    <d v="2013-05-01T00:00:00"/>
    <d v="2013-10-31T00:00:00"/>
    <x v="29"/>
    <x v="34"/>
  </r>
  <r>
    <x v="1"/>
    <x v="26"/>
    <x v="28"/>
    <m/>
    <x v="32"/>
    <s v="D"/>
    <x v="1"/>
    <m/>
    <x v="29"/>
    <m/>
    <n v="203236"/>
    <d v="2013-07-17T00:00:00"/>
    <x v="0"/>
    <d v="2013-06-01T00:00:00"/>
    <d v="2013-09-30T00:00:00"/>
    <x v="32"/>
    <x v="38"/>
  </r>
  <r>
    <x v="1"/>
    <x v="27"/>
    <x v="29"/>
    <m/>
    <x v="33"/>
    <s v="D"/>
    <x v="5"/>
    <m/>
    <x v="29"/>
    <m/>
    <n v="203206"/>
    <d v="2013-05-13T00:00:00"/>
    <x v="1"/>
    <d v="2013-05-01T00:00:00"/>
    <d v="2013-10-31T00:00:00"/>
    <x v="33"/>
    <x v="39"/>
  </r>
  <r>
    <x v="1"/>
    <x v="28"/>
    <x v="30"/>
    <m/>
    <x v="34"/>
    <s v="D"/>
    <x v="1"/>
    <m/>
    <x v="29"/>
    <m/>
    <n v="203200"/>
    <d v="2013-05-08T00:00:00"/>
    <x v="1"/>
    <d v="2013-05-01T00:00:00"/>
    <d v="2014-04-14T00:00:00"/>
    <x v="34"/>
    <x v="40"/>
  </r>
  <r>
    <x v="1"/>
    <x v="28"/>
    <x v="30"/>
    <m/>
    <x v="34"/>
    <s v="D"/>
    <x v="1"/>
    <m/>
    <x v="29"/>
    <m/>
    <n v="203200"/>
    <d v="2013-05-08T00:00:00"/>
    <x v="1"/>
    <d v="2013-05-01T00:00:00"/>
    <d v="2013-10-31T00:00:00"/>
    <x v="35"/>
    <x v="41"/>
  </r>
  <r>
    <x v="1"/>
    <x v="28"/>
    <x v="30"/>
    <m/>
    <x v="34"/>
    <s v="D"/>
    <x v="7"/>
    <m/>
    <x v="29"/>
    <m/>
    <n v="203200"/>
    <d v="2013-05-08T00:00:00"/>
    <x v="1"/>
    <d v="2013-05-01T00:00:00"/>
    <d v="2013-10-31T00:00:00"/>
    <x v="36"/>
    <x v="42"/>
  </r>
  <r>
    <x v="3"/>
    <x v="6"/>
    <x v="31"/>
    <m/>
    <x v="35"/>
    <s v="NL"/>
    <x v="1"/>
    <m/>
    <x v="30"/>
    <m/>
    <m/>
    <m/>
    <x v="0"/>
    <d v="2013-10-01T00:00:00"/>
    <d v="2014-01-30T00:00:00"/>
    <x v="37"/>
    <x v="43"/>
  </r>
  <r>
    <x v="1"/>
    <x v="29"/>
    <x v="30"/>
    <m/>
    <x v="36"/>
    <s v="D"/>
    <x v="1"/>
    <m/>
    <x v="31"/>
    <m/>
    <m/>
    <m/>
    <x v="0"/>
    <d v="2013-10-15T00:00:00"/>
    <d v="2014-04-14T00:00:00"/>
    <x v="38"/>
    <x v="44"/>
  </r>
  <r>
    <x v="1"/>
    <x v="29"/>
    <x v="30"/>
    <m/>
    <x v="36"/>
    <s v="D"/>
    <x v="6"/>
    <m/>
    <x v="31"/>
    <m/>
    <m/>
    <m/>
    <x v="0"/>
    <d v="2013-10-15T00:00:00"/>
    <d v="2014-04-14T00:00:00"/>
    <x v="39"/>
    <x v="45"/>
  </r>
  <r>
    <x v="1"/>
    <x v="29"/>
    <x v="30"/>
    <m/>
    <x v="36"/>
    <s v="D"/>
    <x v="7"/>
    <m/>
    <x v="31"/>
    <m/>
    <m/>
    <m/>
    <x v="0"/>
    <d v="2013-11-11T00:00:00"/>
    <d v="2013-11-11T00:00:00"/>
    <x v="40"/>
    <x v="46"/>
  </r>
  <r>
    <x v="1"/>
    <x v="29"/>
    <x v="30"/>
    <m/>
    <x v="36"/>
    <s v="D"/>
    <x v="7"/>
    <m/>
    <x v="31"/>
    <m/>
    <m/>
    <m/>
    <x v="0"/>
    <d v="2014-02-03T00:00:00"/>
    <d v="2014-02-03T00:00:00"/>
    <x v="40"/>
    <x v="46"/>
  </r>
  <r>
    <x v="1"/>
    <x v="29"/>
    <x v="30"/>
    <m/>
    <x v="36"/>
    <s v="D"/>
    <x v="1"/>
    <m/>
    <x v="31"/>
    <m/>
    <m/>
    <m/>
    <x v="0"/>
    <d v="2013-11-15T00:00:00"/>
    <d v="2014-04-14T00:00:00"/>
    <x v="41"/>
    <x v="47"/>
  </r>
  <r>
    <x v="1"/>
    <x v="29"/>
    <x v="30"/>
    <m/>
    <x v="36"/>
    <s v="D"/>
    <x v="1"/>
    <m/>
    <x v="31"/>
    <m/>
    <m/>
    <m/>
    <x v="0"/>
    <d v="2013-10-15T00:00:00"/>
    <d v="2014-04-14T00:00:00"/>
    <x v="41"/>
    <x v="48"/>
  </r>
  <r>
    <x v="1"/>
    <x v="29"/>
    <x v="30"/>
    <m/>
    <x v="36"/>
    <s v="D"/>
    <x v="1"/>
    <m/>
    <x v="31"/>
    <m/>
    <m/>
    <m/>
    <x v="0"/>
    <d v="2013-09-15T00:00:00"/>
    <d v="2014-04-14T00:00:00"/>
    <x v="42"/>
    <x v="49"/>
  </r>
  <r>
    <x v="1"/>
    <x v="30"/>
    <x v="32"/>
    <m/>
    <x v="37"/>
    <s v="D"/>
    <x v="1"/>
    <m/>
    <x v="32"/>
    <m/>
    <m/>
    <m/>
    <x v="0"/>
    <d v="2013-08-12T00:00:00"/>
    <d v="2013-09-15T00:00:00"/>
    <x v="43"/>
    <x v="50"/>
  </r>
  <r>
    <x v="1"/>
    <x v="30"/>
    <x v="32"/>
    <m/>
    <x v="37"/>
    <s v="D"/>
    <x v="7"/>
    <m/>
    <x v="32"/>
    <m/>
    <m/>
    <m/>
    <x v="0"/>
    <d v="2013-08-15T00:00:00"/>
    <d v="2013-08-15T00:00:00"/>
    <x v="44"/>
    <x v="51"/>
  </r>
  <r>
    <x v="1"/>
    <x v="30"/>
    <x v="32"/>
    <m/>
    <x v="37"/>
    <s v="D"/>
    <x v="7"/>
    <m/>
    <x v="32"/>
    <m/>
    <m/>
    <m/>
    <x v="0"/>
    <d v="2013-08-23T00:00:00"/>
    <d v="2013-08-23T00:00:00"/>
    <x v="1"/>
    <x v="52"/>
  </r>
  <r>
    <x v="1"/>
    <x v="30"/>
    <x v="32"/>
    <m/>
    <x v="37"/>
    <s v="D"/>
    <x v="7"/>
    <m/>
    <x v="32"/>
    <m/>
    <m/>
    <m/>
    <x v="0"/>
    <d v="2013-09-06T00:00:00"/>
    <d v="2013-09-06T00:00:00"/>
    <x v="1"/>
    <x v="52"/>
  </r>
  <r>
    <x v="1"/>
    <x v="30"/>
    <x v="32"/>
    <m/>
    <x v="37"/>
    <s v="D"/>
    <x v="1"/>
    <m/>
    <x v="32"/>
    <m/>
    <m/>
    <m/>
    <x v="0"/>
    <d v="2013-08-12T00:00:00"/>
    <d v="2013-09-15T00:00:00"/>
    <x v="45"/>
    <x v="53"/>
  </r>
  <r>
    <x v="1"/>
    <x v="31"/>
    <x v="33"/>
    <m/>
    <x v="38"/>
    <s v="D"/>
    <x v="5"/>
    <m/>
    <x v="33"/>
    <m/>
    <n v="203214"/>
    <d v="2013-05-24T00:00:00"/>
    <x v="1"/>
    <d v="2013-05-10T00:00:00"/>
    <d v="2013-10-31T00:00:00"/>
    <x v="46"/>
    <x v="54"/>
  </r>
  <r>
    <x v="1"/>
    <x v="32"/>
    <x v="34"/>
    <m/>
    <x v="39"/>
    <s v="D"/>
    <x v="7"/>
    <m/>
    <x v="34"/>
    <m/>
    <n v="203221"/>
    <d v="2013-06-10T00:00:00"/>
    <x v="1"/>
    <d v="2013-06-01T00:00:00"/>
    <d v="2013-10-31T00:00:00"/>
    <x v="47"/>
    <x v="55"/>
  </r>
  <r>
    <x v="1"/>
    <x v="33"/>
    <x v="35"/>
    <m/>
    <x v="40"/>
    <s v="D"/>
    <x v="1"/>
    <m/>
    <x v="35"/>
    <m/>
    <n v="203223"/>
    <d v="2013-06-10T00:00:00"/>
    <x v="1"/>
    <d v="2013-06-01T00:00:00"/>
    <d v="2013-08-31T00:00:00"/>
    <x v="48"/>
    <x v="56"/>
  </r>
  <r>
    <x v="1"/>
    <x v="33"/>
    <x v="35"/>
    <m/>
    <x v="40"/>
    <s v="D"/>
    <x v="7"/>
    <m/>
    <x v="35"/>
    <m/>
    <n v="203223"/>
    <d v="2013-06-10T00:00:00"/>
    <x v="1"/>
    <d v="2013-08-03T00:00:00"/>
    <d v="2013-08-03T00:00:00"/>
    <x v="11"/>
    <x v="42"/>
  </r>
  <r>
    <x v="3"/>
    <x v="24"/>
    <x v="26"/>
    <m/>
    <x v="30"/>
    <m/>
    <x v="1"/>
    <m/>
    <x v="27"/>
    <m/>
    <m/>
    <m/>
    <x v="0"/>
    <d v="2013-05-01T00:00:00"/>
    <d v="2013-06-30T00:00:00"/>
    <x v="49"/>
    <x v="57"/>
  </r>
  <r>
    <x v="3"/>
    <x v="24"/>
    <x v="26"/>
    <m/>
    <x v="30"/>
    <m/>
    <x v="7"/>
    <m/>
    <x v="27"/>
    <m/>
    <m/>
    <m/>
    <x v="0"/>
    <d v="2013-05-15T00:00:00"/>
    <d v="2013-05-26T00:00:00"/>
    <x v="50"/>
    <x v="57"/>
  </r>
  <r>
    <x v="1"/>
    <x v="34"/>
    <x v="36"/>
    <m/>
    <x v="41"/>
    <s v="D"/>
    <x v="1"/>
    <m/>
    <x v="36"/>
    <m/>
    <m/>
    <m/>
    <x v="0"/>
    <d v="2013-10-01T00:00:00"/>
    <d v="2014-03-31T00:00:00"/>
    <x v="51"/>
    <x v="58"/>
  </r>
  <r>
    <x v="1"/>
    <x v="34"/>
    <x v="36"/>
    <m/>
    <x v="41"/>
    <s v="D"/>
    <x v="4"/>
    <m/>
    <x v="36"/>
    <m/>
    <m/>
    <m/>
    <x v="0"/>
    <d v="2013-10-01T00:00:00"/>
    <d v="2014-03-31T00:00:00"/>
    <x v="52"/>
    <x v="59"/>
  </r>
  <r>
    <x v="1"/>
    <x v="34"/>
    <x v="36"/>
    <m/>
    <x v="41"/>
    <s v="D"/>
    <x v="7"/>
    <m/>
    <x v="36"/>
    <m/>
    <m/>
    <m/>
    <x v="0"/>
    <d v="2014-02-17T00:00:00"/>
    <d v="2014-03-02T00:00:00"/>
    <x v="53"/>
    <x v="60"/>
  </r>
  <r>
    <x v="1"/>
    <x v="35"/>
    <x v="32"/>
    <m/>
    <x v="42"/>
    <s v="D"/>
    <x v="1"/>
    <m/>
    <x v="37"/>
    <m/>
    <m/>
    <m/>
    <x v="0"/>
    <d v="2013-11-01T00:00:00"/>
    <d v="2014-02-28T00:00:00"/>
    <x v="54"/>
    <x v="61"/>
  </r>
  <r>
    <x v="1"/>
    <x v="35"/>
    <x v="32"/>
    <m/>
    <x v="42"/>
    <s v="D"/>
    <x v="1"/>
    <m/>
    <x v="37"/>
    <m/>
    <m/>
    <m/>
    <x v="0"/>
    <d v="2013-11-01T00:00:00"/>
    <d v="2014-03-15T00:00:00"/>
    <x v="55"/>
    <x v="62"/>
  </r>
  <r>
    <x v="1"/>
    <x v="35"/>
    <x v="32"/>
    <m/>
    <x v="42"/>
    <s v="D"/>
    <x v="6"/>
    <m/>
    <x v="37"/>
    <m/>
    <m/>
    <m/>
    <x v="0"/>
    <d v="2013-11-01T00:00:00"/>
    <d v="2014-03-15T00:00:00"/>
    <x v="19"/>
    <x v="24"/>
  </r>
  <r>
    <x v="1"/>
    <x v="35"/>
    <x v="32"/>
    <m/>
    <x v="42"/>
    <s v="D"/>
    <x v="7"/>
    <m/>
    <x v="37"/>
    <m/>
    <m/>
    <m/>
    <x v="0"/>
    <d v="2014-03-07T00:00:00"/>
    <d v="2014-03-07T00:00:00"/>
    <x v="40"/>
    <x v="46"/>
  </r>
  <r>
    <x v="1"/>
    <x v="35"/>
    <x v="32"/>
    <m/>
    <x v="42"/>
    <s v="D"/>
    <x v="1"/>
    <m/>
    <x v="37"/>
    <m/>
    <m/>
    <m/>
    <x v="0"/>
    <d v="2013-11-01T00:00:00"/>
    <d v="2014-03-15T00:00:00"/>
    <x v="56"/>
    <x v="63"/>
  </r>
  <r>
    <x v="1"/>
    <x v="36"/>
    <x v="1"/>
    <m/>
    <x v="43"/>
    <s v="D"/>
    <x v="6"/>
    <m/>
    <x v="38"/>
    <m/>
    <m/>
    <m/>
    <x v="0"/>
    <d v="2013-10-15T00:00:00"/>
    <d v="2014-04-30T00:00:00"/>
    <x v="57"/>
    <x v="64"/>
  </r>
  <r>
    <x v="1"/>
    <x v="36"/>
    <x v="1"/>
    <m/>
    <x v="43"/>
    <s v="D"/>
    <x v="7"/>
    <m/>
    <x v="38"/>
    <m/>
    <m/>
    <m/>
    <x v="0"/>
    <d v="2013-10-15T00:00:00"/>
    <d v="2014-03-15T00:00:00"/>
    <x v="58"/>
    <x v="65"/>
  </r>
  <r>
    <x v="1"/>
    <x v="36"/>
    <x v="1"/>
    <m/>
    <x v="43"/>
    <s v="D"/>
    <x v="6"/>
    <m/>
    <x v="38"/>
    <m/>
    <m/>
    <m/>
    <x v="0"/>
    <d v="2013-10-15T00:00:00"/>
    <d v="2014-03-15T00:00:00"/>
    <x v="26"/>
    <x v="31"/>
  </r>
  <r>
    <x v="1"/>
    <x v="36"/>
    <x v="1"/>
    <m/>
    <x v="43"/>
    <s v="D"/>
    <x v="1"/>
    <m/>
    <x v="38"/>
    <m/>
    <m/>
    <m/>
    <x v="0"/>
    <d v="2013-10-15T00:00:00"/>
    <d v="2014-03-15T00:00:00"/>
    <x v="59"/>
    <x v="66"/>
  </r>
  <r>
    <x v="1"/>
    <x v="36"/>
    <x v="1"/>
    <m/>
    <x v="43"/>
    <s v="D"/>
    <x v="6"/>
    <m/>
    <x v="38"/>
    <m/>
    <m/>
    <m/>
    <x v="0"/>
    <d v="2013-10-15T00:00:00"/>
    <d v="2014-04-30T00:00:00"/>
    <x v="57"/>
    <x v="64"/>
  </r>
  <r>
    <x v="1"/>
    <x v="36"/>
    <x v="1"/>
    <m/>
    <x v="43"/>
    <s v="D"/>
    <x v="7"/>
    <m/>
    <x v="38"/>
    <m/>
    <m/>
    <m/>
    <x v="0"/>
    <d v="2013-10-15T00:00:00"/>
    <d v="2014-03-15T00:00:00"/>
    <x v="58"/>
    <x v="65"/>
  </r>
  <r>
    <x v="1"/>
    <x v="36"/>
    <x v="1"/>
    <m/>
    <x v="43"/>
    <s v="D"/>
    <x v="6"/>
    <m/>
    <x v="38"/>
    <m/>
    <m/>
    <m/>
    <x v="0"/>
    <d v="2013-10-15T00:00:00"/>
    <d v="2014-03-15T00:00:00"/>
    <x v="26"/>
    <x v="31"/>
  </r>
  <r>
    <x v="1"/>
    <x v="36"/>
    <x v="1"/>
    <m/>
    <x v="43"/>
    <s v="D"/>
    <x v="1"/>
    <m/>
    <x v="38"/>
    <m/>
    <m/>
    <m/>
    <x v="0"/>
    <d v="2013-10-15T00:00:00"/>
    <d v="2014-03-15T00:00:00"/>
    <x v="59"/>
    <x v="66"/>
  </r>
  <r>
    <x v="1"/>
    <x v="6"/>
    <x v="25"/>
    <m/>
    <x v="44"/>
    <s v="D"/>
    <x v="3"/>
    <m/>
    <x v="39"/>
    <m/>
    <m/>
    <m/>
    <x v="0"/>
    <d v="2013-11-01T00:00:00"/>
    <d v="2014-04-30T00:00:00"/>
    <x v="60"/>
    <x v="67"/>
  </r>
  <r>
    <x v="3"/>
    <x v="37"/>
    <x v="37"/>
    <m/>
    <x v="45"/>
    <s v="D"/>
    <x v="7"/>
    <m/>
    <x v="40"/>
    <m/>
    <m/>
    <m/>
    <x v="0"/>
    <d v="2014-01-14T00:00:00"/>
    <d v="2014-01-14T00:00:00"/>
    <x v="61"/>
    <x v="68"/>
  </r>
  <r>
    <x v="3"/>
    <x v="37"/>
    <x v="37"/>
    <m/>
    <x v="45"/>
    <s v="D"/>
    <x v="6"/>
    <m/>
    <x v="40"/>
    <m/>
    <m/>
    <m/>
    <x v="0"/>
    <d v="2013-11-01T00:00:00"/>
    <d v="2014-01-31T00:00:00"/>
    <x v="62"/>
    <x v="69"/>
  </r>
  <r>
    <x v="3"/>
    <x v="37"/>
    <x v="37"/>
    <m/>
    <x v="45"/>
    <s v="D"/>
    <x v="1"/>
    <m/>
    <x v="40"/>
    <m/>
    <m/>
    <m/>
    <x v="0"/>
    <d v="2013-11-01T00:00:00"/>
    <d v="2014-01-31T00:00:00"/>
    <x v="60"/>
    <x v="67"/>
  </r>
  <r>
    <x v="3"/>
    <x v="37"/>
    <x v="37"/>
    <m/>
    <x v="45"/>
    <s v="D"/>
    <x v="1"/>
    <m/>
    <x v="40"/>
    <m/>
    <m/>
    <m/>
    <x v="0"/>
    <d v="2013-10-01T00:00:00"/>
    <d v="2014-03-30T00:00:00"/>
    <x v="63"/>
    <x v="70"/>
  </r>
  <r>
    <x v="3"/>
    <x v="37"/>
    <x v="37"/>
    <m/>
    <x v="45"/>
    <s v="D"/>
    <x v="8"/>
    <m/>
    <x v="40"/>
    <m/>
    <m/>
    <m/>
    <x v="0"/>
    <d v="2013-09-15T00:00:00"/>
    <d v="2013-09-30T00:00:00"/>
    <x v="64"/>
    <x v="71"/>
  </r>
  <r>
    <x v="3"/>
    <x v="37"/>
    <x v="37"/>
    <m/>
    <x v="45"/>
    <s v="D"/>
    <x v="1"/>
    <m/>
    <x v="40"/>
    <m/>
    <m/>
    <m/>
    <x v="0"/>
    <d v="2013-09-15T00:00:00"/>
    <d v="2014-03-30T00:00:00"/>
    <x v="65"/>
    <x v="72"/>
  </r>
  <r>
    <x v="1"/>
    <x v="38"/>
    <x v="38"/>
    <m/>
    <x v="46"/>
    <s v="D"/>
    <x v="3"/>
    <m/>
    <x v="41"/>
    <m/>
    <m/>
    <m/>
    <x v="0"/>
    <d v="2013-11-01T00:00:00"/>
    <d v="2014-04-30T00:00:00"/>
    <x v="66"/>
    <x v="73"/>
  </r>
  <r>
    <x v="1"/>
    <x v="39"/>
    <x v="39"/>
    <m/>
    <x v="47"/>
    <s v="D"/>
    <x v="1"/>
    <m/>
    <x v="42"/>
    <m/>
    <m/>
    <m/>
    <x v="0"/>
    <d v="2013-10-01T00:00:00"/>
    <d v="2014-04-30T00:00:00"/>
    <x v="67"/>
    <x v="74"/>
  </r>
  <r>
    <x v="1"/>
    <x v="39"/>
    <x v="39"/>
    <m/>
    <x v="47"/>
    <s v="D"/>
    <x v="2"/>
    <m/>
    <x v="42"/>
    <m/>
    <m/>
    <m/>
    <x v="0"/>
    <d v="2013-10-01T00:00:00"/>
    <d v="2014-04-30T00:00:00"/>
    <x v="36"/>
    <x v="75"/>
  </r>
  <r>
    <x v="1"/>
    <x v="39"/>
    <x v="39"/>
    <m/>
    <x v="47"/>
    <s v="D"/>
    <x v="1"/>
    <m/>
    <x v="42"/>
    <m/>
    <m/>
    <m/>
    <x v="0"/>
    <d v="2013-10-01T00:00:00"/>
    <d v="2014-04-30T00:00:00"/>
    <x v="67"/>
    <x v="74"/>
  </r>
  <r>
    <x v="1"/>
    <x v="39"/>
    <x v="39"/>
    <m/>
    <x v="47"/>
    <s v="D"/>
    <x v="2"/>
    <m/>
    <x v="42"/>
    <m/>
    <m/>
    <m/>
    <x v="0"/>
    <d v="2013-10-01T00:00:00"/>
    <d v="2014-04-30T00:00:00"/>
    <x v="36"/>
    <x v="75"/>
  </r>
  <r>
    <x v="1"/>
    <x v="40"/>
    <x v="40"/>
    <m/>
    <x v="46"/>
    <s v="D"/>
    <x v="3"/>
    <m/>
    <x v="43"/>
    <m/>
    <m/>
    <m/>
    <x v="0"/>
    <d v="2013-11-01T00:00:00"/>
    <d v="2014-04-30T00:00:00"/>
    <x v="68"/>
    <x v="76"/>
  </r>
  <r>
    <x v="1"/>
    <x v="41"/>
    <x v="41"/>
    <m/>
    <x v="48"/>
    <s v="D, AT, CH"/>
    <x v="1"/>
    <m/>
    <x v="43"/>
    <m/>
    <m/>
    <m/>
    <x v="0"/>
    <d v="2013-09-29T00:00:00"/>
    <d v="2013-11-30T00:00:00"/>
    <x v="69"/>
    <x v="77"/>
  </r>
  <r>
    <x v="3"/>
    <x v="6"/>
    <x v="42"/>
    <m/>
    <x v="49"/>
    <s v="NL, BE"/>
    <x v="1"/>
    <m/>
    <x v="44"/>
    <m/>
    <m/>
    <m/>
    <x v="0"/>
    <d v="2013-09-02T00:00:00"/>
    <d v="2014-03-31T00:00:00"/>
    <x v="70"/>
    <x v="78"/>
  </r>
  <r>
    <x v="1"/>
    <x v="42"/>
    <x v="43"/>
    <n v="0"/>
    <x v="50"/>
    <s v="xc-ski.de, bergleben.de, skiinfo.nl, skiinfo.ch, network"/>
    <x v="1"/>
    <m/>
    <x v="45"/>
    <d v="2013-08-05T00:00:00"/>
    <n v="0"/>
    <d v="1899-12-30T00:00:00"/>
    <x v="2"/>
    <d v="2013-10-15T00:00:00"/>
    <d v="2014-03-31T00:00:00"/>
    <x v="71"/>
    <x v="79"/>
  </r>
  <r>
    <x v="1"/>
    <x v="42"/>
    <x v="43"/>
    <n v="0"/>
    <x v="50"/>
    <s v="xc-ski.de, bergleben.de, skiinfo.nl, skiinfo.ch, network"/>
    <x v="1"/>
    <m/>
    <x v="45"/>
    <d v="2013-08-05T00:00:00"/>
    <n v="0"/>
    <d v="1899-12-30T00:00:00"/>
    <x v="2"/>
    <d v="2013-11-01T00:00:00"/>
    <d v="2014-03-31T00:00:00"/>
    <x v="72"/>
    <x v="80"/>
  </r>
  <r>
    <x v="1"/>
    <x v="42"/>
    <x v="43"/>
    <n v="0"/>
    <x v="50"/>
    <s v="xc-ski.de, bergleben.de, skiinfo.nl, skiinfo.ch, network"/>
    <x v="7"/>
    <m/>
    <x v="45"/>
    <d v="2013-08-05T00:00:00"/>
    <n v="0"/>
    <d v="1899-12-30T00:00:00"/>
    <x v="2"/>
    <d v="2013-11-08T00:00:00"/>
    <d v="2013-11-08T00:00:00"/>
    <x v="50"/>
    <x v="81"/>
  </r>
  <r>
    <x v="1"/>
    <x v="42"/>
    <x v="43"/>
    <n v="0"/>
    <x v="50"/>
    <s v="xc-ski.de, bergleben.de, skiinfo.nl, skiinfo.ch, network"/>
    <x v="5"/>
    <m/>
    <x v="45"/>
    <d v="2013-08-05T00:00:00"/>
    <n v="0"/>
    <d v="1899-12-30T00:00:00"/>
    <x v="2"/>
    <d v="2014-05-01T00:00:00"/>
    <d v="2014-10-31T00:00:00"/>
    <x v="5"/>
    <x v="82"/>
  </r>
  <r>
    <x v="1"/>
    <x v="42"/>
    <x v="43"/>
    <n v="0"/>
    <x v="50"/>
    <s v="xc-ski.de, bergleben.de, skiinfo.nl, skiinfo.ch, network"/>
    <x v="1"/>
    <m/>
    <x v="45"/>
    <d v="2013-08-05T00:00:00"/>
    <n v="0"/>
    <d v="1899-12-30T00:00:00"/>
    <x v="2"/>
    <d v="2014-04-15T00:00:00"/>
    <d v="2014-08-15T00:00:00"/>
    <x v="14"/>
    <x v="83"/>
  </r>
  <r>
    <x v="1"/>
    <x v="42"/>
    <x v="43"/>
    <n v="0"/>
    <x v="50"/>
    <s v="xc-ski.de, bergleben.de, skiinfo.nl, skiinfo.ch, network"/>
    <x v="7"/>
    <m/>
    <x v="45"/>
    <d v="2013-08-05T00:00:00"/>
    <n v="0"/>
    <d v="1899-12-30T00:00:00"/>
    <x v="2"/>
    <d v="2014-04-18T00:00:00"/>
    <d v="2014-04-18T00:00:00"/>
    <x v="50"/>
    <x v="81"/>
  </r>
  <r>
    <x v="1"/>
    <x v="42"/>
    <x v="43"/>
    <n v="0"/>
    <x v="50"/>
    <s v="xc-ski.de, bergleben.de, skiinfo.nl, skiinfo.ch, network"/>
    <x v="1"/>
    <m/>
    <x v="45"/>
    <d v="2013-08-05T00:00:00"/>
    <n v="0"/>
    <d v="1899-12-30T00:00:00"/>
    <x v="2"/>
    <d v="2013-10-15T00:00:00"/>
    <d v="2014-03-31T00:00:00"/>
    <x v="71"/>
    <x v="79"/>
  </r>
  <r>
    <x v="1"/>
    <x v="42"/>
    <x v="43"/>
    <n v="0"/>
    <x v="50"/>
    <s v="xc-ski.de, bergleben.de, skiinfo.nl, skiinfo.ch, network"/>
    <x v="1"/>
    <m/>
    <x v="45"/>
    <d v="2013-08-05T00:00:00"/>
    <n v="0"/>
    <d v="1899-12-30T00:00:00"/>
    <x v="2"/>
    <d v="2013-11-01T00:00:00"/>
    <d v="2014-03-31T00:00:00"/>
    <x v="72"/>
    <x v="80"/>
  </r>
  <r>
    <x v="1"/>
    <x v="42"/>
    <x v="43"/>
    <n v="0"/>
    <x v="50"/>
    <s v="xc-ski.de, bergleben.de, skiinfo.nl, skiinfo.ch, network"/>
    <x v="7"/>
    <m/>
    <x v="45"/>
    <d v="2013-08-05T00:00:00"/>
    <n v="0"/>
    <d v="1899-12-30T00:00:00"/>
    <x v="2"/>
    <d v="2013-11-08T00:00:00"/>
    <d v="2013-11-08T00:00:00"/>
    <x v="50"/>
    <x v="81"/>
  </r>
  <r>
    <x v="1"/>
    <x v="42"/>
    <x v="43"/>
    <n v="0"/>
    <x v="50"/>
    <s v="xc-ski.de, bergleben.de, skiinfo.nl, skiinfo.ch, network"/>
    <x v="5"/>
    <m/>
    <x v="45"/>
    <d v="2013-08-05T00:00:00"/>
    <n v="0"/>
    <d v="1899-12-30T00:00:00"/>
    <x v="2"/>
    <d v="2014-05-01T00:00:00"/>
    <d v="2014-10-31T00:00:00"/>
    <x v="5"/>
    <x v="82"/>
  </r>
  <r>
    <x v="1"/>
    <x v="42"/>
    <x v="43"/>
    <n v="0"/>
    <x v="50"/>
    <s v="xc-ski.de, bergleben.de, skiinfo.nl, skiinfo.ch, network"/>
    <x v="1"/>
    <m/>
    <x v="45"/>
    <d v="2013-08-05T00:00:00"/>
    <n v="0"/>
    <d v="1899-12-30T00:00:00"/>
    <x v="2"/>
    <d v="2014-04-15T00:00:00"/>
    <d v="2014-08-15T00:00:00"/>
    <x v="14"/>
    <x v="83"/>
  </r>
  <r>
    <x v="1"/>
    <x v="42"/>
    <x v="43"/>
    <n v="0"/>
    <x v="50"/>
    <s v="xc-ski.de, bergleben.de, skiinfo.nl, skiinfo.ch, network"/>
    <x v="7"/>
    <m/>
    <x v="45"/>
    <d v="2013-08-05T00:00:00"/>
    <n v="0"/>
    <d v="1899-12-30T00:00:00"/>
    <x v="2"/>
    <d v="2014-04-18T00:00:00"/>
    <d v="2014-04-18T00:00:00"/>
    <x v="50"/>
    <x v="81"/>
  </r>
  <r>
    <x v="0"/>
    <x v="0"/>
    <x v="0"/>
    <m/>
    <x v="0"/>
    <m/>
    <x v="0"/>
    <m/>
    <x v="0"/>
    <m/>
    <m/>
    <m/>
    <x v="0"/>
    <m/>
    <m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47" applyNumberFormats="0" applyBorderFormats="0" applyFontFormats="0" applyPatternFormats="0" applyAlignmentFormats="0" applyWidthHeightFormats="1" dataCaption="Valeurs" updatedVersion="4" minRefreshableVersion="3" showDrill="0" useAutoFormatting="1" rowGrandTotals="0" colGrandTotals="0" itemPrintTitles="1" createdVersion="4" indent="0" compact="0" compactData="0" multipleFieldFilters="0">
  <location ref="B6:K29" firstHeaderRow="1" firstDataRow="1" firstDataCol="9"/>
  <pivotFields count="17">
    <pivotField axis="axisRow" compact="0" outline="0" showAll="0" defaultSubtotal="0">
      <items count="6">
        <item h="1" x="0"/>
        <item x="1"/>
        <item h="1" x="2"/>
        <item h="1" x="3"/>
        <item h="1" x="4"/>
        <item h="1" x="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43">
        <item x="5"/>
        <item x="12"/>
        <item x="15"/>
        <item x="10"/>
        <item x="14"/>
        <item sd="0" x="1"/>
        <item x="2"/>
        <item x="3"/>
        <item x="4"/>
        <item x="7"/>
        <item x="16"/>
        <item x="17"/>
        <item x="9"/>
        <item x="11"/>
        <item x="13"/>
        <item x="20"/>
        <item x="22"/>
        <item x="18"/>
        <item x="19"/>
        <item x="24"/>
        <item x="21"/>
        <item x="27"/>
        <item x="32"/>
        <item x="31"/>
        <item x="23"/>
        <item x="28"/>
        <item x="25"/>
        <item x="26"/>
        <item x="29"/>
        <item x="39"/>
        <item x="30"/>
        <item x="36"/>
        <item x="33"/>
        <item x="34"/>
        <item x="35"/>
        <item x="37"/>
        <item x="38"/>
        <item x="41"/>
        <item x="40"/>
        <item x="8"/>
        <item x="6"/>
        <item x="0"/>
        <item x="4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4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51">
        <item x="24"/>
        <item x="42"/>
        <item x="28"/>
        <item x="18"/>
        <item x="13"/>
        <item x="21"/>
        <item x="22"/>
        <item x="23"/>
        <item x="29"/>
        <item x="44"/>
        <item x="49"/>
        <item x="26"/>
        <item x="31"/>
        <item x="27"/>
        <item x="48"/>
        <item x="30"/>
        <item x="17"/>
        <item x="33"/>
        <item x="25"/>
        <item x="20"/>
        <item x="19"/>
        <item x="3"/>
        <item x="36"/>
        <item x="34"/>
        <item x="41"/>
        <item x="4"/>
        <item x="45"/>
        <item x="1"/>
        <item x="47"/>
        <item x="32"/>
        <item x="12"/>
        <item x="16"/>
        <item x="5"/>
        <item x="37"/>
        <item x="40"/>
        <item x="15"/>
        <item x="7"/>
        <item x="9"/>
        <item x="10"/>
        <item x="11"/>
        <item x="8"/>
        <item x="38"/>
        <item x="35"/>
        <item x="14"/>
        <item x="46"/>
        <item x="6"/>
        <item x="43"/>
        <item x="2"/>
        <item x="39"/>
        <item x="0"/>
        <item x="5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9">
        <item x="8"/>
        <item x="3"/>
        <item x="5"/>
        <item x="1"/>
        <item x="7"/>
        <item x="6"/>
        <item x="2"/>
        <item x="4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47">
        <item h="1" x="11"/>
        <item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h="1" x="27"/>
        <item h="1" x="28"/>
        <item h="1" x="29"/>
        <item h="1" x="30"/>
        <item h="1" x="31"/>
        <item h="1" x="32"/>
        <item h="1" x="33"/>
        <item h="1" x="34"/>
        <item h="1" x="35"/>
        <item x="36"/>
        <item x="37"/>
        <item x="38"/>
        <item m="1" x="46"/>
        <item x="40"/>
        <item x="41"/>
        <item x="42"/>
        <item x="43"/>
        <item x="44"/>
        <item x="45"/>
        <item x="3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">
        <item x="0"/>
        <item x="1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73">
        <item x="65"/>
        <item x="56"/>
        <item x="45"/>
        <item x="27"/>
        <item x="18"/>
        <item x="31"/>
        <item x="20"/>
        <item x="9"/>
        <item x="1"/>
        <item x="12"/>
        <item x="11"/>
        <item x="10"/>
        <item x="6"/>
        <item x="64"/>
        <item x="50"/>
        <item x="53"/>
        <item x="52"/>
        <item sd="0" x="36"/>
        <item x="58"/>
        <item x="48"/>
        <item x="30"/>
        <item x="44"/>
        <item x="23"/>
        <item x="40"/>
        <item x="63"/>
        <item x="61"/>
        <item x="26"/>
        <item x="22"/>
        <item x="5"/>
        <item x="19"/>
        <item x="3"/>
        <item x="2"/>
        <item x="37"/>
        <item x="41"/>
        <item x="17"/>
        <item x="13"/>
        <item x="32"/>
        <item x="62"/>
        <item x="34"/>
        <item x="33"/>
        <item x="39"/>
        <item x="59"/>
        <item x="8"/>
        <item x="47"/>
        <item x="49"/>
        <item x="25"/>
        <item x="21"/>
        <item x="29"/>
        <item x="14"/>
        <item x="70"/>
        <item x="4"/>
        <item x="57"/>
        <item x="55"/>
        <item x="16"/>
        <item x="51"/>
        <item x="46"/>
        <item x="54"/>
        <item x="69"/>
        <item x="60"/>
        <item x="43"/>
        <item x="15"/>
        <item x="28"/>
        <item x="68"/>
        <item x="35"/>
        <item sd="0" x="66"/>
        <item x="7"/>
        <item x="42"/>
        <item x="67"/>
        <item x="24"/>
        <item x="38"/>
        <item x="0"/>
        <item x="71"/>
        <item x="7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dataField="1" compact="0" outline="0" showAll="0" defaultSubtotal="0">
      <items count="84">
        <item x="72"/>
        <item x="63"/>
        <item x="53"/>
        <item x="32"/>
        <item x="23"/>
        <item x="37"/>
        <item x="25"/>
        <item x="9"/>
        <item x="57"/>
        <item x="1"/>
        <item x="6"/>
        <item x="11"/>
        <item x="12"/>
        <item x="15"/>
        <item x="13"/>
        <item x="10"/>
        <item x="14"/>
        <item x="36"/>
        <item x="18"/>
        <item x="19"/>
        <item x="5"/>
        <item x="52"/>
        <item x="56"/>
        <item x="8"/>
        <item x="42"/>
        <item x="71"/>
        <item x="4"/>
        <item x="81"/>
        <item x="60"/>
        <item x="59"/>
        <item x="75"/>
        <item x="65"/>
        <item x="7"/>
        <item x="3"/>
        <item x="16"/>
        <item x="82"/>
        <item x="35"/>
        <item x="51"/>
        <item x="79"/>
        <item x="28"/>
        <item x="2"/>
        <item x="46"/>
        <item x="22"/>
        <item x="70"/>
        <item x="38"/>
        <item x="68"/>
        <item x="39"/>
        <item x="21"/>
        <item x="31"/>
        <item x="17"/>
        <item x="30"/>
        <item x="27"/>
        <item x="24"/>
        <item x="55"/>
        <item x="34"/>
        <item x="43"/>
        <item x="40"/>
        <item x="47"/>
        <item x="48"/>
        <item x="20"/>
        <item x="69"/>
        <item x="54"/>
        <item x="45"/>
        <item x="66"/>
        <item x="80"/>
        <item x="26"/>
        <item x="83"/>
        <item x="41"/>
        <item x="78"/>
        <item x="64"/>
        <item x="62"/>
        <item x="58"/>
        <item x="61"/>
        <item x="77"/>
        <item x="67"/>
        <item x="33"/>
        <item x="29"/>
        <item x="50"/>
        <item x="76"/>
        <item x="73"/>
        <item x="49"/>
        <item x="74"/>
        <item x="44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9">
    <field x="0"/>
    <field x="1"/>
    <field x="2"/>
    <field x="4"/>
    <field x="8"/>
    <field x="12"/>
    <field x="6"/>
    <field x="15"/>
    <field x="16"/>
  </rowFields>
  <rowItems count="23">
    <i>
      <x v="1"/>
      <x v="29"/>
      <x v="39"/>
      <x v="28"/>
      <x v="42"/>
      <x/>
      <x v="3"/>
      <x v="67"/>
      <x v="81"/>
    </i>
    <i r="6">
      <x v="6"/>
      <x v="17"/>
    </i>
    <i r="1">
      <x v="31"/>
      <x v="1"/>
      <x v="46"/>
      <x v="38"/>
      <x/>
      <x v="3"/>
      <x v="41"/>
      <x v="63"/>
    </i>
    <i r="6">
      <x v="4"/>
      <x v="18"/>
      <x v="31"/>
    </i>
    <i r="6">
      <x v="5"/>
      <x v="26"/>
      <x v="48"/>
    </i>
    <i r="7">
      <x v="51"/>
      <x v="69"/>
    </i>
    <i r="1">
      <x v="33"/>
      <x v="36"/>
      <x v="24"/>
      <x v="36"/>
      <x/>
      <x v="3"/>
      <x v="54"/>
      <x v="71"/>
    </i>
    <i r="6">
      <x v="4"/>
      <x v="15"/>
      <x v="28"/>
    </i>
    <i r="6">
      <x v="7"/>
      <x v="16"/>
      <x v="29"/>
    </i>
    <i r="1">
      <x v="34"/>
      <x v="32"/>
      <x v="1"/>
      <x v="37"/>
      <x/>
      <x v="3"/>
      <x v="1"/>
      <x v="1"/>
    </i>
    <i r="7">
      <x v="52"/>
      <x v="70"/>
    </i>
    <i r="7">
      <x v="56"/>
      <x v="72"/>
    </i>
    <i r="6">
      <x v="4"/>
      <x v="23"/>
      <x v="41"/>
    </i>
    <i r="6">
      <x v="5"/>
      <x v="29"/>
      <x v="52"/>
    </i>
    <i r="1">
      <x v="36"/>
      <x v="38"/>
      <x v="44"/>
      <x v="41"/>
      <x/>
      <x v="1"/>
      <x v="64"/>
    </i>
    <i r="1">
      <x v="37"/>
      <x v="41"/>
      <x v="14"/>
      <x v="43"/>
      <x/>
      <x v="3"/>
      <x v="57"/>
      <x v="73"/>
    </i>
    <i r="1">
      <x v="38"/>
      <x v="40"/>
      <x v="44"/>
      <x v="43"/>
      <x/>
      <x v="1"/>
      <x v="62"/>
      <x v="78"/>
    </i>
    <i r="1">
      <x v="40"/>
      <x v="25"/>
      <x v="9"/>
      <x v="46"/>
      <x/>
      <x v="1"/>
      <x v="58"/>
      <x v="74"/>
    </i>
    <i r="1">
      <x v="42"/>
      <x v="43"/>
      <x v="50"/>
      <x v="45"/>
      <x v="2"/>
      <x v="2"/>
      <x v="28"/>
      <x v="35"/>
    </i>
    <i r="6">
      <x v="3"/>
      <x v="48"/>
      <x v="66"/>
    </i>
    <i r="7">
      <x v="71"/>
      <x v="38"/>
    </i>
    <i r="7">
      <x v="72"/>
      <x v="64"/>
    </i>
    <i r="6">
      <x v="4"/>
      <x v="14"/>
      <x v="27"/>
    </i>
  </rowItems>
  <colItems count="1">
    <i/>
  </colItems>
  <dataFields count="1">
    <dataField name="TOTAL / REVENUE FY14" fld="16" baseField="16" baseItem="81" numFmtId="4"/>
  </dataFields>
  <formats count="384">
    <format dxfId="1140">
      <pivotArea field="8" type="button" dataOnly="0" labelOnly="1" outline="0" axis="axisRow" fieldPosition="4"/>
    </format>
    <format dxfId="1139">
      <pivotArea field="12" type="button" dataOnly="0" labelOnly="1" outline="0" axis="axisRow" fieldPosition="5"/>
    </format>
    <format dxfId="1138">
      <pivotArea dataOnly="0" labelOnly="1" outline="0" fieldPosition="0">
        <references count="4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8" count="1">
            <x v="2"/>
          </reference>
        </references>
      </pivotArea>
    </format>
    <format dxfId="1137">
      <pivotArea dataOnly="0" labelOnly="1" outline="0" fieldPosition="0">
        <references count="4">
          <reference field="0" count="0" selected="0"/>
          <reference field="1" count="1" selected="0">
            <x v="6"/>
          </reference>
          <reference field="2" count="1" selected="0">
            <x v="1"/>
          </reference>
          <reference field="8" count="1">
            <x v="3"/>
          </reference>
        </references>
      </pivotArea>
    </format>
    <format dxfId="1136">
      <pivotArea dataOnly="0" labelOnly="1" outline="0" fieldPosition="0">
        <references count="4">
          <reference field="0" count="0" selected="0"/>
          <reference field="1" count="1" selected="0">
            <x v="7"/>
          </reference>
          <reference field="2" count="1" selected="0">
            <x v="2"/>
          </reference>
          <reference field="8" count="1">
            <x v="4"/>
          </reference>
        </references>
      </pivotArea>
    </format>
    <format dxfId="1135">
      <pivotArea dataOnly="0" labelOnly="1" outline="0" fieldPosition="0">
        <references count="4">
          <reference field="0" count="0" selected="0"/>
          <reference field="1" count="1" selected="0">
            <x v="8"/>
          </reference>
          <reference field="2" count="1" selected="0">
            <x v="3"/>
          </reference>
          <reference field="8" count="1">
            <x v="5"/>
          </reference>
        </references>
      </pivotArea>
    </format>
    <format dxfId="1134">
      <pivotArea dataOnly="0" labelOnly="1" outline="0" fieldPosition="0">
        <references count="4">
          <reference field="0" count="0" selected="0"/>
          <reference field="1" count="1" selected="0">
            <x v="14"/>
          </reference>
          <reference field="2" count="1" selected="0">
            <x v="13"/>
          </reference>
          <reference field="8" count="1">
            <x v="14"/>
          </reference>
        </references>
      </pivotArea>
    </format>
    <format dxfId="1133">
      <pivotArea dataOnly="0" labelOnly="1" outline="0" fieldPosition="0">
        <references count="4">
          <reference field="0" count="0" selected="0"/>
          <reference field="1" count="1" selected="0">
            <x v="15"/>
          </reference>
          <reference field="2" count="1" selected="0">
            <x v="21"/>
          </reference>
          <reference field="8" count="1">
            <x v="22"/>
          </reference>
        </references>
      </pivotArea>
    </format>
    <format dxfId="1132">
      <pivotArea dataOnly="0" labelOnly="1" outline="0" fieldPosition="0">
        <references count="4">
          <reference field="0" count="0" selected="0"/>
          <reference field="1" count="1" selected="0">
            <x v="16"/>
          </reference>
          <reference field="2" count="1" selected="0">
            <x v="23"/>
          </reference>
          <reference field="8" count="1">
            <x v="24"/>
          </reference>
        </references>
      </pivotArea>
    </format>
    <format dxfId="1131">
      <pivotArea dataOnly="0" labelOnly="1" outline="0" fieldPosition="0">
        <references count="4">
          <reference field="0" count="0" selected="0"/>
          <reference field="1" count="1" selected="0">
            <x v="20"/>
          </reference>
          <reference field="2" count="1" selected="0">
            <x v="22"/>
          </reference>
          <reference field="8" count="1">
            <x v="23"/>
          </reference>
        </references>
      </pivotArea>
    </format>
    <format dxfId="1130">
      <pivotArea dataOnly="0" labelOnly="1" outline="0" fieldPosition="0">
        <references count="4">
          <reference field="0" count="0" selected="0"/>
          <reference field="1" count="1" selected="0">
            <x v="21"/>
          </reference>
          <reference field="2" count="1" selected="0">
            <x v="29"/>
          </reference>
          <reference field="8" count="1">
            <x v="29"/>
          </reference>
        </references>
      </pivotArea>
    </format>
    <format dxfId="1129">
      <pivotArea dataOnly="0" labelOnly="1" outline="0" fieldPosition="0">
        <references count="4">
          <reference field="0" count="0" selected="0"/>
          <reference field="1" count="1" selected="0">
            <x v="22"/>
          </reference>
          <reference field="2" count="1" selected="0">
            <x v="34"/>
          </reference>
          <reference field="8" count="1">
            <x v="34"/>
          </reference>
        </references>
      </pivotArea>
    </format>
    <format dxfId="1128">
      <pivotArea dataOnly="0" labelOnly="1" outline="0" fieldPosition="0">
        <references count="4">
          <reference field="0" count="0" selected="0"/>
          <reference field="1" count="1" selected="0">
            <x v="23"/>
          </reference>
          <reference field="2" count="1" selected="0">
            <x v="33"/>
          </reference>
          <reference field="8" count="1">
            <x v="33"/>
          </reference>
        </references>
      </pivotArea>
    </format>
    <format dxfId="1127">
      <pivotArea dataOnly="0" labelOnly="1" outline="0" fieldPosition="0">
        <references count="4">
          <reference field="0" count="0" selected="0"/>
          <reference field="1" count="1" selected="0">
            <x v="25"/>
          </reference>
          <reference field="2" count="1" selected="0">
            <x v="30"/>
          </reference>
          <reference field="8" count="1">
            <x v="29"/>
          </reference>
        </references>
      </pivotArea>
    </format>
    <format dxfId="1126">
      <pivotArea dataOnly="0" labelOnly="1" outline="0" fieldPosition="0">
        <references count="4">
          <reference field="0" count="0" selected="0"/>
          <reference field="1" count="1" selected="0">
            <x v="26"/>
          </reference>
          <reference field="2" count="1" selected="0">
            <x v="27"/>
          </reference>
          <reference field="8" count="1">
            <x v="28"/>
          </reference>
        </references>
      </pivotArea>
    </format>
    <format dxfId="1125">
      <pivotArea dataOnly="0" labelOnly="1" outline="0" fieldPosition="0">
        <references count="4">
          <reference field="0" count="0" selected="0"/>
          <reference field="1" count="1" selected="0">
            <x v="27"/>
          </reference>
          <reference field="2" count="1" selected="0">
            <x v="28"/>
          </reference>
          <reference field="8" count="1">
            <x v="29"/>
          </reference>
        </references>
      </pivotArea>
    </format>
    <format dxfId="1124">
      <pivotArea dataOnly="0" labelOnly="1" outline="0" fieldPosition="0">
        <references count="4">
          <reference field="0" count="0" selected="0"/>
          <reference field="1" count="1" selected="0">
            <x v="28"/>
          </reference>
          <reference field="2" count="1" selected="0">
            <x v="30"/>
          </reference>
          <reference field="8" count="1">
            <x v="31"/>
          </reference>
        </references>
      </pivotArea>
    </format>
    <format dxfId="1123">
      <pivotArea dataOnly="0" labelOnly="1" outline="0" fieldPosition="0">
        <references count="4">
          <reference field="0" count="0" selected="0"/>
          <reference field="1" count="1" selected="0">
            <x v="30"/>
          </reference>
          <reference field="2" count="1" selected="0">
            <x v="32"/>
          </reference>
          <reference field="8" count="1">
            <x v="32"/>
          </reference>
        </references>
      </pivotArea>
    </format>
    <format dxfId="1122">
      <pivotArea dataOnly="0" labelOnly="1" outline="0" fieldPosition="0">
        <references count="4">
          <reference field="0" count="0" selected="0"/>
          <reference field="1" count="1" selected="0">
            <x v="32"/>
          </reference>
          <reference field="2" count="1" selected="0">
            <x v="35"/>
          </reference>
          <reference field="8" count="1">
            <x v="35"/>
          </reference>
        </references>
      </pivotArea>
    </format>
    <format dxfId="1121">
      <pivotArea dataOnly="0" labelOnly="1" outline="0" fieldPosition="0">
        <references count="4">
          <reference field="0" count="0" selected="0"/>
          <reference field="1" count="1" selected="0">
            <x v="33"/>
          </reference>
          <reference field="2" count="1" selected="0">
            <x v="36"/>
          </reference>
          <reference field="8" count="1">
            <x v="36"/>
          </reference>
        </references>
      </pivotArea>
    </format>
    <format dxfId="1120">
      <pivotArea dataOnly="0" labelOnly="1" outline="0" fieldPosition="0">
        <references count="4">
          <reference field="0" count="0" selected="0"/>
          <reference field="1" count="1" selected="0">
            <x v="34"/>
          </reference>
          <reference field="2" count="1" selected="0">
            <x v="32"/>
          </reference>
          <reference field="8" count="1">
            <x v="37"/>
          </reference>
        </references>
      </pivotArea>
    </format>
    <format dxfId="111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8" count="1" selected="0">
            <x v="2"/>
          </reference>
          <reference field="12" count="1">
            <x v="0"/>
          </reference>
        </references>
      </pivotArea>
    </format>
    <format dxfId="1118">
      <pivotArea dataOnly="0" labelOnly="1" outline="0" fieldPosition="0">
        <references count="5">
          <reference field="0" count="0" selected="0"/>
          <reference field="1" count="1" selected="0">
            <x v="26"/>
          </reference>
          <reference field="2" count="1" selected="0">
            <x v="27"/>
          </reference>
          <reference field="8" count="1" selected="0">
            <x v="28"/>
          </reference>
          <reference field="12" count="1">
            <x v="0"/>
          </reference>
        </references>
      </pivotArea>
    </format>
    <format dxfId="1117">
      <pivotArea field="8" type="button" dataOnly="0" labelOnly="1" outline="0" axis="axisRow" fieldPosition="4"/>
    </format>
    <format dxfId="1116">
      <pivotArea field="8" type="button" dataOnly="0" labelOnly="1" outline="0" axis="axisRow" fieldPosition="4"/>
    </format>
    <format dxfId="1115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8" count="1" selected="0">
            <x v="2"/>
          </reference>
          <reference field="12" count="1" selected="0">
            <x v="0"/>
          </reference>
          <reference field="15" count="1">
            <x v="8"/>
          </reference>
        </references>
      </pivotArea>
    </format>
    <format dxfId="1114">
      <pivotArea dataOnly="0" labelOnly="1" outline="0" fieldPosition="0">
        <references count="6">
          <reference field="0" count="0" selected="0"/>
          <reference field="1" count="1" selected="0">
            <x v="6"/>
          </reference>
          <reference field="2" count="1" selected="0">
            <x v="1"/>
          </reference>
          <reference field="8" count="1" selected="0">
            <x v="3"/>
          </reference>
          <reference field="12" count="1" selected="0">
            <x v="0"/>
          </reference>
          <reference field="15" count="1">
            <x v="8"/>
          </reference>
        </references>
      </pivotArea>
    </format>
    <format dxfId="1113">
      <pivotArea dataOnly="0" labelOnly="1" outline="0" fieldPosition="0">
        <references count="6">
          <reference field="0" count="0" selected="0"/>
          <reference field="1" count="1" selected="0">
            <x v="7"/>
          </reference>
          <reference field="2" count="1" selected="0">
            <x v="2"/>
          </reference>
          <reference field="8" count="1" selected="0">
            <x v="4"/>
          </reference>
          <reference field="12" count="1" selected="0">
            <x v="0"/>
          </reference>
          <reference field="15" count="2">
            <x v="30"/>
            <x v="31"/>
          </reference>
        </references>
      </pivotArea>
    </format>
    <format dxfId="1112">
      <pivotArea dataOnly="0" labelOnly="1" outline="0" fieldPosition="0">
        <references count="6">
          <reference field="0" count="0" selected="0"/>
          <reference field="1" count="1" selected="0">
            <x v="8"/>
          </reference>
          <reference field="2" count="1" selected="0">
            <x v="3"/>
          </reference>
          <reference field="8" count="1" selected="0">
            <x v="5"/>
          </reference>
          <reference field="12" count="1" selected="0">
            <x v="0"/>
          </reference>
          <reference field="15" count="2">
            <x v="28"/>
            <x v="50"/>
          </reference>
        </references>
      </pivotArea>
    </format>
    <format dxfId="1111">
      <pivotArea dataOnly="0" labelOnly="1" outline="0" fieldPosition="0">
        <references count="6">
          <reference field="0" count="0" selected="0"/>
          <reference field="1" count="1" selected="0">
            <x v="14"/>
          </reference>
          <reference field="2" count="1" selected="0">
            <x v="13"/>
          </reference>
          <reference field="8" count="1" selected="0">
            <x v="14"/>
          </reference>
          <reference field="12" count="1" selected="0">
            <x v="0"/>
          </reference>
          <reference field="15" count="1">
            <x v="48"/>
          </reference>
        </references>
      </pivotArea>
    </format>
    <format dxfId="1110">
      <pivotArea dataOnly="0" labelOnly="1" outline="0" fieldPosition="0">
        <references count="6">
          <reference field="0" count="0" selected="0"/>
          <reference field="1" count="1" selected="0">
            <x v="15"/>
          </reference>
          <reference field="2" count="1" selected="0">
            <x v="21"/>
          </reference>
          <reference field="8" count="1" selected="0">
            <x v="22"/>
          </reference>
          <reference field="12" count="1" selected="0">
            <x v="0"/>
          </reference>
          <reference field="15" count="1">
            <x v="68"/>
          </reference>
        </references>
      </pivotArea>
    </format>
    <format dxfId="1109">
      <pivotArea dataOnly="0" labelOnly="1" outline="0" fieldPosition="0">
        <references count="6">
          <reference field="0" count="0" selected="0"/>
          <reference field="1" count="1" selected="0">
            <x v="16"/>
          </reference>
          <reference field="2" count="1" selected="0">
            <x v="23"/>
          </reference>
          <reference field="8" count="1" selected="0">
            <x v="24"/>
          </reference>
          <reference field="12" count="1" selected="0">
            <x v="0"/>
          </reference>
          <reference field="15" count="2">
            <x v="3"/>
            <x v="26"/>
          </reference>
        </references>
      </pivotArea>
    </format>
    <format dxfId="1108">
      <pivotArea dataOnly="0" labelOnly="1" outline="0" fieldPosition="0">
        <references count="6">
          <reference field="0" count="0" selected="0"/>
          <reference field="1" count="1" selected="0">
            <x v="20"/>
          </reference>
          <reference field="2" count="1" selected="0">
            <x v="22"/>
          </reference>
          <reference field="8" count="1" selected="0">
            <x v="23"/>
          </reference>
          <reference field="12" count="1" selected="0">
            <x v="0"/>
          </reference>
          <reference field="15" count="1">
            <x v="45"/>
          </reference>
        </references>
      </pivotArea>
    </format>
    <format dxfId="1107">
      <pivotArea dataOnly="0" labelOnly="1" outline="0" fieldPosition="0">
        <references count="6">
          <reference field="0" count="0" selected="0"/>
          <reference field="1" count="1" selected="0">
            <x v="21"/>
          </reference>
          <reference field="2" count="1" selected="0">
            <x v="29"/>
          </reference>
          <reference field="8" count="1" selected="0">
            <x v="29"/>
          </reference>
          <reference field="12" count="1" selected="0">
            <x v="0"/>
          </reference>
          <reference field="15" count="1">
            <x v="39"/>
          </reference>
        </references>
      </pivotArea>
    </format>
    <format dxfId="1106">
      <pivotArea dataOnly="0" labelOnly="1" outline="0" fieldPosition="0">
        <references count="6">
          <reference field="0" count="0" selected="0"/>
          <reference field="1" count="1" selected="0">
            <x v="22"/>
          </reference>
          <reference field="2" count="1" selected="0">
            <x v="34"/>
          </reference>
          <reference field="8" count="1" selected="0">
            <x v="34"/>
          </reference>
          <reference field="12" count="1" selected="0">
            <x v="0"/>
          </reference>
          <reference field="15" count="1">
            <x v="43"/>
          </reference>
        </references>
      </pivotArea>
    </format>
    <format dxfId="1105">
      <pivotArea dataOnly="0" labelOnly="1" outline="0" fieldPosition="0">
        <references count="6">
          <reference field="0" count="0" selected="0"/>
          <reference field="1" count="1" selected="0">
            <x v="23"/>
          </reference>
          <reference field="2" count="1" selected="0">
            <x v="33"/>
          </reference>
          <reference field="8" count="1" selected="0">
            <x v="33"/>
          </reference>
          <reference field="12" count="1" selected="0">
            <x v="0"/>
          </reference>
          <reference field="15" count="1">
            <x v="55"/>
          </reference>
        </references>
      </pivotArea>
    </format>
    <format dxfId="1104">
      <pivotArea dataOnly="0" labelOnly="1" outline="0" fieldPosition="0">
        <references count="6">
          <reference field="0" count="0" selected="0"/>
          <reference field="1" count="1" selected="0">
            <x v="25"/>
          </reference>
          <reference field="2" count="1" selected="0">
            <x v="30"/>
          </reference>
          <reference field="8" count="1" selected="0">
            <x v="29"/>
          </reference>
          <reference field="12" count="1" selected="0">
            <x v="0"/>
          </reference>
          <reference field="15" count="2">
            <x v="38"/>
            <x v="63"/>
          </reference>
        </references>
      </pivotArea>
    </format>
    <format dxfId="1103">
      <pivotArea dataOnly="0" labelOnly="1" outline="0" fieldPosition="0">
        <references count="6">
          <reference field="0" count="0" selected="0"/>
          <reference field="1" count="1" selected="0">
            <x v="26"/>
          </reference>
          <reference field="2" count="1" selected="0">
            <x v="27"/>
          </reference>
          <reference field="8" count="1" selected="0">
            <x v="28"/>
          </reference>
          <reference field="12" count="1" selected="0">
            <x v="0"/>
          </reference>
          <reference field="15" count="1">
            <x v="47"/>
          </reference>
        </references>
      </pivotArea>
    </format>
    <format dxfId="1102">
      <pivotArea dataOnly="0" labelOnly="1" outline="0" fieldPosition="0">
        <references count="6">
          <reference field="0" count="0" selected="0"/>
          <reference field="1" count="1" selected="0">
            <x v="27"/>
          </reference>
          <reference field="2" count="1" selected="0">
            <x v="28"/>
          </reference>
          <reference field="8" count="1" selected="0">
            <x v="29"/>
          </reference>
          <reference field="12" count="1" selected="0">
            <x v="0"/>
          </reference>
          <reference field="15" count="1">
            <x v="36"/>
          </reference>
        </references>
      </pivotArea>
    </format>
    <format dxfId="1101">
      <pivotArea dataOnly="0" labelOnly="1" outline="0" fieldPosition="0">
        <references count="6">
          <reference field="0" count="0" selected="0"/>
          <reference field="1" count="1" selected="0">
            <x v="28"/>
          </reference>
          <reference field="2" count="1" selected="0">
            <x v="30"/>
          </reference>
          <reference field="8" count="1" selected="0">
            <x v="31"/>
          </reference>
          <reference field="12" count="1" selected="0">
            <x v="0"/>
          </reference>
          <reference field="15" count="5">
            <x v="23"/>
            <x v="33"/>
            <x v="40"/>
            <x v="66"/>
            <x v="69"/>
          </reference>
        </references>
      </pivotArea>
    </format>
    <format dxfId="1100">
      <pivotArea dataOnly="0" labelOnly="1" outline="0" fieldPosition="0">
        <references count="6">
          <reference field="0" count="0" selected="0"/>
          <reference field="1" count="1" selected="0">
            <x v="30"/>
          </reference>
          <reference field="2" count="1" selected="0">
            <x v="32"/>
          </reference>
          <reference field="8" count="1" selected="0">
            <x v="32"/>
          </reference>
          <reference field="12" count="1" selected="0">
            <x v="0"/>
          </reference>
          <reference field="15" count="4">
            <x v="2"/>
            <x v="8"/>
            <x v="21"/>
            <x v="59"/>
          </reference>
        </references>
      </pivotArea>
    </format>
    <format dxfId="1099">
      <pivotArea dataOnly="0" labelOnly="1" outline="0" fieldPosition="0">
        <references count="6">
          <reference field="0" count="0" selected="0"/>
          <reference field="1" count="1" selected="0">
            <x v="32"/>
          </reference>
          <reference field="2" count="1" selected="0">
            <x v="35"/>
          </reference>
          <reference field="8" count="1" selected="0">
            <x v="35"/>
          </reference>
          <reference field="12" count="1" selected="0">
            <x v="0"/>
          </reference>
          <reference field="15" count="2">
            <x v="10"/>
            <x v="19"/>
          </reference>
        </references>
      </pivotArea>
    </format>
    <format dxfId="1098">
      <pivotArea dataOnly="0" labelOnly="1" outline="0" fieldPosition="0">
        <references count="6">
          <reference field="0" count="0" selected="0"/>
          <reference field="1" count="1" selected="0">
            <x v="33"/>
          </reference>
          <reference field="2" count="1" selected="0">
            <x v="36"/>
          </reference>
          <reference field="8" count="1" selected="0">
            <x v="36"/>
          </reference>
          <reference field="12" count="1" selected="0">
            <x v="0"/>
          </reference>
          <reference field="15" count="3">
            <x v="15"/>
            <x v="16"/>
            <x v="54"/>
          </reference>
        </references>
      </pivotArea>
    </format>
    <format dxfId="1097">
      <pivotArea dataOnly="0" labelOnly="1" outline="0" fieldPosition="0">
        <references count="6">
          <reference field="0" count="0" selected="0"/>
          <reference field="1" count="1" selected="0">
            <x v="34"/>
          </reference>
          <reference field="2" count="1" selected="0">
            <x v="32"/>
          </reference>
          <reference field="8" count="1" selected="0">
            <x v="37"/>
          </reference>
          <reference field="12" count="1" selected="0">
            <x v="0"/>
          </reference>
          <reference field="15" count="5">
            <x v="1"/>
            <x v="23"/>
            <x v="29"/>
            <x v="52"/>
            <x v="56"/>
          </reference>
        </references>
      </pivotArea>
    </format>
    <format dxfId="1096">
      <pivotArea field="12" type="button" dataOnly="0" labelOnly="1" outline="0" axis="axisRow" fieldPosition="5"/>
    </format>
    <format dxfId="109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8" count="1" selected="0">
            <x v="2"/>
          </reference>
          <reference field="12" count="1">
            <x v="0"/>
          </reference>
        </references>
      </pivotArea>
    </format>
    <format dxfId="1094">
      <pivotArea dataOnly="0" labelOnly="1" outline="0" fieldPosition="0">
        <references count="5">
          <reference field="0" count="0" selected="0"/>
          <reference field="1" count="1" selected="0">
            <x v="26"/>
          </reference>
          <reference field="2" count="1" selected="0">
            <x v="27"/>
          </reference>
          <reference field="8" count="1" selected="0">
            <x v="28"/>
          </reference>
          <reference field="12" count="1">
            <x v="0"/>
          </reference>
        </references>
      </pivotArea>
    </format>
    <format dxfId="1093">
      <pivotArea dataOnly="0" labelOnly="1" outline="0" fieldPosition="0">
        <references count="5">
          <reference field="0" count="0" selected="0"/>
          <reference field="1" count="1" selected="0">
            <x v="32"/>
          </reference>
          <reference field="2" count="1" selected="0">
            <x v="35"/>
          </reference>
          <reference field="8" count="1" selected="0">
            <x v="35"/>
          </reference>
          <reference field="12" count="1">
            <x v="0"/>
          </reference>
        </references>
      </pivotArea>
    </format>
    <format dxfId="1092">
      <pivotArea dataOnly="0" labelOnly="1" outline="0" fieldPosition="0">
        <references count="5">
          <reference field="0" count="0" selected="0"/>
          <reference field="1" count="1" selected="0">
            <x v="37"/>
          </reference>
          <reference field="2" count="1" selected="0">
            <x v="41"/>
          </reference>
          <reference field="8" count="1" selected="0">
            <x v="43"/>
          </reference>
          <reference field="12" count="1">
            <x v="0"/>
          </reference>
        </references>
      </pivotArea>
    </format>
    <format dxfId="1091">
      <pivotArea field="8" type="button" dataOnly="0" labelOnly="1" outline="0" axis="axisRow" fieldPosition="4"/>
    </format>
    <format dxfId="1090">
      <pivotArea dataOnly="0" labelOnly="1" outline="0" fieldPosition="0">
        <references count="4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8" count="1">
            <x v="2"/>
          </reference>
        </references>
      </pivotArea>
    </format>
    <format dxfId="1089">
      <pivotArea dataOnly="0" labelOnly="1" outline="0" fieldPosition="0">
        <references count="4">
          <reference field="0" count="0" selected="0"/>
          <reference field="1" count="1" selected="0">
            <x v="6"/>
          </reference>
          <reference field="2" count="1" selected="0">
            <x v="1"/>
          </reference>
          <reference field="8" count="1">
            <x v="3"/>
          </reference>
        </references>
      </pivotArea>
    </format>
    <format dxfId="1088">
      <pivotArea dataOnly="0" labelOnly="1" outline="0" fieldPosition="0">
        <references count="4">
          <reference field="0" count="0" selected="0"/>
          <reference field="1" count="1" selected="0">
            <x v="7"/>
          </reference>
          <reference field="2" count="1" selected="0">
            <x v="2"/>
          </reference>
          <reference field="8" count="1">
            <x v="4"/>
          </reference>
        </references>
      </pivotArea>
    </format>
    <format dxfId="1087">
      <pivotArea dataOnly="0" labelOnly="1" outline="0" fieldPosition="0">
        <references count="4">
          <reference field="0" count="0" selected="0"/>
          <reference field="1" count="1" selected="0">
            <x v="8"/>
          </reference>
          <reference field="2" count="1" selected="0">
            <x v="3"/>
          </reference>
          <reference field="8" count="1">
            <x v="5"/>
          </reference>
        </references>
      </pivotArea>
    </format>
    <format dxfId="1086">
      <pivotArea dataOnly="0" labelOnly="1" outline="0" fieldPosition="0">
        <references count="4">
          <reference field="0" count="0" selected="0"/>
          <reference field="1" count="1" selected="0">
            <x v="14"/>
          </reference>
          <reference field="2" count="1" selected="0">
            <x v="13"/>
          </reference>
          <reference field="8" count="1">
            <x v="14"/>
          </reference>
        </references>
      </pivotArea>
    </format>
    <format dxfId="1085">
      <pivotArea dataOnly="0" labelOnly="1" outline="0" fieldPosition="0">
        <references count="4">
          <reference field="0" count="0" selected="0"/>
          <reference field="1" count="1" selected="0">
            <x v="15"/>
          </reference>
          <reference field="2" count="1" selected="0">
            <x v="21"/>
          </reference>
          <reference field="8" count="1">
            <x v="22"/>
          </reference>
        </references>
      </pivotArea>
    </format>
    <format dxfId="1084">
      <pivotArea dataOnly="0" labelOnly="1" outline="0" fieldPosition="0">
        <references count="4">
          <reference field="0" count="0" selected="0"/>
          <reference field="1" count="1" selected="0">
            <x v="16"/>
          </reference>
          <reference field="2" count="1" selected="0">
            <x v="23"/>
          </reference>
          <reference field="8" count="1">
            <x v="24"/>
          </reference>
        </references>
      </pivotArea>
    </format>
    <format dxfId="1083">
      <pivotArea dataOnly="0" labelOnly="1" outline="0" fieldPosition="0">
        <references count="4">
          <reference field="0" count="0" selected="0"/>
          <reference field="1" count="1" selected="0">
            <x v="20"/>
          </reference>
          <reference field="2" count="1" selected="0">
            <x v="22"/>
          </reference>
          <reference field="8" count="1">
            <x v="23"/>
          </reference>
        </references>
      </pivotArea>
    </format>
    <format dxfId="1082">
      <pivotArea dataOnly="0" labelOnly="1" outline="0" fieldPosition="0">
        <references count="4">
          <reference field="0" count="0" selected="0"/>
          <reference field="1" count="1" selected="0">
            <x v="21"/>
          </reference>
          <reference field="2" count="1" selected="0">
            <x v="29"/>
          </reference>
          <reference field="8" count="1">
            <x v="29"/>
          </reference>
        </references>
      </pivotArea>
    </format>
    <format dxfId="1081">
      <pivotArea dataOnly="0" labelOnly="1" outline="0" fieldPosition="0">
        <references count="4">
          <reference field="0" count="0" selected="0"/>
          <reference field="1" count="1" selected="0">
            <x v="22"/>
          </reference>
          <reference field="2" count="1" selected="0">
            <x v="34"/>
          </reference>
          <reference field="8" count="1">
            <x v="34"/>
          </reference>
        </references>
      </pivotArea>
    </format>
    <format dxfId="1080">
      <pivotArea dataOnly="0" labelOnly="1" outline="0" fieldPosition="0">
        <references count="4">
          <reference field="0" count="0" selected="0"/>
          <reference field="1" count="1" selected="0">
            <x v="23"/>
          </reference>
          <reference field="2" count="1" selected="0">
            <x v="33"/>
          </reference>
          <reference field="8" count="1">
            <x v="33"/>
          </reference>
        </references>
      </pivotArea>
    </format>
    <format dxfId="1079">
      <pivotArea dataOnly="0" labelOnly="1" outline="0" fieldPosition="0">
        <references count="4">
          <reference field="0" count="0" selected="0"/>
          <reference field="1" count="1" selected="0">
            <x v="25"/>
          </reference>
          <reference field="2" count="1" selected="0">
            <x v="30"/>
          </reference>
          <reference field="8" count="1">
            <x v="29"/>
          </reference>
        </references>
      </pivotArea>
    </format>
    <format dxfId="1078">
      <pivotArea dataOnly="0" labelOnly="1" outline="0" fieldPosition="0">
        <references count="4">
          <reference field="0" count="0" selected="0"/>
          <reference field="1" count="1" selected="0">
            <x v="26"/>
          </reference>
          <reference field="2" count="1" selected="0">
            <x v="27"/>
          </reference>
          <reference field="8" count="1">
            <x v="28"/>
          </reference>
        </references>
      </pivotArea>
    </format>
    <format dxfId="1077">
      <pivotArea dataOnly="0" labelOnly="1" outline="0" fieldPosition="0">
        <references count="4">
          <reference field="0" count="0" selected="0"/>
          <reference field="1" count="1" selected="0">
            <x v="27"/>
          </reference>
          <reference field="2" count="1" selected="0">
            <x v="28"/>
          </reference>
          <reference field="8" count="1">
            <x v="29"/>
          </reference>
        </references>
      </pivotArea>
    </format>
    <format dxfId="1076">
      <pivotArea dataOnly="0" labelOnly="1" outline="0" fieldPosition="0">
        <references count="4">
          <reference field="0" count="0" selected="0"/>
          <reference field="1" count="1" selected="0">
            <x v="28"/>
          </reference>
          <reference field="2" count="1" selected="0">
            <x v="30"/>
          </reference>
          <reference field="8" count="1">
            <x v="31"/>
          </reference>
        </references>
      </pivotArea>
    </format>
    <format dxfId="1075">
      <pivotArea dataOnly="0" labelOnly="1" outline="0" fieldPosition="0">
        <references count="4">
          <reference field="0" count="0" selected="0"/>
          <reference field="1" count="1" selected="0">
            <x v="29"/>
          </reference>
          <reference field="2" count="1" selected="0">
            <x v="39"/>
          </reference>
          <reference field="8" count="1">
            <x v="42"/>
          </reference>
        </references>
      </pivotArea>
    </format>
    <format dxfId="1074">
      <pivotArea dataOnly="0" labelOnly="1" outline="0" fieldPosition="0">
        <references count="4">
          <reference field="0" count="0" selected="0"/>
          <reference field="1" count="1" selected="0">
            <x v="30"/>
          </reference>
          <reference field="2" count="1" selected="0">
            <x v="32"/>
          </reference>
          <reference field="8" count="1">
            <x v="32"/>
          </reference>
        </references>
      </pivotArea>
    </format>
    <format dxfId="1073">
      <pivotArea dataOnly="0" labelOnly="1" outline="0" fieldPosition="0">
        <references count="4">
          <reference field="0" count="0" selected="0"/>
          <reference field="1" count="1" selected="0">
            <x v="31"/>
          </reference>
          <reference field="2" count="1" selected="0">
            <x v="1"/>
          </reference>
          <reference field="8" count="1">
            <x v="38"/>
          </reference>
        </references>
      </pivotArea>
    </format>
    <format dxfId="1072">
      <pivotArea dataOnly="0" labelOnly="1" outline="0" fieldPosition="0">
        <references count="4">
          <reference field="0" count="0" selected="0"/>
          <reference field="1" count="1" selected="0">
            <x v="32"/>
          </reference>
          <reference field="2" count="1" selected="0">
            <x v="35"/>
          </reference>
          <reference field="8" count="1">
            <x v="35"/>
          </reference>
        </references>
      </pivotArea>
    </format>
    <format dxfId="1071">
      <pivotArea dataOnly="0" labelOnly="1" outline="0" fieldPosition="0">
        <references count="4">
          <reference field="0" count="0" selected="0"/>
          <reference field="1" count="1" selected="0">
            <x v="33"/>
          </reference>
          <reference field="2" count="1" selected="0">
            <x v="36"/>
          </reference>
          <reference field="8" count="1">
            <x v="36"/>
          </reference>
        </references>
      </pivotArea>
    </format>
    <format dxfId="1070">
      <pivotArea dataOnly="0" labelOnly="1" outline="0" fieldPosition="0">
        <references count="4">
          <reference field="0" count="0" selected="0"/>
          <reference field="1" count="1" selected="0">
            <x v="34"/>
          </reference>
          <reference field="2" count="1" selected="0">
            <x v="32"/>
          </reference>
          <reference field="8" count="1">
            <x v="37"/>
          </reference>
        </references>
      </pivotArea>
    </format>
    <format dxfId="1069">
      <pivotArea dataOnly="0" labelOnly="1" outline="0" fieldPosition="0">
        <references count="4">
          <reference field="0" count="0" selected="0"/>
          <reference field="1" count="1" selected="0">
            <x v="35"/>
          </reference>
          <reference field="2" count="1" selected="0">
            <x v="37"/>
          </reference>
          <reference field="8" count="1">
            <x v="40"/>
          </reference>
        </references>
      </pivotArea>
    </format>
    <format dxfId="1068">
      <pivotArea dataOnly="0" labelOnly="1" outline="0" fieldPosition="0">
        <references count="4">
          <reference field="0" count="0" selected="0"/>
          <reference field="1" count="1" selected="0">
            <x v="36"/>
          </reference>
          <reference field="2" count="1" selected="0">
            <x v="38"/>
          </reference>
          <reference field="8" count="1">
            <x v="41"/>
          </reference>
        </references>
      </pivotArea>
    </format>
    <format dxfId="1067">
      <pivotArea dataOnly="0" labelOnly="1" outline="0" fieldPosition="0">
        <references count="4">
          <reference field="0" count="0" selected="0"/>
          <reference field="1" count="1" selected="0">
            <x v="37"/>
          </reference>
          <reference field="2" count="1" selected="0">
            <x v="41"/>
          </reference>
          <reference field="8" count="1">
            <x v="43"/>
          </reference>
        </references>
      </pivotArea>
    </format>
    <format dxfId="1066">
      <pivotArea dataOnly="0" labelOnly="1" outline="0" fieldPosition="0">
        <references count="4">
          <reference field="0" count="0" selected="0"/>
          <reference field="1" count="1" selected="0">
            <x v="40"/>
          </reference>
          <reference field="2" count="1" selected="0">
            <x v="25"/>
          </reference>
          <reference field="8" count="1">
            <x v="39"/>
          </reference>
        </references>
      </pivotArea>
    </format>
    <format dxfId="1065">
      <pivotArea dataOnly="0" labelOnly="1" outline="0" fieldPosition="0">
        <references count="4">
          <reference field="0" count="0" selected="0"/>
          <reference field="1" count="1" selected="0">
            <x v="40"/>
          </reference>
          <reference field="2" count="1" selected="0">
            <x v="42"/>
          </reference>
          <reference field="8" count="1">
            <x v="44"/>
          </reference>
        </references>
      </pivotArea>
    </format>
    <format dxfId="1064">
      <pivotArea field="8" type="button" dataOnly="0" labelOnly="1" outline="0" axis="axisRow" fieldPosition="4"/>
    </format>
    <format dxfId="1063">
      <pivotArea dataOnly="0" labelOnly="1" outline="0" fieldPosition="0">
        <references count="4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8" count="1">
            <x v="2"/>
          </reference>
        </references>
      </pivotArea>
    </format>
    <format dxfId="1062">
      <pivotArea dataOnly="0" labelOnly="1" outline="0" fieldPosition="0">
        <references count="4">
          <reference field="0" count="0" selected="0"/>
          <reference field="1" count="1" selected="0">
            <x v="6"/>
          </reference>
          <reference field="2" count="1" selected="0">
            <x v="1"/>
          </reference>
          <reference field="8" count="1">
            <x v="3"/>
          </reference>
        </references>
      </pivotArea>
    </format>
    <format dxfId="1061">
      <pivotArea dataOnly="0" labelOnly="1" outline="0" fieldPosition="0">
        <references count="4">
          <reference field="0" count="0" selected="0"/>
          <reference field="1" count="1" selected="0">
            <x v="7"/>
          </reference>
          <reference field="2" count="1" selected="0">
            <x v="2"/>
          </reference>
          <reference field="8" count="1">
            <x v="4"/>
          </reference>
        </references>
      </pivotArea>
    </format>
    <format dxfId="1060">
      <pivotArea dataOnly="0" labelOnly="1" outline="0" fieldPosition="0">
        <references count="4">
          <reference field="0" count="0" selected="0"/>
          <reference field="1" count="1" selected="0">
            <x v="8"/>
          </reference>
          <reference field="2" count="1" selected="0">
            <x v="3"/>
          </reference>
          <reference field="8" count="1">
            <x v="5"/>
          </reference>
        </references>
      </pivotArea>
    </format>
    <format dxfId="1059">
      <pivotArea dataOnly="0" labelOnly="1" outline="0" fieldPosition="0">
        <references count="4">
          <reference field="0" count="0" selected="0"/>
          <reference field="1" count="1" selected="0">
            <x v="14"/>
          </reference>
          <reference field="2" count="1" selected="0">
            <x v="13"/>
          </reference>
          <reference field="8" count="1">
            <x v="14"/>
          </reference>
        </references>
      </pivotArea>
    </format>
    <format dxfId="1058">
      <pivotArea dataOnly="0" labelOnly="1" outline="0" fieldPosition="0">
        <references count="4">
          <reference field="0" count="0" selected="0"/>
          <reference field="1" count="1" selected="0">
            <x v="15"/>
          </reference>
          <reference field="2" count="1" selected="0">
            <x v="21"/>
          </reference>
          <reference field="8" count="1">
            <x v="22"/>
          </reference>
        </references>
      </pivotArea>
    </format>
    <format dxfId="1057">
      <pivotArea dataOnly="0" labelOnly="1" outline="0" fieldPosition="0">
        <references count="4">
          <reference field="0" count="0" selected="0"/>
          <reference field="1" count="1" selected="0">
            <x v="16"/>
          </reference>
          <reference field="2" count="1" selected="0">
            <x v="23"/>
          </reference>
          <reference field="8" count="1">
            <x v="24"/>
          </reference>
        </references>
      </pivotArea>
    </format>
    <format dxfId="1056">
      <pivotArea dataOnly="0" labelOnly="1" outline="0" fieldPosition="0">
        <references count="4">
          <reference field="0" count="0" selected="0"/>
          <reference field="1" count="1" selected="0">
            <x v="20"/>
          </reference>
          <reference field="2" count="1" selected="0">
            <x v="22"/>
          </reference>
          <reference field="8" count="1">
            <x v="23"/>
          </reference>
        </references>
      </pivotArea>
    </format>
    <format dxfId="1055">
      <pivotArea dataOnly="0" labelOnly="1" outline="0" fieldPosition="0">
        <references count="4">
          <reference field="0" count="0" selected="0"/>
          <reference field="1" count="1" selected="0">
            <x v="21"/>
          </reference>
          <reference field="2" count="1" selected="0">
            <x v="29"/>
          </reference>
          <reference field="8" count="1">
            <x v="29"/>
          </reference>
        </references>
      </pivotArea>
    </format>
    <format dxfId="1054">
      <pivotArea dataOnly="0" labelOnly="1" outline="0" fieldPosition="0">
        <references count="4">
          <reference field="0" count="0" selected="0"/>
          <reference field="1" count="1" selected="0">
            <x v="22"/>
          </reference>
          <reference field="2" count="1" selected="0">
            <x v="34"/>
          </reference>
          <reference field="8" count="1">
            <x v="34"/>
          </reference>
        </references>
      </pivotArea>
    </format>
    <format dxfId="1053">
      <pivotArea dataOnly="0" labelOnly="1" outline="0" fieldPosition="0">
        <references count="4">
          <reference field="0" count="0" selected="0"/>
          <reference field="1" count="1" selected="0">
            <x v="23"/>
          </reference>
          <reference field="2" count="1" selected="0">
            <x v="33"/>
          </reference>
          <reference field="8" count="1">
            <x v="33"/>
          </reference>
        </references>
      </pivotArea>
    </format>
    <format dxfId="1052">
      <pivotArea dataOnly="0" labelOnly="1" outline="0" fieldPosition="0">
        <references count="4">
          <reference field="0" count="0" selected="0"/>
          <reference field="1" count="1" selected="0">
            <x v="25"/>
          </reference>
          <reference field="2" count="1" selected="0">
            <x v="30"/>
          </reference>
          <reference field="8" count="1">
            <x v="29"/>
          </reference>
        </references>
      </pivotArea>
    </format>
    <format dxfId="1051">
      <pivotArea dataOnly="0" labelOnly="1" outline="0" fieldPosition="0">
        <references count="4">
          <reference field="0" count="0" selected="0"/>
          <reference field="1" count="1" selected="0">
            <x v="26"/>
          </reference>
          <reference field="2" count="1" selected="0">
            <x v="27"/>
          </reference>
          <reference field="8" count="1">
            <x v="28"/>
          </reference>
        </references>
      </pivotArea>
    </format>
    <format dxfId="1050">
      <pivotArea dataOnly="0" labelOnly="1" outline="0" fieldPosition="0">
        <references count="4">
          <reference field="0" count="0" selected="0"/>
          <reference field="1" count="1" selected="0">
            <x v="27"/>
          </reference>
          <reference field="2" count="1" selected="0">
            <x v="28"/>
          </reference>
          <reference field="8" count="1">
            <x v="29"/>
          </reference>
        </references>
      </pivotArea>
    </format>
    <format dxfId="1049">
      <pivotArea dataOnly="0" labelOnly="1" outline="0" fieldPosition="0">
        <references count="4">
          <reference field="0" count="0" selected="0"/>
          <reference field="1" count="1" selected="0">
            <x v="28"/>
          </reference>
          <reference field="2" count="1" selected="0">
            <x v="30"/>
          </reference>
          <reference field="8" count="1">
            <x v="31"/>
          </reference>
        </references>
      </pivotArea>
    </format>
    <format dxfId="1048">
      <pivotArea dataOnly="0" labelOnly="1" outline="0" fieldPosition="0">
        <references count="4">
          <reference field="0" count="0" selected="0"/>
          <reference field="1" count="1" selected="0">
            <x v="29"/>
          </reference>
          <reference field="2" count="1" selected="0">
            <x v="39"/>
          </reference>
          <reference field="8" count="1">
            <x v="42"/>
          </reference>
        </references>
      </pivotArea>
    </format>
    <format dxfId="1047">
      <pivotArea dataOnly="0" labelOnly="1" outline="0" fieldPosition="0">
        <references count="4">
          <reference field="0" count="0" selected="0"/>
          <reference field="1" count="1" selected="0">
            <x v="30"/>
          </reference>
          <reference field="2" count="1" selected="0">
            <x v="32"/>
          </reference>
          <reference field="8" count="1">
            <x v="32"/>
          </reference>
        </references>
      </pivotArea>
    </format>
    <format dxfId="1046">
      <pivotArea dataOnly="0" labelOnly="1" outline="0" fieldPosition="0">
        <references count="4">
          <reference field="0" count="0" selected="0"/>
          <reference field="1" count="1" selected="0">
            <x v="31"/>
          </reference>
          <reference field="2" count="1" selected="0">
            <x v="1"/>
          </reference>
          <reference field="8" count="1">
            <x v="38"/>
          </reference>
        </references>
      </pivotArea>
    </format>
    <format dxfId="1045">
      <pivotArea dataOnly="0" labelOnly="1" outline="0" fieldPosition="0">
        <references count="4">
          <reference field="0" count="0" selected="0"/>
          <reference field="1" count="1" selected="0">
            <x v="32"/>
          </reference>
          <reference field="2" count="1" selected="0">
            <x v="35"/>
          </reference>
          <reference field="8" count="1">
            <x v="35"/>
          </reference>
        </references>
      </pivotArea>
    </format>
    <format dxfId="1044">
      <pivotArea dataOnly="0" labelOnly="1" outline="0" fieldPosition="0">
        <references count="4">
          <reference field="0" count="0" selected="0"/>
          <reference field="1" count="1" selected="0">
            <x v="33"/>
          </reference>
          <reference field="2" count="1" selected="0">
            <x v="36"/>
          </reference>
          <reference field="8" count="1">
            <x v="36"/>
          </reference>
        </references>
      </pivotArea>
    </format>
    <format dxfId="1043">
      <pivotArea dataOnly="0" labelOnly="1" outline="0" fieldPosition="0">
        <references count="4">
          <reference field="0" count="0" selected="0"/>
          <reference field="1" count="1" selected="0">
            <x v="34"/>
          </reference>
          <reference field="2" count="1" selected="0">
            <x v="32"/>
          </reference>
          <reference field="8" count="1">
            <x v="37"/>
          </reference>
        </references>
      </pivotArea>
    </format>
    <format dxfId="1042">
      <pivotArea dataOnly="0" labelOnly="1" outline="0" fieldPosition="0">
        <references count="4">
          <reference field="0" count="0" selected="0"/>
          <reference field="1" count="1" selected="0">
            <x v="35"/>
          </reference>
          <reference field="2" count="1" selected="0">
            <x v="37"/>
          </reference>
          <reference field="8" count="1">
            <x v="40"/>
          </reference>
        </references>
      </pivotArea>
    </format>
    <format dxfId="1041">
      <pivotArea dataOnly="0" labelOnly="1" outline="0" fieldPosition="0">
        <references count="4">
          <reference field="0" count="0" selected="0"/>
          <reference field="1" count="1" selected="0">
            <x v="36"/>
          </reference>
          <reference field="2" count="1" selected="0">
            <x v="38"/>
          </reference>
          <reference field="8" count="1">
            <x v="41"/>
          </reference>
        </references>
      </pivotArea>
    </format>
    <format dxfId="1040">
      <pivotArea dataOnly="0" labelOnly="1" outline="0" fieldPosition="0">
        <references count="4">
          <reference field="0" count="0" selected="0"/>
          <reference field="1" count="1" selected="0">
            <x v="37"/>
          </reference>
          <reference field="2" count="1" selected="0">
            <x v="41"/>
          </reference>
          <reference field="8" count="1">
            <x v="43"/>
          </reference>
        </references>
      </pivotArea>
    </format>
    <format dxfId="1039">
      <pivotArea dataOnly="0" labelOnly="1" outline="0" fieldPosition="0">
        <references count="4">
          <reference field="0" count="0" selected="0"/>
          <reference field="1" count="1" selected="0">
            <x v="40"/>
          </reference>
          <reference field="2" count="1" selected="0">
            <x v="25"/>
          </reference>
          <reference field="8" count="1">
            <x v="39"/>
          </reference>
        </references>
      </pivotArea>
    </format>
    <format dxfId="1038">
      <pivotArea dataOnly="0" labelOnly="1" outline="0" fieldPosition="0">
        <references count="4">
          <reference field="0" count="0" selected="0"/>
          <reference field="1" count="1" selected="0">
            <x v="40"/>
          </reference>
          <reference field="2" count="1" selected="0">
            <x v="42"/>
          </reference>
          <reference field="8" count="1">
            <x v="44"/>
          </reference>
        </references>
      </pivotArea>
    </format>
    <format dxfId="1037">
      <pivotArea field="12" type="button" dataOnly="0" labelOnly="1" outline="0" axis="axisRow" fieldPosition="5"/>
    </format>
    <format dxfId="103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8" count="1" selected="0">
            <x v="2"/>
          </reference>
          <reference field="12" count="1">
            <x v="0"/>
          </reference>
        </references>
      </pivotArea>
    </format>
    <format dxfId="1035">
      <pivotArea dataOnly="0" labelOnly="1" outline="0" fieldPosition="0">
        <references count="5">
          <reference field="0" count="0" selected="0"/>
          <reference field="1" count="1" selected="0">
            <x v="26"/>
          </reference>
          <reference field="2" count="1" selected="0">
            <x v="27"/>
          </reference>
          <reference field="8" count="1" selected="0">
            <x v="28"/>
          </reference>
          <reference field="12" count="1">
            <x v="0"/>
          </reference>
        </references>
      </pivotArea>
    </format>
    <format dxfId="1034">
      <pivotArea dataOnly="0" labelOnly="1" outline="0" fieldPosition="0">
        <references count="5">
          <reference field="0" count="0" selected="0"/>
          <reference field="1" count="1" selected="0">
            <x v="32"/>
          </reference>
          <reference field="2" count="1" selected="0">
            <x v="35"/>
          </reference>
          <reference field="8" count="1" selected="0">
            <x v="35"/>
          </reference>
          <reference field="12" count="1">
            <x v="0"/>
          </reference>
        </references>
      </pivotArea>
    </format>
    <format dxfId="1033">
      <pivotArea dataOnly="0" labelOnly="1" outline="0" fieldPosition="0">
        <references count="5">
          <reference field="0" count="0" selected="0"/>
          <reference field="1" count="1" selected="0">
            <x v="37"/>
          </reference>
          <reference field="2" count="1" selected="0">
            <x v="41"/>
          </reference>
          <reference field="8" count="1" selected="0">
            <x v="43"/>
          </reference>
          <reference field="12" count="1">
            <x v="0"/>
          </reference>
        </references>
      </pivotArea>
    </format>
    <format dxfId="1032">
      <pivotArea field="4" type="button" dataOnly="0" labelOnly="1" outline="0" axis="axisRow" fieldPosition="3"/>
    </format>
    <format dxfId="1031">
      <pivotArea dataOnly="0" labelOnly="1" outline="0" fieldPosition="0">
        <references count="4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4" count="1">
            <x v="27"/>
          </reference>
        </references>
      </pivotArea>
    </format>
    <format dxfId="1030">
      <pivotArea dataOnly="0" labelOnly="1" outline="0" fieldPosition="0">
        <references count="1">
          <reference field="0" count="0"/>
        </references>
      </pivotArea>
    </format>
    <format dxfId="1029">
      <pivotArea dataOnly="0" labelOnly="1" outline="0" fieldPosition="0">
        <references count="2">
          <reference field="0" count="0" selected="0"/>
          <reference field="1" count="27">
            <x v="5"/>
            <x v="6"/>
            <x v="7"/>
            <x v="8"/>
            <x v="14"/>
            <x v="15"/>
            <x v="16"/>
            <x v="20"/>
            <x v="21"/>
            <x v="22"/>
            <x v="23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40"/>
            <x v="41"/>
          </reference>
        </references>
      </pivotArea>
    </format>
    <format dxfId="1028">
      <pivotArea dataOnly="0" labelOnly="1" outline="0" fieldPosition="0">
        <references count="3">
          <reference field="0" count="0" selected="0"/>
          <reference field="1" count="1" selected="0">
            <x v="6"/>
          </reference>
          <reference field="2" count="1">
            <x v="1"/>
          </reference>
        </references>
      </pivotArea>
    </format>
    <format dxfId="1027">
      <pivotArea dataOnly="0" labelOnly="1" outline="0" fieldPosition="0">
        <references count="3">
          <reference field="0" count="0" selected="0"/>
          <reference field="1" count="1" selected="0">
            <x v="7"/>
          </reference>
          <reference field="2" count="1">
            <x v="2"/>
          </reference>
        </references>
      </pivotArea>
    </format>
    <format dxfId="1026">
      <pivotArea dataOnly="0" labelOnly="1" outline="0" fieldPosition="0">
        <references count="3">
          <reference field="0" count="0" selected="0"/>
          <reference field="1" count="1" selected="0">
            <x v="8"/>
          </reference>
          <reference field="2" count="1">
            <x v="3"/>
          </reference>
        </references>
      </pivotArea>
    </format>
    <format dxfId="1025">
      <pivotArea dataOnly="0" labelOnly="1" outline="0" fieldPosition="0">
        <references count="3">
          <reference field="0" count="0" selected="0"/>
          <reference field="1" count="1" selected="0">
            <x v="14"/>
          </reference>
          <reference field="2" count="1">
            <x v="13"/>
          </reference>
        </references>
      </pivotArea>
    </format>
    <format dxfId="1024">
      <pivotArea dataOnly="0" labelOnly="1" outline="0" fieldPosition="0">
        <references count="3">
          <reference field="0" count="0" selected="0"/>
          <reference field="1" count="1" selected="0">
            <x v="15"/>
          </reference>
          <reference field="2" count="1">
            <x v="21"/>
          </reference>
        </references>
      </pivotArea>
    </format>
    <format dxfId="1023">
      <pivotArea dataOnly="0" labelOnly="1" outline="0" fieldPosition="0">
        <references count="3">
          <reference field="0" count="0" selected="0"/>
          <reference field="1" count="1" selected="0">
            <x v="16"/>
          </reference>
          <reference field="2" count="1">
            <x v="23"/>
          </reference>
        </references>
      </pivotArea>
    </format>
    <format dxfId="1022">
      <pivotArea dataOnly="0" labelOnly="1" outline="0" fieldPosition="0">
        <references count="3">
          <reference field="0" count="0" selected="0"/>
          <reference field="1" count="1" selected="0">
            <x v="20"/>
          </reference>
          <reference field="2" count="1">
            <x v="22"/>
          </reference>
        </references>
      </pivotArea>
    </format>
    <format dxfId="1021">
      <pivotArea dataOnly="0" labelOnly="1" outline="0" fieldPosition="0">
        <references count="3">
          <reference field="0" count="0" selected="0"/>
          <reference field="1" count="1" selected="0">
            <x v="21"/>
          </reference>
          <reference field="2" count="1">
            <x v="29"/>
          </reference>
        </references>
      </pivotArea>
    </format>
    <format dxfId="1020">
      <pivotArea dataOnly="0" labelOnly="1" outline="0" fieldPosition="0">
        <references count="3">
          <reference field="0" count="0" selected="0"/>
          <reference field="1" count="1" selected="0">
            <x v="22"/>
          </reference>
          <reference field="2" count="1">
            <x v="34"/>
          </reference>
        </references>
      </pivotArea>
    </format>
    <format dxfId="1019">
      <pivotArea dataOnly="0" labelOnly="1" outline="0" fieldPosition="0">
        <references count="3">
          <reference field="0" count="0" selected="0"/>
          <reference field="1" count="1" selected="0">
            <x v="23"/>
          </reference>
          <reference field="2" count="1">
            <x v="33"/>
          </reference>
        </references>
      </pivotArea>
    </format>
    <format dxfId="1018">
      <pivotArea dataOnly="0" labelOnly="1" outline="0" fieldPosition="0">
        <references count="3">
          <reference field="0" count="0" selected="0"/>
          <reference field="1" count="1" selected="0">
            <x v="25"/>
          </reference>
          <reference field="2" count="1">
            <x v="30"/>
          </reference>
        </references>
      </pivotArea>
    </format>
    <format dxfId="1017">
      <pivotArea dataOnly="0" labelOnly="1" outline="0" fieldPosition="0">
        <references count="3">
          <reference field="0" count="0" selected="0"/>
          <reference field="1" count="1" selected="0">
            <x v="26"/>
          </reference>
          <reference field="2" count="1">
            <x v="27"/>
          </reference>
        </references>
      </pivotArea>
    </format>
    <format dxfId="1016">
      <pivotArea dataOnly="0" labelOnly="1" outline="0" fieldPosition="0">
        <references count="3">
          <reference field="0" count="0" selected="0"/>
          <reference field="1" count="1" selected="0">
            <x v="27"/>
          </reference>
          <reference field="2" count="1">
            <x v="28"/>
          </reference>
        </references>
      </pivotArea>
    </format>
    <format dxfId="1015">
      <pivotArea dataOnly="0" labelOnly="1" outline="0" fieldPosition="0">
        <references count="3">
          <reference field="0" count="0" selected="0"/>
          <reference field="1" count="1" selected="0">
            <x v="28"/>
          </reference>
          <reference field="2" count="1">
            <x v="30"/>
          </reference>
        </references>
      </pivotArea>
    </format>
    <format dxfId="1014">
      <pivotArea dataOnly="0" labelOnly="1" outline="0" fieldPosition="0">
        <references count="3">
          <reference field="0" count="0" selected="0"/>
          <reference field="1" count="1" selected="0">
            <x v="29"/>
          </reference>
          <reference field="2" count="1">
            <x v="39"/>
          </reference>
        </references>
      </pivotArea>
    </format>
    <format dxfId="1013">
      <pivotArea dataOnly="0" labelOnly="1" outline="0" fieldPosition="0">
        <references count="3">
          <reference field="0" count="0" selected="0"/>
          <reference field="1" count="1" selected="0">
            <x v="30"/>
          </reference>
          <reference field="2" count="1">
            <x v="32"/>
          </reference>
        </references>
      </pivotArea>
    </format>
    <format dxfId="1012">
      <pivotArea dataOnly="0" labelOnly="1" outline="0" fieldPosition="0">
        <references count="3">
          <reference field="0" count="0" selected="0"/>
          <reference field="1" count="1" selected="0">
            <x v="31"/>
          </reference>
          <reference field="2" count="1">
            <x v="1"/>
          </reference>
        </references>
      </pivotArea>
    </format>
    <format dxfId="1011">
      <pivotArea dataOnly="0" labelOnly="1" outline="0" fieldPosition="0">
        <references count="3">
          <reference field="0" count="0" selected="0"/>
          <reference field="1" count="1" selected="0">
            <x v="32"/>
          </reference>
          <reference field="2" count="1">
            <x v="35"/>
          </reference>
        </references>
      </pivotArea>
    </format>
    <format dxfId="1010">
      <pivotArea dataOnly="0" labelOnly="1" outline="0" fieldPosition="0">
        <references count="3">
          <reference field="0" count="0" selected="0"/>
          <reference field="1" count="1" selected="0">
            <x v="33"/>
          </reference>
          <reference field="2" count="1">
            <x v="36"/>
          </reference>
        </references>
      </pivotArea>
    </format>
    <format dxfId="1009">
      <pivotArea dataOnly="0" labelOnly="1" outline="0" fieldPosition="0">
        <references count="3">
          <reference field="0" count="0" selected="0"/>
          <reference field="1" count="1" selected="0">
            <x v="34"/>
          </reference>
          <reference field="2" count="1">
            <x v="32"/>
          </reference>
        </references>
      </pivotArea>
    </format>
    <format dxfId="1008">
      <pivotArea dataOnly="0" labelOnly="1" outline="0" fieldPosition="0">
        <references count="3">
          <reference field="0" count="0" selected="0"/>
          <reference field="1" count="1" selected="0">
            <x v="35"/>
          </reference>
          <reference field="2" count="1">
            <x v="37"/>
          </reference>
        </references>
      </pivotArea>
    </format>
    <format dxfId="1007">
      <pivotArea dataOnly="0" labelOnly="1" outline="0" fieldPosition="0">
        <references count="3">
          <reference field="0" count="0" selected="0"/>
          <reference field="1" count="1" selected="0">
            <x v="36"/>
          </reference>
          <reference field="2" count="1">
            <x v="38"/>
          </reference>
        </references>
      </pivotArea>
    </format>
    <format dxfId="1006">
      <pivotArea dataOnly="0" labelOnly="1" outline="0" fieldPosition="0">
        <references count="3">
          <reference field="0" count="0" selected="0"/>
          <reference field="1" count="1" selected="0">
            <x v="37"/>
          </reference>
          <reference field="2" count="1">
            <x v="41"/>
          </reference>
        </references>
      </pivotArea>
    </format>
    <format dxfId="1005">
      <pivotArea dataOnly="0" labelOnly="1" outline="0" fieldPosition="0">
        <references count="3">
          <reference field="0" count="0" selected="0"/>
          <reference field="1" count="1" selected="0">
            <x v="38"/>
          </reference>
          <reference field="2" count="1">
            <x v="40"/>
          </reference>
        </references>
      </pivotArea>
    </format>
    <format dxfId="1004">
      <pivotArea dataOnly="0" labelOnly="1" outline="0" fieldPosition="0">
        <references count="3">
          <reference field="0" count="0" selected="0"/>
          <reference field="1" count="1" selected="0">
            <x v="40"/>
          </reference>
          <reference field="2" count="2">
            <x v="25"/>
            <x v="42"/>
          </reference>
        </references>
      </pivotArea>
    </format>
    <format dxfId="1003">
      <pivotArea dataOnly="0" labelOnly="1" outline="0" fieldPosition="0">
        <references count="4">
          <reference field="0" count="0" selected="0"/>
          <reference field="1" count="1" selected="0">
            <x v="6"/>
          </reference>
          <reference field="2" count="1" selected="0">
            <x v="1"/>
          </reference>
          <reference field="4" count="1">
            <x v="47"/>
          </reference>
        </references>
      </pivotArea>
    </format>
    <format dxfId="1002">
      <pivotArea dataOnly="0" labelOnly="1" outline="0" fieldPosition="0">
        <references count="4">
          <reference field="0" count="0" selected="0"/>
          <reference field="1" count="1" selected="0">
            <x v="7"/>
          </reference>
          <reference field="2" count="1" selected="0">
            <x v="2"/>
          </reference>
          <reference field="4" count="1">
            <x v="21"/>
          </reference>
        </references>
      </pivotArea>
    </format>
    <format dxfId="1001">
      <pivotArea dataOnly="0" labelOnly="1" outline="0" fieldPosition="0">
        <references count="4">
          <reference field="0" count="0" selected="0"/>
          <reference field="1" count="1" selected="0">
            <x v="8"/>
          </reference>
          <reference field="2" count="1" selected="0">
            <x v="3"/>
          </reference>
          <reference field="4" count="1">
            <x v="25"/>
          </reference>
        </references>
      </pivotArea>
    </format>
    <format dxfId="1000">
      <pivotArea dataOnly="0" labelOnly="1" outline="0" fieldPosition="0">
        <references count="4">
          <reference field="0" count="0" selected="0"/>
          <reference field="1" count="1" selected="0">
            <x v="14"/>
          </reference>
          <reference field="2" count="1" selected="0">
            <x v="13"/>
          </reference>
          <reference field="4" count="1">
            <x v="43"/>
          </reference>
        </references>
      </pivotArea>
    </format>
    <format dxfId="999">
      <pivotArea dataOnly="0" labelOnly="1" outline="0" fieldPosition="0">
        <references count="4">
          <reference field="0" count="0" selected="0"/>
          <reference field="1" count="1" selected="0">
            <x v="15"/>
          </reference>
          <reference field="2" count="1" selected="0">
            <x v="21"/>
          </reference>
          <reference field="4" count="1">
            <x v="18"/>
          </reference>
        </references>
      </pivotArea>
    </format>
    <format dxfId="998">
      <pivotArea dataOnly="0" labelOnly="1" outline="0" fieldPosition="0">
        <references count="4">
          <reference field="0" count="0" selected="0"/>
          <reference field="1" count="1" selected="0">
            <x v="16"/>
          </reference>
          <reference field="2" count="1" selected="0">
            <x v="23"/>
          </reference>
          <reference field="4" count="1">
            <x v="13"/>
          </reference>
        </references>
      </pivotArea>
    </format>
    <format dxfId="997">
      <pivotArea dataOnly="0" labelOnly="1" outline="0" fieldPosition="0">
        <references count="4">
          <reference field="0" count="0" selected="0"/>
          <reference field="1" count="1" selected="0">
            <x v="20"/>
          </reference>
          <reference field="2" count="1" selected="0">
            <x v="22"/>
          </reference>
          <reference field="4" count="1">
            <x v="11"/>
          </reference>
        </references>
      </pivotArea>
    </format>
    <format dxfId="996">
      <pivotArea dataOnly="0" labelOnly="1" outline="0" fieldPosition="0">
        <references count="4">
          <reference field="0" count="0" selected="0"/>
          <reference field="1" count="1" selected="0">
            <x v="21"/>
          </reference>
          <reference field="2" count="1" selected="0">
            <x v="29"/>
          </reference>
          <reference field="4" count="1">
            <x v="17"/>
          </reference>
        </references>
      </pivotArea>
    </format>
    <format dxfId="995">
      <pivotArea dataOnly="0" labelOnly="1" outline="0" fieldPosition="0">
        <references count="4">
          <reference field="0" count="0" selected="0"/>
          <reference field="1" count="1" selected="0">
            <x v="22"/>
          </reference>
          <reference field="2" count="1" selected="0">
            <x v="34"/>
          </reference>
          <reference field="4" count="1">
            <x v="48"/>
          </reference>
        </references>
      </pivotArea>
    </format>
    <format dxfId="994">
      <pivotArea dataOnly="0" labelOnly="1" outline="0" fieldPosition="0">
        <references count="4">
          <reference field="0" count="0" selected="0"/>
          <reference field="1" count="1" selected="0">
            <x v="23"/>
          </reference>
          <reference field="2" count="1" selected="0">
            <x v="33"/>
          </reference>
          <reference field="4" count="1">
            <x v="41"/>
          </reference>
        </references>
      </pivotArea>
    </format>
    <format dxfId="993">
      <pivotArea dataOnly="0" labelOnly="1" outline="0" fieldPosition="0">
        <references count="4">
          <reference field="0" count="0" selected="0"/>
          <reference field="1" count="1" selected="0">
            <x v="25"/>
          </reference>
          <reference field="2" count="1" selected="0">
            <x v="30"/>
          </reference>
          <reference field="4" count="1">
            <x v="23"/>
          </reference>
        </references>
      </pivotArea>
    </format>
    <format dxfId="992">
      <pivotArea dataOnly="0" labelOnly="1" outline="0" fieldPosition="0">
        <references count="4">
          <reference field="0" count="0" selected="0"/>
          <reference field="1" count="1" selected="0">
            <x v="26"/>
          </reference>
          <reference field="2" count="1" selected="0">
            <x v="27"/>
          </reference>
          <reference field="4" count="1">
            <x v="12"/>
          </reference>
        </references>
      </pivotArea>
    </format>
    <format dxfId="991">
      <pivotArea dataOnly="0" labelOnly="1" outline="0" fieldPosition="0">
        <references count="4">
          <reference field="0" count="0" selected="0"/>
          <reference field="1" count="1" selected="0">
            <x v="27"/>
          </reference>
          <reference field="2" count="1" selected="0">
            <x v="28"/>
          </reference>
          <reference field="4" count="1">
            <x v="29"/>
          </reference>
        </references>
      </pivotArea>
    </format>
    <format dxfId="990">
      <pivotArea dataOnly="0" labelOnly="1" outline="0" fieldPosition="0">
        <references count="4">
          <reference field="0" count="0" selected="0"/>
          <reference field="1" count="1" selected="0">
            <x v="28"/>
          </reference>
          <reference field="2" count="1" selected="0">
            <x v="30"/>
          </reference>
          <reference field="4" count="1">
            <x v="22"/>
          </reference>
        </references>
      </pivotArea>
    </format>
    <format dxfId="989">
      <pivotArea dataOnly="0" labelOnly="1" outline="0" fieldPosition="0">
        <references count="4">
          <reference field="0" count="0" selected="0"/>
          <reference field="1" count="1" selected="0">
            <x v="29"/>
          </reference>
          <reference field="2" count="1" selected="0">
            <x v="39"/>
          </reference>
          <reference field="4" count="1">
            <x v="28"/>
          </reference>
        </references>
      </pivotArea>
    </format>
    <format dxfId="988">
      <pivotArea dataOnly="0" labelOnly="1" outline="0" fieldPosition="0">
        <references count="4">
          <reference field="0" count="0" selected="0"/>
          <reference field="1" count="1" selected="0">
            <x v="30"/>
          </reference>
          <reference field="2" count="1" selected="0">
            <x v="32"/>
          </reference>
          <reference field="4" count="1">
            <x v="33"/>
          </reference>
        </references>
      </pivotArea>
    </format>
    <format dxfId="987">
      <pivotArea dataOnly="0" labelOnly="1" outline="0" fieldPosition="0">
        <references count="4">
          <reference field="0" count="0" selected="0"/>
          <reference field="1" count="1" selected="0">
            <x v="31"/>
          </reference>
          <reference field="2" count="1" selected="0">
            <x v="1"/>
          </reference>
          <reference field="4" count="1">
            <x v="46"/>
          </reference>
        </references>
      </pivotArea>
    </format>
    <format dxfId="986">
      <pivotArea dataOnly="0" labelOnly="1" outline="0" fieldPosition="0">
        <references count="4">
          <reference field="0" count="0" selected="0"/>
          <reference field="1" count="1" selected="0">
            <x v="32"/>
          </reference>
          <reference field="2" count="1" selected="0">
            <x v="35"/>
          </reference>
          <reference field="4" count="1">
            <x v="34"/>
          </reference>
        </references>
      </pivotArea>
    </format>
    <format dxfId="985">
      <pivotArea dataOnly="0" labelOnly="1" outline="0" fieldPosition="0">
        <references count="4">
          <reference field="0" count="0" selected="0"/>
          <reference field="1" count="1" selected="0">
            <x v="33"/>
          </reference>
          <reference field="2" count="1" selected="0">
            <x v="36"/>
          </reference>
          <reference field="4" count="1">
            <x v="24"/>
          </reference>
        </references>
      </pivotArea>
    </format>
    <format dxfId="984">
      <pivotArea dataOnly="0" labelOnly="1" outline="0" fieldPosition="0">
        <references count="4">
          <reference field="0" count="0" selected="0"/>
          <reference field="1" count="1" selected="0">
            <x v="34"/>
          </reference>
          <reference field="2" count="1" selected="0">
            <x v="32"/>
          </reference>
          <reference field="4" count="1">
            <x v="1"/>
          </reference>
        </references>
      </pivotArea>
    </format>
    <format dxfId="983">
      <pivotArea dataOnly="0" labelOnly="1" outline="0" fieldPosition="0">
        <references count="4">
          <reference field="0" count="0" selected="0"/>
          <reference field="1" count="1" selected="0">
            <x v="35"/>
          </reference>
          <reference field="2" count="1" selected="0">
            <x v="37"/>
          </reference>
          <reference field="4" count="1">
            <x v="26"/>
          </reference>
        </references>
      </pivotArea>
    </format>
    <format dxfId="982">
      <pivotArea dataOnly="0" labelOnly="1" outline="0" fieldPosition="0">
        <references count="4">
          <reference field="0" count="0" selected="0"/>
          <reference field="1" count="1" selected="0">
            <x v="36"/>
          </reference>
          <reference field="2" count="1" selected="0">
            <x v="38"/>
          </reference>
          <reference field="4" count="1">
            <x v="44"/>
          </reference>
        </references>
      </pivotArea>
    </format>
    <format dxfId="981">
      <pivotArea dataOnly="0" labelOnly="1" outline="0" fieldPosition="0">
        <references count="4">
          <reference field="0" count="0" selected="0"/>
          <reference field="1" count="1" selected="0">
            <x v="37"/>
          </reference>
          <reference field="2" count="1" selected="0">
            <x v="41"/>
          </reference>
          <reference field="4" count="1">
            <x v="14"/>
          </reference>
        </references>
      </pivotArea>
    </format>
    <format dxfId="980">
      <pivotArea dataOnly="0" labelOnly="1" outline="0" fieldPosition="0">
        <references count="4">
          <reference field="0" count="0" selected="0"/>
          <reference field="1" count="1" selected="0">
            <x v="38"/>
          </reference>
          <reference field="2" count="1" selected="0">
            <x v="40"/>
          </reference>
          <reference field="4" count="1">
            <x v="44"/>
          </reference>
        </references>
      </pivotArea>
    </format>
    <format dxfId="979">
      <pivotArea dataOnly="0" labelOnly="1" outline="0" fieldPosition="0">
        <references count="4">
          <reference field="0" count="0" selected="0"/>
          <reference field="1" count="1" selected="0">
            <x v="40"/>
          </reference>
          <reference field="2" count="1" selected="0">
            <x v="25"/>
          </reference>
          <reference field="4" count="1">
            <x v="9"/>
          </reference>
        </references>
      </pivotArea>
    </format>
    <format dxfId="978">
      <pivotArea dataOnly="0" labelOnly="1" outline="0" fieldPosition="0">
        <references count="4">
          <reference field="0" count="0" selected="0"/>
          <reference field="1" count="1" selected="0">
            <x v="40"/>
          </reference>
          <reference field="2" count="1" selected="0">
            <x v="42"/>
          </reference>
          <reference field="4" count="1">
            <x v="10"/>
          </reference>
        </references>
      </pivotArea>
    </format>
    <format dxfId="977">
      <pivotArea dataOnly="0" labelOnly="1" outline="0" fieldPosition="0">
        <references count="5">
          <reference field="0" count="0" selected="0"/>
          <reference field="1" count="1" selected="0">
            <x v="6"/>
          </reference>
          <reference field="2" count="1" selected="0">
            <x v="1"/>
          </reference>
          <reference field="4" count="1" selected="0">
            <x v="47"/>
          </reference>
          <reference field="8" count="1">
            <x v="3"/>
          </reference>
        </references>
      </pivotArea>
    </format>
    <format dxfId="976">
      <pivotArea dataOnly="0" labelOnly="1" outline="0" fieldPosition="0">
        <references count="5">
          <reference field="0" count="0" selected="0"/>
          <reference field="1" count="1" selected="0">
            <x v="7"/>
          </reference>
          <reference field="2" count="1" selected="0">
            <x v="2"/>
          </reference>
          <reference field="4" count="1" selected="0">
            <x v="21"/>
          </reference>
          <reference field="8" count="1">
            <x v="4"/>
          </reference>
        </references>
      </pivotArea>
    </format>
    <format dxfId="975">
      <pivotArea dataOnly="0" labelOnly="1" outline="0" fieldPosition="0">
        <references count="5">
          <reference field="0" count="0" selected="0"/>
          <reference field="1" count="1" selected="0">
            <x v="8"/>
          </reference>
          <reference field="2" count="1" selected="0">
            <x v="3"/>
          </reference>
          <reference field="4" count="1" selected="0">
            <x v="25"/>
          </reference>
          <reference field="8" count="1">
            <x v="5"/>
          </reference>
        </references>
      </pivotArea>
    </format>
    <format dxfId="974">
      <pivotArea dataOnly="0" labelOnly="1" outline="0" fieldPosition="0">
        <references count="5">
          <reference field="0" count="0" selected="0"/>
          <reference field="1" count="1" selected="0">
            <x v="14"/>
          </reference>
          <reference field="2" count="1" selected="0">
            <x v="13"/>
          </reference>
          <reference field="4" count="1" selected="0">
            <x v="43"/>
          </reference>
          <reference field="8" count="1">
            <x v="14"/>
          </reference>
        </references>
      </pivotArea>
    </format>
    <format dxfId="973">
      <pivotArea dataOnly="0" labelOnly="1" outline="0" fieldPosition="0">
        <references count="5">
          <reference field="0" count="0" selected="0"/>
          <reference field="1" count="1" selected="0">
            <x v="15"/>
          </reference>
          <reference field="2" count="1" selected="0">
            <x v="21"/>
          </reference>
          <reference field="4" count="1" selected="0">
            <x v="18"/>
          </reference>
          <reference field="8" count="1">
            <x v="22"/>
          </reference>
        </references>
      </pivotArea>
    </format>
    <format dxfId="972">
      <pivotArea dataOnly="0" labelOnly="1" outline="0" fieldPosition="0">
        <references count="5">
          <reference field="0" count="0" selected="0"/>
          <reference field="1" count="1" selected="0">
            <x v="16"/>
          </reference>
          <reference field="2" count="1" selected="0">
            <x v="23"/>
          </reference>
          <reference field="4" count="1" selected="0">
            <x v="13"/>
          </reference>
          <reference field="8" count="1">
            <x v="24"/>
          </reference>
        </references>
      </pivotArea>
    </format>
    <format dxfId="971">
      <pivotArea dataOnly="0" labelOnly="1" outline="0" fieldPosition="0">
        <references count="5">
          <reference field="0" count="0" selected="0"/>
          <reference field="1" count="1" selected="0">
            <x v="20"/>
          </reference>
          <reference field="2" count="1" selected="0">
            <x v="22"/>
          </reference>
          <reference field="4" count="1" selected="0">
            <x v="11"/>
          </reference>
          <reference field="8" count="1">
            <x v="23"/>
          </reference>
        </references>
      </pivotArea>
    </format>
    <format dxfId="970">
      <pivotArea dataOnly="0" labelOnly="1" outline="0" fieldPosition="0">
        <references count="5">
          <reference field="0" count="0" selected="0"/>
          <reference field="1" count="1" selected="0">
            <x v="21"/>
          </reference>
          <reference field="2" count="1" selected="0">
            <x v="29"/>
          </reference>
          <reference field="4" count="1" selected="0">
            <x v="17"/>
          </reference>
          <reference field="8" count="1">
            <x v="29"/>
          </reference>
        </references>
      </pivotArea>
    </format>
    <format dxfId="969">
      <pivotArea dataOnly="0" labelOnly="1" outline="0" fieldPosition="0">
        <references count="5">
          <reference field="0" count="0" selected="0"/>
          <reference field="1" count="1" selected="0">
            <x v="22"/>
          </reference>
          <reference field="2" count="1" selected="0">
            <x v="34"/>
          </reference>
          <reference field="4" count="1" selected="0">
            <x v="48"/>
          </reference>
          <reference field="8" count="1">
            <x v="34"/>
          </reference>
        </references>
      </pivotArea>
    </format>
    <format dxfId="968">
      <pivotArea dataOnly="0" labelOnly="1" outline="0" fieldPosition="0">
        <references count="5">
          <reference field="0" count="0" selected="0"/>
          <reference field="1" count="1" selected="0">
            <x v="23"/>
          </reference>
          <reference field="2" count="1" selected="0">
            <x v="33"/>
          </reference>
          <reference field="4" count="1" selected="0">
            <x v="41"/>
          </reference>
          <reference field="8" count="1">
            <x v="33"/>
          </reference>
        </references>
      </pivotArea>
    </format>
    <format dxfId="967">
      <pivotArea dataOnly="0" labelOnly="1" outline="0" fieldPosition="0">
        <references count="5">
          <reference field="0" count="0" selected="0"/>
          <reference field="1" count="1" selected="0">
            <x v="25"/>
          </reference>
          <reference field="2" count="1" selected="0">
            <x v="30"/>
          </reference>
          <reference field="4" count="1" selected="0">
            <x v="23"/>
          </reference>
          <reference field="8" count="1">
            <x v="29"/>
          </reference>
        </references>
      </pivotArea>
    </format>
    <format dxfId="966">
      <pivotArea dataOnly="0" labelOnly="1" outline="0" fieldPosition="0">
        <references count="5">
          <reference field="0" count="0" selected="0"/>
          <reference field="1" count="1" selected="0">
            <x v="26"/>
          </reference>
          <reference field="2" count="1" selected="0">
            <x v="27"/>
          </reference>
          <reference field="4" count="1" selected="0">
            <x v="12"/>
          </reference>
          <reference field="8" count="1">
            <x v="28"/>
          </reference>
        </references>
      </pivotArea>
    </format>
    <format dxfId="965">
      <pivotArea dataOnly="0" labelOnly="1" outline="0" fieldPosition="0">
        <references count="5">
          <reference field="0" count="0" selected="0"/>
          <reference field="1" count="1" selected="0">
            <x v="27"/>
          </reference>
          <reference field="2" count="1" selected="0">
            <x v="28"/>
          </reference>
          <reference field="4" count="1" selected="0">
            <x v="29"/>
          </reference>
          <reference field="8" count="1">
            <x v="29"/>
          </reference>
        </references>
      </pivotArea>
    </format>
    <format dxfId="964">
      <pivotArea dataOnly="0" labelOnly="1" outline="0" fieldPosition="0">
        <references count="5">
          <reference field="0" count="0" selected="0"/>
          <reference field="1" count="1" selected="0">
            <x v="28"/>
          </reference>
          <reference field="2" count="1" selected="0">
            <x v="30"/>
          </reference>
          <reference field="4" count="1" selected="0">
            <x v="22"/>
          </reference>
          <reference field="8" count="1">
            <x v="31"/>
          </reference>
        </references>
      </pivotArea>
    </format>
    <format dxfId="963">
      <pivotArea dataOnly="0" labelOnly="1" outline="0" fieldPosition="0">
        <references count="5">
          <reference field="0" count="0" selected="0"/>
          <reference field="1" count="1" selected="0">
            <x v="29"/>
          </reference>
          <reference field="2" count="1" selected="0">
            <x v="39"/>
          </reference>
          <reference field="4" count="1" selected="0">
            <x v="28"/>
          </reference>
          <reference field="8" count="1">
            <x v="42"/>
          </reference>
        </references>
      </pivotArea>
    </format>
    <format dxfId="962">
      <pivotArea dataOnly="0" labelOnly="1" outline="0" fieldPosition="0">
        <references count="5">
          <reference field="0" count="0" selected="0"/>
          <reference field="1" count="1" selected="0">
            <x v="30"/>
          </reference>
          <reference field="2" count="1" selected="0">
            <x v="32"/>
          </reference>
          <reference field="4" count="1" selected="0">
            <x v="33"/>
          </reference>
          <reference field="8" count="1">
            <x v="32"/>
          </reference>
        </references>
      </pivotArea>
    </format>
    <format dxfId="961">
      <pivotArea dataOnly="0" labelOnly="1" outline="0" fieldPosition="0">
        <references count="5">
          <reference field="0" count="0" selected="0"/>
          <reference field="1" count="1" selected="0">
            <x v="31"/>
          </reference>
          <reference field="2" count="1" selected="0">
            <x v="1"/>
          </reference>
          <reference field="4" count="1" selected="0">
            <x v="46"/>
          </reference>
          <reference field="8" count="1">
            <x v="38"/>
          </reference>
        </references>
      </pivotArea>
    </format>
    <format dxfId="960">
      <pivotArea dataOnly="0" labelOnly="1" outline="0" fieldPosition="0">
        <references count="5">
          <reference field="0" count="0" selected="0"/>
          <reference field="1" count="1" selected="0">
            <x v="32"/>
          </reference>
          <reference field="2" count="1" selected="0">
            <x v="35"/>
          </reference>
          <reference field="4" count="1" selected="0">
            <x v="34"/>
          </reference>
          <reference field="8" count="1">
            <x v="35"/>
          </reference>
        </references>
      </pivotArea>
    </format>
    <format dxfId="959">
      <pivotArea dataOnly="0" labelOnly="1" outline="0" fieldPosition="0">
        <references count="5">
          <reference field="0" count="0" selected="0"/>
          <reference field="1" count="1" selected="0">
            <x v="33"/>
          </reference>
          <reference field="2" count="1" selected="0">
            <x v="36"/>
          </reference>
          <reference field="4" count="1" selected="0">
            <x v="24"/>
          </reference>
          <reference field="8" count="1">
            <x v="36"/>
          </reference>
        </references>
      </pivotArea>
    </format>
    <format dxfId="958">
      <pivotArea dataOnly="0" labelOnly="1" outline="0" fieldPosition="0">
        <references count="5">
          <reference field="0" count="0" selected="0"/>
          <reference field="1" count="1" selected="0">
            <x v="34"/>
          </reference>
          <reference field="2" count="1" selected="0">
            <x v="32"/>
          </reference>
          <reference field="4" count="1" selected="0">
            <x v="1"/>
          </reference>
          <reference field="8" count="1">
            <x v="37"/>
          </reference>
        </references>
      </pivotArea>
    </format>
    <format dxfId="957">
      <pivotArea dataOnly="0" labelOnly="1" outline="0" fieldPosition="0">
        <references count="5">
          <reference field="0" count="0" selected="0"/>
          <reference field="1" count="1" selected="0">
            <x v="35"/>
          </reference>
          <reference field="2" count="1" selected="0">
            <x v="37"/>
          </reference>
          <reference field="4" count="1" selected="0">
            <x v="26"/>
          </reference>
          <reference field="8" count="1">
            <x v="40"/>
          </reference>
        </references>
      </pivotArea>
    </format>
    <format dxfId="956">
      <pivotArea dataOnly="0" labelOnly="1" outline="0" fieldPosition="0">
        <references count="5">
          <reference field="0" count="0" selected="0"/>
          <reference field="1" count="1" selected="0">
            <x v="36"/>
          </reference>
          <reference field="2" count="1" selected="0">
            <x v="38"/>
          </reference>
          <reference field="4" count="1" selected="0">
            <x v="44"/>
          </reference>
          <reference field="8" count="1">
            <x v="41"/>
          </reference>
        </references>
      </pivotArea>
    </format>
    <format dxfId="955">
      <pivotArea dataOnly="0" labelOnly="1" outline="0" fieldPosition="0">
        <references count="5">
          <reference field="0" count="0" selected="0"/>
          <reference field="1" count="1" selected="0">
            <x v="37"/>
          </reference>
          <reference field="2" count="1" selected="0">
            <x v="41"/>
          </reference>
          <reference field="4" count="1" selected="0">
            <x v="14"/>
          </reference>
          <reference field="8" count="1">
            <x v="43"/>
          </reference>
        </references>
      </pivotArea>
    </format>
    <format dxfId="954">
      <pivotArea dataOnly="0" labelOnly="1" outline="0" fieldPosition="0">
        <references count="5">
          <reference field="0" count="0" selected="0"/>
          <reference field="1" count="1" selected="0">
            <x v="40"/>
          </reference>
          <reference field="2" count="1" selected="0">
            <x v="25"/>
          </reference>
          <reference field="4" count="1" selected="0">
            <x v="9"/>
          </reference>
          <reference field="8" count="1">
            <x v="39"/>
          </reference>
        </references>
      </pivotArea>
    </format>
    <format dxfId="953">
      <pivotArea dataOnly="0" labelOnly="1" outline="0" fieldPosition="0">
        <references count="5">
          <reference field="0" count="0" selected="0"/>
          <reference field="1" count="1" selected="0">
            <x v="40"/>
          </reference>
          <reference field="2" count="1" selected="0">
            <x v="42"/>
          </reference>
          <reference field="4" count="1" selected="0">
            <x v="10"/>
          </reference>
          <reference field="8" count="1">
            <x v="44"/>
          </reference>
        </references>
      </pivotArea>
    </format>
    <format dxfId="952">
      <pivotArea dataOnly="0" labelOnly="1" outline="0" fieldPosition="0">
        <references count="6">
          <reference field="0" count="0" selected="0"/>
          <reference field="1" count="1" selected="0">
            <x v="6"/>
          </reference>
          <reference field="2" count="1" selected="0">
            <x v="1"/>
          </reference>
          <reference field="4" count="1" selected="0">
            <x v="47"/>
          </reference>
          <reference field="8" count="1" selected="0">
            <x v="3"/>
          </reference>
          <reference field="12" count="1">
            <x v="0"/>
          </reference>
        </references>
      </pivotArea>
    </format>
    <format dxfId="951">
      <pivotArea dataOnly="0" labelOnly="1" outline="0" fieldPosition="0">
        <references count="6">
          <reference field="0" count="0" selected="0"/>
          <reference field="1" count="1" selected="0">
            <x v="26"/>
          </reference>
          <reference field="2" count="1" selected="0">
            <x v="27"/>
          </reference>
          <reference field="4" count="1" selected="0">
            <x v="12"/>
          </reference>
          <reference field="8" count="1" selected="0">
            <x v="28"/>
          </reference>
          <reference field="12" count="1">
            <x v="0"/>
          </reference>
        </references>
      </pivotArea>
    </format>
    <format dxfId="950">
      <pivotArea dataOnly="0" labelOnly="1" outline="0" fieldPosition="0">
        <references count="6">
          <reference field="0" count="0" selected="0"/>
          <reference field="1" count="1" selected="0">
            <x v="32"/>
          </reference>
          <reference field="2" count="1" selected="0">
            <x v="35"/>
          </reference>
          <reference field="4" count="1" selected="0">
            <x v="34"/>
          </reference>
          <reference field="8" count="1" selected="0">
            <x v="35"/>
          </reference>
          <reference field="12" count="1">
            <x v="0"/>
          </reference>
        </references>
      </pivotArea>
    </format>
    <format dxfId="949">
      <pivotArea dataOnly="0" labelOnly="1" outline="0" fieldPosition="0">
        <references count="6">
          <reference field="0" count="0" selected="0"/>
          <reference field="1" count="1" selected="0">
            <x v="37"/>
          </reference>
          <reference field="2" count="1" selected="0">
            <x v="41"/>
          </reference>
          <reference field="4" count="1" selected="0">
            <x v="14"/>
          </reference>
          <reference field="8" count="1" selected="0">
            <x v="43"/>
          </reference>
          <reference field="12" count="1">
            <x v="0"/>
          </reference>
        </references>
      </pivotArea>
    </format>
    <format dxfId="948">
      <pivotArea dataOnly="0" labelOnly="1" outline="0" fieldPosition="0">
        <references count="7">
          <reference field="0" count="0" selected="0"/>
          <reference field="1" count="1" selected="0">
            <x v="6"/>
          </reference>
          <reference field="2" count="1" selected="0">
            <x v="1"/>
          </reference>
          <reference field="4" count="1" selected="0">
            <x v="47"/>
          </reference>
          <reference field="8" count="1" selected="0">
            <x v="3"/>
          </reference>
          <reference field="12" count="1" selected="0">
            <x v="0"/>
          </reference>
          <reference field="15" count="1">
            <x v="8"/>
          </reference>
        </references>
      </pivotArea>
    </format>
    <format dxfId="947">
      <pivotArea dataOnly="0" labelOnly="1" outline="0" fieldPosition="0">
        <references count="7">
          <reference field="0" count="0" selected="0"/>
          <reference field="1" count="1" selected="0">
            <x v="7"/>
          </reference>
          <reference field="2" count="1" selected="0">
            <x v="2"/>
          </reference>
          <reference field="4" count="1" selected="0">
            <x v="21"/>
          </reference>
          <reference field="8" count="1" selected="0">
            <x v="4"/>
          </reference>
          <reference field="12" count="1" selected="0">
            <x v="0"/>
          </reference>
          <reference field="15" count="2">
            <x v="30"/>
            <x v="31"/>
          </reference>
        </references>
      </pivotArea>
    </format>
    <format dxfId="946">
      <pivotArea dataOnly="0" labelOnly="1" outline="0" fieldPosition="0">
        <references count="7">
          <reference field="0" count="0" selected="0"/>
          <reference field="1" count="1" selected="0">
            <x v="8"/>
          </reference>
          <reference field="2" count="1" selected="0">
            <x v="3"/>
          </reference>
          <reference field="4" count="1" selected="0">
            <x v="25"/>
          </reference>
          <reference field="8" count="1" selected="0">
            <x v="5"/>
          </reference>
          <reference field="12" count="1" selected="0">
            <x v="0"/>
          </reference>
          <reference field="15" count="2">
            <x v="28"/>
            <x v="50"/>
          </reference>
        </references>
      </pivotArea>
    </format>
    <format dxfId="945">
      <pivotArea dataOnly="0" labelOnly="1" outline="0" fieldPosition="0">
        <references count="7">
          <reference field="0" count="0" selected="0"/>
          <reference field="1" count="1" selected="0">
            <x v="14"/>
          </reference>
          <reference field="2" count="1" selected="0">
            <x v="13"/>
          </reference>
          <reference field="4" count="1" selected="0">
            <x v="43"/>
          </reference>
          <reference field="8" count="1" selected="0">
            <x v="14"/>
          </reference>
          <reference field="12" count="1" selected="0">
            <x v="0"/>
          </reference>
          <reference field="15" count="1">
            <x v="48"/>
          </reference>
        </references>
      </pivotArea>
    </format>
    <format dxfId="944">
      <pivotArea dataOnly="0" labelOnly="1" outline="0" fieldPosition="0">
        <references count="7">
          <reference field="0" count="0" selected="0"/>
          <reference field="1" count="1" selected="0">
            <x v="15"/>
          </reference>
          <reference field="2" count="1" selected="0">
            <x v="21"/>
          </reference>
          <reference field="4" count="1" selected="0">
            <x v="18"/>
          </reference>
          <reference field="8" count="1" selected="0">
            <x v="22"/>
          </reference>
          <reference field="12" count="1" selected="0">
            <x v="0"/>
          </reference>
          <reference field="15" count="1">
            <x v="68"/>
          </reference>
        </references>
      </pivotArea>
    </format>
    <format dxfId="943">
      <pivotArea dataOnly="0" labelOnly="1" outline="0" fieldPosition="0">
        <references count="7">
          <reference field="0" count="0" selected="0"/>
          <reference field="1" count="1" selected="0">
            <x v="16"/>
          </reference>
          <reference field="2" count="1" selected="0">
            <x v="23"/>
          </reference>
          <reference field="4" count="1" selected="0">
            <x v="13"/>
          </reference>
          <reference field="8" count="1" selected="0">
            <x v="24"/>
          </reference>
          <reference field="12" count="1" selected="0">
            <x v="0"/>
          </reference>
          <reference field="15" count="2">
            <x v="3"/>
            <x v="26"/>
          </reference>
        </references>
      </pivotArea>
    </format>
    <format dxfId="942">
      <pivotArea dataOnly="0" labelOnly="1" outline="0" fieldPosition="0">
        <references count="7">
          <reference field="0" count="0" selected="0"/>
          <reference field="1" count="1" selected="0">
            <x v="20"/>
          </reference>
          <reference field="2" count="1" selected="0">
            <x v="22"/>
          </reference>
          <reference field="4" count="1" selected="0">
            <x v="11"/>
          </reference>
          <reference field="8" count="1" selected="0">
            <x v="23"/>
          </reference>
          <reference field="12" count="1" selected="0">
            <x v="0"/>
          </reference>
          <reference field="15" count="1">
            <x v="45"/>
          </reference>
        </references>
      </pivotArea>
    </format>
    <format dxfId="941">
      <pivotArea dataOnly="0" labelOnly="1" outline="0" fieldPosition="0">
        <references count="7">
          <reference field="0" count="0" selected="0"/>
          <reference field="1" count="1" selected="0">
            <x v="21"/>
          </reference>
          <reference field="2" count="1" selected="0">
            <x v="29"/>
          </reference>
          <reference field="4" count="1" selected="0">
            <x v="17"/>
          </reference>
          <reference field="8" count="1" selected="0">
            <x v="29"/>
          </reference>
          <reference field="12" count="1" selected="0">
            <x v="0"/>
          </reference>
          <reference field="15" count="1">
            <x v="39"/>
          </reference>
        </references>
      </pivotArea>
    </format>
    <format dxfId="940">
      <pivotArea dataOnly="0" labelOnly="1" outline="0" fieldPosition="0">
        <references count="7">
          <reference field="0" count="0" selected="0"/>
          <reference field="1" count="1" selected="0">
            <x v="22"/>
          </reference>
          <reference field="2" count="1" selected="0">
            <x v="34"/>
          </reference>
          <reference field="4" count="1" selected="0">
            <x v="48"/>
          </reference>
          <reference field="8" count="1" selected="0">
            <x v="34"/>
          </reference>
          <reference field="12" count="1" selected="0">
            <x v="0"/>
          </reference>
          <reference field="15" count="1">
            <x v="43"/>
          </reference>
        </references>
      </pivotArea>
    </format>
    <format dxfId="939">
      <pivotArea dataOnly="0" labelOnly="1" outline="0" fieldPosition="0">
        <references count="7">
          <reference field="0" count="0" selected="0"/>
          <reference field="1" count="1" selected="0">
            <x v="23"/>
          </reference>
          <reference field="2" count="1" selected="0">
            <x v="33"/>
          </reference>
          <reference field="4" count="1" selected="0">
            <x v="41"/>
          </reference>
          <reference field="8" count="1" selected="0">
            <x v="33"/>
          </reference>
          <reference field="12" count="1" selected="0">
            <x v="0"/>
          </reference>
          <reference field="15" count="1">
            <x v="55"/>
          </reference>
        </references>
      </pivotArea>
    </format>
    <format dxfId="938">
      <pivotArea dataOnly="0" labelOnly="1" outline="0" fieldPosition="0">
        <references count="7">
          <reference field="0" count="0" selected="0"/>
          <reference field="1" count="1" selected="0">
            <x v="25"/>
          </reference>
          <reference field="2" count="1" selected="0">
            <x v="30"/>
          </reference>
          <reference field="4" count="1" selected="0">
            <x v="23"/>
          </reference>
          <reference field="8" count="1" selected="0">
            <x v="29"/>
          </reference>
          <reference field="12" count="1" selected="0">
            <x v="0"/>
          </reference>
          <reference field="15" count="2">
            <x v="38"/>
            <x v="63"/>
          </reference>
        </references>
      </pivotArea>
    </format>
    <format dxfId="937">
      <pivotArea dataOnly="0" labelOnly="1" outline="0" fieldPosition="0">
        <references count="7">
          <reference field="0" count="0" selected="0"/>
          <reference field="1" count="1" selected="0">
            <x v="26"/>
          </reference>
          <reference field="2" count="1" selected="0">
            <x v="27"/>
          </reference>
          <reference field="4" count="1" selected="0">
            <x v="12"/>
          </reference>
          <reference field="8" count="1" selected="0">
            <x v="28"/>
          </reference>
          <reference field="12" count="1" selected="0">
            <x v="0"/>
          </reference>
          <reference field="15" count="1">
            <x v="47"/>
          </reference>
        </references>
      </pivotArea>
    </format>
    <format dxfId="936">
      <pivotArea dataOnly="0" labelOnly="1" outline="0" fieldPosition="0">
        <references count="7">
          <reference field="0" count="0" selected="0"/>
          <reference field="1" count="1" selected="0">
            <x v="27"/>
          </reference>
          <reference field="2" count="1" selected="0">
            <x v="28"/>
          </reference>
          <reference field="4" count="1" selected="0">
            <x v="29"/>
          </reference>
          <reference field="8" count="1" selected="0">
            <x v="29"/>
          </reference>
          <reference field="12" count="1" selected="0">
            <x v="0"/>
          </reference>
          <reference field="15" count="1">
            <x v="36"/>
          </reference>
        </references>
      </pivotArea>
    </format>
    <format dxfId="935">
      <pivotArea dataOnly="0" labelOnly="1" outline="0" fieldPosition="0">
        <references count="7">
          <reference field="0" count="0" selected="0"/>
          <reference field="1" count="1" selected="0">
            <x v="28"/>
          </reference>
          <reference field="2" count="1" selected="0">
            <x v="30"/>
          </reference>
          <reference field="4" count="1" selected="0">
            <x v="22"/>
          </reference>
          <reference field="8" count="1" selected="0">
            <x v="31"/>
          </reference>
          <reference field="12" count="1" selected="0">
            <x v="0"/>
          </reference>
          <reference field="15" count="5">
            <x v="23"/>
            <x v="33"/>
            <x v="40"/>
            <x v="66"/>
            <x v="69"/>
          </reference>
        </references>
      </pivotArea>
    </format>
    <format dxfId="934">
      <pivotArea dataOnly="0" labelOnly="1" outline="0" fieldPosition="0">
        <references count="7">
          <reference field="0" count="0" selected="0"/>
          <reference field="1" count="1" selected="0">
            <x v="29"/>
          </reference>
          <reference field="2" count="1" selected="0">
            <x v="39"/>
          </reference>
          <reference field="4" count="1" selected="0">
            <x v="28"/>
          </reference>
          <reference field="8" count="1" selected="0">
            <x v="42"/>
          </reference>
          <reference field="12" count="1" selected="0">
            <x v="0"/>
          </reference>
          <reference field="15" count="2">
            <x v="17"/>
            <x v="67"/>
          </reference>
        </references>
      </pivotArea>
    </format>
    <format dxfId="933">
      <pivotArea dataOnly="0" labelOnly="1" outline="0" fieldPosition="0">
        <references count="7">
          <reference field="0" count="0" selected="0"/>
          <reference field="1" count="1" selected="0">
            <x v="30"/>
          </reference>
          <reference field="2" count="1" selected="0">
            <x v="32"/>
          </reference>
          <reference field="4" count="1" selected="0">
            <x v="33"/>
          </reference>
          <reference field="8" count="1" selected="0">
            <x v="32"/>
          </reference>
          <reference field="12" count="1" selected="0">
            <x v="0"/>
          </reference>
          <reference field="15" count="4">
            <x v="2"/>
            <x v="8"/>
            <x v="21"/>
            <x v="59"/>
          </reference>
        </references>
      </pivotArea>
    </format>
    <format dxfId="932">
      <pivotArea dataOnly="0" labelOnly="1" outline="0" fieldPosition="0">
        <references count="7">
          <reference field="0" count="0" selected="0"/>
          <reference field="1" count="1" selected="0">
            <x v="31"/>
          </reference>
          <reference field="2" count="1" selected="0">
            <x v="1"/>
          </reference>
          <reference field="4" count="1" selected="0">
            <x v="46"/>
          </reference>
          <reference field="8" count="1" selected="0">
            <x v="38"/>
          </reference>
          <reference field="12" count="1" selected="0">
            <x v="0"/>
          </reference>
          <reference field="15" count="4">
            <x v="18"/>
            <x v="26"/>
            <x v="41"/>
            <x v="51"/>
          </reference>
        </references>
      </pivotArea>
    </format>
    <format dxfId="931">
      <pivotArea dataOnly="0" labelOnly="1" outline="0" fieldPosition="0">
        <references count="7">
          <reference field="0" count="0" selected="0"/>
          <reference field="1" count="1" selected="0">
            <x v="32"/>
          </reference>
          <reference field="2" count="1" selected="0">
            <x v="35"/>
          </reference>
          <reference field="4" count="1" selected="0">
            <x v="34"/>
          </reference>
          <reference field="8" count="1" selected="0">
            <x v="35"/>
          </reference>
          <reference field="12" count="1" selected="0">
            <x v="0"/>
          </reference>
          <reference field="15" count="2">
            <x v="10"/>
            <x v="19"/>
          </reference>
        </references>
      </pivotArea>
    </format>
    <format dxfId="930">
      <pivotArea dataOnly="0" labelOnly="1" outline="0" fieldPosition="0">
        <references count="7">
          <reference field="0" count="0" selected="0"/>
          <reference field="1" count="1" selected="0">
            <x v="33"/>
          </reference>
          <reference field="2" count="1" selected="0">
            <x v="36"/>
          </reference>
          <reference field="4" count="1" selected="0">
            <x v="24"/>
          </reference>
          <reference field="8" count="1" selected="0">
            <x v="36"/>
          </reference>
          <reference field="12" count="1" selected="0">
            <x v="0"/>
          </reference>
          <reference field="15" count="3">
            <x v="15"/>
            <x v="16"/>
            <x v="54"/>
          </reference>
        </references>
      </pivotArea>
    </format>
    <format dxfId="929">
      <pivotArea dataOnly="0" labelOnly="1" outline="0" fieldPosition="0">
        <references count="7">
          <reference field="0" count="0" selected="0"/>
          <reference field="1" count="1" selected="0">
            <x v="34"/>
          </reference>
          <reference field="2" count="1" selected="0">
            <x v="32"/>
          </reference>
          <reference field="4" count="1" selected="0">
            <x v="1"/>
          </reference>
          <reference field="8" count="1" selected="0">
            <x v="37"/>
          </reference>
          <reference field="12" count="1" selected="0">
            <x v="0"/>
          </reference>
          <reference field="15" count="5">
            <x v="1"/>
            <x v="23"/>
            <x v="29"/>
            <x v="52"/>
            <x v="56"/>
          </reference>
        </references>
      </pivotArea>
    </format>
    <format dxfId="928">
      <pivotArea dataOnly="0" labelOnly="1" outline="0" fieldPosition="0">
        <references count="7">
          <reference field="0" count="0" selected="0"/>
          <reference field="1" count="1" selected="0">
            <x v="35"/>
          </reference>
          <reference field="2" count="1" selected="0">
            <x v="37"/>
          </reference>
          <reference field="4" count="1" selected="0">
            <x v="26"/>
          </reference>
          <reference field="8" count="1" selected="0">
            <x v="40"/>
          </reference>
          <reference field="12" count="1" selected="0">
            <x v="0"/>
          </reference>
          <reference field="15" count="6">
            <x v="0"/>
            <x v="13"/>
            <x v="24"/>
            <x v="25"/>
            <x v="37"/>
            <x v="58"/>
          </reference>
        </references>
      </pivotArea>
    </format>
    <format dxfId="927">
      <pivotArea dataOnly="0" labelOnly="1" outline="0" fieldPosition="0">
        <references count="7">
          <reference field="0" count="0" selected="0"/>
          <reference field="1" count="1" selected="0">
            <x v="37"/>
          </reference>
          <reference field="2" count="1" selected="0">
            <x v="41"/>
          </reference>
          <reference field="4" count="1" selected="0">
            <x v="14"/>
          </reference>
          <reference field="8" count="1" selected="0">
            <x v="43"/>
          </reference>
          <reference field="12" count="1" selected="0">
            <x v="0"/>
          </reference>
          <reference field="15" count="1">
            <x v="57"/>
          </reference>
        </references>
      </pivotArea>
    </format>
    <format dxfId="926">
      <pivotArea dataOnly="0" labelOnly="1" outline="0" fieldPosition="0">
        <references count="7">
          <reference field="0" count="0" selected="0"/>
          <reference field="1" count="1" selected="0">
            <x v="38"/>
          </reference>
          <reference field="2" count="1" selected="0">
            <x v="40"/>
          </reference>
          <reference field="4" count="1" selected="0">
            <x v="44"/>
          </reference>
          <reference field="8" count="1" selected="0">
            <x v="43"/>
          </reference>
          <reference field="12" count="1" selected="0">
            <x v="0"/>
          </reference>
          <reference field="15" count="1">
            <x v="62"/>
          </reference>
        </references>
      </pivotArea>
    </format>
    <format dxfId="925">
      <pivotArea dataOnly="0" labelOnly="1" outline="0" fieldPosition="0">
        <references count="7">
          <reference field="0" count="0" selected="0"/>
          <reference field="1" count="1" selected="0">
            <x v="40"/>
          </reference>
          <reference field="2" count="1" selected="0">
            <x v="25"/>
          </reference>
          <reference field="4" count="1" selected="0">
            <x v="9"/>
          </reference>
          <reference field="8" count="1" selected="0">
            <x v="39"/>
          </reference>
          <reference field="12" count="1" selected="0">
            <x v="0"/>
          </reference>
          <reference field="15" count="1">
            <x v="58"/>
          </reference>
        </references>
      </pivotArea>
    </format>
    <format dxfId="924">
      <pivotArea dataOnly="0" labelOnly="1" outline="0" fieldPosition="0">
        <references count="7">
          <reference field="0" count="0" selected="0"/>
          <reference field="1" count="1" selected="0">
            <x v="40"/>
          </reference>
          <reference field="2" count="1" selected="0">
            <x v="42"/>
          </reference>
          <reference field="4" count="1" selected="0">
            <x v="10"/>
          </reference>
          <reference field="8" count="1" selected="0">
            <x v="44"/>
          </reference>
          <reference field="12" count="1" selected="0">
            <x v="0"/>
          </reference>
          <reference field="15" count="1">
            <x v="49"/>
          </reference>
        </references>
      </pivotArea>
    </format>
    <format dxfId="923">
      <pivotArea dataOnly="0" labelOnly="1" outline="0" fieldPosition="0">
        <references count="2">
          <reference field="0" count="0" selected="0"/>
          <reference field="1" count="1">
            <x v="5"/>
          </reference>
        </references>
      </pivotArea>
    </format>
    <format dxfId="922">
      <pivotArea dataOnly="0" labelOnly="1" outline="0" fieldPosition="0">
        <references count="7">
          <reference field="0" count="0" selected="0"/>
          <reference field="1" count="1" selected="0">
            <x v="6"/>
          </reference>
          <reference field="2" count="1" selected="0">
            <x v="1"/>
          </reference>
          <reference field="4" count="1" selected="0">
            <x v="47"/>
          </reference>
          <reference field="8" count="1" selected="0">
            <x v="3"/>
          </reference>
          <reference field="12" count="1" selected="0">
            <x v="0"/>
          </reference>
          <reference field="15" count="1">
            <x v="8"/>
          </reference>
        </references>
      </pivotArea>
    </format>
    <format dxfId="921">
      <pivotArea dataOnly="0" labelOnly="1" outline="0" fieldPosition="0">
        <references count="7">
          <reference field="0" count="0" selected="0"/>
          <reference field="1" count="1" selected="0">
            <x v="7"/>
          </reference>
          <reference field="2" count="1" selected="0">
            <x v="2"/>
          </reference>
          <reference field="4" count="1" selected="0">
            <x v="21"/>
          </reference>
          <reference field="8" count="1" selected="0">
            <x v="4"/>
          </reference>
          <reference field="12" count="1" selected="0">
            <x v="0"/>
          </reference>
          <reference field="15" count="2">
            <x v="30"/>
            <x v="31"/>
          </reference>
        </references>
      </pivotArea>
    </format>
    <format dxfId="920">
      <pivotArea dataOnly="0" labelOnly="1" outline="0" fieldPosition="0">
        <references count="7">
          <reference field="0" count="0" selected="0"/>
          <reference field="1" count="1" selected="0">
            <x v="8"/>
          </reference>
          <reference field="2" count="1" selected="0">
            <x v="3"/>
          </reference>
          <reference field="4" count="1" selected="0">
            <x v="25"/>
          </reference>
          <reference field="8" count="1" selected="0">
            <x v="5"/>
          </reference>
          <reference field="12" count="1" selected="0">
            <x v="0"/>
          </reference>
          <reference field="15" count="2">
            <x v="28"/>
            <x v="50"/>
          </reference>
        </references>
      </pivotArea>
    </format>
    <format dxfId="919">
      <pivotArea dataOnly="0" labelOnly="1" outline="0" fieldPosition="0">
        <references count="7">
          <reference field="0" count="0" selected="0"/>
          <reference field="1" count="1" selected="0">
            <x v="14"/>
          </reference>
          <reference field="2" count="1" selected="0">
            <x v="13"/>
          </reference>
          <reference field="4" count="1" selected="0">
            <x v="43"/>
          </reference>
          <reference field="8" count="1" selected="0">
            <x v="14"/>
          </reference>
          <reference field="12" count="1" selected="0">
            <x v="0"/>
          </reference>
          <reference field="15" count="1">
            <x v="48"/>
          </reference>
        </references>
      </pivotArea>
    </format>
    <format dxfId="918">
      <pivotArea dataOnly="0" labelOnly="1" outline="0" fieldPosition="0">
        <references count="7">
          <reference field="0" count="0" selected="0"/>
          <reference field="1" count="1" selected="0">
            <x v="15"/>
          </reference>
          <reference field="2" count="1" selected="0">
            <x v="21"/>
          </reference>
          <reference field="4" count="1" selected="0">
            <x v="18"/>
          </reference>
          <reference field="8" count="1" selected="0">
            <x v="22"/>
          </reference>
          <reference field="12" count="1" selected="0">
            <x v="0"/>
          </reference>
          <reference field="15" count="1">
            <x v="68"/>
          </reference>
        </references>
      </pivotArea>
    </format>
    <format dxfId="917">
      <pivotArea dataOnly="0" labelOnly="1" outline="0" fieldPosition="0">
        <references count="7">
          <reference field="0" count="0" selected="0"/>
          <reference field="1" count="1" selected="0">
            <x v="16"/>
          </reference>
          <reference field="2" count="1" selected="0">
            <x v="23"/>
          </reference>
          <reference field="4" count="1" selected="0">
            <x v="13"/>
          </reference>
          <reference field="8" count="1" selected="0">
            <x v="24"/>
          </reference>
          <reference field="12" count="1" selected="0">
            <x v="0"/>
          </reference>
          <reference field="15" count="2">
            <x v="3"/>
            <x v="26"/>
          </reference>
        </references>
      </pivotArea>
    </format>
    <format dxfId="916">
      <pivotArea dataOnly="0" labelOnly="1" outline="0" fieldPosition="0">
        <references count="7">
          <reference field="0" count="0" selected="0"/>
          <reference field="1" count="1" selected="0">
            <x v="20"/>
          </reference>
          <reference field="2" count="1" selected="0">
            <x v="22"/>
          </reference>
          <reference field="4" count="1" selected="0">
            <x v="11"/>
          </reference>
          <reference field="8" count="1" selected="0">
            <x v="23"/>
          </reference>
          <reference field="12" count="1" selected="0">
            <x v="0"/>
          </reference>
          <reference field="15" count="1">
            <x v="45"/>
          </reference>
        </references>
      </pivotArea>
    </format>
    <format dxfId="915">
      <pivotArea dataOnly="0" labelOnly="1" outline="0" fieldPosition="0">
        <references count="7">
          <reference field="0" count="0" selected="0"/>
          <reference field="1" count="1" selected="0">
            <x v="21"/>
          </reference>
          <reference field="2" count="1" selected="0">
            <x v="29"/>
          </reference>
          <reference field="4" count="1" selected="0">
            <x v="17"/>
          </reference>
          <reference field="8" count="1" selected="0">
            <x v="29"/>
          </reference>
          <reference field="12" count="1" selected="0">
            <x v="0"/>
          </reference>
          <reference field="15" count="1">
            <x v="39"/>
          </reference>
        </references>
      </pivotArea>
    </format>
    <format dxfId="914">
      <pivotArea dataOnly="0" labelOnly="1" outline="0" fieldPosition="0">
        <references count="7">
          <reference field="0" count="0" selected="0"/>
          <reference field="1" count="1" selected="0">
            <x v="22"/>
          </reference>
          <reference field="2" count="1" selected="0">
            <x v="34"/>
          </reference>
          <reference field="4" count="1" selected="0">
            <x v="48"/>
          </reference>
          <reference field="8" count="1" selected="0">
            <x v="34"/>
          </reference>
          <reference field="12" count="1" selected="0">
            <x v="0"/>
          </reference>
          <reference field="15" count="1">
            <x v="43"/>
          </reference>
        </references>
      </pivotArea>
    </format>
    <format dxfId="913">
      <pivotArea dataOnly="0" labelOnly="1" outline="0" fieldPosition="0">
        <references count="7">
          <reference field="0" count="0" selected="0"/>
          <reference field="1" count="1" selected="0">
            <x v="23"/>
          </reference>
          <reference field="2" count="1" selected="0">
            <x v="33"/>
          </reference>
          <reference field="4" count="1" selected="0">
            <x v="41"/>
          </reference>
          <reference field="8" count="1" selected="0">
            <x v="33"/>
          </reference>
          <reference field="12" count="1" selected="0">
            <x v="0"/>
          </reference>
          <reference field="15" count="1">
            <x v="55"/>
          </reference>
        </references>
      </pivotArea>
    </format>
    <format dxfId="912">
      <pivotArea dataOnly="0" labelOnly="1" outline="0" fieldPosition="0">
        <references count="7">
          <reference field="0" count="0" selected="0"/>
          <reference field="1" count="1" selected="0">
            <x v="25"/>
          </reference>
          <reference field="2" count="1" selected="0">
            <x v="30"/>
          </reference>
          <reference field="4" count="1" selected="0">
            <x v="23"/>
          </reference>
          <reference field="8" count="1" selected="0">
            <x v="29"/>
          </reference>
          <reference field="12" count="1" selected="0">
            <x v="0"/>
          </reference>
          <reference field="15" count="2">
            <x v="38"/>
            <x v="63"/>
          </reference>
        </references>
      </pivotArea>
    </format>
    <format dxfId="911">
      <pivotArea dataOnly="0" labelOnly="1" outline="0" fieldPosition="0">
        <references count="7">
          <reference field="0" count="0" selected="0"/>
          <reference field="1" count="1" selected="0">
            <x v="26"/>
          </reference>
          <reference field="2" count="1" selected="0">
            <x v="27"/>
          </reference>
          <reference field="4" count="1" selected="0">
            <x v="12"/>
          </reference>
          <reference field="8" count="1" selected="0">
            <x v="28"/>
          </reference>
          <reference field="12" count="1" selected="0">
            <x v="0"/>
          </reference>
          <reference field="15" count="1">
            <x v="47"/>
          </reference>
        </references>
      </pivotArea>
    </format>
    <format dxfId="910">
      <pivotArea dataOnly="0" labelOnly="1" outline="0" fieldPosition="0">
        <references count="7">
          <reference field="0" count="0" selected="0"/>
          <reference field="1" count="1" selected="0">
            <x v="27"/>
          </reference>
          <reference field="2" count="1" selected="0">
            <x v="28"/>
          </reference>
          <reference field="4" count="1" selected="0">
            <x v="29"/>
          </reference>
          <reference field="8" count="1" selected="0">
            <x v="29"/>
          </reference>
          <reference field="12" count="1" selected="0">
            <x v="0"/>
          </reference>
          <reference field="15" count="1">
            <x v="36"/>
          </reference>
        </references>
      </pivotArea>
    </format>
    <format dxfId="909">
      <pivotArea dataOnly="0" labelOnly="1" outline="0" fieldPosition="0">
        <references count="7">
          <reference field="0" count="0" selected="0"/>
          <reference field="1" count="1" selected="0">
            <x v="28"/>
          </reference>
          <reference field="2" count="1" selected="0">
            <x v="30"/>
          </reference>
          <reference field="4" count="1" selected="0">
            <x v="22"/>
          </reference>
          <reference field="8" count="1" selected="0">
            <x v="31"/>
          </reference>
          <reference field="12" count="1" selected="0">
            <x v="0"/>
          </reference>
          <reference field="15" count="5">
            <x v="23"/>
            <x v="33"/>
            <x v="40"/>
            <x v="66"/>
            <x v="69"/>
          </reference>
        </references>
      </pivotArea>
    </format>
    <format dxfId="908">
      <pivotArea dataOnly="0" labelOnly="1" outline="0" fieldPosition="0">
        <references count="7">
          <reference field="0" count="0" selected="0"/>
          <reference field="1" count="1" selected="0">
            <x v="29"/>
          </reference>
          <reference field="2" count="1" selected="0">
            <x v="39"/>
          </reference>
          <reference field="4" count="1" selected="0">
            <x v="28"/>
          </reference>
          <reference field="8" count="1" selected="0">
            <x v="42"/>
          </reference>
          <reference field="12" count="1" selected="0">
            <x v="0"/>
          </reference>
          <reference field="15" count="2">
            <x v="17"/>
            <x v="67"/>
          </reference>
        </references>
      </pivotArea>
    </format>
    <format dxfId="907">
      <pivotArea dataOnly="0" labelOnly="1" outline="0" fieldPosition="0">
        <references count="7">
          <reference field="0" count="0" selected="0"/>
          <reference field="1" count="1" selected="0">
            <x v="30"/>
          </reference>
          <reference field="2" count="1" selected="0">
            <x v="32"/>
          </reference>
          <reference field="4" count="1" selected="0">
            <x v="33"/>
          </reference>
          <reference field="8" count="1" selected="0">
            <x v="32"/>
          </reference>
          <reference field="12" count="1" selected="0">
            <x v="0"/>
          </reference>
          <reference field="15" count="4">
            <x v="2"/>
            <x v="8"/>
            <x v="21"/>
            <x v="59"/>
          </reference>
        </references>
      </pivotArea>
    </format>
    <format dxfId="906">
      <pivotArea dataOnly="0" labelOnly="1" outline="0" fieldPosition="0">
        <references count="7">
          <reference field="0" count="0" selected="0"/>
          <reference field="1" count="1" selected="0">
            <x v="31"/>
          </reference>
          <reference field="2" count="1" selected="0">
            <x v="1"/>
          </reference>
          <reference field="4" count="1" selected="0">
            <x v="46"/>
          </reference>
          <reference field="8" count="1" selected="0">
            <x v="38"/>
          </reference>
          <reference field="12" count="1" selected="0">
            <x v="0"/>
          </reference>
          <reference field="15" count="4">
            <x v="18"/>
            <x v="26"/>
            <x v="41"/>
            <x v="51"/>
          </reference>
        </references>
      </pivotArea>
    </format>
    <format dxfId="905">
      <pivotArea dataOnly="0" labelOnly="1" outline="0" fieldPosition="0">
        <references count="7">
          <reference field="0" count="0" selected="0"/>
          <reference field="1" count="1" selected="0">
            <x v="32"/>
          </reference>
          <reference field="2" count="1" selected="0">
            <x v="35"/>
          </reference>
          <reference field="4" count="1" selected="0">
            <x v="34"/>
          </reference>
          <reference field="8" count="1" selected="0">
            <x v="35"/>
          </reference>
          <reference field="12" count="1" selected="0">
            <x v="0"/>
          </reference>
          <reference field="15" count="2">
            <x v="10"/>
            <x v="19"/>
          </reference>
        </references>
      </pivotArea>
    </format>
    <format dxfId="904">
      <pivotArea dataOnly="0" labelOnly="1" outline="0" fieldPosition="0">
        <references count="7">
          <reference field="0" count="0" selected="0"/>
          <reference field="1" count="1" selected="0">
            <x v="33"/>
          </reference>
          <reference field="2" count="1" selected="0">
            <x v="36"/>
          </reference>
          <reference field="4" count="1" selected="0">
            <x v="24"/>
          </reference>
          <reference field="8" count="1" selected="0">
            <x v="36"/>
          </reference>
          <reference field="12" count="1" selected="0">
            <x v="0"/>
          </reference>
          <reference field="15" count="3">
            <x v="15"/>
            <x v="16"/>
            <x v="54"/>
          </reference>
        </references>
      </pivotArea>
    </format>
    <format dxfId="903">
      <pivotArea dataOnly="0" labelOnly="1" outline="0" fieldPosition="0">
        <references count="7">
          <reference field="0" count="0" selected="0"/>
          <reference field="1" count="1" selected="0">
            <x v="34"/>
          </reference>
          <reference field="2" count="1" selected="0">
            <x v="32"/>
          </reference>
          <reference field="4" count="1" selected="0">
            <x v="1"/>
          </reference>
          <reference field="8" count="1" selected="0">
            <x v="37"/>
          </reference>
          <reference field="12" count="1" selected="0">
            <x v="0"/>
          </reference>
          <reference field="15" count="5">
            <x v="1"/>
            <x v="23"/>
            <x v="29"/>
            <x v="52"/>
            <x v="56"/>
          </reference>
        </references>
      </pivotArea>
    </format>
    <format dxfId="902">
      <pivotArea dataOnly="0" labelOnly="1" outline="0" fieldPosition="0">
        <references count="7">
          <reference field="0" count="0" selected="0"/>
          <reference field="1" count="1" selected="0">
            <x v="35"/>
          </reference>
          <reference field="2" count="1" selected="0">
            <x v="37"/>
          </reference>
          <reference field="4" count="1" selected="0">
            <x v="26"/>
          </reference>
          <reference field="8" count="1" selected="0">
            <x v="40"/>
          </reference>
          <reference field="12" count="1" selected="0">
            <x v="0"/>
          </reference>
          <reference field="15" count="6">
            <x v="0"/>
            <x v="13"/>
            <x v="24"/>
            <x v="25"/>
            <x v="37"/>
            <x v="58"/>
          </reference>
        </references>
      </pivotArea>
    </format>
    <format dxfId="901">
      <pivotArea dataOnly="0" labelOnly="1" outline="0" fieldPosition="0">
        <references count="7">
          <reference field="0" count="0" selected="0"/>
          <reference field="1" count="1" selected="0">
            <x v="37"/>
          </reference>
          <reference field="2" count="1" selected="0">
            <x v="41"/>
          </reference>
          <reference field="4" count="1" selected="0">
            <x v="14"/>
          </reference>
          <reference field="8" count="1" selected="0">
            <x v="43"/>
          </reference>
          <reference field="12" count="1" selected="0">
            <x v="0"/>
          </reference>
          <reference field="15" count="1">
            <x v="57"/>
          </reference>
        </references>
      </pivotArea>
    </format>
    <format dxfId="900">
      <pivotArea dataOnly="0" labelOnly="1" outline="0" fieldPosition="0">
        <references count="7">
          <reference field="0" count="0" selected="0"/>
          <reference field="1" count="1" selected="0">
            <x v="38"/>
          </reference>
          <reference field="2" count="1" selected="0">
            <x v="40"/>
          </reference>
          <reference field="4" count="1" selected="0">
            <x v="44"/>
          </reference>
          <reference field="8" count="1" selected="0">
            <x v="43"/>
          </reference>
          <reference field="12" count="1" selected="0">
            <x v="0"/>
          </reference>
          <reference field="15" count="1">
            <x v="62"/>
          </reference>
        </references>
      </pivotArea>
    </format>
    <format dxfId="899">
      <pivotArea dataOnly="0" labelOnly="1" outline="0" fieldPosition="0">
        <references count="7">
          <reference field="0" count="0" selected="0"/>
          <reference field="1" count="1" selected="0">
            <x v="40"/>
          </reference>
          <reference field="2" count="1" selected="0">
            <x v="25"/>
          </reference>
          <reference field="4" count="1" selected="0">
            <x v="9"/>
          </reference>
          <reference field="8" count="1" selected="0">
            <x v="39"/>
          </reference>
          <reference field="12" count="1" selected="0">
            <x v="0"/>
          </reference>
          <reference field="15" count="1">
            <x v="58"/>
          </reference>
        </references>
      </pivotArea>
    </format>
    <format dxfId="898">
      <pivotArea dataOnly="0" labelOnly="1" outline="0" fieldPosition="0">
        <references count="7">
          <reference field="0" count="0" selected="0"/>
          <reference field="1" count="1" selected="0">
            <x v="40"/>
          </reference>
          <reference field="2" count="1" selected="0">
            <x v="42"/>
          </reference>
          <reference field="4" count="1" selected="0">
            <x v="10"/>
          </reference>
          <reference field="8" count="1" selected="0">
            <x v="44"/>
          </reference>
          <reference field="12" count="1" selected="0">
            <x v="0"/>
          </reference>
          <reference field="15" count="1">
            <x v="49"/>
          </reference>
        </references>
      </pivotArea>
    </format>
    <format dxfId="897">
      <pivotArea dataOnly="0" labelOnly="1" outline="0" fieldPosition="0">
        <references count="6">
          <reference field="0" count="0" selected="0"/>
          <reference field="1" count="1" selected="0">
            <x v="42"/>
          </reference>
          <reference field="2" count="1" selected="0">
            <x v="43"/>
          </reference>
          <reference field="4" count="1" selected="0">
            <x v="50"/>
          </reference>
          <reference field="8" count="1" selected="0">
            <x v="45"/>
          </reference>
          <reference field="12" count="1">
            <x v="2"/>
          </reference>
        </references>
      </pivotArea>
    </format>
    <format dxfId="896">
      <pivotArea field="16" type="button" dataOnly="0" labelOnly="1" outline="0" axis="axisRow" fieldPosition="8"/>
    </format>
    <format dxfId="895">
      <pivotArea dataOnly="0" labelOnly="1" outline="0" fieldPosition="0">
        <references count="8">
          <reference field="0" count="0" selected="0"/>
          <reference field="1" count="1" selected="0">
            <x v="29"/>
          </reference>
          <reference field="2" count="1" selected="0">
            <x v="39"/>
          </reference>
          <reference field="4" count="1" selected="0">
            <x v="28"/>
          </reference>
          <reference field="8" count="1" selected="0">
            <x v="42"/>
          </reference>
          <reference field="12" count="1" selected="0">
            <x v="0"/>
          </reference>
          <reference field="15" count="1" selected="0">
            <x v="17"/>
          </reference>
          <reference field="16" count="1">
            <x v="30"/>
          </reference>
        </references>
      </pivotArea>
    </format>
    <format dxfId="894">
      <pivotArea dataOnly="0" labelOnly="1" outline="0" fieldPosition="0">
        <references count="8">
          <reference field="0" count="0" selected="0"/>
          <reference field="1" count="1" selected="0">
            <x v="29"/>
          </reference>
          <reference field="2" count="1" selected="0">
            <x v="39"/>
          </reference>
          <reference field="4" count="1" selected="0">
            <x v="28"/>
          </reference>
          <reference field="8" count="1" selected="0">
            <x v="42"/>
          </reference>
          <reference field="12" count="1" selected="0">
            <x v="0"/>
          </reference>
          <reference field="15" count="1" selected="0">
            <x v="67"/>
          </reference>
          <reference field="16" count="1">
            <x v="81"/>
          </reference>
        </references>
      </pivotArea>
    </format>
    <format dxfId="893">
      <pivotArea dataOnly="0" labelOnly="1" outline="0" fieldPosition="0">
        <references count="8">
          <reference field="0" count="0" selected="0"/>
          <reference field="1" count="1" selected="0">
            <x v="31"/>
          </reference>
          <reference field="2" count="1" selected="0">
            <x v="1"/>
          </reference>
          <reference field="4" count="1" selected="0">
            <x v="46"/>
          </reference>
          <reference field="8" count="1" selected="0">
            <x v="38"/>
          </reference>
          <reference field="12" count="1" selected="0">
            <x v="0"/>
          </reference>
          <reference field="15" count="1" selected="0">
            <x v="18"/>
          </reference>
          <reference field="16" count="1">
            <x v="31"/>
          </reference>
        </references>
      </pivotArea>
    </format>
    <format dxfId="892">
      <pivotArea dataOnly="0" labelOnly="1" outline="0" fieldPosition="0">
        <references count="8">
          <reference field="0" count="0" selected="0"/>
          <reference field="1" count="1" selected="0">
            <x v="31"/>
          </reference>
          <reference field="2" count="1" selected="0">
            <x v="1"/>
          </reference>
          <reference field="4" count="1" selected="0">
            <x v="46"/>
          </reference>
          <reference field="8" count="1" selected="0">
            <x v="38"/>
          </reference>
          <reference field="12" count="1" selected="0">
            <x v="0"/>
          </reference>
          <reference field="15" count="1" selected="0">
            <x v="26"/>
          </reference>
          <reference field="16" count="1">
            <x v="48"/>
          </reference>
        </references>
      </pivotArea>
    </format>
    <format dxfId="891">
      <pivotArea dataOnly="0" labelOnly="1" outline="0" fieldPosition="0">
        <references count="8">
          <reference field="0" count="0" selected="0"/>
          <reference field="1" count="1" selected="0">
            <x v="31"/>
          </reference>
          <reference field="2" count="1" selected="0">
            <x v="1"/>
          </reference>
          <reference field="4" count="1" selected="0">
            <x v="46"/>
          </reference>
          <reference field="8" count="1" selected="0">
            <x v="38"/>
          </reference>
          <reference field="12" count="1" selected="0">
            <x v="0"/>
          </reference>
          <reference field="15" count="1" selected="0">
            <x v="41"/>
          </reference>
          <reference field="16" count="1">
            <x v="63"/>
          </reference>
        </references>
      </pivotArea>
    </format>
    <format dxfId="890">
      <pivotArea dataOnly="0" labelOnly="1" outline="0" fieldPosition="0">
        <references count="8">
          <reference field="0" count="0" selected="0"/>
          <reference field="1" count="1" selected="0">
            <x v="31"/>
          </reference>
          <reference field="2" count="1" selected="0">
            <x v="1"/>
          </reference>
          <reference field="4" count="1" selected="0">
            <x v="46"/>
          </reference>
          <reference field="8" count="1" selected="0">
            <x v="38"/>
          </reference>
          <reference field="12" count="1" selected="0">
            <x v="0"/>
          </reference>
          <reference field="15" count="1" selected="0">
            <x v="51"/>
          </reference>
          <reference field="16" count="1">
            <x v="69"/>
          </reference>
        </references>
      </pivotArea>
    </format>
    <format dxfId="889">
      <pivotArea dataOnly="0" labelOnly="1" outline="0" fieldPosition="0">
        <references count="8">
          <reference field="0" count="0" selected="0"/>
          <reference field="1" count="1" selected="0">
            <x v="33"/>
          </reference>
          <reference field="2" count="1" selected="0">
            <x v="36"/>
          </reference>
          <reference field="4" count="1" selected="0">
            <x v="24"/>
          </reference>
          <reference field="8" count="1" selected="0">
            <x v="36"/>
          </reference>
          <reference field="12" count="1" selected="0">
            <x v="0"/>
          </reference>
          <reference field="15" count="1" selected="0">
            <x v="15"/>
          </reference>
          <reference field="16" count="1">
            <x v="28"/>
          </reference>
        </references>
      </pivotArea>
    </format>
    <format dxfId="888">
      <pivotArea dataOnly="0" labelOnly="1" outline="0" fieldPosition="0">
        <references count="8">
          <reference field="0" count="0" selected="0"/>
          <reference field="1" count="1" selected="0">
            <x v="33"/>
          </reference>
          <reference field="2" count="1" selected="0">
            <x v="36"/>
          </reference>
          <reference field="4" count="1" selected="0">
            <x v="24"/>
          </reference>
          <reference field="8" count="1" selected="0">
            <x v="36"/>
          </reference>
          <reference field="12" count="1" selected="0">
            <x v="0"/>
          </reference>
          <reference field="15" count="1" selected="0">
            <x v="16"/>
          </reference>
          <reference field="16" count="1">
            <x v="29"/>
          </reference>
        </references>
      </pivotArea>
    </format>
    <format dxfId="887">
      <pivotArea dataOnly="0" labelOnly="1" outline="0" fieldPosition="0">
        <references count="8">
          <reference field="0" count="0" selected="0"/>
          <reference field="1" count="1" selected="0">
            <x v="33"/>
          </reference>
          <reference field="2" count="1" selected="0">
            <x v="36"/>
          </reference>
          <reference field="4" count="1" selected="0">
            <x v="24"/>
          </reference>
          <reference field="8" count="1" selected="0">
            <x v="36"/>
          </reference>
          <reference field="12" count="1" selected="0">
            <x v="0"/>
          </reference>
          <reference field="15" count="1" selected="0">
            <x v="54"/>
          </reference>
          <reference field="16" count="1">
            <x v="71"/>
          </reference>
        </references>
      </pivotArea>
    </format>
    <format dxfId="886">
      <pivotArea dataOnly="0" labelOnly="1" outline="0" fieldPosition="0">
        <references count="8">
          <reference field="0" count="0" selected="0"/>
          <reference field="1" count="1" selected="0">
            <x v="34"/>
          </reference>
          <reference field="2" count="1" selected="0">
            <x v="32"/>
          </reference>
          <reference field="4" count="1" selected="0">
            <x v="1"/>
          </reference>
          <reference field="8" count="1" selected="0">
            <x v="37"/>
          </reference>
          <reference field="12" count="1" selected="0">
            <x v="0"/>
          </reference>
          <reference field="15" count="1" selected="0">
            <x v="1"/>
          </reference>
          <reference field="16" count="1">
            <x v="1"/>
          </reference>
        </references>
      </pivotArea>
    </format>
    <format dxfId="885">
      <pivotArea dataOnly="0" labelOnly="1" outline="0" fieldPosition="0">
        <references count="8">
          <reference field="0" count="0" selected="0"/>
          <reference field="1" count="1" selected="0">
            <x v="34"/>
          </reference>
          <reference field="2" count="1" selected="0">
            <x v="32"/>
          </reference>
          <reference field="4" count="1" selected="0">
            <x v="1"/>
          </reference>
          <reference field="8" count="1" selected="0">
            <x v="37"/>
          </reference>
          <reference field="12" count="1" selected="0">
            <x v="0"/>
          </reference>
          <reference field="15" count="1" selected="0">
            <x v="23"/>
          </reference>
          <reference field="16" count="1">
            <x v="41"/>
          </reference>
        </references>
      </pivotArea>
    </format>
    <format dxfId="884">
      <pivotArea dataOnly="0" labelOnly="1" outline="0" fieldPosition="0">
        <references count="8">
          <reference field="0" count="0" selected="0"/>
          <reference field="1" count="1" selected="0">
            <x v="34"/>
          </reference>
          <reference field="2" count="1" selected="0">
            <x v="32"/>
          </reference>
          <reference field="4" count="1" selected="0">
            <x v="1"/>
          </reference>
          <reference field="8" count="1" selected="0">
            <x v="37"/>
          </reference>
          <reference field="12" count="1" selected="0">
            <x v="0"/>
          </reference>
          <reference field="15" count="1" selected="0">
            <x v="29"/>
          </reference>
          <reference field="16" count="1">
            <x v="52"/>
          </reference>
        </references>
      </pivotArea>
    </format>
    <format dxfId="883">
      <pivotArea dataOnly="0" labelOnly="1" outline="0" fieldPosition="0">
        <references count="8">
          <reference field="0" count="0" selected="0"/>
          <reference field="1" count="1" selected="0">
            <x v="34"/>
          </reference>
          <reference field="2" count="1" selected="0">
            <x v="32"/>
          </reference>
          <reference field="4" count="1" selected="0">
            <x v="1"/>
          </reference>
          <reference field="8" count="1" selected="0">
            <x v="37"/>
          </reference>
          <reference field="12" count="1" selected="0">
            <x v="0"/>
          </reference>
          <reference field="15" count="1" selected="0">
            <x v="52"/>
          </reference>
          <reference field="16" count="1">
            <x v="70"/>
          </reference>
        </references>
      </pivotArea>
    </format>
    <format dxfId="882">
      <pivotArea dataOnly="0" labelOnly="1" outline="0" fieldPosition="0">
        <references count="8">
          <reference field="0" count="0" selected="0"/>
          <reference field="1" count="1" selected="0">
            <x v="34"/>
          </reference>
          <reference field="2" count="1" selected="0">
            <x v="32"/>
          </reference>
          <reference field="4" count="1" selected="0">
            <x v="1"/>
          </reference>
          <reference field="8" count="1" selected="0">
            <x v="37"/>
          </reference>
          <reference field="12" count="1" selected="0">
            <x v="0"/>
          </reference>
          <reference field="15" count="1" selected="0">
            <x v="56"/>
          </reference>
          <reference field="16" count="1">
            <x v="72"/>
          </reference>
        </references>
      </pivotArea>
    </format>
    <format dxfId="881">
      <pivotArea dataOnly="0" labelOnly="1" outline="0" fieldPosition="0">
        <references count="8">
          <reference field="0" count="0" selected="0"/>
          <reference field="1" count="1" selected="0">
            <x v="36"/>
          </reference>
          <reference field="2" count="1" selected="0">
            <x v="38"/>
          </reference>
          <reference field="4" count="1" selected="0">
            <x v="44"/>
          </reference>
          <reference field="8" count="1" selected="0">
            <x v="41"/>
          </reference>
          <reference field="12" count="1" selected="0">
            <x v="0"/>
          </reference>
          <reference field="15" count="1" selected="0">
            <x v="64"/>
          </reference>
          <reference field="16" count="1">
            <x v="79"/>
          </reference>
        </references>
      </pivotArea>
    </format>
    <format dxfId="880">
      <pivotArea dataOnly="0" labelOnly="1" outline="0" fieldPosition="0">
        <references count="8">
          <reference field="0" count="0" selected="0"/>
          <reference field="1" count="1" selected="0">
            <x v="37"/>
          </reference>
          <reference field="2" count="1" selected="0">
            <x v="41"/>
          </reference>
          <reference field="4" count="1" selected="0">
            <x v="14"/>
          </reference>
          <reference field="8" count="1" selected="0">
            <x v="43"/>
          </reference>
          <reference field="12" count="1" selected="0">
            <x v="0"/>
          </reference>
          <reference field="15" count="1" selected="0">
            <x v="57"/>
          </reference>
          <reference field="16" count="1">
            <x v="73"/>
          </reference>
        </references>
      </pivotArea>
    </format>
    <format dxfId="879">
      <pivotArea dataOnly="0" labelOnly="1" outline="0" fieldPosition="0">
        <references count="8">
          <reference field="0" count="0" selected="0"/>
          <reference field="1" count="1" selected="0">
            <x v="38"/>
          </reference>
          <reference field="2" count="1" selected="0">
            <x v="40"/>
          </reference>
          <reference field="4" count="1" selected="0">
            <x v="44"/>
          </reference>
          <reference field="8" count="1" selected="0">
            <x v="43"/>
          </reference>
          <reference field="12" count="1" selected="0">
            <x v="0"/>
          </reference>
          <reference field="15" count="1" selected="0">
            <x v="62"/>
          </reference>
          <reference field="16" count="1">
            <x v="78"/>
          </reference>
        </references>
      </pivotArea>
    </format>
    <format dxfId="878">
      <pivotArea dataOnly="0" labelOnly="1" outline="0" fieldPosition="0">
        <references count="8">
          <reference field="0" count="0" selected="0"/>
          <reference field="1" count="1" selected="0">
            <x v="42"/>
          </reference>
          <reference field="2" count="1" selected="0">
            <x v="43"/>
          </reference>
          <reference field="4" count="1" selected="0">
            <x v="50"/>
          </reference>
          <reference field="8" count="1" selected="0">
            <x v="45"/>
          </reference>
          <reference field="12" count="1" selected="0">
            <x v="2"/>
          </reference>
          <reference field="15" count="1" selected="0">
            <x v="14"/>
          </reference>
          <reference field="16" count="1">
            <x v="27"/>
          </reference>
        </references>
      </pivotArea>
    </format>
    <format dxfId="877">
      <pivotArea dataOnly="0" labelOnly="1" outline="0" fieldPosition="0">
        <references count="8">
          <reference field="0" count="0" selected="0"/>
          <reference field="1" count="1" selected="0">
            <x v="42"/>
          </reference>
          <reference field="2" count="1" selected="0">
            <x v="43"/>
          </reference>
          <reference field="4" count="1" selected="0">
            <x v="50"/>
          </reference>
          <reference field="8" count="1" selected="0">
            <x v="45"/>
          </reference>
          <reference field="12" count="1" selected="0">
            <x v="2"/>
          </reference>
          <reference field="15" count="1" selected="0">
            <x v="28"/>
          </reference>
          <reference field="16" count="1">
            <x v="35"/>
          </reference>
        </references>
      </pivotArea>
    </format>
    <format dxfId="876">
      <pivotArea dataOnly="0" labelOnly="1" outline="0" fieldPosition="0">
        <references count="8">
          <reference field="0" count="0" selected="0"/>
          <reference field="1" count="1" selected="0">
            <x v="42"/>
          </reference>
          <reference field="2" count="1" selected="0">
            <x v="43"/>
          </reference>
          <reference field="4" count="1" selected="0">
            <x v="50"/>
          </reference>
          <reference field="8" count="1" selected="0">
            <x v="45"/>
          </reference>
          <reference field="12" count="1" selected="0">
            <x v="2"/>
          </reference>
          <reference field="15" count="1" selected="0">
            <x v="48"/>
          </reference>
          <reference field="16" count="1">
            <x v="66"/>
          </reference>
        </references>
      </pivotArea>
    </format>
    <format dxfId="875">
      <pivotArea dataOnly="0" labelOnly="1" outline="0" fieldPosition="0">
        <references count="8">
          <reference field="0" count="0" selected="0"/>
          <reference field="1" count="1" selected="0">
            <x v="42"/>
          </reference>
          <reference field="2" count="1" selected="0">
            <x v="43"/>
          </reference>
          <reference field="4" count="1" selected="0">
            <x v="50"/>
          </reference>
          <reference field="8" count="1" selected="0">
            <x v="45"/>
          </reference>
          <reference field="12" count="1" selected="0">
            <x v="2"/>
          </reference>
          <reference field="15" count="1" selected="0">
            <x v="71"/>
          </reference>
          <reference field="16" count="1">
            <x v="38"/>
          </reference>
        </references>
      </pivotArea>
    </format>
    <format dxfId="874">
      <pivotArea dataOnly="0" labelOnly="1" outline="0" fieldPosition="0">
        <references count="8">
          <reference field="0" count="0" selected="0"/>
          <reference field="1" count="1" selected="0">
            <x v="42"/>
          </reference>
          <reference field="2" count="1" selected="0">
            <x v="43"/>
          </reference>
          <reference field="4" count="1" selected="0">
            <x v="50"/>
          </reference>
          <reference field="8" count="1" selected="0">
            <x v="45"/>
          </reference>
          <reference field="12" count="1" selected="0">
            <x v="2"/>
          </reference>
          <reference field="15" count="1" selected="0">
            <x v="72"/>
          </reference>
          <reference field="16" count="1">
            <x v="64"/>
          </reference>
        </references>
      </pivotArea>
    </format>
    <format dxfId="873">
      <pivotArea dataOnly="0" labelOnly="1" outline="0" fieldPosition="0">
        <references count="7">
          <reference field="0" count="0" selected="0"/>
          <reference field="1" count="1" selected="0">
            <x v="33"/>
          </reference>
          <reference field="2" count="1" selected="0">
            <x v="36"/>
          </reference>
          <reference field="4" count="1" selected="0">
            <x v="24"/>
          </reference>
          <reference field="8" count="1" selected="0">
            <x v="36"/>
          </reference>
          <reference field="12" count="1" selected="0">
            <x v="0"/>
          </reference>
          <reference field="15" count="3">
            <x v="15"/>
            <x v="16"/>
            <x v="54"/>
          </reference>
        </references>
      </pivotArea>
    </format>
    <format dxfId="872">
      <pivotArea dataOnly="0" labelOnly="1" outline="0" fieldPosition="0">
        <references count="7">
          <reference field="0" count="0" selected="0"/>
          <reference field="1" count="1" selected="0">
            <x v="34"/>
          </reference>
          <reference field="2" count="1" selected="0">
            <x v="32"/>
          </reference>
          <reference field="4" count="1" selected="0">
            <x v="1"/>
          </reference>
          <reference field="8" count="1" selected="0">
            <x v="37"/>
          </reference>
          <reference field="12" count="1" selected="0">
            <x v="0"/>
          </reference>
          <reference field="15" count="1">
            <x v="56"/>
          </reference>
        </references>
      </pivotArea>
    </format>
    <format dxfId="871">
      <pivotArea dataOnly="0" labelOnly="1" outline="0" fieldPosition="0">
        <references count="8">
          <reference field="0" count="0" selected="0"/>
          <reference field="1" count="1" selected="0">
            <x v="33"/>
          </reference>
          <reference field="2" count="1" selected="0">
            <x v="36"/>
          </reference>
          <reference field="4" count="1" selected="0">
            <x v="24"/>
          </reference>
          <reference field="8" count="1" selected="0">
            <x v="36"/>
          </reference>
          <reference field="12" count="1" selected="0">
            <x v="0"/>
          </reference>
          <reference field="15" count="1" selected="0">
            <x v="15"/>
          </reference>
          <reference field="16" count="1">
            <x v="28"/>
          </reference>
        </references>
      </pivotArea>
    </format>
    <format dxfId="870">
      <pivotArea dataOnly="0" labelOnly="1" outline="0" fieldPosition="0">
        <references count="8">
          <reference field="0" count="0" selected="0"/>
          <reference field="1" count="1" selected="0">
            <x v="33"/>
          </reference>
          <reference field="2" count="1" selected="0">
            <x v="36"/>
          </reference>
          <reference field="4" count="1" selected="0">
            <x v="24"/>
          </reference>
          <reference field="8" count="1" selected="0">
            <x v="36"/>
          </reference>
          <reference field="12" count="1" selected="0">
            <x v="0"/>
          </reference>
          <reference field="15" count="1" selected="0">
            <x v="16"/>
          </reference>
          <reference field="16" count="1">
            <x v="29"/>
          </reference>
        </references>
      </pivotArea>
    </format>
    <format dxfId="869">
      <pivotArea dataOnly="0" labelOnly="1" outline="0" fieldPosition="0">
        <references count="8">
          <reference field="0" count="0" selected="0"/>
          <reference field="1" count="1" selected="0">
            <x v="33"/>
          </reference>
          <reference field="2" count="1" selected="0">
            <x v="36"/>
          </reference>
          <reference field="4" count="1" selected="0">
            <x v="24"/>
          </reference>
          <reference field="8" count="1" selected="0">
            <x v="36"/>
          </reference>
          <reference field="12" count="1" selected="0">
            <x v="0"/>
          </reference>
          <reference field="15" count="1" selected="0">
            <x v="54"/>
          </reference>
          <reference field="16" count="1">
            <x v="71"/>
          </reference>
        </references>
      </pivotArea>
    </format>
    <format dxfId="868">
      <pivotArea dataOnly="0" labelOnly="1" outline="0" fieldPosition="0">
        <references count="8">
          <reference field="0" count="0" selected="0"/>
          <reference field="1" count="1" selected="0">
            <x v="34"/>
          </reference>
          <reference field="2" count="1" selected="0">
            <x v="32"/>
          </reference>
          <reference field="4" count="1" selected="0">
            <x v="1"/>
          </reference>
          <reference field="8" count="1" selected="0">
            <x v="37"/>
          </reference>
          <reference field="12" count="1" selected="0">
            <x v="0"/>
          </reference>
          <reference field="15" count="1" selected="0">
            <x v="56"/>
          </reference>
          <reference field="16" count="1">
            <x v="72"/>
          </reference>
        </references>
      </pivotArea>
    </format>
    <format dxfId="867">
      <pivotArea dataOnly="0" labelOnly="1" outline="0" fieldPosition="0">
        <references count="7">
          <reference field="0" count="0" selected="0"/>
          <reference field="1" count="1" selected="0">
            <x v="34"/>
          </reference>
          <reference field="2" count="1" selected="0">
            <x v="32"/>
          </reference>
          <reference field="4" count="1" selected="0">
            <x v="1"/>
          </reference>
          <reference field="8" count="1" selected="0">
            <x v="37"/>
          </reference>
          <reference field="12" count="1" selected="0">
            <x v="0"/>
          </reference>
          <reference field="15" count="1">
            <x v="23"/>
          </reference>
        </references>
      </pivotArea>
    </format>
    <format dxfId="866">
      <pivotArea dataOnly="0" labelOnly="1" outline="0" fieldPosition="0">
        <references count="7">
          <reference field="0" count="0" selected="0"/>
          <reference field="1" count="1" selected="0">
            <x v="34"/>
          </reference>
          <reference field="2" count="1" selected="0">
            <x v="32"/>
          </reference>
          <reference field="4" count="1" selected="0">
            <x v="1"/>
          </reference>
          <reference field="8" count="1" selected="0">
            <x v="37"/>
          </reference>
          <reference field="12" count="1" selected="0">
            <x v="0"/>
          </reference>
          <reference field="15" count="1">
            <x v="1"/>
          </reference>
        </references>
      </pivotArea>
    </format>
    <format dxfId="865">
      <pivotArea dataOnly="0" labelOnly="1" outline="0" fieldPosition="0">
        <references count="7">
          <reference field="0" count="0" selected="0"/>
          <reference field="1" count="1" selected="0">
            <x v="31"/>
          </reference>
          <reference field="2" count="1" selected="0">
            <x v="1"/>
          </reference>
          <reference field="4" count="1" selected="0">
            <x v="46"/>
          </reference>
          <reference field="8" count="1" selected="0">
            <x v="38"/>
          </reference>
          <reference field="12" count="1" selected="0">
            <x v="0"/>
          </reference>
          <reference field="15" count="1">
            <x v="18"/>
          </reference>
        </references>
      </pivotArea>
    </format>
    <format dxfId="864">
      <pivotArea dataOnly="0" labelOnly="1" outline="0" fieldPosition="0">
        <references count="7">
          <reference field="0" count="0" selected="0"/>
          <reference field="1" count="1" selected="0">
            <x v="31"/>
          </reference>
          <reference field="2" count="1" selected="0">
            <x v="1"/>
          </reference>
          <reference field="4" count="1" selected="0">
            <x v="46"/>
          </reference>
          <reference field="8" count="1" selected="0">
            <x v="38"/>
          </reference>
          <reference field="12" count="1" selected="0">
            <x v="0"/>
          </reference>
          <reference field="15" count="1">
            <x v="51"/>
          </reference>
        </references>
      </pivotArea>
    </format>
    <format dxfId="863">
      <pivotArea dataOnly="0" labelOnly="1" outline="0" fieldPosition="0">
        <references count="7">
          <reference field="0" count="0" selected="0"/>
          <reference field="1" count="1" selected="0">
            <x v="31"/>
          </reference>
          <reference field="2" count="1" selected="0">
            <x v="1"/>
          </reference>
          <reference field="4" count="1" selected="0">
            <x v="46"/>
          </reference>
          <reference field="8" count="1" selected="0">
            <x v="38"/>
          </reference>
          <reference field="12" count="1" selected="0">
            <x v="0"/>
          </reference>
          <reference field="15" count="1">
            <x v="26"/>
          </reference>
        </references>
      </pivotArea>
    </format>
    <format dxfId="862">
      <pivotArea dataOnly="0" labelOnly="1" outline="0" fieldPosition="0">
        <references count="7">
          <reference field="0" count="0" selected="0"/>
          <reference field="1" count="1" selected="0">
            <x v="31"/>
          </reference>
          <reference field="2" count="1" selected="0">
            <x v="1"/>
          </reference>
          <reference field="4" count="1" selected="0">
            <x v="46"/>
          </reference>
          <reference field="8" count="1" selected="0">
            <x v="38"/>
          </reference>
          <reference field="12" count="1" selected="0">
            <x v="0"/>
          </reference>
          <reference field="15" count="1">
            <x v="41"/>
          </reference>
        </references>
      </pivotArea>
    </format>
    <format dxfId="861">
      <pivotArea dataOnly="0" labelOnly="1" outline="0" fieldPosition="0">
        <references count="7">
          <reference field="0" count="0" selected="0"/>
          <reference field="1" count="1" selected="0">
            <x v="29"/>
          </reference>
          <reference field="2" count="1" selected="0">
            <x v="39"/>
          </reference>
          <reference field="4" count="1" selected="0">
            <x v="28"/>
          </reference>
          <reference field="8" count="1" selected="0">
            <x v="42"/>
          </reference>
          <reference field="12" count="1" selected="0">
            <x v="0"/>
          </reference>
          <reference field="15" count="1">
            <x v="67"/>
          </reference>
        </references>
      </pivotArea>
    </format>
    <format dxfId="860">
      <pivotArea dataOnly="0" labelOnly="1" outline="0" fieldPosition="0">
        <references count="7">
          <reference field="0" count="0" selected="0"/>
          <reference field="1" count="1" selected="0">
            <x v="29"/>
          </reference>
          <reference field="2" count="1" selected="0">
            <x v="39"/>
          </reference>
          <reference field="4" count="1" selected="0">
            <x v="28"/>
          </reference>
          <reference field="8" count="1" selected="0">
            <x v="42"/>
          </reference>
          <reference field="12" count="1" selected="0">
            <x v="0"/>
          </reference>
          <reference field="15" count="1">
            <x v="17"/>
          </reference>
        </references>
      </pivotArea>
    </format>
    <format dxfId="859">
      <pivotArea dataOnly="0" labelOnly="1" outline="0" fieldPosition="0">
        <references count="7">
          <reference field="0" count="0" selected="0"/>
          <reference field="1" count="1" selected="0">
            <x v="38"/>
          </reference>
          <reference field="2" count="1" selected="0">
            <x v="40"/>
          </reference>
          <reference field="4" count="1" selected="0">
            <x v="44"/>
          </reference>
          <reference field="8" count="1" selected="0">
            <x v="43"/>
          </reference>
          <reference field="12" count="1" selected="0">
            <x v="0"/>
          </reference>
          <reference field="15" count="1">
            <x v="62"/>
          </reference>
        </references>
      </pivotArea>
    </format>
    <format dxfId="858">
      <pivotArea dataOnly="0" labelOnly="1" outline="0" fieldPosition="0">
        <references count="7">
          <reference field="0" count="0" selected="0"/>
          <reference field="1" count="1" selected="0">
            <x v="37"/>
          </reference>
          <reference field="2" count="1" selected="0">
            <x v="41"/>
          </reference>
          <reference field="4" count="1" selected="0">
            <x v="14"/>
          </reference>
          <reference field="8" count="1" selected="0">
            <x v="43"/>
          </reference>
          <reference field="12" count="1" selected="0">
            <x v="0"/>
          </reference>
          <reference field="15" count="1">
            <x v="57"/>
          </reference>
        </references>
      </pivotArea>
    </format>
    <format dxfId="857">
      <pivotArea dataOnly="0" labelOnly="1" outline="0" fieldPosition="0">
        <references count="7">
          <reference field="0" count="0" selected="0"/>
          <reference field="1" count="1" selected="0">
            <x v="34"/>
          </reference>
          <reference field="2" count="1" selected="0">
            <x v="32"/>
          </reference>
          <reference field="4" count="1" selected="0">
            <x v="1"/>
          </reference>
          <reference field="8" count="1" selected="0">
            <x v="37"/>
          </reference>
          <reference field="12" count="1" selected="0">
            <x v="0"/>
          </reference>
          <reference field="15" count="1">
            <x v="29"/>
          </reference>
        </references>
      </pivotArea>
    </format>
    <format dxfId="856">
      <pivotArea dataOnly="0" labelOnly="1" outline="0" fieldPosition="0">
        <references count="7">
          <reference field="0" count="0" selected="0"/>
          <reference field="1" count="1" selected="0">
            <x v="34"/>
          </reference>
          <reference field="2" count="1" selected="0">
            <x v="32"/>
          </reference>
          <reference field="4" count="1" selected="0">
            <x v="1"/>
          </reference>
          <reference field="8" count="1" selected="0">
            <x v="37"/>
          </reference>
          <reference field="12" count="1" selected="0">
            <x v="0"/>
          </reference>
          <reference field="15" count="1">
            <x v="52"/>
          </reference>
        </references>
      </pivotArea>
    </format>
    <format dxfId="855">
      <pivotArea dataOnly="0" labelOnly="1" outline="0" fieldPosition="0">
        <references count="7">
          <reference field="0" count="0" selected="0"/>
          <reference field="1" count="1" selected="0">
            <x v="40"/>
          </reference>
          <reference field="2" count="1" selected="0">
            <x v="25"/>
          </reference>
          <reference field="4" count="1" selected="0">
            <x v="9"/>
          </reference>
          <reference field="8" count="1" selected="0">
            <x v="39"/>
          </reference>
          <reference field="12" count="1" selected="0">
            <x v="0"/>
          </reference>
          <reference field="15" count="1">
            <x v="58"/>
          </reference>
        </references>
      </pivotArea>
    </format>
    <format dxfId="854">
      <pivotArea outline="0" fieldPosition="0">
        <references count="1">
          <reference field="4294967294" count="1">
            <x v="0"/>
          </reference>
        </references>
      </pivotArea>
    </format>
    <format dxfId="853">
      <pivotArea dataOnly="0" labelOnly="1" outline="0" fieldPosition="0">
        <references count="8">
          <reference field="0" count="0" selected="0"/>
          <reference field="1" count="1" selected="0">
            <x v="29"/>
          </reference>
          <reference field="2" count="1" selected="0">
            <x v="39"/>
          </reference>
          <reference field="4" count="1" selected="0">
            <x v="28"/>
          </reference>
          <reference field="6" count="1" selected="0">
            <x v="6"/>
          </reference>
          <reference field="8" count="1" selected="0">
            <x v="42"/>
          </reference>
          <reference field="12" count="1" selected="0">
            <x v="0"/>
          </reference>
          <reference field="15" count="1">
            <x v="17"/>
          </reference>
        </references>
      </pivotArea>
    </format>
    <format dxfId="852">
      <pivotArea dataOnly="0" labelOnly="1" outline="0" fieldPosition="0">
        <references count="8">
          <reference field="0" count="0" selected="0"/>
          <reference field="1" count="1" selected="0">
            <x v="36"/>
          </reference>
          <reference field="2" count="1" selected="0">
            <x v="38"/>
          </reference>
          <reference field="4" count="1" selected="0">
            <x v="44"/>
          </reference>
          <reference field="6" count="1" selected="0">
            <x v="1"/>
          </reference>
          <reference field="8" count="1" selected="0">
            <x v="41"/>
          </reference>
          <reference field="12" count="1" selected="0">
            <x v="0"/>
          </reference>
          <reference field="15" count="1">
            <x v="64"/>
          </reference>
        </references>
      </pivotArea>
    </format>
    <format dxfId="851">
      <pivotArea dataOnly="0" labelOnly="1" outline="0" fieldPosition="0">
        <references count="9">
          <reference field="0" count="0" selected="0"/>
          <reference field="1" count="1" selected="0">
            <x v="40"/>
          </reference>
          <reference field="2" count="1" selected="0">
            <x v="25"/>
          </reference>
          <reference field="4" count="1" selected="0">
            <x v="9"/>
          </reference>
          <reference field="6" count="1" selected="0">
            <x v="1"/>
          </reference>
          <reference field="8" count="1" selected="0">
            <x v="39"/>
          </reference>
          <reference field="12" count="1" selected="0">
            <x v="0"/>
          </reference>
          <reference field="15" count="1" selected="0">
            <x v="58"/>
          </reference>
          <reference field="16" count="1">
            <x v="74"/>
          </reference>
        </references>
      </pivotArea>
    </format>
    <format dxfId="850">
      <pivotArea outline="0" collapsedLevelsAreSubtotals="1" fieldPosition="0"/>
    </format>
    <format dxfId="849">
      <pivotArea dataOnly="0" labelOnly="1" outline="0" axis="axisValues" fieldPosition="0"/>
    </format>
    <format dxfId="848">
      <pivotArea field="15" type="button" dataOnly="0" labelOnly="1" outline="0" axis="axisRow" fieldPosition="7"/>
    </format>
    <format dxfId="847">
      <pivotArea dataOnly="0" labelOnly="1" outline="0" fieldPosition="0">
        <references count="8">
          <reference field="0" count="0" selected="0"/>
          <reference field="1" count="1" selected="0">
            <x v="29"/>
          </reference>
          <reference field="2" count="1" selected="0">
            <x v="39"/>
          </reference>
          <reference field="4" count="1" selected="0">
            <x v="28"/>
          </reference>
          <reference field="6" count="1" selected="0">
            <x v="3"/>
          </reference>
          <reference field="8" count="1" selected="0">
            <x v="42"/>
          </reference>
          <reference field="12" count="1" selected="0">
            <x v="0"/>
          </reference>
          <reference field="15" count="1">
            <x v="67"/>
          </reference>
        </references>
      </pivotArea>
    </format>
    <format dxfId="846">
      <pivotArea dataOnly="0" labelOnly="1" outline="0" fieldPosition="0">
        <references count="8">
          <reference field="0" count="0" selected="0"/>
          <reference field="1" count="1" selected="0">
            <x v="29"/>
          </reference>
          <reference field="2" count="1" selected="0">
            <x v="39"/>
          </reference>
          <reference field="4" count="1" selected="0">
            <x v="28"/>
          </reference>
          <reference field="6" count="1" selected="0">
            <x v="6"/>
          </reference>
          <reference field="8" count="1" selected="0">
            <x v="42"/>
          </reference>
          <reference field="12" count="1" selected="0">
            <x v="0"/>
          </reference>
          <reference field="15" count="1">
            <x v="17"/>
          </reference>
        </references>
      </pivotArea>
    </format>
    <format dxfId="845">
      <pivotArea dataOnly="0" labelOnly="1" outline="0" fieldPosition="0">
        <references count="8">
          <reference field="0" count="0" selected="0"/>
          <reference field="1" count="1" selected="0">
            <x v="31"/>
          </reference>
          <reference field="2" count="1" selected="0">
            <x v="1"/>
          </reference>
          <reference field="4" count="1" selected="0">
            <x v="46"/>
          </reference>
          <reference field="6" count="1" selected="0">
            <x v="3"/>
          </reference>
          <reference field="8" count="1" selected="0">
            <x v="38"/>
          </reference>
          <reference field="12" count="1" selected="0">
            <x v="0"/>
          </reference>
          <reference field="15" count="1">
            <x v="41"/>
          </reference>
        </references>
      </pivotArea>
    </format>
    <format dxfId="844">
      <pivotArea dataOnly="0" labelOnly="1" outline="0" fieldPosition="0">
        <references count="8">
          <reference field="0" count="0" selected="0"/>
          <reference field="1" count="1" selected="0">
            <x v="31"/>
          </reference>
          <reference field="2" count="1" selected="0">
            <x v="1"/>
          </reference>
          <reference field="4" count="1" selected="0">
            <x v="46"/>
          </reference>
          <reference field="6" count="1" selected="0">
            <x v="4"/>
          </reference>
          <reference field="8" count="1" selected="0">
            <x v="38"/>
          </reference>
          <reference field="12" count="1" selected="0">
            <x v="0"/>
          </reference>
          <reference field="15" count="1">
            <x v="18"/>
          </reference>
        </references>
      </pivotArea>
    </format>
    <format dxfId="843">
      <pivotArea dataOnly="0" labelOnly="1" outline="0" fieldPosition="0">
        <references count="8">
          <reference field="0" count="0" selected="0"/>
          <reference field="1" count="1" selected="0">
            <x v="31"/>
          </reference>
          <reference field="2" count="1" selected="0">
            <x v="1"/>
          </reference>
          <reference field="4" count="1" selected="0">
            <x v="46"/>
          </reference>
          <reference field="6" count="1" selected="0">
            <x v="5"/>
          </reference>
          <reference field="8" count="1" selected="0">
            <x v="38"/>
          </reference>
          <reference field="12" count="1" selected="0">
            <x v="0"/>
          </reference>
          <reference field="15" count="2">
            <x v="26"/>
            <x v="51"/>
          </reference>
        </references>
      </pivotArea>
    </format>
    <format dxfId="842">
      <pivotArea dataOnly="0" labelOnly="1" outline="0" fieldPosition="0">
        <references count="8">
          <reference field="0" count="0" selected="0"/>
          <reference field="1" count="1" selected="0">
            <x v="33"/>
          </reference>
          <reference field="2" count="1" selected="0">
            <x v="36"/>
          </reference>
          <reference field="4" count="1" selected="0">
            <x v="24"/>
          </reference>
          <reference field="6" count="1" selected="0">
            <x v="3"/>
          </reference>
          <reference field="8" count="1" selected="0">
            <x v="36"/>
          </reference>
          <reference field="12" count="1" selected="0">
            <x v="0"/>
          </reference>
          <reference field="15" count="1">
            <x v="54"/>
          </reference>
        </references>
      </pivotArea>
    </format>
    <format dxfId="841">
      <pivotArea dataOnly="0" labelOnly="1" outline="0" fieldPosition="0">
        <references count="8">
          <reference field="0" count="0" selected="0"/>
          <reference field="1" count="1" selected="0">
            <x v="33"/>
          </reference>
          <reference field="2" count="1" selected="0">
            <x v="36"/>
          </reference>
          <reference field="4" count="1" selected="0">
            <x v="24"/>
          </reference>
          <reference field="6" count="1" selected="0">
            <x v="4"/>
          </reference>
          <reference field="8" count="1" selected="0">
            <x v="36"/>
          </reference>
          <reference field="12" count="1" selected="0">
            <x v="0"/>
          </reference>
          <reference field="15" count="1">
            <x v="15"/>
          </reference>
        </references>
      </pivotArea>
    </format>
    <format dxfId="840">
      <pivotArea dataOnly="0" labelOnly="1" outline="0" fieldPosition="0">
        <references count="8">
          <reference field="0" count="0" selected="0"/>
          <reference field="1" count="1" selected="0">
            <x v="33"/>
          </reference>
          <reference field="2" count="1" selected="0">
            <x v="36"/>
          </reference>
          <reference field="4" count="1" selected="0">
            <x v="24"/>
          </reference>
          <reference field="6" count="1" selected="0">
            <x v="7"/>
          </reference>
          <reference field="8" count="1" selected="0">
            <x v="36"/>
          </reference>
          <reference field="12" count="1" selected="0">
            <x v="0"/>
          </reference>
          <reference field="15" count="1">
            <x v="16"/>
          </reference>
        </references>
      </pivotArea>
    </format>
    <format dxfId="839">
      <pivotArea dataOnly="0" labelOnly="1" outline="0" fieldPosition="0">
        <references count="8">
          <reference field="0" count="0" selected="0"/>
          <reference field="1" count="1" selected="0">
            <x v="34"/>
          </reference>
          <reference field="2" count="1" selected="0">
            <x v="32"/>
          </reference>
          <reference field="4" count="1" selected="0">
            <x v="1"/>
          </reference>
          <reference field="6" count="1" selected="0">
            <x v="3"/>
          </reference>
          <reference field="8" count="1" selected="0">
            <x v="37"/>
          </reference>
          <reference field="12" count="1" selected="0">
            <x v="0"/>
          </reference>
          <reference field="15" count="3">
            <x v="1"/>
            <x v="52"/>
            <x v="56"/>
          </reference>
        </references>
      </pivotArea>
    </format>
    <format dxfId="838">
      <pivotArea dataOnly="0" labelOnly="1" outline="0" fieldPosition="0">
        <references count="8">
          <reference field="0" count="0" selected="0"/>
          <reference field="1" count="1" selected="0">
            <x v="34"/>
          </reference>
          <reference field="2" count="1" selected="0">
            <x v="32"/>
          </reference>
          <reference field="4" count="1" selected="0">
            <x v="1"/>
          </reference>
          <reference field="6" count="1" selected="0">
            <x v="4"/>
          </reference>
          <reference field="8" count="1" selected="0">
            <x v="37"/>
          </reference>
          <reference field="12" count="1" selected="0">
            <x v="0"/>
          </reference>
          <reference field="15" count="1">
            <x v="23"/>
          </reference>
        </references>
      </pivotArea>
    </format>
    <format dxfId="837">
      <pivotArea dataOnly="0" labelOnly="1" outline="0" fieldPosition="0">
        <references count="8">
          <reference field="0" count="0" selected="0"/>
          <reference field="1" count="1" selected="0">
            <x v="34"/>
          </reference>
          <reference field="2" count="1" selected="0">
            <x v="32"/>
          </reference>
          <reference field="4" count="1" selected="0">
            <x v="1"/>
          </reference>
          <reference field="6" count="1" selected="0">
            <x v="5"/>
          </reference>
          <reference field="8" count="1" selected="0">
            <x v="37"/>
          </reference>
          <reference field="12" count="1" selected="0">
            <x v="0"/>
          </reference>
          <reference field="15" count="1">
            <x v="29"/>
          </reference>
        </references>
      </pivotArea>
    </format>
    <format dxfId="836">
      <pivotArea dataOnly="0" labelOnly="1" outline="0" fieldPosition="0">
        <references count="8">
          <reference field="0" count="0" selected="0"/>
          <reference field="1" count="1" selected="0">
            <x v="36"/>
          </reference>
          <reference field="2" count="1" selected="0">
            <x v="38"/>
          </reference>
          <reference field="4" count="1" selected="0">
            <x v="44"/>
          </reference>
          <reference field="6" count="1" selected="0">
            <x v="1"/>
          </reference>
          <reference field="8" count="1" selected="0">
            <x v="41"/>
          </reference>
          <reference field="12" count="1" selected="0">
            <x v="0"/>
          </reference>
          <reference field="15" count="1">
            <x v="64"/>
          </reference>
        </references>
      </pivotArea>
    </format>
    <format dxfId="835">
      <pivotArea dataOnly="0" labelOnly="1" outline="0" fieldPosition="0">
        <references count="8">
          <reference field="0" count="0" selected="0"/>
          <reference field="1" count="1" selected="0">
            <x v="37"/>
          </reference>
          <reference field="2" count="1" selected="0">
            <x v="41"/>
          </reference>
          <reference field="4" count="1" selected="0">
            <x v="14"/>
          </reference>
          <reference field="6" count="1" selected="0">
            <x v="3"/>
          </reference>
          <reference field="8" count="1" selected="0">
            <x v="43"/>
          </reference>
          <reference field="12" count="1" selected="0">
            <x v="0"/>
          </reference>
          <reference field="15" count="1">
            <x v="57"/>
          </reference>
        </references>
      </pivotArea>
    </format>
    <format dxfId="834">
      <pivotArea dataOnly="0" labelOnly="1" outline="0" fieldPosition="0">
        <references count="8">
          <reference field="0" count="0" selected="0"/>
          <reference field="1" count="1" selected="0">
            <x v="38"/>
          </reference>
          <reference field="2" count="1" selected="0">
            <x v="40"/>
          </reference>
          <reference field="4" count="1" selected="0">
            <x v="44"/>
          </reference>
          <reference field="6" count="1" selected="0">
            <x v="1"/>
          </reference>
          <reference field="8" count="1" selected="0">
            <x v="43"/>
          </reference>
          <reference field="12" count="1" selected="0">
            <x v="0"/>
          </reference>
          <reference field="15" count="1">
            <x v="62"/>
          </reference>
        </references>
      </pivotArea>
    </format>
    <format dxfId="833">
      <pivotArea dataOnly="0" labelOnly="1" outline="0" fieldPosition="0">
        <references count="8">
          <reference field="0" count="0" selected="0"/>
          <reference field="1" count="1" selected="0">
            <x v="40"/>
          </reference>
          <reference field="2" count="1" selected="0">
            <x v="25"/>
          </reference>
          <reference field="4" count="1" selected="0">
            <x v="9"/>
          </reference>
          <reference field="6" count="1" selected="0">
            <x v="1"/>
          </reference>
          <reference field="8" count="1" selected="0">
            <x v="39"/>
          </reference>
          <reference field="12" count="1" selected="0">
            <x v="0"/>
          </reference>
          <reference field="15" count="1">
            <x v="58"/>
          </reference>
        </references>
      </pivotArea>
    </format>
    <format dxfId="832">
      <pivotArea dataOnly="0" labelOnly="1" outline="0" fieldPosition="0">
        <references count="8">
          <reference field="0" count="0" selected="0"/>
          <reference field="1" count="1" selected="0">
            <x v="42"/>
          </reference>
          <reference field="2" count="1" selected="0">
            <x v="43"/>
          </reference>
          <reference field="4" count="1" selected="0">
            <x v="50"/>
          </reference>
          <reference field="6" count="1" selected="0">
            <x v="2"/>
          </reference>
          <reference field="8" count="1" selected="0">
            <x v="45"/>
          </reference>
          <reference field="12" count="1" selected="0">
            <x v="2"/>
          </reference>
          <reference field="15" count="1">
            <x v="28"/>
          </reference>
        </references>
      </pivotArea>
    </format>
    <format dxfId="831">
      <pivotArea dataOnly="0" labelOnly="1" outline="0" fieldPosition="0">
        <references count="8">
          <reference field="0" count="0" selected="0"/>
          <reference field="1" count="1" selected="0">
            <x v="42"/>
          </reference>
          <reference field="2" count="1" selected="0">
            <x v="43"/>
          </reference>
          <reference field="4" count="1" selected="0">
            <x v="50"/>
          </reference>
          <reference field="6" count="1" selected="0">
            <x v="3"/>
          </reference>
          <reference field="8" count="1" selected="0">
            <x v="45"/>
          </reference>
          <reference field="12" count="1" selected="0">
            <x v="2"/>
          </reference>
          <reference field="15" count="3">
            <x v="48"/>
            <x v="71"/>
            <x v="72"/>
          </reference>
        </references>
      </pivotArea>
    </format>
    <format dxfId="830">
      <pivotArea dataOnly="0" labelOnly="1" outline="0" fieldPosition="0">
        <references count="8">
          <reference field="0" count="0" selected="0"/>
          <reference field="1" count="1" selected="0">
            <x v="42"/>
          </reference>
          <reference field="2" count="1" selected="0">
            <x v="43"/>
          </reference>
          <reference field="4" count="1" selected="0">
            <x v="50"/>
          </reference>
          <reference field="6" count="1" selected="0">
            <x v="4"/>
          </reference>
          <reference field="8" count="1" selected="0">
            <x v="45"/>
          </reference>
          <reference field="12" count="1" selected="0">
            <x v="2"/>
          </reference>
          <reference field="15" count="1">
            <x v="14"/>
          </reference>
        </references>
      </pivotArea>
    </format>
    <format dxfId="829">
      <pivotArea dataOnly="0" labelOnly="1" outline="0" fieldPosition="0">
        <references count="8">
          <reference field="0" count="0" selected="0"/>
          <reference field="1" count="1" selected="0">
            <x v="29"/>
          </reference>
          <reference field="2" count="1" selected="0">
            <x v="39"/>
          </reference>
          <reference field="4" count="1" selected="0">
            <x v="28"/>
          </reference>
          <reference field="6" count="1" selected="0">
            <x v="3"/>
          </reference>
          <reference field="8" count="1" selected="0">
            <x v="42"/>
          </reference>
          <reference field="12" count="1" selected="0">
            <x v="0"/>
          </reference>
          <reference field="15" count="1">
            <x v="67"/>
          </reference>
        </references>
      </pivotArea>
    </format>
    <format dxfId="828">
      <pivotArea dataOnly="0" labelOnly="1" outline="0" offset="A256" fieldPosition="0">
        <references count="8">
          <reference field="0" count="0" selected="0"/>
          <reference field="1" count="1" selected="0">
            <x v="29"/>
          </reference>
          <reference field="2" count="1" selected="0">
            <x v="39"/>
          </reference>
          <reference field="4" count="1" selected="0">
            <x v="28"/>
          </reference>
          <reference field="6" count="1" selected="0">
            <x v="6"/>
          </reference>
          <reference field="8" count="1" selected="0">
            <x v="42"/>
          </reference>
          <reference field="12" count="1" selected="0">
            <x v="0"/>
          </reference>
          <reference field="15" count="1">
            <x v="17"/>
          </reference>
        </references>
      </pivotArea>
    </format>
    <format dxfId="827">
      <pivotArea dataOnly="0" labelOnly="1" outline="0" fieldPosition="0">
        <references count="8">
          <reference field="0" count="0" selected="0"/>
          <reference field="1" count="1" selected="0">
            <x v="31"/>
          </reference>
          <reference field="2" count="1" selected="0">
            <x v="1"/>
          </reference>
          <reference field="4" count="1" selected="0">
            <x v="46"/>
          </reference>
          <reference field="6" count="1" selected="0">
            <x v="3"/>
          </reference>
          <reference field="8" count="1" selected="0">
            <x v="38"/>
          </reference>
          <reference field="12" count="1" selected="0">
            <x v="0"/>
          </reference>
          <reference field="15" count="1">
            <x v="41"/>
          </reference>
        </references>
      </pivotArea>
    </format>
    <format dxfId="826">
      <pivotArea dataOnly="0" labelOnly="1" outline="0" fieldPosition="0">
        <references count="8">
          <reference field="0" count="0" selected="0"/>
          <reference field="1" count="1" selected="0">
            <x v="31"/>
          </reference>
          <reference field="2" count="1" selected="0">
            <x v="1"/>
          </reference>
          <reference field="4" count="1" selected="0">
            <x v="46"/>
          </reference>
          <reference field="6" count="1" selected="0">
            <x v="4"/>
          </reference>
          <reference field="8" count="1" selected="0">
            <x v="38"/>
          </reference>
          <reference field="12" count="1" selected="0">
            <x v="0"/>
          </reference>
          <reference field="15" count="1">
            <x v="18"/>
          </reference>
        </references>
      </pivotArea>
    </format>
    <format dxfId="825">
      <pivotArea dataOnly="0" labelOnly="1" outline="0" fieldPosition="0">
        <references count="8">
          <reference field="0" count="0" selected="0"/>
          <reference field="1" count="1" selected="0">
            <x v="31"/>
          </reference>
          <reference field="2" count="1" selected="0">
            <x v="1"/>
          </reference>
          <reference field="4" count="1" selected="0">
            <x v="46"/>
          </reference>
          <reference field="6" count="1" selected="0">
            <x v="5"/>
          </reference>
          <reference field="8" count="1" selected="0">
            <x v="38"/>
          </reference>
          <reference field="12" count="1" selected="0">
            <x v="0"/>
          </reference>
          <reference field="15" count="2">
            <x v="26"/>
            <x v="51"/>
          </reference>
        </references>
      </pivotArea>
    </format>
    <format dxfId="824">
      <pivotArea dataOnly="0" labelOnly="1" outline="0" fieldPosition="0">
        <references count="8">
          <reference field="0" count="0" selected="0"/>
          <reference field="1" count="1" selected="0">
            <x v="33"/>
          </reference>
          <reference field="2" count="1" selected="0">
            <x v="36"/>
          </reference>
          <reference field="4" count="1" selected="0">
            <x v="24"/>
          </reference>
          <reference field="6" count="1" selected="0">
            <x v="3"/>
          </reference>
          <reference field="8" count="1" selected="0">
            <x v="36"/>
          </reference>
          <reference field="12" count="1" selected="0">
            <x v="0"/>
          </reference>
          <reference field="15" count="1">
            <x v="54"/>
          </reference>
        </references>
      </pivotArea>
    </format>
    <format dxfId="823">
      <pivotArea dataOnly="0" labelOnly="1" outline="0" fieldPosition="0">
        <references count="8">
          <reference field="0" count="0" selected="0"/>
          <reference field="1" count="1" selected="0">
            <x v="33"/>
          </reference>
          <reference field="2" count="1" selected="0">
            <x v="36"/>
          </reference>
          <reference field="4" count="1" selected="0">
            <x v="24"/>
          </reference>
          <reference field="6" count="1" selected="0">
            <x v="4"/>
          </reference>
          <reference field="8" count="1" selected="0">
            <x v="36"/>
          </reference>
          <reference field="12" count="1" selected="0">
            <x v="0"/>
          </reference>
          <reference field="15" count="1">
            <x v="15"/>
          </reference>
        </references>
      </pivotArea>
    </format>
    <format dxfId="822">
      <pivotArea dataOnly="0" labelOnly="1" outline="0" fieldPosition="0">
        <references count="8">
          <reference field="0" count="0" selected="0"/>
          <reference field="1" count="1" selected="0">
            <x v="33"/>
          </reference>
          <reference field="2" count="1" selected="0">
            <x v="36"/>
          </reference>
          <reference field="4" count="1" selected="0">
            <x v="24"/>
          </reference>
          <reference field="6" count="1" selected="0">
            <x v="7"/>
          </reference>
          <reference field="8" count="1" selected="0">
            <x v="36"/>
          </reference>
          <reference field="12" count="1" selected="0">
            <x v="0"/>
          </reference>
          <reference field="15" count="1">
            <x v="16"/>
          </reference>
        </references>
      </pivotArea>
    </format>
    <format dxfId="821">
      <pivotArea dataOnly="0" labelOnly="1" outline="0" fieldPosition="0">
        <references count="8">
          <reference field="0" count="0" selected="0"/>
          <reference field="1" count="1" selected="0">
            <x v="34"/>
          </reference>
          <reference field="2" count="1" selected="0">
            <x v="32"/>
          </reference>
          <reference field="4" count="1" selected="0">
            <x v="1"/>
          </reference>
          <reference field="6" count="1" selected="0">
            <x v="3"/>
          </reference>
          <reference field="8" count="1" selected="0">
            <x v="37"/>
          </reference>
          <reference field="12" count="1" selected="0">
            <x v="0"/>
          </reference>
          <reference field="15" count="3">
            <x v="1"/>
            <x v="52"/>
            <x v="56"/>
          </reference>
        </references>
      </pivotArea>
    </format>
    <format dxfId="820">
      <pivotArea dataOnly="0" labelOnly="1" outline="0" fieldPosition="0">
        <references count="8">
          <reference field="0" count="0" selected="0"/>
          <reference field="1" count="1" selected="0">
            <x v="34"/>
          </reference>
          <reference field="2" count="1" selected="0">
            <x v="32"/>
          </reference>
          <reference field="4" count="1" selected="0">
            <x v="1"/>
          </reference>
          <reference field="6" count="1" selected="0">
            <x v="4"/>
          </reference>
          <reference field="8" count="1" selected="0">
            <x v="37"/>
          </reference>
          <reference field="12" count="1" selected="0">
            <x v="0"/>
          </reference>
          <reference field="15" count="1">
            <x v="23"/>
          </reference>
        </references>
      </pivotArea>
    </format>
    <format dxfId="819">
      <pivotArea dataOnly="0" labelOnly="1" outline="0" fieldPosition="0">
        <references count="8">
          <reference field="0" count="0" selected="0"/>
          <reference field="1" count="1" selected="0">
            <x v="34"/>
          </reference>
          <reference field="2" count="1" selected="0">
            <x v="32"/>
          </reference>
          <reference field="4" count="1" selected="0">
            <x v="1"/>
          </reference>
          <reference field="6" count="1" selected="0">
            <x v="5"/>
          </reference>
          <reference field="8" count="1" selected="0">
            <x v="37"/>
          </reference>
          <reference field="12" count="1" selected="0">
            <x v="0"/>
          </reference>
          <reference field="15" count="1">
            <x v="29"/>
          </reference>
        </references>
      </pivotArea>
    </format>
    <format dxfId="818">
      <pivotArea dataOnly="0" labelOnly="1" outline="0" fieldPosition="0">
        <references count="8">
          <reference field="0" count="0" selected="0"/>
          <reference field="1" count="1" selected="0">
            <x v="37"/>
          </reference>
          <reference field="2" count="1" selected="0">
            <x v="41"/>
          </reference>
          <reference field="4" count="1" selected="0">
            <x v="14"/>
          </reference>
          <reference field="6" count="1" selected="0">
            <x v="3"/>
          </reference>
          <reference field="8" count="1" selected="0">
            <x v="43"/>
          </reference>
          <reference field="12" count="1" selected="0">
            <x v="0"/>
          </reference>
          <reference field="15" count="1">
            <x v="57"/>
          </reference>
        </references>
      </pivotArea>
    </format>
    <format dxfId="817">
      <pivotArea dataOnly="0" labelOnly="1" outline="0" fieldPosition="0">
        <references count="8">
          <reference field="0" count="0" selected="0"/>
          <reference field="1" count="1" selected="0">
            <x v="38"/>
          </reference>
          <reference field="2" count="1" selected="0">
            <x v="40"/>
          </reference>
          <reference field="4" count="1" selected="0">
            <x v="44"/>
          </reference>
          <reference field="6" count="1" selected="0">
            <x v="1"/>
          </reference>
          <reference field="8" count="1" selected="0">
            <x v="43"/>
          </reference>
          <reference field="12" count="1" selected="0">
            <x v="0"/>
          </reference>
          <reference field="15" count="1">
            <x v="62"/>
          </reference>
        </references>
      </pivotArea>
    </format>
    <format dxfId="816">
      <pivotArea dataOnly="0" labelOnly="1" outline="0" fieldPosition="0">
        <references count="8">
          <reference field="0" count="0" selected="0"/>
          <reference field="1" count="1" selected="0">
            <x v="40"/>
          </reference>
          <reference field="2" count="1" selected="0">
            <x v="25"/>
          </reference>
          <reference field="4" count="1" selected="0">
            <x v="9"/>
          </reference>
          <reference field="6" count="1" selected="0">
            <x v="1"/>
          </reference>
          <reference field="8" count="1" selected="0">
            <x v="39"/>
          </reference>
          <reference field="12" count="1" selected="0">
            <x v="0"/>
          </reference>
          <reference field="15" count="1">
            <x v="58"/>
          </reference>
        </references>
      </pivotArea>
    </format>
    <format dxfId="815">
      <pivotArea dataOnly="0" labelOnly="1" outline="0" fieldPosition="0">
        <references count="8">
          <reference field="0" count="0" selected="0"/>
          <reference field="1" count="1" selected="0">
            <x v="29"/>
          </reference>
          <reference field="2" count="1" selected="0">
            <x v="39"/>
          </reference>
          <reference field="4" count="1" selected="0">
            <x v="28"/>
          </reference>
          <reference field="6" count="1" selected="0">
            <x v="3"/>
          </reference>
          <reference field="8" count="1" selected="0">
            <x v="42"/>
          </reference>
          <reference field="12" count="1" selected="0">
            <x v="0"/>
          </reference>
          <reference field="15" count="1">
            <x v="67"/>
          </reference>
        </references>
      </pivotArea>
    </format>
    <format dxfId="814">
      <pivotArea dataOnly="0" labelOnly="1" outline="0" fieldPosition="0">
        <references count="8">
          <reference field="0" count="0" selected="0"/>
          <reference field="1" count="1" selected="0">
            <x v="31"/>
          </reference>
          <reference field="2" count="1" selected="0">
            <x v="1"/>
          </reference>
          <reference field="4" count="1" selected="0">
            <x v="46"/>
          </reference>
          <reference field="6" count="1" selected="0">
            <x v="3"/>
          </reference>
          <reference field="8" count="1" selected="0">
            <x v="38"/>
          </reference>
          <reference field="12" count="1" selected="0">
            <x v="0"/>
          </reference>
          <reference field="15" count="1">
            <x v="41"/>
          </reference>
        </references>
      </pivotArea>
    </format>
    <format dxfId="813">
      <pivotArea dataOnly="0" labelOnly="1" outline="0" fieldPosition="0">
        <references count="8">
          <reference field="0" count="0" selected="0"/>
          <reference field="1" count="1" selected="0">
            <x v="31"/>
          </reference>
          <reference field="2" count="1" selected="0">
            <x v="1"/>
          </reference>
          <reference field="4" count="1" selected="0">
            <x v="46"/>
          </reference>
          <reference field="6" count="1" selected="0">
            <x v="4"/>
          </reference>
          <reference field="8" count="1" selected="0">
            <x v="38"/>
          </reference>
          <reference field="12" count="1" selected="0">
            <x v="0"/>
          </reference>
          <reference field="15" count="1">
            <x v="18"/>
          </reference>
        </references>
      </pivotArea>
    </format>
    <format dxfId="812">
      <pivotArea dataOnly="0" labelOnly="1" outline="0" fieldPosition="0">
        <references count="8">
          <reference field="0" count="0" selected="0"/>
          <reference field="1" count="1" selected="0">
            <x v="31"/>
          </reference>
          <reference field="2" count="1" selected="0">
            <x v="1"/>
          </reference>
          <reference field="4" count="1" selected="0">
            <x v="46"/>
          </reference>
          <reference field="6" count="1" selected="0">
            <x v="5"/>
          </reference>
          <reference field="8" count="1" selected="0">
            <x v="38"/>
          </reference>
          <reference field="12" count="1" selected="0">
            <x v="0"/>
          </reference>
          <reference field="15" count="2">
            <x v="26"/>
            <x v="51"/>
          </reference>
        </references>
      </pivotArea>
    </format>
    <format dxfId="811">
      <pivotArea dataOnly="0" labelOnly="1" outline="0" fieldPosition="0">
        <references count="8">
          <reference field="0" count="0" selected="0"/>
          <reference field="1" count="1" selected="0">
            <x v="33"/>
          </reference>
          <reference field="2" count="1" selected="0">
            <x v="36"/>
          </reference>
          <reference field="4" count="1" selected="0">
            <x v="24"/>
          </reference>
          <reference field="6" count="1" selected="0">
            <x v="3"/>
          </reference>
          <reference field="8" count="1" selected="0">
            <x v="36"/>
          </reference>
          <reference field="12" count="1" selected="0">
            <x v="0"/>
          </reference>
          <reference field="15" count="1">
            <x v="54"/>
          </reference>
        </references>
      </pivotArea>
    </format>
    <format dxfId="810">
      <pivotArea dataOnly="0" labelOnly="1" outline="0" fieldPosition="0">
        <references count="8">
          <reference field="0" count="0" selected="0"/>
          <reference field="1" count="1" selected="0">
            <x v="33"/>
          </reference>
          <reference field="2" count="1" selected="0">
            <x v="36"/>
          </reference>
          <reference field="4" count="1" selected="0">
            <x v="24"/>
          </reference>
          <reference field="6" count="1" selected="0">
            <x v="4"/>
          </reference>
          <reference field="8" count="1" selected="0">
            <x v="36"/>
          </reference>
          <reference field="12" count="1" selected="0">
            <x v="0"/>
          </reference>
          <reference field="15" count="1">
            <x v="15"/>
          </reference>
        </references>
      </pivotArea>
    </format>
    <format dxfId="809">
      <pivotArea dataOnly="0" labelOnly="1" outline="0" fieldPosition="0">
        <references count="8">
          <reference field="0" count="0" selected="0"/>
          <reference field="1" count="1" selected="0">
            <x v="33"/>
          </reference>
          <reference field="2" count="1" selected="0">
            <x v="36"/>
          </reference>
          <reference field="4" count="1" selected="0">
            <x v="24"/>
          </reference>
          <reference field="6" count="1" selected="0">
            <x v="7"/>
          </reference>
          <reference field="8" count="1" selected="0">
            <x v="36"/>
          </reference>
          <reference field="12" count="1" selected="0">
            <x v="0"/>
          </reference>
          <reference field="15" count="1">
            <x v="16"/>
          </reference>
        </references>
      </pivotArea>
    </format>
    <format dxfId="808">
      <pivotArea dataOnly="0" labelOnly="1" outline="0" fieldPosition="0">
        <references count="8">
          <reference field="0" count="0" selected="0"/>
          <reference field="1" count="1" selected="0">
            <x v="34"/>
          </reference>
          <reference field="2" count="1" selected="0">
            <x v="32"/>
          </reference>
          <reference field="4" count="1" selected="0">
            <x v="1"/>
          </reference>
          <reference field="6" count="1" selected="0">
            <x v="3"/>
          </reference>
          <reference field="8" count="1" selected="0">
            <x v="37"/>
          </reference>
          <reference field="12" count="1" selected="0">
            <x v="0"/>
          </reference>
          <reference field="15" count="3">
            <x v="1"/>
            <x v="52"/>
            <x v="56"/>
          </reference>
        </references>
      </pivotArea>
    </format>
    <format dxfId="807">
      <pivotArea dataOnly="0" labelOnly="1" outline="0" fieldPosition="0">
        <references count="8">
          <reference field="0" count="0" selected="0"/>
          <reference field="1" count="1" selected="0">
            <x v="34"/>
          </reference>
          <reference field="2" count="1" selected="0">
            <x v="32"/>
          </reference>
          <reference field="4" count="1" selected="0">
            <x v="1"/>
          </reference>
          <reference field="6" count="1" selected="0">
            <x v="4"/>
          </reference>
          <reference field="8" count="1" selected="0">
            <x v="37"/>
          </reference>
          <reference field="12" count="1" selected="0">
            <x v="0"/>
          </reference>
          <reference field="15" count="1">
            <x v="23"/>
          </reference>
        </references>
      </pivotArea>
    </format>
    <format dxfId="806">
      <pivotArea dataOnly="0" labelOnly="1" outline="0" fieldPosition="0">
        <references count="8">
          <reference field="0" count="0" selected="0"/>
          <reference field="1" count="1" selected="0">
            <x v="34"/>
          </reference>
          <reference field="2" count="1" selected="0">
            <x v="32"/>
          </reference>
          <reference field="4" count="1" selected="0">
            <x v="1"/>
          </reference>
          <reference field="6" count="1" selected="0">
            <x v="5"/>
          </reference>
          <reference field="8" count="1" selected="0">
            <x v="37"/>
          </reference>
          <reference field="12" count="1" selected="0">
            <x v="0"/>
          </reference>
          <reference field="15" count="1">
            <x v="29"/>
          </reference>
        </references>
      </pivotArea>
    </format>
    <format dxfId="805">
      <pivotArea dataOnly="0" labelOnly="1" outline="0" fieldPosition="0">
        <references count="8">
          <reference field="0" count="0" selected="0"/>
          <reference field="1" count="1" selected="0">
            <x v="36"/>
          </reference>
          <reference field="2" count="1" selected="0">
            <x v="38"/>
          </reference>
          <reference field="4" count="1" selected="0">
            <x v="44"/>
          </reference>
          <reference field="6" count="1" selected="0">
            <x v="1"/>
          </reference>
          <reference field="8" count="1" selected="0">
            <x v="41"/>
          </reference>
          <reference field="12" count="1" selected="0">
            <x v="0"/>
          </reference>
          <reference field="15" count="1">
            <x v="64"/>
          </reference>
        </references>
      </pivotArea>
    </format>
    <format dxfId="804">
      <pivotArea dataOnly="0" labelOnly="1" outline="0" fieldPosition="0">
        <references count="8">
          <reference field="0" count="0" selected="0"/>
          <reference field="1" count="1" selected="0">
            <x v="37"/>
          </reference>
          <reference field="2" count="1" selected="0">
            <x v="41"/>
          </reference>
          <reference field="4" count="1" selected="0">
            <x v="14"/>
          </reference>
          <reference field="6" count="1" selected="0">
            <x v="3"/>
          </reference>
          <reference field="8" count="1" selected="0">
            <x v="43"/>
          </reference>
          <reference field="12" count="1" selected="0">
            <x v="0"/>
          </reference>
          <reference field="15" count="1">
            <x v="57"/>
          </reference>
        </references>
      </pivotArea>
    </format>
    <format dxfId="803">
      <pivotArea dataOnly="0" labelOnly="1" outline="0" fieldPosition="0">
        <references count="8">
          <reference field="0" count="0" selected="0"/>
          <reference field="1" count="1" selected="0">
            <x v="38"/>
          </reference>
          <reference field="2" count="1" selected="0">
            <x v="40"/>
          </reference>
          <reference field="4" count="1" selected="0">
            <x v="44"/>
          </reference>
          <reference field="6" count="1" selected="0">
            <x v="1"/>
          </reference>
          <reference field="8" count="1" selected="0">
            <x v="43"/>
          </reference>
          <reference field="12" count="1" selected="0">
            <x v="0"/>
          </reference>
          <reference field="15" count="1">
            <x v="62"/>
          </reference>
        </references>
      </pivotArea>
    </format>
    <format dxfId="802">
      <pivotArea dataOnly="0" labelOnly="1" outline="0" fieldPosition="0">
        <references count="8">
          <reference field="0" count="0" selected="0"/>
          <reference field="1" count="1" selected="0">
            <x v="40"/>
          </reference>
          <reference field="2" count="1" selected="0">
            <x v="25"/>
          </reference>
          <reference field="4" count="1" selected="0">
            <x v="9"/>
          </reference>
          <reference field="6" count="1" selected="0">
            <x v="1"/>
          </reference>
          <reference field="8" count="1" selected="0">
            <x v="39"/>
          </reference>
          <reference field="12" count="1" selected="0">
            <x v="0"/>
          </reference>
          <reference field="15" count="1">
            <x v="58"/>
          </reference>
        </references>
      </pivotArea>
    </format>
    <format dxfId="801">
      <pivotArea dataOnly="0" labelOnly="1" outline="0" offset="A256" fieldPosition="0">
        <references count="8">
          <reference field="0" count="0" selected="0"/>
          <reference field="1" count="1" selected="0">
            <x v="36"/>
          </reference>
          <reference field="2" count="1" selected="0">
            <x v="38"/>
          </reference>
          <reference field="4" count="1" selected="0">
            <x v="44"/>
          </reference>
          <reference field="6" count="1" selected="0">
            <x v="1"/>
          </reference>
          <reference field="8" count="1" selected="0">
            <x v="41"/>
          </reference>
          <reference field="12" count="1" selected="0">
            <x v="0"/>
          </reference>
          <reference field="15" count="1">
            <x v="64"/>
          </reference>
        </references>
      </pivotArea>
    </format>
    <format dxfId="799">
      <pivotArea outline="0" collapsedLevelsAreSubtotals="1" fieldPosition="0">
        <references count="8">
          <reference field="0" count="0" selected="0"/>
          <reference field="1" count="1" selected="0">
            <x v="36"/>
          </reference>
          <reference field="2" count="1" selected="0">
            <x v="38"/>
          </reference>
          <reference field="4" count="1" selected="0">
            <x v="44"/>
          </reference>
          <reference field="6" count="1" selected="0">
            <x v="1"/>
          </reference>
          <reference field="8" count="1" selected="0">
            <x v="41"/>
          </reference>
          <reference field="12" count="1" selected="0">
            <x v="0"/>
          </reference>
          <reference field="15" count="1" selected="0">
            <x v="64"/>
          </reference>
        </references>
      </pivotArea>
    </format>
    <format dxfId="798">
      <pivotArea dataOnly="0" labelOnly="1" outline="0" fieldPosition="0">
        <references count="8">
          <reference field="0" count="0" selected="0"/>
          <reference field="1" count="1" selected="0">
            <x v="37"/>
          </reference>
          <reference field="2" count="1" selected="0">
            <x v="41"/>
          </reference>
          <reference field="4" count="1" selected="0">
            <x v="14"/>
          </reference>
          <reference field="6" count="1" selected="0">
            <x v="3"/>
          </reference>
          <reference field="8" count="1" selected="0">
            <x v="43"/>
          </reference>
          <reference field="12" count="1" selected="0">
            <x v="0"/>
          </reference>
          <reference field="15" count="1">
            <x v="57"/>
          </reference>
        </references>
      </pivotArea>
    </format>
    <format dxfId="797">
      <pivotArea outline="0" collapsedLevelsAreSubtotals="1" fieldPosition="0">
        <references count="9">
          <reference field="0" count="0" selected="0"/>
          <reference field="1" count="1" selected="0">
            <x v="37"/>
          </reference>
          <reference field="2" count="1" selected="0">
            <x v="41"/>
          </reference>
          <reference field="4" count="1" selected="0">
            <x v="14"/>
          </reference>
          <reference field="6" count="1" selected="0">
            <x v="3"/>
          </reference>
          <reference field="8" count="1" selected="0">
            <x v="43"/>
          </reference>
          <reference field="12" count="1" selected="0">
            <x v="0"/>
          </reference>
          <reference field="15" count="1" selected="0">
            <x v="57"/>
          </reference>
          <reference field="16" count="1" selected="0">
            <x v="73"/>
          </reference>
        </references>
      </pivotArea>
    </format>
    <format dxfId="796">
      <pivotArea dataOnly="0" labelOnly="1" outline="0" fieldPosition="0">
        <references count="8">
          <reference field="0" count="0" selected="0"/>
          <reference field="1" count="1" selected="0">
            <x v="38"/>
          </reference>
          <reference field="2" count="1" selected="0">
            <x v="40"/>
          </reference>
          <reference field="4" count="1" selected="0">
            <x v="44"/>
          </reference>
          <reference field="6" count="1" selected="0">
            <x v="1"/>
          </reference>
          <reference field="8" count="1" selected="0">
            <x v="43"/>
          </reference>
          <reference field="12" count="1" selected="0">
            <x v="0"/>
          </reference>
          <reference field="15" count="1">
            <x v="62"/>
          </reference>
        </references>
      </pivotArea>
    </format>
    <format dxfId="795">
      <pivotArea outline="0" collapsedLevelsAreSubtotals="1" fieldPosition="0">
        <references count="9">
          <reference field="0" count="0" selected="0"/>
          <reference field="1" count="1" selected="0">
            <x v="38"/>
          </reference>
          <reference field="2" count="1" selected="0">
            <x v="40"/>
          </reference>
          <reference field="4" count="1" selected="0">
            <x v="44"/>
          </reference>
          <reference field="6" count="1" selected="0">
            <x v="1"/>
          </reference>
          <reference field="8" count="1" selected="0">
            <x v="43"/>
          </reference>
          <reference field="12" count="1" selected="0">
            <x v="0"/>
          </reference>
          <reference field="15" count="1" selected="0">
            <x v="62"/>
          </reference>
          <reference field="16" count="1" selected="0">
            <x v="78"/>
          </reference>
        </references>
      </pivotArea>
    </format>
    <format dxfId="60">
      <pivotArea dataOnly="0" labelOnly="1" outline="0" fieldPosition="0">
        <references count="8">
          <reference field="0" count="0" selected="0"/>
          <reference field="1" count="1" selected="0">
            <x v="40"/>
          </reference>
          <reference field="2" count="1" selected="0">
            <x v="25"/>
          </reference>
          <reference field="4" count="1" selected="0">
            <x v="9"/>
          </reference>
          <reference field="6" count="1" selected="0">
            <x v="1"/>
          </reference>
          <reference field="8" count="1" selected="0">
            <x v="46"/>
          </reference>
          <reference field="12" count="1" selected="0">
            <x v="0"/>
          </reference>
          <reference field="15" count="1">
            <x v="58"/>
          </reference>
        </references>
      </pivotArea>
    </format>
    <format dxfId="59">
      <pivotArea outline="0" collapsedLevelsAreSubtotals="1" fieldPosition="0">
        <references count="9">
          <reference field="0" count="0" selected="0"/>
          <reference field="1" count="1" selected="0">
            <x v="40"/>
          </reference>
          <reference field="2" count="1" selected="0">
            <x v="25"/>
          </reference>
          <reference field="4" count="1" selected="0">
            <x v="9"/>
          </reference>
          <reference field="6" count="1" selected="0">
            <x v="1"/>
          </reference>
          <reference field="8" count="1" selected="0">
            <x v="46"/>
          </reference>
          <reference field="12" count="1" selected="0">
            <x v="0"/>
          </reference>
          <reference field="15" count="1" selected="0">
            <x v="58"/>
          </reference>
          <reference field="16" count="1" selected="0">
            <x v="74"/>
          </reference>
        </references>
      </pivotArea>
    </format>
    <format dxfId="58">
      <pivotArea dataOnly="0" labelOnly="1" outline="0" fieldPosition="0">
        <references count="9">
          <reference field="0" count="0" selected="0"/>
          <reference field="1" count="1" selected="0">
            <x v="40"/>
          </reference>
          <reference field="2" count="1" selected="0">
            <x v="25"/>
          </reference>
          <reference field="4" count="1" selected="0">
            <x v="9"/>
          </reference>
          <reference field="6" count="1" selected="0">
            <x v="1"/>
          </reference>
          <reference field="8" count="1" selected="0">
            <x v="46"/>
          </reference>
          <reference field="12" count="1" selected="0">
            <x v="0"/>
          </reference>
          <reference field="15" count="1" selected="0">
            <x v="58"/>
          </reference>
          <reference field="16" count="1">
            <x v="74"/>
          </reference>
        </references>
      </pivotArea>
    </format>
    <format dxfId="57">
      <pivotArea dataOnly="0" labelOnly="1" outline="0" fieldPosition="0">
        <references count="8">
          <reference field="0" count="0" selected="0"/>
          <reference field="1" count="1" selected="0">
            <x v="33"/>
          </reference>
          <reference field="2" count="1" selected="0">
            <x v="36"/>
          </reference>
          <reference field="4" count="1" selected="0">
            <x v="24"/>
          </reference>
          <reference field="6" count="1" selected="0">
            <x v="3"/>
          </reference>
          <reference field="8" count="1" selected="0">
            <x v="36"/>
          </reference>
          <reference field="12" count="1" selected="0">
            <x v="0"/>
          </reference>
          <reference field="15" count="1">
            <x v="54"/>
          </reference>
        </references>
      </pivotArea>
    </format>
    <format dxfId="56">
      <pivotArea dataOnly="0" labelOnly="1" outline="0" fieldPosition="0">
        <references count="8">
          <reference field="0" count="0" selected="0"/>
          <reference field="1" count="1" selected="0">
            <x v="33"/>
          </reference>
          <reference field="2" count="1" selected="0">
            <x v="36"/>
          </reference>
          <reference field="4" count="1" selected="0">
            <x v="24"/>
          </reference>
          <reference field="6" count="1" selected="0">
            <x v="4"/>
          </reference>
          <reference field="8" count="1" selected="0">
            <x v="36"/>
          </reference>
          <reference field="12" count="1" selected="0">
            <x v="0"/>
          </reference>
          <reference field="15" count="1">
            <x v="15"/>
          </reference>
        </references>
      </pivotArea>
    </format>
    <format dxfId="55">
      <pivotArea dataOnly="0" labelOnly="1" outline="0" fieldPosition="0">
        <references count="8">
          <reference field="0" count="0" selected="0"/>
          <reference field="1" count="1" selected="0">
            <x v="33"/>
          </reference>
          <reference field="2" count="1" selected="0">
            <x v="36"/>
          </reference>
          <reference field="4" count="1" selected="0">
            <x v="24"/>
          </reference>
          <reference field="6" count="1" selected="0">
            <x v="7"/>
          </reference>
          <reference field="8" count="1" selected="0">
            <x v="36"/>
          </reference>
          <reference field="12" count="1" selected="0">
            <x v="0"/>
          </reference>
          <reference field="15" count="1">
            <x v="16"/>
          </reference>
        </references>
      </pivotArea>
    </format>
    <format dxfId="54">
      <pivotArea outline="0" collapsedLevelsAreSubtotals="1" fieldPosition="0">
        <references count="9">
          <reference field="0" count="0" selected="0"/>
          <reference field="1" count="1" selected="0">
            <x v="33"/>
          </reference>
          <reference field="2" count="1" selected="0">
            <x v="36"/>
          </reference>
          <reference field="4" count="1" selected="0">
            <x v="24"/>
          </reference>
          <reference field="6" count="3" selected="0">
            <x v="3"/>
            <x v="4"/>
            <x v="7"/>
          </reference>
          <reference field="8" count="1" selected="0">
            <x v="36"/>
          </reference>
          <reference field="12" count="1" selected="0">
            <x v="0"/>
          </reference>
          <reference field="15" count="3" selected="0">
            <x v="15"/>
            <x v="16"/>
            <x v="54"/>
          </reference>
          <reference field="16" count="3" selected="0">
            <x v="28"/>
            <x v="29"/>
            <x v="71"/>
          </reference>
        </references>
      </pivotArea>
    </format>
    <format dxfId="53">
      <pivotArea dataOnly="0" labelOnly="1" outline="0" fieldPosition="0">
        <references count="8">
          <reference field="0" count="0" selected="0"/>
          <reference field="1" count="1" selected="0">
            <x v="34"/>
          </reference>
          <reference field="2" count="1" selected="0">
            <x v="32"/>
          </reference>
          <reference field="4" count="1" selected="0">
            <x v="1"/>
          </reference>
          <reference field="6" count="1" selected="0">
            <x v="3"/>
          </reference>
          <reference field="8" count="1" selected="0">
            <x v="37"/>
          </reference>
          <reference field="12" count="1" selected="0">
            <x v="0"/>
          </reference>
          <reference field="15" count="3">
            <x v="1"/>
            <x v="52"/>
            <x v="56"/>
          </reference>
        </references>
      </pivotArea>
    </format>
    <format dxfId="52">
      <pivotArea dataOnly="0" labelOnly="1" outline="0" fieldPosition="0">
        <references count="8">
          <reference field="0" count="0" selected="0"/>
          <reference field="1" count="1" selected="0">
            <x v="34"/>
          </reference>
          <reference field="2" count="1" selected="0">
            <x v="32"/>
          </reference>
          <reference field="4" count="1" selected="0">
            <x v="1"/>
          </reference>
          <reference field="6" count="1" selected="0">
            <x v="4"/>
          </reference>
          <reference field="8" count="1" selected="0">
            <x v="37"/>
          </reference>
          <reference field="12" count="1" selected="0">
            <x v="0"/>
          </reference>
          <reference field="15" count="1">
            <x v="23"/>
          </reference>
        </references>
      </pivotArea>
    </format>
    <format dxfId="51">
      <pivotArea dataOnly="0" labelOnly="1" outline="0" fieldPosition="0">
        <references count="8">
          <reference field="0" count="0" selected="0"/>
          <reference field="1" count="1" selected="0">
            <x v="34"/>
          </reference>
          <reference field="2" count="1" selected="0">
            <x v="32"/>
          </reference>
          <reference field="4" count="1" selected="0">
            <x v="1"/>
          </reference>
          <reference field="6" count="1" selected="0">
            <x v="5"/>
          </reference>
          <reference field="8" count="1" selected="0">
            <x v="37"/>
          </reference>
          <reference field="12" count="1" selected="0">
            <x v="0"/>
          </reference>
          <reference field="15" count="1">
            <x v="29"/>
          </reference>
        </references>
      </pivotArea>
    </format>
    <format dxfId="50">
      <pivotArea outline="0" collapsedLevelsAreSubtotals="1" fieldPosition="0">
        <references count="9">
          <reference field="0" count="0" selected="0"/>
          <reference field="1" count="1" selected="0">
            <x v="34"/>
          </reference>
          <reference field="2" count="1" selected="0">
            <x v="32"/>
          </reference>
          <reference field="4" count="1" selected="0">
            <x v="1"/>
          </reference>
          <reference field="6" count="3" selected="0">
            <x v="3"/>
            <x v="4"/>
            <x v="5"/>
          </reference>
          <reference field="8" count="1" selected="0">
            <x v="37"/>
          </reference>
          <reference field="12" count="1" selected="0">
            <x v="0"/>
          </reference>
          <reference field="15" count="5" selected="0">
            <x v="1"/>
            <x v="23"/>
            <x v="29"/>
            <x v="52"/>
            <x v="56"/>
          </reference>
          <reference field="16" count="5" selected="0">
            <x v="1"/>
            <x v="41"/>
            <x v="52"/>
            <x v="70"/>
            <x v="72"/>
          </reference>
        </references>
      </pivotArea>
    </format>
    <format dxfId="49">
      <pivotArea outline="0" collapsedLevelsAreSubtotals="1" fieldPosition="0">
        <references count="2">
          <reference field="0" count="0" selected="0"/>
          <reference field="1" count="1" selected="0">
            <x v="42"/>
          </reference>
        </references>
      </pivotArea>
    </format>
    <format dxfId="48">
      <pivotArea outline="0" collapsedLevelsAreSubtotals="1" fieldPosition="0">
        <references count="8">
          <reference field="0" count="0" selected="0"/>
          <reference field="1" count="1" selected="0">
            <x v="29"/>
          </reference>
          <reference field="2" count="1" selected="0">
            <x v="39"/>
          </reference>
          <reference field="4" count="1" selected="0">
            <x v="28"/>
          </reference>
          <reference field="6" count="2" selected="0">
            <x v="3"/>
            <x v="6"/>
          </reference>
          <reference field="8" count="1" selected="0">
            <x v="42"/>
          </reference>
          <reference field="12" count="1" selected="0">
            <x v="0"/>
          </reference>
          <reference field="15" count="2" selected="0">
            <x v="17"/>
            <x v="67"/>
          </reference>
        </references>
      </pivotArea>
    </format>
    <format dxfId="47">
      <pivotArea outline="0" collapsedLevelsAreSubtotals="1" fieldPosition="0">
        <references count="9">
          <reference field="0" count="0" selected="0"/>
          <reference field="1" count="1" selected="0">
            <x v="31"/>
          </reference>
          <reference field="2" count="1" selected="0">
            <x v="1"/>
          </reference>
          <reference field="4" count="1" selected="0">
            <x v="46"/>
          </reference>
          <reference field="6" count="3" selected="0">
            <x v="3"/>
            <x v="4"/>
            <x v="5"/>
          </reference>
          <reference field="8" count="1" selected="0">
            <x v="38"/>
          </reference>
          <reference field="12" count="1" selected="0">
            <x v="0"/>
          </reference>
          <reference field="15" count="4" selected="0">
            <x v="18"/>
            <x v="26"/>
            <x v="41"/>
            <x v="51"/>
          </reference>
          <reference field="16" count="4" selected="0">
            <x v="31"/>
            <x v="48"/>
            <x v="63"/>
            <x v="69"/>
          </reference>
        </references>
      </pivotArea>
    </format>
    <format dxfId="46">
      <pivotArea field="16" type="button" dataOnly="0" labelOnly="1" outline="0" axis="axisRow" fieldPosition="8"/>
    </format>
    <format dxfId="38">
      <pivotArea dataOnly="0" labelOnly="1" outline="0" fieldPosition="0">
        <references count="8">
          <reference field="0" count="0" selected="0"/>
          <reference field="1" count="1" selected="0">
            <x v="29"/>
          </reference>
          <reference field="2" count="1" selected="0">
            <x v="39"/>
          </reference>
          <reference field="4" count="1" selected="0">
            <x v="28"/>
          </reference>
          <reference field="6" count="1" selected="0">
            <x v="6"/>
          </reference>
          <reference field="8" count="1" selected="0">
            <x v="42"/>
          </reference>
          <reference field="12" count="1" selected="0">
            <x v="0"/>
          </reference>
          <reference field="15" count="1">
            <x v="17"/>
          </reference>
        </references>
      </pivotArea>
    </format>
    <format dxfId="36">
      <pivotArea dataOnly="0" labelOnly="1" outline="0" fieldPosition="0">
        <references count="8">
          <reference field="0" count="0" selected="0"/>
          <reference field="1" count="1" selected="0">
            <x v="36"/>
          </reference>
          <reference field="2" count="1" selected="0">
            <x v="38"/>
          </reference>
          <reference field="4" count="1" selected="0">
            <x v="44"/>
          </reference>
          <reference field="6" count="1" selected="0">
            <x v="1"/>
          </reference>
          <reference field="8" count="1" selected="0">
            <x v="41"/>
          </reference>
          <reference field="12" count="1" selected="0">
            <x v="0"/>
          </reference>
          <reference field="15" count="1">
            <x v="64"/>
          </reference>
        </references>
      </pivotArea>
    </format>
    <format dxfId="34">
      <pivotArea dataOnly="0" labelOnly="1" outline="0" fieldPosition="0">
        <references count="9">
          <reference field="0" count="0" selected="0"/>
          <reference field="1" count="1" selected="0">
            <x v="29"/>
          </reference>
          <reference field="2" count="1" selected="0">
            <x v="39"/>
          </reference>
          <reference field="4" count="1" selected="0">
            <x v="28"/>
          </reference>
          <reference field="6" count="1" selected="0">
            <x v="3"/>
          </reference>
          <reference field="8" count="1" selected="0">
            <x v="42"/>
          </reference>
          <reference field="12" count="1" selected="0">
            <x v="0"/>
          </reference>
          <reference field="15" count="1" selected="0">
            <x v="67"/>
          </reference>
          <reference field="16" count="1">
            <x v="81"/>
          </reference>
        </references>
      </pivotArea>
    </format>
    <format dxfId="32">
      <pivotArea dataOnly="0" labelOnly="1" outline="0" fieldPosition="0">
        <references count="9">
          <reference field="0" count="0" selected="0"/>
          <reference field="1" count="1" selected="0">
            <x v="31"/>
          </reference>
          <reference field="2" count="1" selected="0">
            <x v="1"/>
          </reference>
          <reference field="4" count="1" selected="0">
            <x v="46"/>
          </reference>
          <reference field="6" count="1" selected="0">
            <x v="3"/>
          </reference>
          <reference field="8" count="1" selected="0">
            <x v="38"/>
          </reference>
          <reference field="12" count="1" selected="0">
            <x v="0"/>
          </reference>
          <reference field="15" count="1" selected="0">
            <x v="41"/>
          </reference>
          <reference field="16" count="1">
            <x v="63"/>
          </reference>
        </references>
      </pivotArea>
    </format>
    <format dxfId="30">
      <pivotArea dataOnly="0" labelOnly="1" outline="0" fieldPosition="0">
        <references count="9">
          <reference field="0" count="0" selected="0"/>
          <reference field="1" count="1" selected="0">
            <x v="31"/>
          </reference>
          <reference field="2" count="1" selected="0">
            <x v="1"/>
          </reference>
          <reference field="4" count="1" selected="0">
            <x v="46"/>
          </reference>
          <reference field="6" count="1" selected="0">
            <x v="4"/>
          </reference>
          <reference field="8" count="1" selected="0">
            <x v="38"/>
          </reference>
          <reference field="12" count="1" selected="0">
            <x v="0"/>
          </reference>
          <reference field="15" count="1" selected="0">
            <x v="18"/>
          </reference>
          <reference field="16" count="1">
            <x v="31"/>
          </reference>
        </references>
      </pivotArea>
    </format>
    <format dxfId="28">
      <pivotArea dataOnly="0" labelOnly="1" outline="0" fieldPosition="0">
        <references count="9">
          <reference field="0" count="0" selected="0"/>
          <reference field="1" count="1" selected="0">
            <x v="31"/>
          </reference>
          <reference field="2" count="1" selected="0">
            <x v="1"/>
          </reference>
          <reference field="4" count="1" selected="0">
            <x v="46"/>
          </reference>
          <reference field="6" count="1" selected="0">
            <x v="5"/>
          </reference>
          <reference field="8" count="1" selected="0">
            <x v="38"/>
          </reference>
          <reference field="12" count="1" selected="0">
            <x v="0"/>
          </reference>
          <reference field="15" count="1" selected="0">
            <x v="26"/>
          </reference>
          <reference field="16" count="1">
            <x v="48"/>
          </reference>
        </references>
      </pivotArea>
    </format>
    <format dxfId="26">
      <pivotArea dataOnly="0" labelOnly="1" outline="0" fieldPosition="0">
        <references count="9">
          <reference field="0" count="0" selected="0"/>
          <reference field="1" count="1" selected="0">
            <x v="31"/>
          </reference>
          <reference field="2" count="1" selected="0">
            <x v="1"/>
          </reference>
          <reference field="4" count="1" selected="0">
            <x v="46"/>
          </reference>
          <reference field="6" count="1" selected="0">
            <x v="5"/>
          </reference>
          <reference field="8" count="1" selected="0">
            <x v="38"/>
          </reference>
          <reference field="12" count="1" selected="0">
            <x v="0"/>
          </reference>
          <reference field="15" count="1" selected="0">
            <x v="51"/>
          </reference>
          <reference field="16" count="1">
            <x v="69"/>
          </reference>
        </references>
      </pivotArea>
    </format>
    <format dxfId="24">
      <pivotArea dataOnly="0" labelOnly="1" outline="0" fieldPosition="0">
        <references count="9">
          <reference field="0" count="0" selected="0"/>
          <reference field="1" count="1" selected="0">
            <x v="33"/>
          </reference>
          <reference field="2" count="1" selected="0">
            <x v="36"/>
          </reference>
          <reference field="4" count="1" selected="0">
            <x v="24"/>
          </reference>
          <reference field="6" count="1" selected="0">
            <x v="3"/>
          </reference>
          <reference field="8" count="1" selected="0">
            <x v="36"/>
          </reference>
          <reference field="12" count="1" selected="0">
            <x v="0"/>
          </reference>
          <reference field="15" count="1" selected="0">
            <x v="54"/>
          </reference>
          <reference field="16" count="1">
            <x v="71"/>
          </reference>
        </references>
      </pivotArea>
    </format>
    <format dxfId="22">
      <pivotArea dataOnly="0" labelOnly="1" outline="0" fieldPosition="0">
        <references count="9">
          <reference field="0" count="0" selected="0"/>
          <reference field="1" count="1" selected="0">
            <x v="33"/>
          </reference>
          <reference field="2" count="1" selected="0">
            <x v="36"/>
          </reference>
          <reference field="4" count="1" selected="0">
            <x v="24"/>
          </reference>
          <reference field="6" count="1" selected="0">
            <x v="4"/>
          </reference>
          <reference field="8" count="1" selected="0">
            <x v="36"/>
          </reference>
          <reference field="12" count="1" selected="0">
            <x v="0"/>
          </reference>
          <reference field="15" count="1" selected="0">
            <x v="15"/>
          </reference>
          <reference field="16" count="1">
            <x v="28"/>
          </reference>
        </references>
      </pivotArea>
    </format>
    <format dxfId="20">
      <pivotArea dataOnly="0" labelOnly="1" outline="0" fieldPosition="0">
        <references count="9">
          <reference field="0" count="0" selected="0"/>
          <reference field="1" count="1" selected="0">
            <x v="33"/>
          </reference>
          <reference field="2" count="1" selected="0">
            <x v="36"/>
          </reference>
          <reference field="4" count="1" selected="0">
            <x v="24"/>
          </reference>
          <reference field="6" count="1" selected="0">
            <x v="7"/>
          </reference>
          <reference field="8" count="1" selected="0">
            <x v="36"/>
          </reference>
          <reference field="12" count="1" selected="0">
            <x v="0"/>
          </reference>
          <reference field="15" count="1" selected="0">
            <x v="16"/>
          </reference>
          <reference field="16" count="1">
            <x v="29"/>
          </reference>
        </references>
      </pivotArea>
    </format>
    <format dxfId="18">
      <pivotArea dataOnly="0" labelOnly="1" outline="0" fieldPosition="0">
        <references count="9">
          <reference field="0" count="0" selected="0"/>
          <reference field="1" count="1" selected="0">
            <x v="34"/>
          </reference>
          <reference field="2" count="1" selected="0">
            <x v="32"/>
          </reference>
          <reference field="4" count="1" selected="0">
            <x v="1"/>
          </reference>
          <reference field="6" count="1" selected="0">
            <x v="3"/>
          </reference>
          <reference field="8" count="1" selected="0">
            <x v="37"/>
          </reference>
          <reference field="12" count="1" selected="0">
            <x v="0"/>
          </reference>
          <reference field="15" count="1" selected="0">
            <x v="1"/>
          </reference>
          <reference field="16" count="1">
            <x v="1"/>
          </reference>
        </references>
      </pivotArea>
    </format>
    <format dxfId="16">
      <pivotArea dataOnly="0" labelOnly="1" outline="0" fieldPosition="0">
        <references count="9">
          <reference field="0" count="0" selected="0"/>
          <reference field="1" count="1" selected="0">
            <x v="34"/>
          </reference>
          <reference field="2" count="1" selected="0">
            <x v="32"/>
          </reference>
          <reference field="4" count="1" selected="0">
            <x v="1"/>
          </reference>
          <reference field="6" count="1" selected="0">
            <x v="3"/>
          </reference>
          <reference field="8" count="1" selected="0">
            <x v="37"/>
          </reference>
          <reference field="12" count="1" selected="0">
            <x v="0"/>
          </reference>
          <reference field="15" count="1" selected="0">
            <x v="52"/>
          </reference>
          <reference field="16" count="1">
            <x v="70"/>
          </reference>
        </references>
      </pivotArea>
    </format>
    <format dxfId="14">
      <pivotArea dataOnly="0" labelOnly="1" outline="0" fieldPosition="0">
        <references count="9">
          <reference field="0" count="0" selected="0"/>
          <reference field="1" count="1" selected="0">
            <x v="34"/>
          </reference>
          <reference field="2" count="1" selected="0">
            <x v="32"/>
          </reference>
          <reference field="4" count="1" selected="0">
            <x v="1"/>
          </reference>
          <reference field="6" count="1" selected="0">
            <x v="3"/>
          </reference>
          <reference field="8" count="1" selected="0">
            <x v="37"/>
          </reference>
          <reference field="12" count="1" selected="0">
            <x v="0"/>
          </reference>
          <reference field="15" count="1" selected="0">
            <x v="56"/>
          </reference>
          <reference field="16" count="1">
            <x v="72"/>
          </reference>
        </references>
      </pivotArea>
    </format>
    <format dxfId="12">
      <pivotArea dataOnly="0" labelOnly="1" outline="0" fieldPosition="0">
        <references count="9">
          <reference field="0" count="0" selected="0"/>
          <reference field="1" count="1" selected="0">
            <x v="34"/>
          </reference>
          <reference field="2" count="1" selected="0">
            <x v="32"/>
          </reference>
          <reference field="4" count="1" selected="0">
            <x v="1"/>
          </reference>
          <reference field="6" count="1" selected="0">
            <x v="4"/>
          </reference>
          <reference field="8" count="1" selected="0">
            <x v="37"/>
          </reference>
          <reference field="12" count="1" selected="0">
            <x v="0"/>
          </reference>
          <reference field="15" count="1" selected="0">
            <x v="23"/>
          </reference>
          <reference field="16" count="1">
            <x v="41"/>
          </reference>
        </references>
      </pivotArea>
    </format>
    <format dxfId="10">
      <pivotArea dataOnly="0" labelOnly="1" outline="0" fieldPosition="0">
        <references count="9">
          <reference field="0" count="0" selected="0"/>
          <reference field="1" count="1" selected="0">
            <x v="34"/>
          </reference>
          <reference field="2" count="1" selected="0">
            <x v="32"/>
          </reference>
          <reference field="4" count="1" selected="0">
            <x v="1"/>
          </reference>
          <reference field="6" count="1" selected="0">
            <x v="5"/>
          </reference>
          <reference field="8" count="1" selected="0">
            <x v="37"/>
          </reference>
          <reference field="12" count="1" selected="0">
            <x v="0"/>
          </reference>
          <reference field="15" count="1" selected="0">
            <x v="29"/>
          </reference>
          <reference field="16" count="1">
            <x v="52"/>
          </reference>
        </references>
      </pivotArea>
    </format>
    <format dxfId="8">
      <pivotArea dataOnly="0" labelOnly="1" outline="0" fieldPosition="0">
        <references count="9">
          <reference field="0" count="0" selected="0"/>
          <reference field="1" count="1" selected="0">
            <x v="37"/>
          </reference>
          <reference field="2" count="1" selected="0">
            <x v="41"/>
          </reference>
          <reference field="4" count="1" selected="0">
            <x v="14"/>
          </reference>
          <reference field="6" count="1" selected="0">
            <x v="3"/>
          </reference>
          <reference field="8" count="1" selected="0">
            <x v="43"/>
          </reference>
          <reference field="12" count="1" selected="0">
            <x v="0"/>
          </reference>
          <reference field="15" count="1" selected="0">
            <x v="57"/>
          </reference>
          <reference field="16" count="1">
            <x v="73"/>
          </reference>
        </references>
      </pivotArea>
    </format>
    <format dxfId="7">
      <pivotArea dataOnly="0" labelOnly="1" outline="0" fieldPosition="0">
        <references count="9">
          <reference field="0" count="0" selected="0"/>
          <reference field="1" count="1" selected="0">
            <x v="38"/>
          </reference>
          <reference field="2" count="1" selected="0">
            <x v="40"/>
          </reference>
          <reference field="4" count="1" selected="0">
            <x v="44"/>
          </reference>
          <reference field="6" count="1" selected="0">
            <x v="1"/>
          </reference>
          <reference field="8" count="1" selected="0">
            <x v="43"/>
          </reference>
          <reference field="12" count="1" selected="0">
            <x v="0"/>
          </reference>
          <reference field="15" count="1" selected="0">
            <x v="62"/>
          </reference>
          <reference field="16" count="1">
            <x v="78"/>
          </reference>
        </references>
      </pivotArea>
    </format>
    <format dxfId="6">
      <pivotArea dataOnly="0" labelOnly="1" outline="0" fieldPosition="0">
        <references count="9">
          <reference field="0" count="0" selected="0"/>
          <reference field="1" count="1" selected="0">
            <x v="40"/>
          </reference>
          <reference field="2" count="1" selected="0">
            <x v="25"/>
          </reference>
          <reference field="4" count="1" selected="0">
            <x v="9"/>
          </reference>
          <reference field="6" count="1" selected="0">
            <x v="1"/>
          </reference>
          <reference field="8" count="1" selected="0">
            <x v="46"/>
          </reference>
          <reference field="12" count="1" selected="0">
            <x v="0"/>
          </reference>
          <reference field="15" count="1" selected="0">
            <x v="58"/>
          </reference>
          <reference field="16" count="1">
            <x v="74"/>
          </reference>
        </references>
      </pivotArea>
    </format>
    <format dxfId="5">
      <pivotArea dataOnly="0" labelOnly="1" outline="0" fieldPosition="0">
        <references count="9">
          <reference field="0" count="0" selected="0"/>
          <reference field="1" count="1" selected="0">
            <x v="42"/>
          </reference>
          <reference field="2" count="1" selected="0">
            <x v="43"/>
          </reference>
          <reference field="4" count="1" selected="0">
            <x v="50"/>
          </reference>
          <reference field="6" count="1" selected="0">
            <x v="2"/>
          </reference>
          <reference field="8" count="1" selected="0">
            <x v="45"/>
          </reference>
          <reference field="12" count="1" selected="0">
            <x v="2"/>
          </reference>
          <reference field="15" count="1" selected="0">
            <x v="28"/>
          </reference>
          <reference field="16" count="1">
            <x v="35"/>
          </reference>
        </references>
      </pivotArea>
    </format>
    <format dxfId="4">
      <pivotArea dataOnly="0" labelOnly="1" outline="0" fieldPosition="0">
        <references count="9">
          <reference field="0" count="0" selected="0"/>
          <reference field="1" count="1" selected="0">
            <x v="42"/>
          </reference>
          <reference field="2" count="1" selected="0">
            <x v="43"/>
          </reference>
          <reference field="4" count="1" selected="0">
            <x v="50"/>
          </reference>
          <reference field="6" count="1" selected="0">
            <x v="3"/>
          </reference>
          <reference field="8" count="1" selected="0">
            <x v="45"/>
          </reference>
          <reference field="12" count="1" selected="0">
            <x v="2"/>
          </reference>
          <reference field="15" count="1" selected="0">
            <x v="48"/>
          </reference>
          <reference field="16" count="1">
            <x v="66"/>
          </reference>
        </references>
      </pivotArea>
    </format>
    <format dxfId="3">
      <pivotArea dataOnly="0" labelOnly="1" outline="0" fieldPosition="0">
        <references count="9">
          <reference field="0" count="0" selected="0"/>
          <reference field="1" count="1" selected="0">
            <x v="42"/>
          </reference>
          <reference field="2" count="1" selected="0">
            <x v="43"/>
          </reference>
          <reference field="4" count="1" selected="0">
            <x v="50"/>
          </reference>
          <reference field="6" count="1" selected="0">
            <x v="3"/>
          </reference>
          <reference field="8" count="1" selected="0">
            <x v="45"/>
          </reference>
          <reference field="12" count="1" selected="0">
            <x v="2"/>
          </reference>
          <reference field="15" count="1" selected="0">
            <x v="71"/>
          </reference>
          <reference field="16" count="1">
            <x v="38"/>
          </reference>
        </references>
      </pivotArea>
    </format>
    <format dxfId="2">
      <pivotArea dataOnly="0" labelOnly="1" outline="0" fieldPosition="0">
        <references count="9">
          <reference field="0" count="0" selected="0"/>
          <reference field="1" count="1" selected="0">
            <x v="42"/>
          </reference>
          <reference field="2" count="1" selected="0">
            <x v="43"/>
          </reference>
          <reference field="4" count="1" selected="0">
            <x v="50"/>
          </reference>
          <reference field="6" count="1" selected="0">
            <x v="3"/>
          </reference>
          <reference field="8" count="1" selected="0">
            <x v="45"/>
          </reference>
          <reference field="12" count="1" selected="0">
            <x v="2"/>
          </reference>
          <reference field="15" count="1" selected="0">
            <x v="72"/>
          </reference>
          <reference field="16" count="1">
            <x v="64"/>
          </reference>
        </references>
      </pivotArea>
    </format>
    <format dxfId="1">
      <pivotArea dataOnly="0" labelOnly="1" outline="0" fieldPosition="0">
        <references count="9">
          <reference field="0" count="0" selected="0"/>
          <reference field="1" count="1" selected="0">
            <x v="42"/>
          </reference>
          <reference field="2" count="1" selected="0">
            <x v="43"/>
          </reference>
          <reference field="4" count="1" selected="0">
            <x v="50"/>
          </reference>
          <reference field="6" count="1" selected="0">
            <x v="4"/>
          </reference>
          <reference field="8" count="1" selected="0">
            <x v="45"/>
          </reference>
          <reference field="12" count="1" selected="0">
            <x v="2"/>
          </reference>
          <reference field="15" count="1" selected="0">
            <x v="14"/>
          </reference>
          <reference field="16" count="1">
            <x v="27"/>
          </reference>
        </references>
      </pivotArea>
    </format>
    <format dxfId="0">
      <pivotArea field="15" type="button" dataOnly="0" labelOnly="1" outline="0" axis="axisRow" fieldPosition="7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2:G21"/>
  <sheetViews>
    <sheetView workbookViewId="0">
      <selection activeCell="C14" sqref="C14"/>
    </sheetView>
  </sheetViews>
  <sheetFormatPr baseColWidth="10" defaultColWidth="11.42578125" defaultRowHeight="15" x14ac:dyDescent="0.25"/>
  <cols>
    <col min="1" max="1" width="14.5703125" style="15" customWidth="1"/>
    <col min="2" max="2" width="16.85546875" style="15" bestFit="1" customWidth="1"/>
    <col min="3" max="3" width="19.85546875" style="15" bestFit="1" customWidth="1"/>
    <col min="4" max="4" width="12.42578125" style="15" bestFit="1" customWidth="1"/>
    <col min="5" max="5" width="23.7109375" style="15" customWidth="1"/>
    <col min="6" max="6" width="11.42578125" style="15"/>
    <col min="7" max="7" width="13.85546875" style="15" bestFit="1" customWidth="1"/>
    <col min="8" max="16384" width="11.42578125" style="15"/>
  </cols>
  <sheetData>
    <row r="2" spans="1:7" x14ac:dyDescent="0.3">
      <c r="B2" s="17"/>
    </row>
    <row r="4" spans="1:7" x14ac:dyDescent="0.3">
      <c r="A4" s="18" t="s">
        <v>61</v>
      </c>
      <c r="B4" s="18" t="s">
        <v>51</v>
      </c>
      <c r="C4" s="18" t="s">
        <v>52</v>
      </c>
      <c r="D4" s="18" t="s">
        <v>54</v>
      </c>
      <c r="E4" s="18" t="s">
        <v>53</v>
      </c>
    </row>
    <row r="5" spans="1:7" x14ac:dyDescent="0.3">
      <c r="A5" s="15" t="s">
        <v>77</v>
      </c>
      <c r="B5" s="15" t="s">
        <v>56</v>
      </c>
      <c r="C5" s="15" t="s">
        <v>57</v>
      </c>
      <c r="D5" s="21">
        <v>0.04</v>
      </c>
      <c r="E5" s="15" t="s">
        <v>55</v>
      </c>
      <c r="F5" s="22">
        <v>250000</v>
      </c>
      <c r="G5" s="24"/>
    </row>
    <row r="6" spans="1:7" x14ac:dyDescent="0.3">
      <c r="A6" s="15" t="s">
        <v>77</v>
      </c>
      <c r="B6" s="15" t="s">
        <v>58</v>
      </c>
      <c r="C6" s="15" t="s">
        <v>57</v>
      </c>
      <c r="D6" s="21">
        <v>0.04</v>
      </c>
      <c r="E6" s="15" t="s">
        <v>59</v>
      </c>
    </row>
    <row r="7" spans="1:7" x14ac:dyDescent="0.3">
      <c r="D7" s="21"/>
    </row>
    <row r="8" spans="1:7" x14ac:dyDescent="0.3">
      <c r="D8" s="21"/>
      <c r="F8" s="22"/>
    </row>
    <row r="9" spans="1:7" x14ac:dyDescent="0.3">
      <c r="D9" s="21"/>
    </row>
    <row r="15" spans="1:7" x14ac:dyDescent="0.3">
      <c r="A15" s="16"/>
    </row>
    <row r="16" spans="1:7" x14ac:dyDescent="0.3">
      <c r="A16" s="16"/>
    </row>
    <row r="18" spans="2:5" x14ac:dyDescent="0.3">
      <c r="B18" s="25" t="s">
        <v>206</v>
      </c>
    </row>
    <row r="21" spans="2:5" x14ac:dyDescent="0.3">
      <c r="B21" s="153" t="s">
        <v>207</v>
      </c>
      <c r="C21" s="153"/>
      <c r="D21" s="153"/>
      <c r="E21" s="153"/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2" filterMode="1"/>
  <dimension ref="A1:Q120"/>
  <sheetViews>
    <sheetView topLeftCell="A2" zoomScale="80" zoomScaleNormal="80" workbookViewId="0">
      <pane xSplit="5" ySplit="3" topLeftCell="F5" activePane="bottomRight" state="frozen"/>
      <selection activeCell="A2" sqref="A2"/>
      <selection pane="topRight" activeCell="F2" sqref="F2"/>
      <selection pane="bottomLeft" activeCell="A5" sqref="A5"/>
      <selection pane="bottomRight" activeCell="Q75" sqref="Q6:Q75"/>
    </sheetView>
  </sheetViews>
  <sheetFormatPr baseColWidth="10" defaultRowHeight="15" outlineLevelCol="1" x14ac:dyDescent="0.25"/>
  <cols>
    <col min="1" max="1" width="11.42578125" style="19"/>
    <col min="3" max="3" width="29.85546875" style="9" customWidth="1"/>
    <col min="5" max="5" width="57.140625" customWidth="1"/>
    <col min="6" max="6" width="7.7109375" customWidth="1"/>
    <col min="8" max="8" width="11.42578125" style="19" outlineLevel="1"/>
    <col min="9" max="9" width="11.42578125" style="51"/>
    <col min="17" max="17" width="11.42578125" style="19"/>
  </cols>
  <sheetData>
    <row r="1" spans="1:17" ht="14.45" x14ac:dyDescent="0.3">
      <c r="A1" s="62"/>
      <c r="B1" s="63" t="s">
        <v>79</v>
      </c>
      <c r="C1" s="63"/>
      <c r="D1" s="62"/>
      <c r="E1" s="64"/>
      <c r="F1" s="64"/>
      <c r="G1" s="64"/>
      <c r="H1" s="64"/>
      <c r="I1" s="65"/>
      <c r="J1" s="65"/>
      <c r="K1" s="62"/>
      <c r="L1" s="66"/>
      <c r="M1" s="66"/>
      <c r="N1" s="66"/>
      <c r="O1" s="66"/>
      <c r="P1" s="67"/>
      <c r="Q1" s="67"/>
    </row>
    <row r="2" spans="1:17" ht="14.45" x14ac:dyDescent="0.3">
      <c r="A2" s="62"/>
      <c r="B2" s="63"/>
      <c r="C2" s="63"/>
      <c r="D2" s="62"/>
      <c r="E2" s="64"/>
      <c r="F2" s="64"/>
      <c r="G2" s="64"/>
      <c r="H2" s="64"/>
      <c r="I2" s="65"/>
      <c r="J2" s="65"/>
      <c r="K2" s="62"/>
      <c r="L2" s="66"/>
      <c r="M2" s="66"/>
      <c r="N2" s="66"/>
      <c r="O2" s="66"/>
      <c r="P2" s="67"/>
      <c r="Q2" s="67"/>
    </row>
    <row r="3" spans="1:17" ht="51.75" x14ac:dyDescent="0.25">
      <c r="A3" s="23" t="s">
        <v>61</v>
      </c>
      <c r="B3" s="68" t="s">
        <v>80</v>
      </c>
      <c r="C3" s="69" t="s">
        <v>38</v>
      </c>
      <c r="D3" s="70" t="s">
        <v>39</v>
      </c>
      <c r="E3" s="71" t="s">
        <v>40</v>
      </c>
      <c r="F3" s="71" t="s">
        <v>41</v>
      </c>
      <c r="G3" s="71" t="s">
        <v>42</v>
      </c>
      <c r="H3" s="71" t="s">
        <v>213</v>
      </c>
      <c r="I3" s="154" t="s">
        <v>43</v>
      </c>
      <c r="J3" s="72" t="s">
        <v>81</v>
      </c>
      <c r="K3" s="71" t="s">
        <v>44</v>
      </c>
      <c r="L3" s="72" t="s">
        <v>45</v>
      </c>
      <c r="M3" s="155" t="s">
        <v>82</v>
      </c>
      <c r="N3" s="73" t="s">
        <v>46</v>
      </c>
      <c r="O3" s="73" t="s">
        <v>47</v>
      </c>
      <c r="P3" s="74" t="s">
        <v>83</v>
      </c>
      <c r="Q3" s="74" t="s">
        <v>223</v>
      </c>
    </row>
    <row r="4" spans="1:17" hidden="1" x14ac:dyDescent="0.25">
      <c r="A4" s="75"/>
      <c r="B4" s="76"/>
      <c r="C4" s="77"/>
      <c r="D4" s="78"/>
      <c r="E4" s="79"/>
      <c r="F4" s="79"/>
      <c r="G4" s="80"/>
      <c r="H4" s="80"/>
      <c r="I4" s="81"/>
      <c r="J4" s="81"/>
      <c r="K4" s="82"/>
      <c r="L4" s="83"/>
      <c r="M4" s="84"/>
      <c r="N4" s="83"/>
      <c r="O4" s="83"/>
      <c r="P4" s="85"/>
      <c r="Q4" s="85"/>
    </row>
    <row r="5" spans="1:17" hidden="1" x14ac:dyDescent="0.25"/>
    <row r="6" spans="1:17" x14ac:dyDescent="0.25">
      <c r="A6" s="75" t="s">
        <v>172</v>
      </c>
      <c r="B6" s="76">
        <v>202184</v>
      </c>
      <c r="C6" s="77" t="s">
        <v>84</v>
      </c>
      <c r="D6" s="78"/>
      <c r="E6" s="79" t="s">
        <v>85</v>
      </c>
      <c r="F6" s="79" t="s">
        <v>86</v>
      </c>
      <c r="G6" s="80" t="s">
        <v>48</v>
      </c>
      <c r="H6" s="167"/>
      <c r="I6" s="86">
        <v>41082</v>
      </c>
      <c r="J6" s="86"/>
      <c r="K6" s="82">
        <v>202977</v>
      </c>
      <c r="L6" s="83">
        <v>41229</v>
      </c>
      <c r="M6" s="168" t="s">
        <v>214</v>
      </c>
      <c r="N6" s="87">
        <v>41167</v>
      </c>
      <c r="O6" s="88">
        <v>41531</v>
      </c>
      <c r="P6" s="85">
        <v>187.5</v>
      </c>
      <c r="Q6" s="85">
        <v>23.116438356164387</v>
      </c>
    </row>
    <row r="7" spans="1:17" x14ac:dyDescent="0.25">
      <c r="A7" s="75" t="s">
        <v>172</v>
      </c>
      <c r="B7" s="76">
        <v>202184</v>
      </c>
      <c r="C7" s="77" t="s">
        <v>84</v>
      </c>
      <c r="D7" s="78"/>
      <c r="E7" s="79" t="s">
        <v>85</v>
      </c>
      <c r="F7" s="79" t="s">
        <v>86</v>
      </c>
      <c r="G7" s="80" t="s">
        <v>48</v>
      </c>
      <c r="H7" s="167"/>
      <c r="I7" s="86">
        <v>41082</v>
      </c>
      <c r="J7" s="86"/>
      <c r="K7" s="82">
        <v>203113</v>
      </c>
      <c r="L7" s="83">
        <v>41312</v>
      </c>
      <c r="M7" s="168" t="s">
        <v>214</v>
      </c>
      <c r="N7" s="87">
        <v>41167</v>
      </c>
      <c r="O7" s="88">
        <v>41531</v>
      </c>
      <c r="P7" s="85">
        <v>187.5</v>
      </c>
      <c r="Q7" s="85">
        <v>23.116438356164387</v>
      </c>
    </row>
    <row r="8" spans="1:17" x14ac:dyDescent="0.25">
      <c r="A8" s="75" t="s">
        <v>172</v>
      </c>
      <c r="B8" s="76">
        <v>202185</v>
      </c>
      <c r="C8" s="77" t="s">
        <v>84</v>
      </c>
      <c r="D8" s="78"/>
      <c r="E8" s="79" t="s">
        <v>87</v>
      </c>
      <c r="F8" s="79" t="s">
        <v>86</v>
      </c>
      <c r="G8" s="80" t="s">
        <v>48</v>
      </c>
      <c r="H8" s="167"/>
      <c r="I8" s="86">
        <v>41087</v>
      </c>
      <c r="J8" s="86"/>
      <c r="K8" s="82">
        <v>202944</v>
      </c>
      <c r="L8" s="83">
        <v>41219</v>
      </c>
      <c r="M8" s="168" t="s">
        <v>214</v>
      </c>
      <c r="N8" s="87">
        <v>41167</v>
      </c>
      <c r="O8" s="88">
        <v>41531</v>
      </c>
      <c r="P8" s="85">
        <v>187.5</v>
      </c>
      <c r="Q8" s="85">
        <v>23.116438356164387</v>
      </c>
    </row>
    <row r="9" spans="1:17" x14ac:dyDescent="0.25">
      <c r="A9" s="75" t="s">
        <v>172</v>
      </c>
      <c r="B9" s="76">
        <v>202185</v>
      </c>
      <c r="C9" s="77" t="s">
        <v>84</v>
      </c>
      <c r="D9" s="78"/>
      <c r="E9" s="79" t="s">
        <v>87</v>
      </c>
      <c r="F9" s="79" t="s">
        <v>86</v>
      </c>
      <c r="G9" s="80" t="s">
        <v>48</v>
      </c>
      <c r="H9" s="167"/>
      <c r="I9" s="86">
        <v>41087</v>
      </c>
      <c r="J9" s="86"/>
      <c r="K9" s="89">
        <v>203114</v>
      </c>
      <c r="L9" s="90">
        <v>41312</v>
      </c>
      <c r="M9" s="168" t="s">
        <v>214</v>
      </c>
      <c r="N9" s="87">
        <v>41167</v>
      </c>
      <c r="O9" s="88">
        <v>41531</v>
      </c>
      <c r="P9" s="85">
        <v>187.5</v>
      </c>
      <c r="Q9" s="85">
        <v>23.116438356164387</v>
      </c>
    </row>
    <row r="10" spans="1:17" x14ac:dyDescent="0.25">
      <c r="A10" s="75" t="s">
        <v>172</v>
      </c>
      <c r="B10" s="91">
        <v>202229</v>
      </c>
      <c r="C10" s="92" t="s">
        <v>89</v>
      </c>
      <c r="D10" s="93"/>
      <c r="E10" s="94" t="s">
        <v>90</v>
      </c>
      <c r="F10" s="94" t="s">
        <v>91</v>
      </c>
      <c r="G10" s="95" t="s">
        <v>92</v>
      </c>
      <c r="H10" s="167"/>
      <c r="I10" s="86">
        <v>41162</v>
      </c>
      <c r="J10" s="86"/>
      <c r="K10" s="89">
        <v>202941</v>
      </c>
      <c r="L10" s="90">
        <v>41215</v>
      </c>
      <c r="M10" s="168" t="s">
        <v>214</v>
      </c>
      <c r="N10" s="97">
        <v>41409</v>
      </c>
      <c r="O10" s="98">
        <v>41578</v>
      </c>
      <c r="P10" s="99">
        <v>1487.5</v>
      </c>
      <c r="Q10" s="99">
        <v>805</v>
      </c>
    </row>
    <row r="11" spans="1:17" x14ac:dyDescent="0.25">
      <c r="A11" s="75" t="s">
        <v>172</v>
      </c>
      <c r="B11" s="91">
        <v>202229</v>
      </c>
      <c r="C11" s="92" t="s">
        <v>89</v>
      </c>
      <c r="D11" s="93"/>
      <c r="E11" s="94" t="s">
        <v>90</v>
      </c>
      <c r="F11" s="94" t="s">
        <v>91</v>
      </c>
      <c r="G11" s="95" t="s">
        <v>48</v>
      </c>
      <c r="H11" s="167"/>
      <c r="I11" s="86">
        <v>41162</v>
      </c>
      <c r="J11" s="86"/>
      <c r="K11" s="89">
        <v>202941</v>
      </c>
      <c r="L11" s="90">
        <v>41215</v>
      </c>
      <c r="M11" s="168" t="s">
        <v>214</v>
      </c>
      <c r="N11" s="97">
        <v>41409</v>
      </c>
      <c r="O11" s="98">
        <v>41547</v>
      </c>
      <c r="P11" s="99">
        <v>1406.25</v>
      </c>
      <c r="Q11" s="99">
        <v>617.13129496402871</v>
      </c>
    </row>
    <row r="12" spans="1:17" x14ac:dyDescent="0.25">
      <c r="A12" s="75" t="s">
        <v>172</v>
      </c>
      <c r="B12" s="91">
        <v>202229</v>
      </c>
      <c r="C12" s="92" t="s">
        <v>89</v>
      </c>
      <c r="D12" s="93"/>
      <c r="E12" s="94" t="s">
        <v>90</v>
      </c>
      <c r="F12" s="94" t="s">
        <v>91</v>
      </c>
      <c r="G12" s="95" t="s">
        <v>92</v>
      </c>
      <c r="H12" s="167"/>
      <c r="I12" s="86">
        <v>41162</v>
      </c>
      <c r="J12" s="86"/>
      <c r="K12" s="89">
        <v>203197</v>
      </c>
      <c r="L12" s="90">
        <v>41402</v>
      </c>
      <c r="M12" s="168" t="s">
        <v>214</v>
      </c>
      <c r="N12" s="97">
        <v>41409</v>
      </c>
      <c r="O12" s="98">
        <v>41578</v>
      </c>
      <c r="P12" s="99">
        <v>1487.5</v>
      </c>
      <c r="Q12" s="99">
        <v>805</v>
      </c>
    </row>
    <row r="13" spans="1:17" x14ac:dyDescent="0.25">
      <c r="A13" s="75" t="s">
        <v>172</v>
      </c>
      <c r="B13" s="91">
        <v>202229</v>
      </c>
      <c r="C13" s="92" t="s">
        <v>89</v>
      </c>
      <c r="D13" s="93"/>
      <c r="E13" s="94" t="s">
        <v>90</v>
      </c>
      <c r="F13" s="94" t="s">
        <v>91</v>
      </c>
      <c r="G13" s="95" t="s">
        <v>48</v>
      </c>
      <c r="H13" s="167"/>
      <c r="I13" s="86">
        <v>41162</v>
      </c>
      <c r="J13" s="86"/>
      <c r="K13" s="89">
        <v>203197</v>
      </c>
      <c r="L13" s="90">
        <v>41402</v>
      </c>
      <c r="M13" s="168" t="s">
        <v>214</v>
      </c>
      <c r="N13" s="97">
        <v>41409</v>
      </c>
      <c r="O13" s="98">
        <v>41547</v>
      </c>
      <c r="P13" s="99">
        <v>1406.25</v>
      </c>
      <c r="Q13" s="99">
        <v>617.13129496402871</v>
      </c>
    </row>
    <row r="14" spans="1:17" x14ac:dyDescent="0.25">
      <c r="A14" s="75" t="s">
        <v>172</v>
      </c>
      <c r="B14" s="91">
        <v>202234</v>
      </c>
      <c r="C14" s="92" t="s">
        <v>93</v>
      </c>
      <c r="D14" s="93"/>
      <c r="E14" s="94" t="s">
        <v>94</v>
      </c>
      <c r="F14" s="94" t="s">
        <v>95</v>
      </c>
      <c r="G14" s="95" t="s">
        <v>48</v>
      </c>
      <c r="H14" s="78"/>
      <c r="I14" s="86">
        <v>41163</v>
      </c>
      <c r="J14" s="86"/>
      <c r="K14" s="100">
        <v>202928</v>
      </c>
      <c r="L14" s="101">
        <v>41200</v>
      </c>
      <c r="M14" s="168" t="s">
        <v>214</v>
      </c>
      <c r="N14" s="97">
        <v>41379</v>
      </c>
      <c r="O14" s="98">
        <v>41501</v>
      </c>
      <c r="P14" s="99">
        <v>3287.5</v>
      </c>
      <c r="Q14" s="99">
        <v>400.91463414634143</v>
      </c>
    </row>
    <row r="15" spans="1:17" x14ac:dyDescent="0.25">
      <c r="A15" s="75" t="s">
        <v>172</v>
      </c>
      <c r="B15" s="91">
        <v>202234</v>
      </c>
      <c r="C15" s="92" t="s">
        <v>93</v>
      </c>
      <c r="D15" s="93"/>
      <c r="E15" s="94" t="s">
        <v>94</v>
      </c>
      <c r="F15" s="94" t="s">
        <v>95</v>
      </c>
      <c r="G15" s="95" t="s">
        <v>92</v>
      </c>
      <c r="H15" s="169"/>
      <c r="I15" s="86">
        <v>41163</v>
      </c>
      <c r="J15" s="86"/>
      <c r="K15" s="100">
        <v>202928</v>
      </c>
      <c r="L15" s="101">
        <v>41200</v>
      </c>
      <c r="M15" s="168" t="s">
        <v>214</v>
      </c>
      <c r="N15" s="97">
        <v>41379</v>
      </c>
      <c r="O15" s="98">
        <v>41501</v>
      </c>
      <c r="P15" s="99">
        <v>1312.5</v>
      </c>
      <c r="Q15" s="99">
        <v>160.0609756097561</v>
      </c>
    </row>
    <row r="16" spans="1:17" x14ac:dyDescent="0.25">
      <c r="A16" s="75" t="s">
        <v>172</v>
      </c>
      <c r="B16" s="91">
        <v>202234</v>
      </c>
      <c r="C16" s="92" t="s">
        <v>93</v>
      </c>
      <c r="D16" s="93"/>
      <c r="E16" s="94" t="s">
        <v>94</v>
      </c>
      <c r="F16" s="94" t="s">
        <v>95</v>
      </c>
      <c r="G16" s="95" t="s">
        <v>48</v>
      </c>
      <c r="H16" s="78"/>
      <c r="I16" s="86">
        <v>41163</v>
      </c>
      <c r="J16" s="86"/>
      <c r="K16" s="100">
        <v>203193</v>
      </c>
      <c r="L16" s="101">
        <v>41394</v>
      </c>
      <c r="M16" s="168" t="s">
        <v>214</v>
      </c>
      <c r="N16" s="97">
        <v>41379</v>
      </c>
      <c r="O16" s="98">
        <v>41501</v>
      </c>
      <c r="P16" s="99">
        <v>3287.5</v>
      </c>
      <c r="Q16" s="99">
        <v>400.91463414634143</v>
      </c>
    </row>
    <row r="17" spans="1:17" x14ac:dyDescent="0.25">
      <c r="A17" s="75" t="s">
        <v>172</v>
      </c>
      <c r="B17" s="91">
        <v>202234</v>
      </c>
      <c r="C17" s="92" t="s">
        <v>93</v>
      </c>
      <c r="D17" s="93"/>
      <c r="E17" s="94" t="s">
        <v>94</v>
      </c>
      <c r="F17" s="94" t="s">
        <v>95</v>
      </c>
      <c r="G17" s="95" t="s">
        <v>92</v>
      </c>
      <c r="H17" s="169"/>
      <c r="I17" s="86">
        <v>41163</v>
      </c>
      <c r="J17" s="86"/>
      <c r="K17" s="100">
        <v>203193</v>
      </c>
      <c r="L17" s="101">
        <v>41394</v>
      </c>
      <c r="M17" s="168" t="s">
        <v>214</v>
      </c>
      <c r="N17" s="97">
        <v>41379</v>
      </c>
      <c r="O17" s="98">
        <v>41501</v>
      </c>
      <c r="P17" s="99">
        <v>1312.5</v>
      </c>
      <c r="Q17" s="99">
        <v>160.0609756097561</v>
      </c>
    </row>
    <row r="18" spans="1:17" x14ac:dyDescent="0.25">
      <c r="A18" s="75" t="s">
        <v>105</v>
      </c>
      <c r="B18" s="91">
        <v>201833</v>
      </c>
      <c r="C18" s="92" t="s">
        <v>96</v>
      </c>
      <c r="D18" s="93"/>
      <c r="E18" s="92" t="s">
        <v>97</v>
      </c>
      <c r="F18" s="94" t="s">
        <v>86</v>
      </c>
      <c r="G18" s="95" t="s">
        <v>48</v>
      </c>
      <c r="H18" s="78"/>
      <c r="I18" s="86">
        <v>41161</v>
      </c>
      <c r="J18" s="86"/>
      <c r="K18" s="100">
        <v>202889</v>
      </c>
      <c r="L18" s="101">
        <v>40814</v>
      </c>
      <c r="M18" s="168" t="s">
        <v>214</v>
      </c>
      <c r="N18" s="97">
        <v>41172</v>
      </c>
      <c r="O18" s="98">
        <v>41536</v>
      </c>
      <c r="P18" s="95">
        <v>350</v>
      </c>
      <c r="Q18" s="95">
        <v>47.945205479452049</v>
      </c>
    </row>
    <row r="19" spans="1:17" x14ac:dyDescent="0.25">
      <c r="A19" s="75" t="s">
        <v>192</v>
      </c>
      <c r="B19" s="91" t="s">
        <v>98</v>
      </c>
      <c r="C19" s="92" t="s">
        <v>99</v>
      </c>
      <c r="D19" s="93" t="s">
        <v>63</v>
      </c>
      <c r="E19" s="94" t="s">
        <v>100</v>
      </c>
      <c r="F19" s="92" t="s">
        <v>101</v>
      </c>
      <c r="G19" s="95" t="s">
        <v>48</v>
      </c>
      <c r="H19" s="170"/>
      <c r="I19" s="86">
        <v>41205</v>
      </c>
      <c r="J19" s="86"/>
      <c r="K19" s="95">
        <v>202991</v>
      </c>
      <c r="L19" s="101">
        <v>41233</v>
      </c>
      <c r="M19" s="168" t="s">
        <v>214</v>
      </c>
      <c r="N19" s="97">
        <v>41214</v>
      </c>
      <c r="O19" s="98">
        <v>41516</v>
      </c>
      <c r="P19" s="102">
        <v>5860</v>
      </c>
      <c r="Q19" s="102">
        <v>580.19801980198019</v>
      </c>
    </row>
    <row r="20" spans="1:17" x14ac:dyDescent="0.25">
      <c r="A20" s="75" t="s">
        <v>192</v>
      </c>
      <c r="B20" s="91" t="s">
        <v>98</v>
      </c>
      <c r="C20" s="92" t="s">
        <v>99</v>
      </c>
      <c r="D20" s="93" t="s">
        <v>63</v>
      </c>
      <c r="E20" s="94" t="s">
        <v>100</v>
      </c>
      <c r="F20" s="92" t="s">
        <v>101</v>
      </c>
      <c r="G20" s="95" t="s">
        <v>102</v>
      </c>
      <c r="H20" s="103"/>
      <c r="I20" s="86">
        <v>41205</v>
      </c>
      <c r="J20" s="86"/>
      <c r="K20" s="95">
        <v>202991</v>
      </c>
      <c r="L20" s="101">
        <v>41233</v>
      </c>
      <c r="M20" s="168" t="s">
        <v>214</v>
      </c>
      <c r="N20" s="97">
        <v>41214</v>
      </c>
      <c r="O20" s="98">
        <v>41516</v>
      </c>
      <c r="P20" s="102">
        <v>2380</v>
      </c>
      <c r="Q20" s="102">
        <v>235.64356435643563</v>
      </c>
    </row>
    <row r="21" spans="1:17" x14ac:dyDescent="0.25">
      <c r="A21" s="75" t="s">
        <v>192</v>
      </c>
      <c r="B21" s="91" t="s">
        <v>98</v>
      </c>
      <c r="C21" s="92" t="s">
        <v>99</v>
      </c>
      <c r="D21" s="93" t="s">
        <v>63</v>
      </c>
      <c r="E21" s="94" t="s">
        <v>100</v>
      </c>
      <c r="F21" s="92" t="s">
        <v>101</v>
      </c>
      <c r="G21" s="95" t="s">
        <v>48</v>
      </c>
      <c r="H21" s="170"/>
      <c r="I21" s="86">
        <v>41205</v>
      </c>
      <c r="J21" s="86"/>
      <c r="K21" s="95">
        <v>202991</v>
      </c>
      <c r="L21" s="101">
        <v>41233</v>
      </c>
      <c r="M21" s="168" t="s">
        <v>214</v>
      </c>
      <c r="N21" s="97">
        <v>41214</v>
      </c>
      <c r="O21" s="98">
        <v>41516</v>
      </c>
      <c r="P21" s="102">
        <v>-28</v>
      </c>
      <c r="Q21" s="102">
        <v>-2.7722772277227721</v>
      </c>
    </row>
    <row r="22" spans="1:17" x14ac:dyDescent="0.25">
      <c r="A22" s="75" t="s">
        <v>215</v>
      </c>
      <c r="B22" s="91">
        <v>202346</v>
      </c>
      <c r="C22" s="92" t="s">
        <v>103</v>
      </c>
      <c r="D22" s="93"/>
      <c r="E22" s="104" t="s">
        <v>104</v>
      </c>
      <c r="F22" s="92" t="s">
        <v>86</v>
      </c>
      <c r="G22" s="95" t="s">
        <v>48</v>
      </c>
      <c r="H22" s="103"/>
      <c r="I22" s="86">
        <v>41208</v>
      </c>
      <c r="J22" s="86"/>
      <c r="K22" s="100">
        <v>202942</v>
      </c>
      <c r="L22" s="101">
        <v>41215</v>
      </c>
      <c r="M22" s="168" t="s">
        <v>214</v>
      </c>
      <c r="N22" s="97">
        <v>41215</v>
      </c>
      <c r="O22" s="98">
        <v>41579</v>
      </c>
      <c r="P22" s="102">
        <v>300</v>
      </c>
      <c r="Q22" s="102">
        <v>76.438356164383563</v>
      </c>
    </row>
    <row r="23" spans="1:17" x14ac:dyDescent="0.25">
      <c r="A23" s="93" t="s">
        <v>105</v>
      </c>
      <c r="B23" s="91">
        <v>202943</v>
      </c>
      <c r="C23" s="92" t="s">
        <v>106</v>
      </c>
      <c r="D23" s="93"/>
      <c r="E23" s="94" t="s">
        <v>107</v>
      </c>
      <c r="F23" s="92" t="s">
        <v>86</v>
      </c>
      <c r="G23" s="95" t="s">
        <v>48</v>
      </c>
      <c r="H23" s="103"/>
      <c r="I23" s="86">
        <v>41215</v>
      </c>
      <c r="J23" s="86"/>
      <c r="K23" s="95">
        <v>202943</v>
      </c>
      <c r="L23" s="101">
        <v>41215</v>
      </c>
      <c r="M23" s="168" t="s">
        <v>214</v>
      </c>
      <c r="N23" s="97">
        <v>41214</v>
      </c>
      <c r="O23" s="98">
        <v>41578</v>
      </c>
      <c r="P23" s="102">
        <v>250</v>
      </c>
      <c r="Q23" s="102">
        <v>63.013698630136986</v>
      </c>
    </row>
    <row r="24" spans="1:17" x14ac:dyDescent="0.25">
      <c r="A24" s="75" t="s">
        <v>215</v>
      </c>
      <c r="B24" s="91">
        <v>202354</v>
      </c>
      <c r="C24" s="92" t="s">
        <v>108</v>
      </c>
      <c r="D24" s="93"/>
      <c r="E24" s="105" t="s">
        <v>109</v>
      </c>
      <c r="F24" s="94" t="s">
        <v>86</v>
      </c>
      <c r="G24" s="95" t="s">
        <v>48</v>
      </c>
      <c r="H24" s="170"/>
      <c r="I24" s="86">
        <v>41218</v>
      </c>
      <c r="J24" s="86"/>
      <c r="K24" s="95">
        <v>202959</v>
      </c>
      <c r="L24" s="101">
        <v>41220</v>
      </c>
      <c r="M24" s="168" t="s">
        <v>214</v>
      </c>
      <c r="N24" s="97">
        <v>41218</v>
      </c>
      <c r="O24" s="98">
        <v>41561</v>
      </c>
      <c r="P24" s="106">
        <v>300</v>
      </c>
      <c r="Q24" s="106">
        <v>65.406976744186039</v>
      </c>
    </row>
    <row r="25" spans="1:17" hidden="1" x14ac:dyDescent="0.25">
      <c r="A25" s="75" t="s">
        <v>105</v>
      </c>
      <c r="B25" s="91">
        <v>201890</v>
      </c>
      <c r="C25" s="92" t="s">
        <v>110</v>
      </c>
      <c r="D25" s="93"/>
      <c r="E25" s="92" t="s">
        <v>111</v>
      </c>
      <c r="F25" s="94" t="s">
        <v>86</v>
      </c>
      <c r="G25" s="95" t="s">
        <v>48</v>
      </c>
      <c r="H25" s="170"/>
      <c r="I25" s="86">
        <v>40834</v>
      </c>
      <c r="J25" s="86"/>
      <c r="K25" s="100">
        <v>202970</v>
      </c>
      <c r="L25" s="101">
        <v>41225</v>
      </c>
      <c r="M25" s="168" t="s">
        <v>214</v>
      </c>
      <c r="N25" s="97">
        <v>41229</v>
      </c>
      <c r="O25" s="98">
        <v>41593</v>
      </c>
      <c r="P25" s="106">
        <v>249</v>
      </c>
      <c r="Q25" s="106">
        <v>72.9945205479452</v>
      </c>
    </row>
    <row r="26" spans="1:17" x14ac:dyDescent="0.25">
      <c r="A26" s="75" t="s">
        <v>215</v>
      </c>
      <c r="B26" s="107">
        <v>202371</v>
      </c>
      <c r="C26" s="92" t="s">
        <v>112</v>
      </c>
      <c r="D26" s="93"/>
      <c r="E26" s="92" t="s">
        <v>113</v>
      </c>
      <c r="F26" s="108" t="s">
        <v>86</v>
      </c>
      <c r="G26" s="93" t="s">
        <v>48</v>
      </c>
      <c r="H26" s="171"/>
      <c r="I26" s="86">
        <v>41228</v>
      </c>
      <c r="J26" s="86"/>
      <c r="K26" s="109">
        <v>202994</v>
      </c>
      <c r="L26" s="110">
        <v>41242</v>
      </c>
      <c r="M26" s="168" t="s">
        <v>214</v>
      </c>
      <c r="N26" s="111">
        <v>41233</v>
      </c>
      <c r="O26" s="112">
        <v>41597</v>
      </c>
      <c r="P26" s="113">
        <v>300</v>
      </c>
      <c r="Q26" s="113">
        <v>91.232876712328761</v>
      </c>
    </row>
    <row r="27" spans="1:17" hidden="1" x14ac:dyDescent="0.25">
      <c r="A27" s="95" t="s">
        <v>105</v>
      </c>
      <c r="B27" s="107">
        <v>201835</v>
      </c>
      <c r="C27" s="92" t="s">
        <v>114</v>
      </c>
      <c r="D27" s="93"/>
      <c r="E27" s="108" t="s">
        <v>115</v>
      </c>
      <c r="F27" s="108" t="s">
        <v>86</v>
      </c>
      <c r="G27" s="108" t="s">
        <v>48</v>
      </c>
      <c r="H27" s="172"/>
      <c r="I27" s="86">
        <v>40798</v>
      </c>
      <c r="J27" s="86"/>
      <c r="K27" s="93">
        <v>202968</v>
      </c>
      <c r="L27" s="110">
        <v>41225</v>
      </c>
      <c r="M27" s="168" t="s">
        <v>214</v>
      </c>
      <c r="N27" s="111">
        <v>41197</v>
      </c>
      <c r="O27" s="112">
        <v>41561</v>
      </c>
      <c r="P27" s="113">
        <v>350</v>
      </c>
      <c r="Q27" s="113">
        <v>71.91780821917807</v>
      </c>
    </row>
    <row r="28" spans="1:17" hidden="1" x14ac:dyDescent="0.25">
      <c r="A28" s="75" t="s">
        <v>192</v>
      </c>
      <c r="B28" s="107" t="s">
        <v>98</v>
      </c>
      <c r="C28" s="92" t="s">
        <v>116</v>
      </c>
      <c r="D28" s="93"/>
      <c r="E28" s="108" t="s">
        <v>117</v>
      </c>
      <c r="F28" s="108" t="s">
        <v>118</v>
      </c>
      <c r="G28" s="108" t="s">
        <v>62</v>
      </c>
      <c r="H28" s="171"/>
      <c r="I28" s="86">
        <v>40878</v>
      </c>
      <c r="J28" s="86"/>
      <c r="K28" s="93">
        <v>203024</v>
      </c>
      <c r="L28" s="110">
        <v>41260</v>
      </c>
      <c r="M28" s="168" t="s">
        <v>214</v>
      </c>
      <c r="N28" s="111">
        <v>41244</v>
      </c>
      <c r="O28" s="112">
        <v>41607</v>
      </c>
      <c r="P28" s="113">
        <v>1875.65</v>
      </c>
      <c r="Q28" s="113">
        <v>623.49903846153848</v>
      </c>
    </row>
    <row r="29" spans="1:17" x14ac:dyDescent="0.25">
      <c r="A29" s="75" t="s">
        <v>172</v>
      </c>
      <c r="B29" s="107">
        <v>202390</v>
      </c>
      <c r="C29" s="92" t="s">
        <v>119</v>
      </c>
      <c r="D29" s="93"/>
      <c r="E29" s="108" t="s">
        <v>120</v>
      </c>
      <c r="F29" s="108" t="s">
        <v>86</v>
      </c>
      <c r="G29" s="108" t="s">
        <v>48</v>
      </c>
      <c r="H29" s="171"/>
      <c r="I29" s="86">
        <v>41256</v>
      </c>
      <c r="J29" s="86"/>
      <c r="K29" s="93">
        <v>203082</v>
      </c>
      <c r="L29" s="110">
        <v>41282</v>
      </c>
      <c r="M29" s="168" t="s">
        <v>214</v>
      </c>
      <c r="N29" s="111">
        <v>41275</v>
      </c>
      <c r="O29" s="112">
        <v>41639</v>
      </c>
      <c r="P29" s="113">
        <v>3000</v>
      </c>
      <c r="Q29" s="113">
        <v>1257.5342465753426</v>
      </c>
    </row>
    <row r="30" spans="1:17" hidden="1" x14ac:dyDescent="0.25">
      <c r="A30" s="95" t="s">
        <v>105</v>
      </c>
      <c r="B30" s="107">
        <v>202018</v>
      </c>
      <c r="C30" s="92" t="s">
        <v>121</v>
      </c>
      <c r="D30" s="93"/>
      <c r="E30" s="92" t="s">
        <v>122</v>
      </c>
      <c r="F30" s="108" t="s">
        <v>86</v>
      </c>
      <c r="G30" s="108" t="s">
        <v>48</v>
      </c>
      <c r="H30" s="173"/>
      <c r="I30" s="86">
        <v>40886</v>
      </c>
      <c r="J30" s="86"/>
      <c r="K30" s="93">
        <v>203039</v>
      </c>
      <c r="L30" s="110">
        <v>41260</v>
      </c>
      <c r="M30" s="168" t="s">
        <v>214</v>
      </c>
      <c r="N30" s="111">
        <v>41256</v>
      </c>
      <c r="O30" s="112">
        <v>41620</v>
      </c>
      <c r="P30" s="113">
        <v>300</v>
      </c>
      <c r="Q30" s="113">
        <v>110.13698630136986</v>
      </c>
    </row>
    <row r="31" spans="1:17" hidden="1" x14ac:dyDescent="0.25">
      <c r="A31" s="75" t="s">
        <v>105</v>
      </c>
      <c r="B31" s="107">
        <v>201876</v>
      </c>
      <c r="C31" s="92" t="s">
        <v>123</v>
      </c>
      <c r="D31" s="93"/>
      <c r="E31" s="108" t="s">
        <v>124</v>
      </c>
      <c r="F31" s="108" t="s">
        <v>86</v>
      </c>
      <c r="G31" s="108" t="s">
        <v>48</v>
      </c>
      <c r="H31" s="173"/>
      <c r="I31" s="86">
        <v>40885</v>
      </c>
      <c r="J31" s="86"/>
      <c r="K31" s="93">
        <v>203057</v>
      </c>
      <c r="L31" s="110">
        <v>41270</v>
      </c>
      <c r="M31" s="168" t="s">
        <v>214</v>
      </c>
      <c r="N31" s="111">
        <v>41252</v>
      </c>
      <c r="O31" s="112">
        <v>41616</v>
      </c>
      <c r="P31" s="113">
        <v>350</v>
      </c>
      <c r="Q31" s="113">
        <v>124.65753424657534</v>
      </c>
    </row>
    <row r="32" spans="1:17" x14ac:dyDescent="0.25">
      <c r="A32" s="75" t="s">
        <v>192</v>
      </c>
      <c r="B32" s="114" t="s">
        <v>98</v>
      </c>
      <c r="C32" s="115" t="s">
        <v>125</v>
      </c>
      <c r="D32" s="116" t="s">
        <v>63</v>
      </c>
      <c r="E32" s="117" t="s">
        <v>126</v>
      </c>
      <c r="F32" s="117" t="s">
        <v>86</v>
      </c>
      <c r="G32" s="117" t="s">
        <v>62</v>
      </c>
      <c r="H32" s="173"/>
      <c r="I32" s="86">
        <v>40993</v>
      </c>
      <c r="J32" s="86"/>
      <c r="K32" s="116">
        <v>203034</v>
      </c>
      <c r="L32" s="118">
        <v>41257</v>
      </c>
      <c r="M32" s="168" t="s">
        <v>214</v>
      </c>
      <c r="N32" s="119">
        <v>41244</v>
      </c>
      <c r="O32" s="120">
        <v>41621</v>
      </c>
      <c r="P32" s="121">
        <v>4800</v>
      </c>
      <c r="Q32" s="121">
        <v>1714.2857142857142</v>
      </c>
    </row>
    <row r="33" spans="1:17" hidden="1" x14ac:dyDescent="0.25">
      <c r="A33" s="75" t="s">
        <v>192</v>
      </c>
      <c r="B33" s="107" t="s">
        <v>98</v>
      </c>
      <c r="C33" s="92" t="s">
        <v>127</v>
      </c>
      <c r="D33" s="93"/>
      <c r="E33" s="108" t="s">
        <v>128</v>
      </c>
      <c r="F33" s="108" t="s">
        <v>129</v>
      </c>
      <c r="G33" s="108" t="s">
        <v>62</v>
      </c>
      <c r="H33" s="174"/>
      <c r="I33" s="86">
        <v>41282</v>
      </c>
      <c r="J33" s="86"/>
      <c r="K33" s="93">
        <v>203094</v>
      </c>
      <c r="L33" s="110">
        <v>41297</v>
      </c>
      <c r="M33" s="168" t="s">
        <v>214</v>
      </c>
      <c r="N33" s="111">
        <v>41229</v>
      </c>
      <c r="O33" s="112">
        <v>41593</v>
      </c>
      <c r="P33" s="113">
        <v>3827.46</v>
      </c>
      <c r="Q33" s="113">
        <v>1122.0225205479451</v>
      </c>
    </row>
    <row r="34" spans="1:17" hidden="1" x14ac:dyDescent="0.25">
      <c r="A34" s="75" t="s">
        <v>192</v>
      </c>
      <c r="B34" s="107">
        <v>202348</v>
      </c>
      <c r="C34" s="108" t="s">
        <v>130</v>
      </c>
      <c r="D34" s="93"/>
      <c r="E34" s="108" t="s">
        <v>131</v>
      </c>
      <c r="F34" s="108" t="s">
        <v>86</v>
      </c>
      <c r="G34" s="108" t="s">
        <v>48</v>
      </c>
      <c r="H34" s="174"/>
      <c r="I34" s="86">
        <v>41285</v>
      </c>
      <c r="J34" s="86"/>
      <c r="K34" s="122">
        <v>203203</v>
      </c>
      <c r="L34" s="123">
        <v>41407</v>
      </c>
      <c r="M34" s="168" t="s">
        <v>214</v>
      </c>
      <c r="N34" s="111">
        <v>41395</v>
      </c>
      <c r="O34" s="112">
        <v>41562</v>
      </c>
      <c r="P34" s="113">
        <v>1875</v>
      </c>
      <c r="Q34" s="113">
        <v>848.21428571428578</v>
      </c>
    </row>
    <row r="35" spans="1:17" hidden="1" x14ac:dyDescent="0.25">
      <c r="A35" s="75" t="s">
        <v>192</v>
      </c>
      <c r="B35" s="107">
        <v>202348</v>
      </c>
      <c r="C35" s="108" t="s">
        <v>130</v>
      </c>
      <c r="D35" s="93"/>
      <c r="E35" s="108" t="s">
        <v>131</v>
      </c>
      <c r="F35" s="108" t="s">
        <v>86</v>
      </c>
      <c r="G35" s="108" t="s">
        <v>48</v>
      </c>
      <c r="H35" s="174"/>
      <c r="I35" s="86">
        <v>41285</v>
      </c>
      <c r="J35" s="86"/>
      <c r="K35" s="122">
        <v>203203</v>
      </c>
      <c r="L35" s="123">
        <v>41407</v>
      </c>
      <c r="M35" s="168" t="s">
        <v>214</v>
      </c>
      <c r="N35" s="111">
        <v>41395</v>
      </c>
      <c r="O35" s="112">
        <v>41562</v>
      </c>
      <c r="P35" s="113">
        <v>-135</v>
      </c>
      <c r="Q35" s="113">
        <v>-61.071428571428569</v>
      </c>
    </row>
    <row r="36" spans="1:17" hidden="1" x14ac:dyDescent="0.25">
      <c r="A36" s="75" t="s">
        <v>192</v>
      </c>
      <c r="B36" s="107">
        <v>202349</v>
      </c>
      <c r="C36" s="108" t="s">
        <v>130</v>
      </c>
      <c r="D36" s="93"/>
      <c r="E36" s="108" t="s">
        <v>132</v>
      </c>
      <c r="F36" s="108" t="s">
        <v>86</v>
      </c>
      <c r="G36" s="108" t="s">
        <v>48</v>
      </c>
      <c r="H36" s="174"/>
      <c r="I36" s="86">
        <v>41285</v>
      </c>
      <c r="J36" s="86"/>
      <c r="K36" s="122">
        <v>203164</v>
      </c>
      <c r="L36" s="123">
        <v>41362</v>
      </c>
      <c r="M36" s="168" t="s">
        <v>214</v>
      </c>
      <c r="N36" s="111">
        <v>41562</v>
      </c>
      <c r="O36" s="112">
        <v>41628</v>
      </c>
      <c r="P36" s="113">
        <v>1350</v>
      </c>
      <c r="Q36" s="113">
        <v>1350</v>
      </c>
    </row>
    <row r="37" spans="1:17" hidden="1" x14ac:dyDescent="0.25">
      <c r="A37" s="75" t="s">
        <v>192</v>
      </c>
      <c r="B37" s="124">
        <v>202349</v>
      </c>
      <c r="C37" s="108" t="s">
        <v>130</v>
      </c>
      <c r="D37" s="93"/>
      <c r="E37" s="108" t="s">
        <v>132</v>
      </c>
      <c r="F37" s="108" t="s">
        <v>86</v>
      </c>
      <c r="G37" s="108" t="s">
        <v>48</v>
      </c>
      <c r="H37" s="174"/>
      <c r="I37" s="86">
        <v>41285</v>
      </c>
      <c r="J37" s="86"/>
      <c r="K37" s="122">
        <v>203164</v>
      </c>
      <c r="L37" s="123">
        <v>41362</v>
      </c>
      <c r="M37" s="168" t="s">
        <v>214</v>
      </c>
      <c r="N37" s="111">
        <v>41284</v>
      </c>
      <c r="O37" s="112">
        <v>41628</v>
      </c>
      <c r="P37" s="113">
        <v>-31.25</v>
      </c>
      <c r="Q37" s="113">
        <v>-12.862318840579711</v>
      </c>
    </row>
    <row r="38" spans="1:17" hidden="1" x14ac:dyDescent="0.25">
      <c r="A38" s="75" t="s">
        <v>192</v>
      </c>
      <c r="B38" s="124">
        <v>202409</v>
      </c>
      <c r="C38" s="108" t="s">
        <v>133</v>
      </c>
      <c r="D38" s="93"/>
      <c r="E38" s="108" t="s">
        <v>134</v>
      </c>
      <c r="F38" s="108" t="s">
        <v>86</v>
      </c>
      <c r="G38" s="108" t="s">
        <v>62</v>
      </c>
      <c r="H38" s="175"/>
      <c r="I38" s="86">
        <v>41296</v>
      </c>
      <c r="J38" s="86"/>
      <c r="K38" s="176"/>
      <c r="L38" s="177"/>
      <c r="M38" s="178"/>
      <c r="N38" s="111">
        <v>41509</v>
      </c>
      <c r="O38" s="112">
        <v>41511</v>
      </c>
      <c r="P38" s="113">
        <v>2600</v>
      </c>
      <c r="Q38" s="113">
        <v>2600</v>
      </c>
    </row>
    <row r="39" spans="1:17" hidden="1" x14ac:dyDescent="0.25">
      <c r="A39" s="75" t="s">
        <v>192</v>
      </c>
      <c r="B39" s="124">
        <v>202409</v>
      </c>
      <c r="C39" s="108" t="s">
        <v>133</v>
      </c>
      <c r="D39" s="93"/>
      <c r="E39" s="108" t="s">
        <v>135</v>
      </c>
      <c r="F39" s="108" t="s">
        <v>86</v>
      </c>
      <c r="G39" s="108" t="s">
        <v>62</v>
      </c>
      <c r="H39" s="175"/>
      <c r="I39" s="86">
        <v>41296</v>
      </c>
      <c r="J39" s="86"/>
      <c r="K39" s="176"/>
      <c r="L39" s="177"/>
      <c r="M39" s="178"/>
      <c r="N39" s="111">
        <v>41524</v>
      </c>
      <c r="O39" s="112">
        <v>41525</v>
      </c>
      <c r="P39" s="113">
        <v>1300</v>
      </c>
      <c r="Q39" s="113">
        <v>1300</v>
      </c>
    </row>
    <row r="40" spans="1:17" hidden="1" x14ac:dyDescent="0.25">
      <c r="A40" s="75" t="s">
        <v>192</v>
      </c>
      <c r="B40" s="124">
        <v>202409</v>
      </c>
      <c r="C40" s="108" t="s">
        <v>133</v>
      </c>
      <c r="D40" s="93"/>
      <c r="E40" s="108" t="s">
        <v>136</v>
      </c>
      <c r="F40" s="108" t="s">
        <v>86</v>
      </c>
      <c r="G40" s="108" t="s">
        <v>62</v>
      </c>
      <c r="H40" s="175"/>
      <c r="I40" s="86">
        <v>41296</v>
      </c>
      <c r="J40" s="86"/>
      <c r="K40" s="176"/>
      <c r="L40" s="177"/>
      <c r="M40" s="178"/>
      <c r="N40" s="111">
        <v>41552</v>
      </c>
      <c r="O40" s="112">
        <v>41553</v>
      </c>
      <c r="P40" s="113">
        <v>1300</v>
      </c>
      <c r="Q40" s="113">
        <v>1300</v>
      </c>
    </row>
    <row r="41" spans="1:17" x14ac:dyDescent="0.25">
      <c r="A41" s="116" t="s">
        <v>105</v>
      </c>
      <c r="B41" s="124">
        <v>202416</v>
      </c>
      <c r="C41" s="108" t="s">
        <v>137</v>
      </c>
      <c r="D41" s="93"/>
      <c r="E41" s="108" t="s">
        <v>138</v>
      </c>
      <c r="F41" s="108" t="s">
        <v>86</v>
      </c>
      <c r="G41" s="108" t="s">
        <v>48</v>
      </c>
      <c r="H41" s="174"/>
      <c r="I41" s="86">
        <v>41318</v>
      </c>
      <c r="J41" s="86"/>
      <c r="K41" s="176"/>
      <c r="L41" s="177"/>
      <c r="M41" s="178"/>
      <c r="N41" s="111">
        <v>41487</v>
      </c>
      <c r="O41" s="112">
        <v>41547</v>
      </c>
      <c r="P41" s="113">
        <v>796.87</v>
      </c>
      <c r="Q41" s="113">
        <v>796.87</v>
      </c>
    </row>
    <row r="42" spans="1:17" x14ac:dyDescent="0.25">
      <c r="A42" s="75" t="s">
        <v>172</v>
      </c>
      <c r="B42" s="124">
        <v>202394</v>
      </c>
      <c r="C42" s="108" t="s">
        <v>139</v>
      </c>
      <c r="D42" s="93"/>
      <c r="E42" s="108" t="s">
        <v>140</v>
      </c>
      <c r="F42" s="108" t="s">
        <v>86</v>
      </c>
      <c r="G42" s="108" t="s">
        <v>48</v>
      </c>
      <c r="H42" s="174"/>
      <c r="I42" s="86">
        <v>41324</v>
      </c>
      <c r="J42" s="86"/>
      <c r="K42" s="122">
        <v>203145</v>
      </c>
      <c r="L42" s="123">
        <v>41340</v>
      </c>
      <c r="M42" s="168" t="s">
        <v>214</v>
      </c>
      <c r="N42" s="111">
        <v>41334</v>
      </c>
      <c r="O42" s="112">
        <v>41698</v>
      </c>
      <c r="P42" s="113">
        <v>8000</v>
      </c>
      <c r="Q42" s="113">
        <v>4646.5753424657532</v>
      </c>
    </row>
    <row r="43" spans="1:17" x14ac:dyDescent="0.25">
      <c r="A43" s="75" t="s">
        <v>172</v>
      </c>
      <c r="B43" s="127">
        <v>202428</v>
      </c>
      <c r="C43" s="128" t="s">
        <v>141</v>
      </c>
      <c r="D43" s="129"/>
      <c r="E43" s="128" t="s">
        <v>142</v>
      </c>
      <c r="F43" s="128" t="s">
        <v>86</v>
      </c>
      <c r="G43" s="170" t="s">
        <v>216</v>
      </c>
      <c r="H43" s="179"/>
      <c r="I43" s="86">
        <v>41331</v>
      </c>
      <c r="J43" s="86"/>
      <c r="K43" s="129">
        <v>203190</v>
      </c>
      <c r="L43" s="130">
        <v>41394</v>
      </c>
      <c r="M43" s="168" t="s">
        <v>214</v>
      </c>
      <c r="N43" s="131">
        <v>41395</v>
      </c>
      <c r="O43" s="132">
        <v>41578</v>
      </c>
      <c r="P43" s="133">
        <v>2528.75</v>
      </c>
      <c r="Q43" s="133">
        <v>1264.375</v>
      </c>
    </row>
    <row r="44" spans="1:17" x14ac:dyDescent="0.25">
      <c r="A44" s="75" t="s">
        <v>172</v>
      </c>
      <c r="B44" s="124">
        <v>202405</v>
      </c>
      <c r="C44" s="108" t="s">
        <v>143</v>
      </c>
      <c r="D44" s="93"/>
      <c r="E44" s="108" t="s">
        <v>144</v>
      </c>
      <c r="F44" s="108" t="s">
        <v>86</v>
      </c>
      <c r="G44" s="108" t="s">
        <v>48</v>
      </c>
      <c r="H44" s="175"/>
      <c r="I44" s="86">
        <v>41337</v>
      </c>
      <c r="J44" s="86"/>
      <c r="K44" s="93">
        <v>203159</v>
      </c>
      <c r="L44" s="110">
        <v>41358</v>
      </c>
      <c r="M44" s="168" t="s">
        <v>214</v>
      </c>
      <c r="N44" s="111">
        <v>41526</v>
      </c>
      <c r="O44" s="112">
        <v>41553</v>
      </c>
      <c r="P44" s="113">
        <v>1125</v>
      </c>
      <c r="Q44" s="113">
        <v>1125</v>
      </c>
    </row>
    <row r="45" spans="1:17" x14ac:dyDescent="0.25">
      <c r="A45" s="75" t="s">
        <v>172</v>
      </c>
      <c r="B45" s="124">
        <v>202405</v>
      </c>
      <c r="C45" s="108" t="s">
        <v>143</v>
      </c>
      <c r="D45" s="93"/>
      <c r="E45" s="108" t="s">
        <v>144</v>
      </c>
      <c r="F45" s="108" t="s">
        <v>86</v>
      </c>
      <c r="G45" s="108" t="s">
        <v>48</v>
      </c>
      <c r="H45" s="175"/>
      <c r="I45" s="86">
        <v>41337</v>
      </c>
      <c r="J45" s="86"/>
      <c r="K45" s="93">
        <v>203159</v>
      </c>
      <c r="L45" s="110">
        <v>41358</v>
      </c>
      <c r="M45" s="168" t="s">
        <v>214</v>
      </c>
      <c r="N45" s="111">
        <v>41351</v>
      </c>
      <c r="O45" s="112">
        <v>41553</v>
      </c>
      <c r="P45" s="113">
        <v>-528.75</v>
      </c>
      <c r="Q45" s="113">
        <v>-174.51354679802955</v>
      </c>
    </row>
    <row r="46" spans="1:17" x14ac:dyDescent="0.25">
      <c r="A46" s="75" t="s">
        <v>192</v>
      </c>
      <c r="B46" s="124" t="s">
        <v>98</v>
      </c>
      <c r="C46" s="108" t="s">
        <v>145</v>
      </c>
      <c r="D46" s="93"/>
      <c r="E46" s="108" t="s">
        <v>146</v>
      </c>
      <c r="F46" s="108" t="s">
        <v>88</v>
      </c>
      <c r="G46" s="108" t="s">
        <v>62</v>
      </c>
      <c r="H46" s="175"/>
      <c r="I46" s="86">
        <v>41338</v>
      </c>
      <c r="J46" s="86"/>
      <c r="K46" s="125"/>
      <c r="L46" s="126"/>
      <c r="M46" s="96"/>
      <c r="N46" s="111">
        <v>41518</v>
      </c>
      <c r="O46" s="112">
        <v>41882</v>
      </c>
      <c r="P46" s="113">
        <v>5000</v>
      </c>
      <c r="Q46" s="113">
        <v>4575.3424657534242</v>
      </c>
    </row>
    <row r="47" spans="1:17" x14ac:dyDescent="0.25">
      <c r="A47" s="75" t="s">
        <v>217</v>
      </c>
      <c r="B47" s="124">
        <v>202442</v>
      </c>
      <c r="C47" s="108" t="s">
        <v>147</v>
      </c>
      <c r="D47" s="93"/>
      <c r="E47" s="108" t="s">
        <v>148</v>
      </c>
      <c r="F47" s="108" t="s">
        <v>86</v>
      </c>
      <c r="G47" s="170" t="s">
        <v>216</v>
      </c>
      <c r="H47" s="175"/>
      <c r="I47" s="86">
        <v>41372</v>
      </c>
      <c r="J47" s="86"/>
      <c r="K47" s="122">
        <v>203204</v>
      </c>
      <c r="L47" s="123">
        <v>41407</v>
      </c>
      <c r="M47" s="168" t="s">
        <v>214</v>
      </c>
      <c r="N47" s="111">
        <v>41395</v>
      </c>
      <c r="O47" s="112">
        <v>41578</v>
      </c>
      <c r="P47" s="113">
        <v>2975</v>
      </c>
      <c r="Q47" s="113">
        <v>1487.5</v>
      </c>
    </row>
    <row r="48" spans="1:17" x14ac:dyDescent="0.25">
      <c r="A48" s="75" t="s">
        <v>192</v>
      </c>
      <c r="B48" s="124">
        <v>202418</v>
      </c>
      <c r="C48" s="108" t="s">
        <v>149</v>
      </c>
      <c r="D48" s="93"/>
      <c r="E48" s="108" t="s">
        <v>150</v>
      </c>
      <c r="F48" s="108" t="s">
        <v>86</v>
      </c>
      <c r="G48" s="108" t="s">
        <v>48</v>
      </c>
      <c r="H48" s="171"/>
      <c r="I48" s="86">
        <v>41387</v>
      </c>
      <c r="J48" s="86"/>
      <c r="K48" s="109">
        <v>203205</v>
      </c>
      <c r="L48" s="110">
        <v>41407</v>
      </c>
      <c r="M48" s="168" t="s">
        <v>214</v>
      </c>
      <c r="N48" s="111">
        <v>41487</v>
      </c>
      <c r="O48" s="112">
        <v>41547</v>
      </c>
      <c r="P48" s="113">
        <v>687.5</v>
      </c>
      <c r="Q48" s="113">
        <v>687.5</v>
      </c>
    </row>
    <row r="49" spans="1:17" x14ac:dyDescent="0.25">
      <c r="A49" s="75" t="s">
        <v>192</v>
      </c>
      <c r="B49" s="124">
        <v>202418</v>
      </c>
      <c r="C49" s="108" t="s">
        <v>149</v>
      </c>
      <c r="D49" s="93"/>
      <c r="E49" s="108" t="s">
        <v>150</v>
      </c>
      <c r="F49" s="108" t="s">
        <v>86</v>
      </c>
      <c r="G49" s="108" t="s">
        <v>151</v>
      </c>
      <c r="H49" s="171"/>
      <c r="I49" s="86">
        <v>41387</v>
      </c>
      <c r="J49" s="86"/>
      <c r="K49" s="109">
        <v>203205</v>
      </c>
      <c r="L49" s="110">
        <v>41407</v>
      </c>
      <c r="M49" s="168" t="s">
        <v>214</v>
      </c>
      <c r="N49" s="111">
        <v>41395</v>
      </c>
      <c r="O49" s="112">
        <v>41578</v>
      </c>
      <c r="P49" s="113">
        <v>187.5</v>
      </c>
      <c r="Q49" s="113">
        <v>93.75</v>
      </c>
    </row>
    <row r="50" spans="1:17" x14ac:dyDescent="0.25">
      <c r="A50" s="75" t="s">
        <v>192</v>
      </c>
      <c r="B50" s="124">
        <v>202418</v>
      </c>
      <c r="C50" s="108" t="s">
        <v>149</v>
      </c>
      <c r="D50" s="93"/>
      <c r="E50" s="108" t="s">
        <v>150</v>
      </c>
      <c r="F50" s="108" t="s">
        <v>86</v>
      </c>
      <c r="G50" s="108" t="s">
        <v>48</v>
      </c>
      <c r="H50" s="171"/>
      <c r="I50" s="86">
        <v>41387</v>
      </c>
      <c r="J50" s="86"/>
      <c r="K50" s="180"/>
      <c r="L50" s="181"/>
      <c r="M50" s="178"/>
      <c r="N50" s="111">
        <v>41487</v>
      </c>
      <c r="O50" s="112">
        <v>41547</v>
      </c>
      <c r="P50" s="113">
        <v>687.5</v>
      </c>
      <c r="Q50" s="113">
        <v>687.5</v>
      </c>
    </row>
    <row r="51" spans="1:17" x14ac:dyDescent="0.25">
      <c r="A51" s="75" t="s">
        <v>192</v>
      </c>
      <c r="B51" s="134">
        <v>202418</v>
      </c>
      <c r="C51" s="94" t="s">
        <v>149</v>
      </c>
      <c r="D51" s="93"/>
      <c r="E51" s="94" t="s">
        <v>150</v>
      </c>
      <c r="F51" s="94" t="s">
        <v>86</v>
      </c>
      <c r="G51" s="94" t="s">
        <v>151</v>
      </c>
      <c r="H51" s="170"/>
      <c r="I51" s="86">
        <v>41387</v>
      </c>
      <c r="J51" s="86"/>
      <c r="K51" s="182"/>
      <c r="L51" s="183"/>
      <c r="M51" s="178"/>
      <c r="N51" s="97">
        <v>41395</v>
      </c>
      <c r="O51" s="98">
        <v>41578</v>
      </c>
      <c r="P51" s="106">
        <v>187.5</v>
      </c>
      <c r="Q51" s="106">
        <v>93.75</v>
      </c>
    </row>
    <row r="52" spans="1:17" x14ac:dyDescent="0.25">
      <c r="A52" s="75" t="s">
        <v>192</v>
      </c>
      <c r="B52" s="134">
        <v>202418</v>
      </c>
      <c r="C52" s="94" t="s">
        <v>149</v>
      </c>
      <c r="D52" s="93"/>
      <c r="E52" s="94" t="s">
        <v>150</v>
      </c>
      <c r="F52" s="94" t="s">
        <v>86</v>
      </c>
      <c r="G52" s="94" t="s">
        <v>48</v>
      </c>
      <c r="H52" s="170"/>
      <c r="I52" s="86">
        <v>41387</v>
      </c>
      <c r="J52" s="86"/>
      <c r="K52" s="182"/>
      <c r="L52" s="183"/>
      <c r="M52" s="178"/>
      <c r="N52" s="97">
        <v>41395</v>
      </c>
      <c r="O52" s="98">
        <v>41578</v>
      </c>
      <c r="P52" s="106">
        <v>-66.5</v>
      </c>
      <c r="Q52" s="106">
        <v>-33.25</v>
      </c>
    </row>
    <row r="53" spans="1:17" x14ac:dyDescent="0.25">
      <c r="A53" s="75" t="s">
        <v>172</v>
      </c>
      <c r="B53" s="134">
        <v>202453</v>
      </c>
      <c r="C53" s="94" t="s">
        <v>152</v>
      </c>
      <c r="D53" s="93"/>
      <c r="E53" s="94" t="s">
        <v>153</v>
      </c>
      <c r="F53" s="94" t="s">
        <v>86</v>
      </c>
      <c r="G53" s="170" t="s">
        <v>216</v>
      </c>
      <c r="H53" s="170"/>
      <c r="I53" s="86">
        <v>41388</v>
      </c>
      <c r="J53" s="86"/>
      <c r="K53" s="100">
        <v>203199</v>
      </c>
      <c r="L53" s="101">
        <v>41402</v>
      </c>
      <c r="M53" s="168" t="s">
        <v>214</v>
      </c>
      <c r="N53" s="97">
        <v>41395</v>
      </c>
      <c r="O53" s="98">
        <v>41578</v>
      </c>
      <c r="P53" s="106">
        <v>2975</v>
      </c>
      <c r="Q53" s="106">
        <v>1487.5</v>
      </c>
    </row>
    <row r="54" spans="1:17" x14ac:dyDescent="0.25">
      <c r="A54" s="75" t="s">
        <v>172</v>
      </c>
      <c r="B54" s="134">
        <v>202455</v>
      </c>
      <c r="C54" s="94" t="s">
        <v>154</v>
      </c>
      <c r="D54" s="93"/>
      <c r="E54" s="94" t="s">
        <v>155</v>
      </c>
      <c r="F54" s="94" t="s">
        <v>86</v>
      </c>
      <c r="G54" s="94" t="s">
        <v>48</v>
      </c>
      <c r="H54" s="170"/>
      <c r="I54" s="86">
        <v>41394</v>
      </c>
      <c r="J54" s="86"/>
      <c r="K54" s="100">
        <v>203236</v>
      </c>
      <c r="L54" s="101">
        <v>41472</v>
      </c>
      <c r="M54" s="184"/>
      <c r="N54" s="97">
        <v>41426</v>
      </c>
      <c r="O54" s="98">
        <v>41547</v>
      </c>
      <c r="P54" s="106">
        <v>2025</v>
      </c>
      <c r="Q54" s="106">
        <v>1012.5</v>
      </c>
    </row>
    <row r="55" spans="1:17" x14ac:dyDescent="0.25">
      <c r="A55" s="75" t="s">
        <v>172</v>
      </c>
      <c r="B55" s="134">
        <v>202435</v>
      </c>
      <c r="C55" s="94" t="s">
        <v>156</v>
      </c>
      <c r="D55" s="93"/>
      <c r="E55" s="94" t="s">
        <v>157</v>
      </c>
      <c r="F55" s="94" t="s">
        <v>86</v>
      </c>
      <c r="G55" s="170" t="s">
        <v>216</v>
      </c>
      <c r="H55" s="170"/>
      <c r="I55" s="86">
        <v>41394</v>
      </c>
      <c r="J55" s="86"/>
      <c r="K55" s="100">
        <v>203206</v>
      </c>
      <c r="L55" s="101">
        <v>41407</v>
      </c>
      <c r="M55" s="168" t="s">
        <v>214</v>
      </c>
      <c r="N55" s="97">
        <v>41395</v>
      </c>
      <c r="O55" s="98">
        <v>41578</v>
      </c>
      <c r="P55" s="106">
        <v>2205</v>
      </c>
      <c r="Q55" s="106">
        <v>1102.5</v>
      </c>
    </row>
    <row r="56" spans="1:17" x14ac:dyDescent="0.25">
      <c r="A56" s="75" t="s">
        <v>172</v>
      </c>
      <c r="B56" s="134">
        <v>202449</v>
      </c>
      <c r="C56" s="94" t="s">
        <v>158</v>
      </c>
      <c r="D56" s="93"/>
      <c r="E56" s="94" t="s">
        <v>159</v>
      </c>
      <c r="F56" s="94" t="s">
        <v>86</v>
      </c>
      <c r="G56" s="94" t="s">
        <v>48</v>
      </c>
      <c r="H56" s="170"/>
      <c r="I56" s="86">
        <v>41394</v>
      </c>
      <c r="J56" s="86"/>
      <c r="K56" s="100">
        <v>203200</v>
      </c>
      <c r="L56" s="101">
        <v>41402</v>
      </c>
      <c r="M56" s="168" t="s">
        <v>214</v>
      </c>
      <c r="N56" s="97">
        <v>41395</v>
      </c>
      <c r="O56" s="98">
        <v>41743</v>
      </c>
      <c r="P56" s="106">
        <v>2200</v>
      </c>
      <c r="Q56" s="106">
        <v>1620.0573065902579</v>
      </c>
    </row>
    <row r="57" spans="1:17" x14ac:dyDescent="0.25">
      <c r="A57" s="75" t="s">
        <v>172</v>
      </c>
      <c r="B57" s="134">
        <v>202449</v>
      </c>
      <c r="C57" s="94" t="s">
        <v>158</v>
      </c>
      <c r="D57" s="93"/>
      <c r="E57" s="94" t="s">
        <v>159</v>
      </c>
      <c r="F57" s="94" t="s">
        <v>86</v>
      </c>
      <c r="G57" s="94" t="s">
        <v>48</v>
      </c>
      <c r="H57" s="170"/>
      <c r="I57" s="86">
        <v>41394</v>
      </c>
      <c r="J57" s="86"/>
      <c r="K57" s="100">
        <v>203200</v>
      </c>
      <c r="L57" s="101">
        <v>41402</v>
      </c>
      <c r="M57" s="168" t="s">
        <v>214</v>
      </c>
      <c r="N57" s="97">
        <v>41395</v>
      </c>
      <c r="O57" s="98">
        <v>41578</v>
      </c>
      <c r="P57" s="106">
        <v>5400</v>
      </c>
      <c r="Q57" s="106">
        <v>2700</v>
      </c>
    </row>
    <row r="58" spans="1:17" x14ac:dyDescent="0.25">
      <c r="A58" s="75" t="s">
        <v>172</v>
      </c>
      <c r="B58" s="134">
        <v>202449</v>
      </c>
      <c r="C58" s="94" t="s">
        <v>158</v>
      </c>
      <c r="D58" s="93"/>
      <c r="E58" s="94" t="s">
        <v>159</v>
      </c>
      <c r="F58" s="94" t="s">
        <v>86</v>
      </c>
      <c r="G58" s="94" t="s">
        <v>160</v>
      </c>
      <c r="H58" s="170"/>
      <c r="I58" s="86">
        <v>41394</v>
      </c>
      <c r="J58" s="86"/>
      <c r="K58" s="100">
        <v>203200</v>
      </c>
      <c r="L58" s="101">
        <v>41402</v>
      </c>
      <c r="M58" s="168" t="s">
        <v>214</v>
      </c>
      <c r="N58" s="97">
        <v>41395</v>
      </c>
      <c r="O58" s="98">
        <v>41578</v>
      </c>
      <c r="P58" s="106">
        <v>500</v>
      </c>
      <c r="Q58" s="106">
        <v>250</v>
      </c>
    </row>
    <row r="59" spans="1:17" x14ac:dyDescent="0.25">
      <c r="A59" s="75" t="s">
        <v>192</v>
      </c>
      <c r="B59" s="134" t="s">
        <v>98</v>
      </c>
      <c r="C59" s="94" t="s">
        <v>161</v>
      </c>
      <c r="D59" s="93"/>
      <c r="E59" s="94" t="s">
        <v>162</v>
      </c>
      <c r="F59" s="94" t="s">
        <v>88</v>
      </c>
      <c r="G59" s="94" t="s">
        <v>48</v>
      </c>
      <c r="H59" s="170"/>
      <c r="I59" s="86">
        <v>41400</v>
      </c>
      <c r="J59" s="86"/>
      <c r="K59" s="11"/>
      <c r="L59" s="183"/>
      <c r="M59" s="178"/>
      <c r="N59" s="97">
        <v>41548</v>
      </c>
      <c r="O59" s="98">
        <v>41669</v>
      </c>
      <c r="P59" s="106">
        <v>1500</v>
      </c>
      <c r="Q59" s="106">
        <v>1500</v>
      </c>
    </row>
    <row r="60" spans="1:17" x14ac:dyDescent="0.25">
      <c r="A60" s="75" t="s">
        <v>172</v>
      </c>
      <c r="B60" s="134">
        <v>202456</v>
      </c>
      <c r="C60" s="94" t="s">
        <v>158</v>
      </c>
      <c r="D60" s="93"/>
      <c r="E60" s="94" t="s">
        <v>163</v>
      </c>
      <c r="F60" s="94" t="s">
        <v>86</v>
      </c>
      <c r="G60" s="94" t="s">
        <v>48</v>
      </c>
      <c r="H60" s="170"/>
      <c r="I60" s="86">
        <v>41404</v>
      </c>
      <c r="J60" s="86"/>
      <c r="K60" s="11"/>
      <c r="L60" s="183"/>
      <c r="M60" s="178"/>
      <c r="N60" s="97">
        <v>41562</v>
      </c>
      <c r="O60" s="98">
        <v>41743</v>
      </c>
      <c r="P60" s="106">
        <v>10125</v>
      </c>
      <c r="Q60" s="106">
        <v>10125.000000000002</v>
      </c>
    </row>
    <row r="61" spans="1:17" x14ac:dyDescent="0.25">
      <c r="A61" s="75" t="s">
        <v>172</v>
      </c>
      <c r="B61" s="134">
        <v>202456</v>
      </c>
      <c r="C61" s="94" t="s">
        <v>158</v>
      </c>
      <c r="D61" s="93"/>
      <c r="E61" s="94" t="s">
        <v>163</v>
      </c>
      <c r="F61" s="94" t="s">
        <v>86</v>
      </c>
      <c r="G61" s="94" t="s">
        <v>151</v>
      </c>
      <c r="H61" s="170"/>
      <c r="I61" s="86">
        <v>41404</v>
      </c>
      <c r="J61" s="86"/>
      <c r="K61" s="11"/>
      <c r="L61" s="183"/>
      <c r="M61" s="178"/>
      <c r="N61" s="97">
        <v>41562</v>
      </c>
      <c r="O61" s="98">
        <v>41743</v>
      </c>
      <c r="P61" s="106">
        <v>2250</v>
      </c>
      <c r="Q61" s="106">
        <v>2250</v>
      </c>
    </row>
    <row r="62" spans="1:17" x14ac:dyDescent="0.25">
      <c r="A62" s="75" t="s">
        <v>172</v>
      </c>
      <c r="B62" s="134">
        <v>202456</v>
      </c>
      <c r="C62" s="94" t="s">
        <v>158</v>
      </c>
      <c r="D62" s="93"/>
      <c r="E62" s="94" t="s">
        <v>163</v>
      </c>
      <c r="F62" s="94" t="s">
        <v>86</v>
      </c>
      <c r="G62" s="94" t="s">
        <v>160</v>
      </c>
      <c r="H62" s="170"/>
      <c r="I62" s="86">
        <v>41404</v>
      </c>
      <c r="J62" s="86"/>
      <c r="K62" s="11"/>
      <c r="L62" s="183"/>
      <c r="M62" s="178"/>
      <c r="N62" s="97">
        <v>41589</v>
      </c>
      <c r="O62" s="98">
        <v>41589</v>
      </c>
      <c r="P62" s="106">
        <v>841.5</v>
      </c>
      <c r="Q62" s="106">
        <v>841.5</v>
      </c>
    </row>
    <row r="63" spans="1:17" x14ac:dyDescent="0.25">
      <c r="A63" s="75" t="s">
        <v>172</v>
      </c>
      <c r="B63" s="134">
        <v>202456</v>
      </c>
      <c r="C63" s="94" t="s">
        <v>158</v>
      </c>
      <c r="D63" s="93"/>
      <c r="E63" s="94" t="s">
        <v>163</v>
      </c>
      <c r="F63" s="94" t="s">
        <v>86</v>
      </c>
      <c r="G63" s="94" t="s">
        <v>160</v>
      </c>
      <c r="H63" s="170"/>
      <c r="I63" s="86">
        <v>41404</v>
      </c>
      <c r="J63" s="86"/>
      <c r="K63" s="11"/>
      <c r="L63" s="183"/>
      <c r="M63" s="178"/>
      <c r="N63" s="97">
        <v>41673</v>
      </c>
      <c r="O63" s="98">
        <v>41673</v>
      </c>
      <c r="P63" s="106">
        <v>841.5</v>
      </c>
      <c r="Q63" s="106">
        <v>841.5</v>
      </c>
    </row>
    <row r="64" spans="1:17" x14ac:dyDescent="0.25">
      <c r="A64" s="75" t="s">
        <v>172</v>
      </c>
      <c r="B64" s="134">
        <v>202456</v>
      </c>
      <c r="C64" s="94" t="s">
        <v>158</v>
      </c>
      <c r="D64" s="93"/>
      <c r="E64" s="94" t="s">
        <v>163</v>
      </c>
      <c r="F64" s="94" t="s">
        <v>86</v>
      </c>
      <c r="G64" s="94" t="s">
        <v>48</v>
      </c>
      <c r="H64" s="170"/>
      <c r="I64" s="86">
        <v>41404</v>
      </c>
      <c r="J64" s="86"/>
      <c r="K64" s="11"/>
      <c r="L64" s="183"/>
      <c r="M64" s="178"/>
      <c r="N64" s="97">
        <v>41593</v>
      </c>
      <c r="O64" s="98">
        <v>41743</v>
      </c>
      <c r="P64" s="106">
        <v>1700</v>
      </c>
      <c r="Q64" s="106">
        <v>1700</v>
      </c>
    </row>
    <row r="65" spans="1:17" x14ac:dyDescent="0.25">
      <c r="A65" s="75" t="s">
        <v>172</v>
      </c>
      <c r="B65" s="134">
        <v>202456</v>
      </c>
      <c r="C65" s="94" t="s">
        <v>158</v>
      </c>
      <c r="D65" s="93"/>
      <c r="E65" s="94" t="s">
        <v>163</v>
      </c>
      <c r="F65" s="94" t="s">
        <v>86</v>
      </c>
      <c r="G65" s="94" t="s">
        <v>48</v>
      </c>
      <c r="H65" s="170"/>
      <c r="I65" s="86">
        <v>41404</v>
      </c>
      <c r="J65" s="86"/>
      <c r="K65" s="11"/>
      <c r="L65" s="183"/>
      <c r="M65" s="178"/>
      <c r="N65" s="97">
        <v>41562</v>
      </c>
      <c r="O65" s="98">
        <v>41743</v>
      </c>
      <c r="P65" s="106">
        <v>1700</v>
      </c>
      <c r="Q65" s="106">
        <v>1700.0000000000002</v>
      </c>
    </row>
    <row r="66" spans="1:17" x14ac:dyDescent="0.25">
      <c r="A66" s="75" t="s">
        <v>172</v>
      </c>
      <c r="B66" s="134">
        <v>202456</v>
      </c>
      <c r="C66" s="94" t="s">
        <v>158</v>
      </c>
      <c r="D66" s="93"/>
      <c r="E66" s="94" t="s">
        <v>163</v>
      </c>
      <c r="F66" s="94" t="s">
        <v>86</v>
      </c>
      <c r="G66" s="94" t="s">
        <v>48</v>
      </c>
      <c r="H66" s="170"/>
      <c r="I66" s="86">
        <v>41404</v>
      </c>
      <c r="J66" s="86"/>
      <c r="K66" s="11"/>
      <c r="L66" s="183"/>
      <c r="M66" s="178"/>
      <c r="N66" s="97">
        <v>41532</v>
      </c>
      <c r="O66" s="98">
        <v>41743</v>
      </c>
      <c r="P66" s="106">
        <v>6800</v>
      </c>
      <c r="Q66" s="106">
        <v>6800</v>
      </c>
    </row>
    <row r="67" spans="1:17" x14ac:dyDescent="0.25">
      <c r="A67" s="75" t="s">
        <v>172</v>
      </c>
      <c r="B67" s="134">
        <v>202460</v>
      </c>
      <c r="C67" s="94" t="s">
        <v>164</v>
      </c>
      <c r="D67" s="93"/>
      <c r="E67" s="94" t="s">
        <v>165</v>
      </c>
      <c r="F67" s="94" t="s">
        <v>86</v>
      </c>
      <c r="G67" s="94" t="s">
        <v>48</v>
      </c>
      <c r="H67" s="170"/>
      <c r="I67" s="86">
        <v>41402</v>
      </c>
      <c r="J67" s="86"/>
      <c r="K67" s="11"/>
      <c r="L67" s="183"/>
      <c r="M67" s="178"/>
      <c r="N67" s="97">
        <v>41498</v>
      </c>
      <c r="O67" s="98">
        <v>41532</v>
      </c>
      <c r="P67" s="106">
        <v>4725</v>
      </c>
      <c r="Q67" s="106">
        <v>4725</v>
      </c>
    </row>
    <row r="68" spans="1:17" x14ac:dyDescent="0.25">
      <c r="A68" s="75" t="s">
        <v>172</v>
      </c>
      <c r="B68" s="134">
        <v>202460</v>
      </c>
      <c r="C68" s="94" t="s">
        <v>164</v>
      </c>
      <c r="D68" s="93"/>
      <c r="E68" s="94" t="s">
        <v>165</v>
      </c>
      <c r="F68" s="94" t="s">
        <v>86</v>
      </c>
      <c r="G68" s="94" t="s">
        <v>160</v>
      </c>
      <c r="H68" s="170"/>
      <c r="I68" s="86">
        <v>41402</v>
      </c>
      <c r="J68" s="86"/>
      <c r="K68" s="11"/>
      <c r="L68" s="183"/>
      <c r="M68" s="178"/>
      <c r="N68" s="97">
        <v>41501</v>
      </c>
      <c r="O68" s="98">
        <v>41501</v>
      </c>
      <c r="P68" s="106">
        <v>742.5</v>
      </c>
      <c r="Q68" s="106">
        <v>742.5</v>
      </c>
    </row>
    <row r="69" spans="1:17" x14ac:dyDescent="0.25">
      <c r="A69" s="75" t="s">
        <v>172</v>
      </c>
      <c r="B69" s="134">
        <v>202460</v>
      </c>
      <c r="C69" s="94" t="s">
        <v>164</v>
      </c>
      <c r="D69" s="93"/>
      <c r="E69" s="94" t="s">
        <v>165</v>
      </c>
      <c r="F69" s="94" t="s">
        <v>86</v>
      </c>
      <c r="G69" s="94" t="s">
        <v>160</v>
      </c>
      <c r="H69" s="170"/>
      <c r="I69" s="86">
        <v>41402</v>
      </c>
      <c r="J69" s="86"/>
      <c r="K69" s="11"/>
      <c r="L69" s="183"/>
      <c r="M69" s="178"/>
      <c r="N69" s="97">
        <v>41509</v>
      </c>
      <c r="O69" s="98">
        <v>41509</v>
      </c>
      <c r="P69" s="106">
        <v>187.5</v>
      </c>
      <c r="Q69" s="106">
        <v>187.5</v>
      </c>
    </row>
    <row r="70" spans="1:17" x14ac:dyDescent="0.25">
      <c r="A70" s="75" t="s">
        <v>172</v>
      </c>
      <c r="B70" s="134">
        <v>202460</v>
      </c>
      <c r="C70" s="94" t="s">
        <v>164</v>
      </c>
      <c r="D70" s="93"/>
      <c r="E70" s="94" t="s">
        <v>165</v>
      </c>
      <c r="F70" s="94" t="s">
        <v>86</v>
      </c>
      <c r="G70" s="94" t="s">
        <v>160</v>
      </c>
      <c r="H70" s="170"/>
      <c r="I70" s="86">
        <v>41402</v>
      </c>
      <c r="J70" s="86"/>
      <c r="K70" s="11"/>
      <c r="L70" s="183"/>
      <c r="M70" s="178"/>
      <c r="N70" s="97">
        <v>41523</v>
      </c>
      <c r="O70" s="98">
        <v>41523</v>
      </c>
      <c r="P70" s="106">
        <v>187.5</v>
      </c>
      <c r="Q70" s="106">
        <v>187.5</v>
      </c>
    </row>
    <row r="71" spans="1:17" x14ac:dyDescent="0.25">
      <c r="A71" s="75" t="s">
        <v>172</v>
      </c>
      <c r="B71" s="134">
        <v>202460</v>
      </c>
      <c r="C71" s="94" t="s">
        <v>164</v>
      </c>
      <c r="D71" s="93"/>
      <c r="E71" s="94" t="s">
        <v>165</v>
      </c>
      <c r="F71" s="94" t="s">
        <v>86</v>
      </c>
      <c r="G71" s="94" t="s">
        <v>48</v>
      </c>
      <c r="H71" s="170"/>
      <c r="I71" s="86">
        <v>41402</v>
      </c>
      <c r="J71" s="86"/>
      <c r="K71" s="11"/>
      <c r="L71" s="183"/>
      <c r="M71" s="178"/>
      <c r="N71" s="97">
        <v>41498</v>
      </c>
      <c r="O71" s="98">
        <v>41532</v>
      </c>
      <c r="P71" s="106">
        <v>-876.38</v>
      </c>
      <c r="Q71" s="106">
        <v>-876.38000000000011</v>
      </c>
    </row>
    <row r="72" spans="1:17" x14ac:dyDescent="0.25">
      <c r="A72" s="75" t="s">
        <v>172</v>
      </c>
      <c r="B72" s="134">
        <v>202440</v>
      </c>
      <c r="C72" s="94" t="s">
        <v>166</v>
      </c>
      <c r="D72" s="93"/>
      <c r="E72" s="94" t="s">
        <v>167</v>
      </c>
      <c r="F72" s="94" t="s">
        <v>86</v>
      </c>
      <c r="G72" s="170" t="s">
        <v>216</v>
      </c>
      <c r="H72" s="170"/>
      <c r="I72" s="86">
        <v>41407</v>
      </c>
      <c r="J72" s="86"/>
      <c r="K72" s="135">
        <v>203214</v>
      </c>
      <c r="L72" s="101">
        <v>41418</v>
      </c>
      <c r="M72" s="168" t="s">
        <v>214</v>
      </c>
      <c r="N72" s="97">
        <v>41404</v>
      </c>
      <c r="O72" s="98">
        <v>41578</v>
      </c>
      <c r="P72" s="106">
        <v>4000</v>
      </c>
      <c r="Q72" s="106">
        <v>2102.8571428571427</v>
      </c>
    </row>
    <row r="73" spans="1:17" x14ac:dyDescent="0.25">
      <c r="A73" s="75" t="s">
        <v>172</v>
      </c>
      <c r="B73" s="134">
        <v>202436</v>
      </c>
      <c r="C73" s="94" t="s">
        <v>168</v>
      </c>
      <c r="D73" s="93"/>
      <c r="E73" s="94" t="s">
        <v>169</v>
      </c>
      <c r="F73" s="94" t="s">
        <v>86</v>
      </c>
      <c r="G73" s="94" t="s">
        <v>160</v>
      </c>
      <c r="H73" s="170"/>
      <c r="I73" s="86">
        <v>41418</v>
      </c>
      <c r="J73" s="86"/>
      <c r="K73" s="95">
        <v>203221</v>
      </c>
      <c r="L73" s="101">
        <v>41435</v>
      </c>
      <c r="M73" s="168" t="s">
        <v>214</v>
      </c>
      <c r="N73" s="97">
        <v>41426</v>
      </c>
      <c r="O73" s="98">
        <v>41578</v>
      </c>
      <c r="P73" s="106">
        <v>2450</v>
      </c>
      <c r="Q73" s="106">
        <v>1473.2026143790849</v>
      </c>
    </row>
    <row r="74" spans="1:17" x14ac:dyDescent="0.25">
      <c r="A74" s="75" t="s">
        <v>172</v>
      </c>
      <c r="B74" s="136">
        <v>202467</v>
      </c>
      <c r="C74" s="104" t="s">
        <v>170</v>
      </c>
      <c r="D74" s="129"/>
      <c r="E74" s="104" t="s">
        <v>171</v>
      </c>
      <c r="F74" s="104" t="s">
        <v>86</v>
      </c>
      <c r="G74" s="104" t="s">
        <v>48</v>
      </c>
      <c r="H74" s="185"/>
      <c r="I74" s="86">
        <v>41421</v>
      </c>
      <c r="J74" s="86"/>
      <c r="K74" s="135">
        <v>203223</v>
      </c>
      <c r="L74" s="90">
        <v>41435</v>
      </c>
      <c r="M74" s="168" t="s">
        <v>214</v>
      </c>
      <c r="N74" s="137">
        <v>41426</v>
      </c>
      <c r="O74" s="138">
        <v>41517</v>
      </c>
      <c r="P74" s="139">
        <v>625</v>
      </c>
      <c r="Q74" s="139">
        <v>210.59782608695653</v>
      </c>
    </row>
    <row r="75" spans="1:17" x14ac:dyDescent="0.25">
      <c r="A75" s="75" t="s">
        <v>172</v>
      </c>
      <c r="B75" s="136">
        <v>202467</v>
      </c>
      <c r="C75" s="104" t="s">
        <v>170</v>
      </c>
      <c r="D75" s="129"/>
      <c r="E75" s="104" t="s">
        <v>171</v>
      </c>
      <c r="F75" s="104" t="s">
        <v>86</v>
      </c>
      <c r="G75" s="104" t="s">
        <v>160</v>
      </c>
      <c r="H75" s="185"/>
      <c r="I75" s="86">
        <v>41421</v>
      </c>
      <c r="J75" s="86"/>
      <c r="K75" s="135">
        <v>203223</v>
      </c>
      <c r="L75" s="90">
        <v>41435</v>
      </c>
      <c r="M75" s="168" t="s">
        <v>214</v>
      </c>
      <c r="N75" s="137">
        <v>41489</v>
      </c>
      <c r="O75" s="138">
        <v>41489</v>
      </c>
      <c r="P75" s="139">
        <v>250</v>
      </c>
      <c r="Q75" s="139">
        <v>250</v>
      </c>
    </row>
    <row r="76" spans="1:17" x14ac:dyDescent="0.25">
      <c r="A76" s="75" t="s">
        <v>192</v>
      </c>
      <c r="B76" s="141">
        <v>202418</v>
      </c>
      <c r="C76" s="140" t="s">
        <v>149</v>
      </c>
      <c r="D76" s="129"/>
      <c r="E76" s="140" t="s">
        <v>150</v>
      </c>
      <c r="F76" s="141"/>
      <c r="G76" s="141" t="s">
        <v>48</v>
      </c>
      <c r="H76" s="141"/>
      <c r="I76" s="86">
        <v>41387</v>
      </c>
      <c r="J76" s="86"/>
      <c r="K76" s="186"/>
      <c r="L76" s="187"/>
      <c r="M76" s="187"/>
      <c r="N76" s="97">
        <v>41395</v>
      </c>
      <c r="O76" s="98">
        <v>41455</v>
      </c>
      <c r="P76" s="106">
        <v>2487.5</v>
      </c>
      <c r="Q76" s="106">
        <v>0</v>
      </c>
    </row>
    <row r="77" spans="1:17" x14ac:dyDescent="0.25">
      <c r="A77" s="75" t="s">
        <v>192</v>
      </c>
      <c r="B77" s="141">
        <v>202418</v>
      </c>
      <c r="C77" s="140" t="s">
        <v>149</v>
      </c>
      <c r="D77" s="129"/>
      <c r="E77" s="141" t="s">
        <v>150</v>
      </c>
      <c r="F77" s="141"/>
      <c r="G77" s="141" t="s">
        <v>160</v>
      </c>
      <c r="H77" s="141"/>
      <c r="I77" s="86">
        <v>41387</v>
      </c>
      <c r="J77" s="86"/>
      <c r="K77" s="186"/>
      <c r="L77" s="187"/>
      <c r="M77" s="187"/>
      <c r="N77" s="97">
        <v>41409</v>
      </c>
      <c r="O77" s="98">
        <v>41420</v>
      </c>
      <c r="P77" s="106">
        <v>420.75</v>
      </c>
      <c r="Q77" s="106">
        <v>0</v>
      </c>
    </row>
    <row r="78" spans="1:17" hidden="1" x14ac:dyDescent="0.25">
      <c r="A78" s="75" t="s">
        <v>172</v>
      </c>
      <c r="B78" s="134">
        <v>202473</v>
      </c>
      <c r="C78" s="104" t="s">
        <v>173</v>
      </c>
      <c r="D78" s="144"/>
      <c r="E78" s="145" t="s">
        <v>174</v>
      </c>
      <c r="F78" s="146" t="s">
        <v>86</v>
      </c>
      <c r="G78" s="147" t="s">
        <v>48</v>
      </c>
      <c r="H78" s="141"/>
      <c r="I78" s="86">
        <v>41432</v>
      </c>
      <c r="J78" s="86"/>
      <c r="K78" s="186"/>
      <c r="L78" s="187"/>
      <c r="M78" s="187"/>
      <c r="N78" s="111">
        <v>41548</v>
      </c>
      <c r="O78" s="112">
        <v>41729</v>
      </c>
      <c r="P78" s="113">
        <v>3937.5</v>
      </c>
      <c r="Q78" s="113">
        <v>3937.5</v>
      </c>
    </row>
    <row r="79" spans="1:17" hidden="1" x14ac:dyDescent="0.25">
      <c r="A79" s="75" t="s">
        <v>172</v>
      </c>
      <c r="B79" s="134">
        <v>202473</v>
      </c>
      <c r="C79" s="104" t="s">
        <v>173</v>
      </c>
      <c r="D79" s="144"/>
      <c r="E79" s="145" t="s">
        <v>174</v>
      </c>
      <c r="F79" s="146" t="s">
        <v>86</v>
      </c>
      <c r="G79" s="147" t="s">
        <v>62</v>
      </c>
      <c r="H79" s="141"/>
      <c r="I79" s="86">
        <v>41432</v>
      </c>
      <c r="J79" s="86"/>
      <c r="K79" s="186"/>
      <c r="L79" s="187"/>
      <c r="M79" s="187"/>
      <c r="N79" s="111">
        <v>41548</v>
      </c>
      <c r="O79" s="112">
        <v>41729</v>
      </c>
      <c r="P79" s="113">
        <v>487.5</v>
      </c>
      <c r="Q79" s="113">
        <v>487.49999999999994</v>
      </c>
    </row>
    <row r="80" spans="1:17" hidden="1" x14ac:dyDescent="0.25">
      <c r="A80" s="75" t="s">
        <v>172</v>
      </c>
      <c r="B80" s="134">
        <v>202473</v>
      </c>
      <c r="C80" s="104" t="s">
        <v>173</v>
      </c>
      <c r="D80" s="144"/>
      <c r="E80" s="145" t="s">
        <v>174</v>
      </c>
      <c r="F80" s="146" t="s">
        <v>86</v>
      </c>
      <c r="G80" s="147" t="s">
        <v>160</v>
      </c>
      <c r="H80" s="141"/>
      <c r="I80" s="86">
        <v>41432</v>
      </c>
      <c r="J80" s="86"/>
      <c r="K80" s="186"/>
      <c r="L80" s="187"/>
      <c r="M80" s="187"/>
      <c r="N80" s="111">
        <v>41687</v>
      </c>
      <c r="O80" s="112">
        <v>41700</v>
      </c>
      <c r="P80" s="113">
        <v>425</v>
      </c>
      <c r="Q80" s="113">
        <v>425</v>
      </c>
    </row>
    <row r="81" spans="1:17" hidden="1" x14ac:dyDescent="0.25">
      <c r="A81" s="75" t="s">
        <v>172</v>
      </c>
      <c r="B81" s="134">
        <v>202477</v>
      </c>
      <c r="C81" s="104" t="s">
        <v>164</v>
      </c>
      <c r="D81" s="144"/>
      <c r="E81" s="148" t="s">
        <v>175</v>
      </c>
      <c r="F81" s="146" t="s">
        <v>86</v>
      </c>
      <c r="G81" s="147" t="s">
        <v>48</v>
      </c>
      <c r="H81" s="141"/>
      <c r="I81" s="86">
        <v>41437</v>
      </c>
      <c r="J81" s="86"/>
      <c r="K81" s="186"/>
      <c r="L81" s="187"/>
      <c r="M81" s="187"/>
      <c r="N81" s="111">
        <v>41579</v>
      </c>
      <c r="O81" s="112">
        <v>41698</v>
      </c>
      <c r="P81" s="113">
        <v>4125</v>
      </c>
      <c r="Q81" s="113">
        <v>4125</v>
      </c>
    </row>
    <row r="82" spans="1:17" hidden="1" x14ac:dyDescent="0.25">
      <c r="A82" s="75" t="s">
        <v>172</v>
      </c>
      <c r="B82" s="134">
        <v>202477</v>
      </c>
      <c r="C82" s="104" t="s">
        <v>164</v>
      </c>
      <c r="D82" s="144"/>
      <c r="E82" s="148" t="s">
        <v>175</v>
      </c>
      <c r="F82" s="146" t="s">
        <v>86</v>
      </c>
      <c r="G82" s="147" t="s">
        <v>48</v>
      </c>
      <c r="H82" s="141"/>
      <c r="I82" s="86">
        <v>41437</v>
      </c>
      <c r="J82" s="86"/>
      <c r="K82" s="186"/>
      <c r="L82" s="187"/>
      <c r="M82" s="187"/>
      <c r="N82" s="111">
        <v>41579</v>
      </c>
      <c r="O82" s="112">
        <v>41713</v>
      </c>
      <c r="P82" s="113">
        <v>3825</v>
      </c>
      <c r="Q82" s="113">
        <v>3825</v>
      </c>
    </row>
    <row r="83" spans="1:17" hidden="1" x14ac:dyDescent="0.25">
      <c r="A83" s="75" t="s">
        <v>172</v>
      </c>
      <c r="B83" s="134">
        <v>202477</v>
      </c>
      <c r="C83" s="104" t="s">
        <v>164</v>
      </c>
      <c r="D83" s="144"/>
      <c r="E83" s="148" t="s">
        <v>175</v>
      </c>
      <c r="F83" s="146" t="s">
        <v>86</v>
      </c>
      <c r="G83" s="147" t="s">
        <v>151</v>
      </c>
      <c r="H83" s="141"/>
      <c r="I83" s="86">
        <v>41437</v>
      </c>
      <c r="J83" s="86"/>
      <c r="K83" s="186"/>
      <c r="L83" s="187"/>
      <c r="M83" s="187"/>
      <c r="N83" s="111">
        <v>41579</v>
      </c>
      <c r="O83" s="112">
        <v>41713</v>
      </c>
      <c r="P83" s="113">
        <v>1350</v>
      </c>
      <c r="Q83" s="113">
        <v>1350</v>
      </c>
    </row>
    <row r="84" spans="1:17" hidden="1" x14ac:dyDescent="0.25">
      <c r="A84" s="75" t="s">
        <v>172</v>
      </c>
      <c r="B84" s="134">
        <v>202477</v>
      </c>
      <c r="C84" s="104" t="s">
        <v>164</v>
      </c>
      <c r="D84" s="144"/>
      <c r="E84" s="148" t="s">
        <v>175</v>
      </c>
      <c r="F84" s="146" t="s">
        <v>86</v>
      </c>
      <c r="G84" s="147" t="s">
        <v>160</v>
      </c>
      <c r="H84" s="141"/>
      <c r="I84" s="86">
        <v>41437</v>
      </c>
      <c r="J84" s="86"/>
      <c r="K84" s="186"/>
      <c r="L84" s="187"/>
      <c r="M84" s="187"/>
      <c r="N84" s="111">
        <v>41705</v>
      </c>
      <c r="O84" s="112">
        <v>41705</v>
      </c>
      <c r="P84" s="113">
        <v>841.5</v>
      </c>
      <c r="Q84" s="113">
        <v>841.5</v>
      </c>
    </row>
    <row r="85" spans="1:17" hidden="1" x14ac:dyDescent="0.25">
      <c r="A85" s="75" t="s">
        <v>172</v>
      </c>
      <c r="B85" s="134">
        <v>202477</v>
      </c>
      <c r="C85" s="104" t="s">
        <v>164</v>
      </c>
      <c r="D85" s="144"/>
      <c r="E85" s="148" t="s">
        <v>175</v>
      </c>
      <c r="F85" s="146" t="s">
        <v>86</v>
      </c>
      <c r="G85" s="147" t="s">
        <v>48</v>
      </c>
      <c r="H85" s="141"/>
      <c r="I85" s="86">
        <v>41437</v>
      </c>
      <c r="J85" s="86"/>
      <c r="K85" s="186"/>
      <c r="L85" s="187"/>
      <c r="M85" s="187"/>
      <c r="N85" s="111">
        <v>41579</v>
      </c>
      <c r="O85" s="112">
        <v>41713</v>
      </c>
      <c r="P85" s="113">
        <v>-1521.23</v>
      </c>
      <c r="Q85" s="113">
        <v>-1521.23</v>
      </c>
    </row>
    <row r="86" spans="1:17" hidden="1" x14ac:dyDescent="0.25">
      <c r="A86" s="75" t="s">
        <v>172</v>
      </c>
      <c r="B86" s="141">
        <v>202466</v>
      </c>
      <c r="C86" s="140" t="s">
        <v>84</v>
      </c>
      <c r="D86" s="129"/>
      <c r="E86" s="140" t="s">
        <v>176</v>
      </c>
      <c r="F86" s="146" t="s">
        <v>86</v>
      </c>
      <c r="G86" s="147" t="s">
        <v>151</v>
      </c>
      <c r="H86" s="141"/>
      <c r="I86" s="86">
        <v>41458</v>
      </c>
      <c r="J86" s="86"/>
      <c r="K86" s="186"/>
      <c r="L86" s="187"/>
      <c r="M86" s="187"/>
      <c r="N86" s="111">
        <v>41562</v>
      </c>
      <c r="O86" s="112">
        <v>41759</v>
      </c>
      <c r="P86" s="113">
        <v>3500</v>
      </c>
      <c r="Q86" s="113">
        <v>3500.0000000000005</v>
      </c>
    </row>
    <row r="87" spans="1:17" hidden="1" x14ac:dyDescent="0.25">
      <c r="A87" s="75" t="s">
        <v>172</v>
      </c>
      <c r="B87" s="141">
        <v>202466</v>
      </c>
      <c r="C87" s="140" t="s">
        <v>84</v>
      </c>
      <c r="D87" s="129"/>
      <c r="E87" s="140" t="s">
        <v>176</v>
      </c>
      <c r="F87" s="146" t="s">
        <v>86</v>
      </c>
      <c r="G87" s="147" t="s">
        <v>160</v>
      </c>
      <c r="H87" s="141"/>
      <c r="I87" s="86">
        <v>41458</v>
      </c>
      <c r="J87" s="86"/>
      <c r="K87" s="186"/>
      <c r="L87" s="187"/>
      <c r="M87" s="187"/>
      <c r="N87" s="111">
        <v>41562</v>
      </c>
      <c r="O87" s="112">
        <v>41713</v>
      </c>
      <c r="P87" s="113">
        <v>525</v>
      </c>
      <c r="Q87" s="113">
        <v>525</v>
      </c>
    </row>
    <row r="88" spans="1:17" hidden="1" x14ac:dyDescent="0.25">
      <c r="A88" s="75" t="s">
        <v>172</v>
      </c>
      <c r="B88" s="141">
        <v>202466</v>
      </c>
      <c r="C88" s="140" t="s">
        <v>84</v>
      </c>
      <c r="D88" s="129"/>
      <c r="E88" s="140" t="s">
        <v>176</v>
      </c>
      <c r="F88" s="146" t="s">
        <v>86</v>
      </c>
      <c r="G88" s="147" t="s">
        <v>151</v>
      </c>
      <c r="H88" s="141"/>
      <c r="I88" s="86">
        <v>41458</v>
      </c>
      <c r="J88" s="86"/>
      <c r="K88" s="186"/>
      <c r="L88" s="187"/>
      <c r="M88" s="187"/>
      <c r="N88" s="111">
        <v>41562</v>
      </c>
      <c r="O88" s="112">
        <v>41713</v>
      </c>
      <c r="P88" s="113">
        <v>1125</v>
      </c>
      <c r="Q88" s="113">
        <v>1125</v>
      </c>
    </row>
    <row r="89" spans="1:17" hidden="1" x14ac:dyDescent="0.25">
      <c r="A89" s="75" t="s">
        <v>172</v>
      </c>
      <c r="B89" s="141">
        <v>202466</v>
      </c>
      <c r="C89" s="140" t="s">
        <v>84</v>
      </c>
      <c r="D89" s="129"/>
      <c r="E89" s="140" t="s">
        <v>176</v>
      </c>
      <c r="F89" s="146" t="s">
        <v>86</v>
      </c>
      <c r="G89" s="147" t="s">
        <v>48</v>
      </c>
      <c r="H89" s="141"/>
      <c r="I89" s="86">
        <v>41458</v>
      </c>
      <c r="J89" s="86"/>
      <c r="K89" s="186"/>
      <c r="L89" s="187"/>
      <c r="M89" s="187"/>
      <c r="N89" s="111">
        <v>41562</v>
      </c>
      <c r="O89" s="112">
        <v>41713</v>
      </c>
      <c r="P89" s="113">
        <v>2328.75</v>
      </c>
      <c r="Q89" s="113">
        <v>2328.75</v>
      </c>
    </row>
    <row r="90" spans="1:17" hidden="1" x14ac:dyDescent="0.25">
      <c r="A90" s="75" t="s">
        <v>172</v>
      </c>
      <c r="B90" s="141">
        <v>202466</v>
      </c>
      <c r="C90" s="140" t="s">
        <v>84</v>
      </c>
      <c r="D90" s="129"/>
      <c r="E90" s="140" t="s">
        <v>176</v>
      </c>
      <c r="F90" s="146" t="s">
        <v>86</v>
      </c>
      <c r="G90" s="147" t="s">
        <v>151</v>
      </c>
      <c r="H90" s="141"/>
      <c r="I90" s="86">
        <v>41458</v>
      </c>
      <c r="J90" s="86"/>
      <c r="K90" s="186"/>
      <c r="L90" s="187"/>
      <c r="M90" s="187"/>
      <c r="N90" s="111">
        <v>41562</v>
      </c>
      <c r="O90" s="112">
        <v>41759</v>
      </c>
      <c r="P90" s="113">
        <v>3500</v>
      </c>
      <c r="Q90" s="113">
        <v>3500.0000000000005</v>
      </c>
    </row>
    <row r="91" spans="1:17" hidden="1" x14ac:dyDescent="0.25">
      <c r="A91" s="75" t="s">
        <v>172</v>
      </c>
      <c r="B91" s="141">
        <v>202466</v>
      </c>
      <c r="C91" s="140" t="s">
        <v>84</v>
      </c>
      <c r="D91" s="129"/>
      <c r="E91" s="140" t="s">
        <v>176</v>
      </c>
      <c r="F91" s="146" t="s">
        <v>86</v>
      </c>
      <c r="G91" s="147" t="s">
        <v>160</v>
      </c>
      <c r="H91" s="141"/>
      <c r="I91" s="86">
        <v>41458</v>
      </c>
      <c r="J91" s="86"/>
      <c r="K91" s="186"/>
      <c r="L91" s="187"/>
      <c r="M91" s="187"/>
      <c r="N91" s="111">
        <v>41562</v>
      </c>
      <c r="O91" s="112">
        <v>41713</v>
      </c>
      <c r="P91" s="113">
        <v>525</v>
      </c>
      <c r="Q91" s="113">
        <v>525</v>
      </c>
    </row>
    <row r="92" spans="1:17" hidden="1" x14ac:dyDescent="0.25">
      <c r="A92" s="75" t="s">
        <v>172</v>
      </c>
      <c r="B92" s="141">
        <v>202466</v>
      </c>
      <c r="C92" s="140" t="s">
        <v>84</v>
      </c>
      <c r="D92" s="129"/>
      <c r="E92" s="140" t="s">
        <v>176</v>
      </c>
      <c r="F92" s="146" t="s">
        <v>86</v>
      </c>
      <c r="G92" s="147" t="s">
        <v>151</v>
      </c>
      <c r="H92" s="141"/>
      <c r="I92" s="86">
        <v>41458</v>
      </c>
      <c r="J92" s="86"/>
      <c r="K92" s="186"/>
      <c r="L92" s="187"/>
      <c r="M92" s="187"/>
      <c r="N92" s="111">
        <v>41562</v>
      </c>
      <c r="O92" s="112">
        <v>41713</v>
      </c>
      <c r="P92" s="113">
        <v>1125</v>
      </c>
      <c r="Q92" s="113">
        <v>1125</v>
      </c>
    </row>
    <row r="93" spans="1:17" hidden="1" x14ac:dyDescent="0.25">
      <c r="A93" s="75" t="s">
        <v>172</v>
      </c>
      <c r="B93" s="141">
        <v>202466</v>
      </c>
      <c r="C93" s="140" t="s">
        <v>84</v>
      </c>
      <c r="D93" s="129"/>
      <c r="E93" s="140" t="s">
        <v>176</v>
      </c>
      <c r="F93" s="146" t="s">
        <v>86</v>
      </c>
      <c r="G93" s="147" t="s">
        <v>48</v>
      </c>
      <c r="H93" s="141"/>
      <c r="I93" s="86">
        <v>41458</v>
      </c>
      <c r="J93" s="86"/>
      <c r="K93" s="186"/>
      <c r="L93" s="187"/>
      <c r="M93" s="187"/>
      <c r="N93" s="111">
        <v>41562</v>
      </c>
      <c r="O93" s="112">
        <v>41713</v>
      </c>
      <c r="P93" s="113">
        <v>2328.75</v>
      </c>
      <c r="Q93" s="113">
        <v>2328.75</v>
      </c>
    </row>
    <row r="94" spans="1:17" hidden="1" x14ac:dyDescent="0.25">
      <c r="A94" s="75" t="s">
        <v>172</v>
      </c>
      <c r="B94" s="141" t="s">
        <v>98</v>
      </c>
      <c r="C94" s="140" t="s">
        <v>147</v>
      </c>
      <c r="D94" s="129"/>
      <c r="E94" s="140" t="s">
        <v>177</v>
      </c>
      <c r="F94" s="146" t="s">
        <v>86</v>
      </c>
      <c r="G94" s="147" t="s">
        <v>102</v>
      </c>
      <c r="H94" s="141"/>
      <c r="I94" s="86">
        <v>41456</v>
      </c>
      <c r="J94" s="86"/>
      <c r="K94" s="186"/>
      <c r="L94" s="187"/>
      <c r="M94" s="187"/>
      <c r="N94" s="111">
        <v>41579</v>
      </c>
      <c r="O94" s="112">
        <v>41759</v>
      </c>
      <c r="P94" s="113">
        <v>4500</v>
      </c>
      <c r="Q94" s="113">
        <v>4500</v>
      </c>
    </row>
    <row r="95" spans="1:17" hidden="1" x14ac:dyDescent="0.25">
      <c r="A95" s="75" t="s">
        <v>192</v>
      </c>
      <c r="B95" s="141">
        <v>202484</v>
      </c>
      <c r="C95" s="140" t="s">
        <v>178</v>
      </c>
      <c r="D95" s="129"/>
      <c r="E95" s="140" t="s">
        <v>179</v>
      </c>
      <c r="F95" s="146" t="s">
        <v>86</v>
      </c>
      <c r="G95" s="147" t="s">
        <v>160</v>
      </c>
      <c r="H95" s="141"/>
      <c r="I95" s="86">
        <v>41463</v>
      </c>
      <c r="J95" s="86"/>
      <c r="K95" s="186"/>
      <c r="L95" s="187"/>
      <c r="M95" s="187"/>
      <c r="N95" s="111">
        <v>41653</v>
      </c>
      <c r="O95" s="112">
        <v>41653</v>
      </c>
      <c r="P95" s="113">
        <v>1080</v>
      </c>
      <c r="Q95" s="113">
        <v>1080</v>
      </c>
    </row>
    <row r="96" spans="1:17" hidden="1" x14ac:dyDescent="0.25">
      <c r="A96" s="75" t="s">
        <v>192</v>
      </c>
      <c r="B96" s="141">
        <v>202484</v>
      </c>
      <c r="C96" s="140" t="s">
        <v>178</v>
      </c>
      <c r="D96" s="129"/>
      <c r="E96" s="140" t="s">
        <v>179</v>
      </c>
      <c r="F96" s="146" t="s">
        <v>86</v>
      </c>
      <c r="G96" s="147" t="s">
        <v>151</v>
      </c>
      <c r="H96" s="141"/>
      <c r="I96" s="86">
        <v>41463</v>
      </c>
      <c r="J96" s="86"/>
      <c r="K96" s="186"/>
      <c r="L96" s="187"/>
      <c r="M96" s="187"/>
      <c r="N96" s="111">
        <v>41579</v>
      </c>
      <c r="O96" s="112">
        <v>41670</v>
      </c>
      <c r="P96" s="113">
        <v>2100</v>
      </c>
      <c r="Q96" s="113">
        <v>2100</v>
      </c>
    </row>
    <row r="97" spans="1:17" hidden="1" x14ac:dyDescent="0.25">
      <c r="A97" s="75" t="s">
        <v>192</v>
      </c>
      <c r="B97" s="141">
        <v>202484</v>
      </c>
      <c r="C97" s="140" t="s">
        <v>178</v>
      </c>
      <c r="D97" s="129"/>
      <c r="E97" s="140" t="s">
        <v>179</v>
      </c>
      <c r="F97" s="146" t="s">
        <v>86</v>
      </c>
      <c r="G97" s="147" t="s">
        <v>48</v>
      </c>
      <c r="H97" s="141"/>
      <c r="I97" s="86">
        <v>41463</v>
      </c>
      <c r="J97" s="86"/>
      <c r="K97" s="186"/>
      <c r="L97" s="187"/>
      <c r="M97" s="187"/>
      <c r="N97" s="111">
        <v>41579</v>
      </c>
      <c r="O97" s="112">
        <v>41670</v>
      </c>
      <c r="P97" s="113">
        <v>4500</v>
      </c>
      <c r="Q97" s="113">
        <v>4500</v>
      </c>
    </row>
    <row r="98" spans="1:17" hidden="1" x14ac:dyDescent="0.25">
      <c r="A98" s="75" t="s">
        <v>192</v>
      </c>
      <c r="B98" s="141">
        <v>202484</v>
      </c>
      <c r="C98" s="140" t="s">
        <v>178</v>
      </c>
      <c r="D98" s="129"/>
      <c r="E98" s="140" t="s">
        <v>179</v>
      </c>
      <c r="F98" s="146" t="s">
        <v>86</v>
      </c>
      <c r="G98" s="147" t="s">
        <v>48</v>
      </c>
      <c r="H98" s="141"/>
      <c r="I98" s="86">
        <v>41463</v>
      </c>
      <c r="J98" s="86"/>
      <c r="K98" s="186"/>
      <c r="L98" s="187"/>
      <c r="M98" s="187"/>
      <c r="N98" s="111">
        <v>41548</v>
      </c>
      <c r="O98" s="112">
        <v>41728</v>
      </c>
      <c r="P98" s="113">
        <v>875</v>
      </c>
      <c r="Q98" s="113">
        <v>875.00000000000011</v>
      </c>
    </row>
    <row r="99" spans="1:17" hidden="1" x14ac:dyDescent="0.25">
      <c r="A99" s="75" t="s">
        <v>192</v>
      </c>
      <c r="B99" s="141">
        <v>202484</v>
      </c>
      <c r="C99" s="140" t="s">
        <v>178</v>
      </c>
      <c r="D99" s="129"/>
      <c r="E99" s="140" t="s">
        <v>179</v>
      </c>
      <c r="F99" s="146" t="s">
        <v>86</v>
      </c>
      <c r="G99" s="147" t="s">
        <v>180</v>
      </c>
      <c r="H99" s="141"/>
      <c r="I99" s="86">
        <v>41463</v>
      </c>
      <c r="J99" s="86"/>
      <c r="K99" s="186"/>
      <c r="L99" s="187"/>
      <c r="M99" s="187"/>
      <c r="N99" s="111">
        <v>41532</v>
      </c>
      <c r="O99" s="112">
        <v>41547</v>
      </c>
      <c r="P99" s="113">
        <v>375</v>
      </c>
      <c r="Q99" s="113">
        <v>375</v>
      </c>
    </row>
    <row r="100" spans="1:17" hidden="1" x14ac:dyDescent="0.25">
      <c r="A100" s="75" t="s">
        <v>192</v>
      </c>
      <c r="B100" s="141">
        <v>202484</v>
      </c>
      <c r="C100" s="140" t="s">
        <v>178</v>
      </c>
      <c r="D100" s="129"/>
      <c r="E100" s="140" t="s">
        <v>179</v>
      </c>
      <c r="F100" s="146" t="s">
        <v>86</v>
      </c>
      <c r="G100" s="147" t="s">
        <v>48</v>
      </c>
      <c r="H100" s="141"/>
      <c r="I100" s="86">
        <v>41463</v>
      </c>
      <c r="J100" s="86"/>
      <c r="K100" s="186"/>
      <c r="L100" s="187"/>
      <c r="M100" s="187"/>
      <c r="N100" s="111">
        <v>41532</v>
      </c>
      <c r="O100" s="112">
        <v>41728</v>
      </c>
      <c r="P100" s="113">
        <v>-1630</v>
      </c>
      <c r="Q100" s="113">
        <v>-1629.9999999999998</v>
      </c>
    </row>
    <row r="101" spans="1:17" hidden="1" x14ac:dyDescent="0.25">
      <c r="A101" s="75" t="s">
        <v>172</v>
      </c>
      <c r="B101" s="141">
        <v>202488</v>
      </c>
      <c r="C101" s="140" t="s">
        <v>181</v>
      </c>
      <c r="D101" s="129"/>
      <c r="E101" s="140" t="s">
        <v>182</v>
      </c>
      <c r="F101" s="146" t="s">
        <v>86</v>
      </c>
      <c r="G101" s="147" t="s">
        <v>102</v>
      </c>
      <c r="H101" s="141"/>
      <c r="I101" s="86">
        <v>41464</v>
      </c>
      <c r="J101" s="86"/>
      <c r="K101" s="186"/>
      <c r="L101" s="187"/>
      <c r="M101" s="187"/>
      <c r="N101" s="111">
        <v>41579</v>
      </c>
      <c r="O101" s="112">
        <v>41759</v>
      </c>
      <c r="P101" s="113">
        <v>5750</v>
      </c>
      <c r="Q101" s="113">
        <v>5750</v>
      </c>
    </row>
    <row r="102" spans="1:17" hidden="1" x14ac:dyDescent="0.25">
      <c r="A102" s="75" t="s">
        <v>172</v>
      </c>
      <c r="B102" s="141">
        <v>202459</v>
      </c>
      <c r="C102" s="140" t="s">
        <v>183</v>
      </c>
      <c r="D102" s="129"/>
      <c r="E102" s="140" t="s">
        <v>184</v>
      </c>
      <c r="F102" s="146" t="s">
        <v>86</v>
      </c>
      <c r="G102" s="147" t="s">
        <v>48</v>
      </c>
      <c r="H102" s="141"/>
      <c r="I102" s="86">
        <v>41471</v>
      </c>
      <c r="J102" s="86"/>
      <c r="K102" s="186"/>
      <c r="L102" s="187"/>
      <c r="M102" s="187"/>
      <c r="N102" s="111">
        <v>41548</v>
      </c>
      <c r="O102" s="112">
        <v>41759</v>
      </c>
      <c r="P102" s="113">
        <v>7150</v>
      </c>
      <c r="Q102" s="113">
        <v>7149.9999999999991</v>
      </c>
    </row>
    <row r="103" spans="1:17" hidden="1" x14ac:dyDescent="0.25">
      <c r="A103" s="75" t="s">
        <v>172</v>
      </c>
      <c r="B103" s="141">
        <v>202459</v>
      </c>
      <c r="C103" s="140" t="s">
        <v>183</v>
      </c>
      <c r="D103" s="129"/>
      <c r="E103" s="140" t="s">
        <v>184</v>
      </c>
      <c r="F103" s="146" t="s">
        <v>86</v>
      </c>
      <c r="G103" s="147" t="s">
        <v>92</v>
      </c>
      <c r="H103" s="141"/>
      <c r="I103" s="86">
        <v>41471</v>
      </c>
      <c r="J103" s="86"/>
      <c r="K103" s="186"/>
      <c r="L103" s="187"/>
      <c r="M103" s="187"/>
      <c r="N103" s="111">
        <v>41548</v>
      </c>
      <c r="O103" s="112">
        <v>41759</v>
      </c>
      <c r="P103" s="113">
        <v>500</v>
      </c>
      <c r="Q103" s="113">
        <v>500.00000000000011</v>
      </c>
    </row>
    <row r="104" spans="1:17" hidden="1" x14ac:dyDescent="0.25">
      <c r="A104" s="75" t="s">
        <v>172</v>
      </c>
      <c r="B104" s="141">
        <v>202459</v>
      </c>
      <c r="C104" s="140" t="s">
        <v>183</v>
      </c>
      <c r="D104" s="129"/>
      <c r="E104" s="140" t="s">
        <v>184</v>
      </c>
      <c r="F104" s="146" t="s">
        <v>86</v>
      </c>
      <c r="G104" s="147" t="s">
        <v>48</v>
      </c>
      <c r="H104" s="141"/>
      <c r="I104" s="86">
        <v>41471</v>
      </c>
      <c r="J104" s="86"/>
      <c r="K104" s="186"/>
      <c r="L104" s="187"/>
      <c r="M104" s="187"/>
      <c r="N104" s="111">
        <v>41548</v>
      </c>
      <c r="O104" s="112">
        <v>41759</v>
      </c>
      <c r="P104" s="113">
        <v>7150</v>
      </c>
      <c r="Q104" s="113">
        <v>7149.9999999999991</v>
      </c>
    </row>
    <row r="105" spans="1:17" hidden="1" x14ac:dyDescent="0.25">
      <c r="A105" s="75" t="s">
        <v>172</v>
      </c>
      <c r="B105" s="141">
        <v>202459</v>
      </c>
      <c r="C105" s="140" t="s">
        <v>183</v>
      </c>
      <c r="D105" s="129"/>
      <c r="E105" s="140" t="s">
        <v>184</v>
      </c>
      <c r="F105" s="146" t="s">
        <v>86</v>
      </c>
      <c r="G105" s="147" t="s">
        <v>92</v>
      </c>
      <c r="H105" s="141"/>
      <c r="I105" s="86">
        <v>41471</v>
      </c>
      <c r="J105" s="86"/>
      <c r="K105" s="186"/>
      <c r="L105" s="187"/>
      <c r="M105" s="187"/>
      <c r="N105" s="111">
        <v>41548</v>
      </c>
      <c r="O105" s="112">
        <v>41759</v>
      </c>
      <c r="P105" s="113">
        <v>500</v>
      </c>
      <c r="Q105" s="113">
        <v>500.00000000000011</v>
      </c>
    </row>
    <row r="106" spans="1:17" hidden="1" x14ac:dyDescent="0.25">
      <c r="A106" s="75" t="s">
        <v>172</v>
      </c>
      <c r="B106" s="141">
        <v>202517</v>
      </c>
      <c r="C106" s="140" t="s">
        <v>185</v>
      </c>
      <c r="D106" s="129"/>
      <c r="E106" s="140" t="s">
        <v>182</v>
      </c>
      <c r="F106" s="146" t="s">
        <v>86</v>
      </c>
      <c r="G106" s="147" t="s">
        <v>102</v>
      </c>
      <c r="H106" s="141"/>
      <c r="I106" s="86">
        <v>41472</v>
      </c>
      <c r="J106" s="86"/>
      <c r="K106" s="186"/>
      <c r="L106" s="187"/>
      <c r="M106" s="187"/>
      <c r="N106" s="111">
        <v>41579</v>
      </c>
      <c r="O106" s="112">
        <v>41759</v>
      </c>
      <c r="P106" s="113">
        <v>5002.5</v>
      </c>
      <c r="Q106" s="113">
        <v>5002.5</v>
      </c>
    </row>
    <row r="107" spans="1:17" hidden="1" x14ac:dyDescent="0.25">
      <c r="A107" s="75" t="s">
        <v>172</v>
      </c>
      <c r="B107" s="141">
        <v>202496</v>
      </c>
      <c r="C107" s="140" t="s">
        <v>186</v>
      </c>
      <c r="D107" s="129"/>
      <c r="E107" s="140" t="s">
        <v>187</v>
      </c>
      <c r="F107" s="146" t="s">
        <v>188</v>
      </c>
      <c r="G107" s="147" t="s">
        <v>48</v>
      </c>
      <c r="H107" s="141"/>
      <c r="I107" s="86">
        <v>41472</v>
      </c>
      <c r="J107" s="86"/>
      <c r="K107" s="186"/>
      <c r="L107" s="187"/>
      <c r="M107" s="187"/>
      <c r="N107" s="111">
        <v>41546</v>
      </c>
      <c r="O107" s="112">
        <v>41608</v>
      </c>
      <c r="P107" s="113">
        <v>4254.25</v>
      </c>
      <c r="Q107" s="113">
        <v>4254.2499999999991</v>
      </c>
    </row>
    <row r="108" spans="1:17" ht="15.75" hidden="1" thickBot="1" x14ac:dyDescent="0.3">
      <c r="A108" s="188" t="s">
        <v>192</v>
      </c>
      <c r="B108" s="189" t="s">
        <v>98</v>
      </c>
      <c r="C108" s="190" t="s">
        <v>189</v>
      </c>
      <c r="D108" s="191"/>
      <c r="E108" s="190" t="s">
        <v>190</v>
      </c>
      <c r="F108" s="192" t="s">
        <v>191</v>
      </c>
      <c r="G108" s="193" t="s">
        <v>48</v>
      </c>
      <c r="H108" s="189"/>
      <c r="I108" s="194">
        <v>41473</v>
      </c>
      <c r="J108" s="194"/>
      <c r="K108" s="195"/>
      <c r="L108" s="196"/>
      <c r="M108" s="196"/>
      <c r="N108" s="197">
        <v>41519</v>
      </c>
      <c r="O108" s="198">
        <v>41729</v>
      </c>
      <c r="P108" s="199">
        <v>3150</v>
      </c>
      <c r="Q108" s="199">
        <v>3149.9999999999995</v>
      </c>
    </row>
    <row r="109" spans="1:17" hidden="1" x14ac:dyDescent="0.25">
      <c r="A109" s="103" t="str">
        <f>+'[1]Aufträge _ Rechnungen'!J1891</f>
        <v>Ralf</v>
      </c>
      <c r="B109" s="141">
        <f>+'[1]Aufträge _ Rechnungen'!A1891</f>
        <v>202522</v>
      </c>
      <c r="C109" s="140" t="str">
        <f>+'[1]Aufträge _ Rechnungen'!H1891</f>
        <v>Kleinwalsertal Tourismus Gen (vor 05/2013: Gemeinde Mittelberg)</v>
      </c>
      <c r="D109" s="103">
        <f>+'[1]Aufträge _ Rechnungen'!I1891</f>
        <v>0</v>
      </c>
      <c r="E109" s="141" t="str">
        <f>+'[1]Aufträge _ Rechnungen'!P1891</f>
        <v>Mediaplan Winter 2013/2014 + Sommer 2014</v>
      </c>
      <c r="F109" s="200" t="str">
        <f>+'[1]Aufträge _ Rechnungen'!O1891</f>
        <v>xc-ski.de, bergleben.de, skiinfo.nl, skiinfo.ch, network</v>
      </c>
      <c r="G109" s="141" t="str">
        <f>+'[1]Aufträge _ Rechnungen'!E1891</f>
        <v>Display</v>
      </c>
      <c r="H109" s="141"/>
      <c r="I109" s="86">
        <f>+'[1]Aufträge _ Rechnungen'!B1891</f>
        <v>41491</v>
      </c>
      <c r="J109" s="86">
        <f>+'[1]Aufträge _ Rechnungen'!C1891</f>
        <v>41491</v>
      </c>
      <c r="K109" s="141">
        <f>+'[1]Aufträge _ Rechnungen'!R1891</f>
        <v>0</v>
      </c>
      <c r="L109" s="143">
        <f>+'[1]Aufträge _ Rechnungen'!S1891</f>
        <v>0</v>
      </c>
      <c r="M109" s="143">
        <f>+'[1]Aufträge _ Rechnungen'!V1891</f>
        <v>0</v>
      </c>
      <c r="N109" s="143">
        <f>+'[1]Aufträge _ Rechnungen'!F1891</f>
        <v>41562</v>
      </c>
      <c r="O109" s="143">
        <f>+'[1]Aufträge _ Rechnungen'!G1891</f>
        <v>41729</v>
      </c>
      <c r="P109" s="142">
        <f>+'[1]Aufträge _ Rechnungen'!L1891</f>
        <v>750</v>
      </c>
      <c r="Q109" s="142">
        <v>749.99999999999989</v>
      </c>
    </row>
    <row r="110" spans="1:17" hidden="1" x14ac:dyDescent="0.25">
      <c r="A110" s="103" t="str">
        <f>+'[1]Aufträge _ Rechnungen'!J1892</f>
        <v>Ralf</v>
      </c>
      <c r="B110" s="141">
        <f>+'[1]Aufträge _ Rechnungen'!A1892</f>
        <v>202522</v>
      </c>
      <c r="C110" s="140" t="str">
        <f>+'[1]Aufträge _ Rechnungen'!H1892</f>
        <v>Kleinwalsertal Tourismus Gen (vor 05/2013: Gemeinde Mittelberg)</v>
      </c>
      <c r="D110" s="103">
        <f>+'[1]Aufträge _ Rechnungen'!I1892</f>
        <v>0</v>
      </c>
      <c r="E110" s="141" t="str">
        <f>+'[1]Aufträge _ Rechnungen'!P1892</f>
        <v>Mediaplan Winter 2013/2014 + Sommer 2014</v>
      </c>
      <c r="F110" s="200" t="str">
        <f>+'[1]Aufträge _ Rechnungen'!O1892</f>
        <v>xc-ski.de, bergleben.de, skiinfo.nl, skiinfo.ch, network</v>
      </c>
      <c r="G110" s="141" t="str">
        <f>+'[1]Aufträge _ Rechnungen'!E1892</f>
        <v>Display</v>
      </c>
      <c r="H110" s="141"/>
      <c r="I110" s="86">
        <f>+'[1]Aufträge _ Rechnungen'!B1892</f>
        <v>41491</v>
      </c>
      <c r="J110" s="86">
        <f>+'[1]Aufträge _ Rechnungen'!C1892</f>
        <v>41491</v>
      </c>
      <c r="K110" s="141">
        <f>+'[1]Aufträge _ Rechnungen'!R1892</f>
        <v>0</v>
      </c>
      <c r="L110" s="143">
        <f>+'[1]Aufträge _ Rechnungen'!S1892</f>
        <v>0</v>
      </c>
      <c r="M110" s="143">
        <f>+'[1]Aufträge _ Rechnungen'!V1892</f>
        <v>0</v>
      </c>
      <c r="N110" s="143">
        <f>+'[1]Aufträge _ Rechnungen'!F1892</f>
        <v>41579</v>
      </c>
      <c r="O110" s="143">
        <f>+'[1]Aufträge _ Rechnungen'!G1892</f>
        <v>41729</v>
      </c>
      <c r="P110" s="142">
        <f>+'[1]Aufträge _ Rechnungen'!L1892</f>
        <v>2525</v>
      </c>
      <c r="Q110" s="142">
        <v>2525.0000000000005</v>
      </c>
    </row>
    <row r="111" spans="1:17" hidden="1" x14ac:dyDescent="0.25">
      <c r="A111" s="103" t="str">
        <f>+'[1]Aufträge _ Rechnungen'!J1893</f>
        <v>Ralf</v>
      </c>
      <c r="B111" s="141">
        <f>+'[1]Aufträge _ Rechnungen'!A1893</f>
        <v>202522</v>
      </c>
      <c r="C111" s="140" t="str">
        <f>+'[1]Aufträge _ Rechnungen'!H1893</f>
        <v>Kleinwalsertal Tourismus Gen (vor 05/2013: Gemeinde Mittelberg)</v>
      </c>
      <c r="D111" s="103">
        <f>+'[1]Aufträge _ Rechnungen'!I1893</f>
        <v>0</v>
      </c>
      <c r="E111" s="141" t="str">
        <f>+'[1]Aufträge _ Rechnungen'!P1893</f>
        <v>Mediaplan Winter 2013/2014 + Sommer 2014</v>
      </c>
      <c r="F111" s="200" t="str">
        <f>+'[1]Aufträge _ Rechnungen'!O1893</f>
        <v>xc-ski.de, bergleben.de, skiinfo.nl, skiinfo.ch, network</v>
      </c>
      <c r="G111" s="141" t="str">
        <f>+'[1]Aufträge _ Rechnungen'!E1893</f>
        <v>Email</v>
      </c>
      <c r="H111" s="141"/>
      <c r="I111" s="86">
        <f>+'[1]Aufträge _ Rechnungen'!B1893</f>
        <v>41491</v>
      </c>
      <c r="J111" s="86">
        <f>+'[1]Aufträge _ Rechnungen'!C1893</f>
        <v>41491</v>
      </c>
      <c r="K111" s="141">
        <f>+'[1]Aufträge _ Rechnungen'!R1893</f>
        <v>0</v>
      </c>
      <c r="L111" s="143">
        <f>+'[1]Aufträge _ Rechnungen'!S1893</f>
        <v>0</v>
      </c>
      <c r="M111" s="143">
        <f>+'[1]Aufträge _ Rechnungen'!V1893</f>
        <v>0</v>
      </c>
      <c r="N111" s="143">
        <f>+'[1]Aufträge _ Rechnungen'!F1893</f>
        <v>41586</v>
      </c>
      <c r="O111" s="143">
        <f>+'[1]Aufträge _ Rechnungen'!G1893</f>
        <v>41586</v>
      </c>
      <c r="P111" s="142">
        <f>+'[1]Aufträge _ Rechnungen'!L1893</f>
        <v>420.75</v>
      </c>
      <c r="Q111" s="142">
        <v>420.75</v>
      </c>
    </row>
    <row r="112" spans="1:17" hidden="1" x14ac:dyDescent="0.25">
      <c r="A112" s="103" t="str">
        <f>+'[1]Aufträge _ Rechnungen'!J1894</f>
        <v>Ralf</v>
      </c>
      <c r="B112" s="141">
        <f>+'[1]Aufträge _ Rechnungen'!A1894</f>
        <v>202522</v>
      </c>
      <c r="C112" s="140" t="str">
        <f>+'[1]Aufträge _ Rechnungen'!H1894</f>
        <v>Kleinwalsertal Tourismus Gen (vor 05/2013: Gemeinde Mittelberg)</v>
      </c>
      <c r="D112" s="103">
        <f>+'[1]Aufträge _ Rechnungen'!I1894</f>
        <v>0</v>
      </c>
      <c r="E112" s="141" t="str">
        <f>+'[1]Aufträge _ Rechnungen'!P1894</f>
        <v>Mediaplan Winter 2013/2014 + Sommer 2014</v>
      </c>
      <c r="F112" s="200" t="str">
        <f>+'[1]Aufträge _ Rechnungen'!O1894</f>
        <v>xc-ski.de, bergleben.de, skiinfo.nl, skiinfo.ch, network</v>
      </c>
      <c r="G112" s="141" t="str">
        <f>+'[1]Aufträge _ Rechnungen'!E1894</f>
        <v>Digital Marketing-Summer</v>
      </c>
      <c r="H112" s="141"/>
      <c r="I112" s="86">
        <f>+'[1]Aufträge _ Rechnungen'!B1894</f>
        <v>41491</v>
      </c>
      <c r="J112" s="86">
        <f>+'[1]Aufträge _ Rechnungen'!C1894</f>
        <v>41491</v>
      </c>
      <c r="K112" s="141">
        <f>+'[1]Aufträge _ Rechnungen'!R1894</f>
        <v>0</v>
      </c>
      <c r="L112" s="143">
        <f>+'[1]Aufträge _ Rechnungen'!S1894</f>
        <v>0</v>
      </c>
      <c r="M112" s="143">
        <f>+'[1]Aufträge _ Rechnungen'!V1894</f>
        <v>0</v>
      </c>
      <c r="N112" s="143">
        <f>+'[1]Aufträge _ Rechnungen'!F1894</f>
        <v>41760</v>
      </c>
      <c r="O112" s="143">
        <f>+'[1]Aufträge _ Rechnungen'!G1894</f>
        <v>41943</v>
      </c>
      <c r="P112" s="142">
        <f>+'[1]Aufträge _ Rechnungen'!L1894</f>
        <v>1312.5</v>
      </c>
      <c r="Q112" s="142">
        <v>656.25</v>
      </c>
    </row>
    <row r="113" spans="1:17" hidden="1" x14ac:dyDescent="0.25">
      <c r="A113" s="103" t="str">
        <f>+'[1]Aufträge _ Rechnungen'!J1895</f>
        <v>Ralf</v>
      </c>
      <c r="B113" s="141">
        <f>+'[1]Aufträge _ Rechnungen'!A1895</f>
        <v>202522</v>
      </c>
      <c r="C113" s="140" t="str">
        <f>+'[1]Aufträge _ Rechnungen'!H1895</f>
        <v>Kleinwalsertal Tourismus Gen (vor 05/2013: Gemeinde Mittelberg)</v>
      </c>
      <c r="D113" s="103">
        <f>+'[1]Aufträge _ Rechnungen'!I1895</f>
        <v>0</v>
      </c>
      <c r="E113" s="141" t="str">
        <f>+'[1]Aufträge _ Rechnungen'!P1895</f>
        <v>Mediaplan Winter 2013/2014 + Sommer 2014</v>
      </c>
      <c r="F113" s="200" t="str">
        <f>+'[1]Aufträge _ Rechnungen'!O1895</f>
        <v>xc-ski.de, bergleben.de, skiinfo.nl, skiinfo.ch, network</v>
      </c>
      <c r="G113" s="141" t="str">
        <f>+'[1]Aufträge _ Rechnungen'!E1895</f>
        <v>Display</v>
      </c>
      <c r="H113" s="141"/>
      <c r="I113" s="86">
        <f>+'[1]Aufträge _ Rechnungen'!B1895</f>
        <v>41491</v>
      </c>
      <c r="J113" s="86">
        <f>+'[1]Aufträge _ Rechnungen'!C1895</f>
        <v>41491</v>
      </c>
      <c r="K113" s="141">
        <f>+'[1]Aufträge _ Rechnungen'!R1895</f>
        <v>0</v>
      </c>
      <c r="L113" s="143">
        <f>+'[1]Aufträge _ Rechnungen'!S1895</f>
        <v>0</v>
      </c>
      <c r="M113" s="143">
        <f>+'[1]Aufträge _ Rechnungen'!V1895</f>
        <v>0</v>
      </c>
      <c r="N113" s="143">
        <f>+'[1]Aufträge _ Rechnungen'!F1895</f>
        <v>41744</v>
      </c>
      <c r="O113" s="143">
        <f>+'[1]Aufträge _ Rechnungen'!G1895</f>
        <v>41866</v>
      </c>
      <c r="P113" s="142">
        <f>+'[1]Aufträge _ Rechnungen'!L1895</f>
        <v>3000</v>
      </c>
      <c r="Q113" s="142">
        <v>2634.1463414634145</v>
      </c>
    </row>
    <row r="114" spans="1:17" hidden="1" x14ac:dyDescent="0.25">
      <c r="A114" s="103" t="str">
        <f>+'[1]Aufträge _ Rechnungen'!J1896</f>
        <v>Ralf</v>
      </c>
      <c r="B114" s="141">
        <f>+'[1]Aufträge _ Rechnungen'!A1896</f>
        <v>202522</v>
      </c>
      <c r="C114" s="140" t="str">
        <f>+'[1]Aufträge _ Rechnungen'!H1896</f>
        <v>Kleinwalsertal Tourismus Gen (vor 05/2013: Gemeinde Mittelberg)</v>
      </c>
      <c r="D114" s="103">
        <f>+'[1]Aufträge _ Rechnungen'!I1896</f>
        <v>0</v>
      </c>
      <c r="E114" s="141" t="str">
        <f>+'[1]Aufträge _ Rechnungen'!P1896</f>
        <v>Mediaplan Winter 2013/2014 + Sommer 2014</v>
      </c>
      <c r="F114" s="200" t="str">
        <f>+'[1]Aufträge _ Rechnungen'!O1896</f>
        <v>xc-ski.de, bergleben.de, skiinfo.nl, skiinfo.ch, network</v>
      </c>
      <c r="G114" s="141" t="str">
        <f>+'[1]Aufträge _ Rechnungen'!E1896</f>
        <v>Email</v>
      </c>
      <c r="H114" s="141"/>
      <c r="I114" s="86">
        <f>+'[1]Aufträge _ Rechnungen'!B1896</f>
        <v>41491</v>
      </c>
      <c r="J114" s="86">
        <f>+'[1]Aufträge _ Rechnungen'!C1896</f>
        <v>41491</v>
      </c>
      <c r="K114" s="141">
        <f>+'[1]Aufträge _ Rechnungen'!R1896</f>
        <v>0</v>
      </c>
      <c r="L114" s="143">
        <f>+'[1]Aufträge _ Rechnungen'!S1896</f>
        <v>0</v>
      </c>
      <c r="M114" s="143">
        <f>+'[1]Aufträge _ Rechnungen'!V1896</f>
        <v>0</v>
      </c>
      <c r="N114" s="143">
        <f>+'[1]Aufträge _ Rechnungen'!F1896</f>
        <v>41747</v>
      </c>
      <c r="O114" s="143">
        <f>+'[1]Aufträge _ Rechnungen'!G1896</f>
        <v>41747</v>
      </c>
      <c r="P114" s="142">
        <f>+'[1]Aufträge _ Rechnungen'!L1896</f>
        <v>420.75</v>
      </c>
      <c r="Q114" s="142">
        <v>420.75</v>
      </c>
    </row>
    <row r="115" spans="1:17" hidden="1" x14ac:dyDescent="0.25">
      <c r="A115" s="103" t="str">
        <f>+'[1]Aufträge _ Rechnungen'!J1897</f>
        <v>Ralf</v>
      </c>
      <c r="B115" s="141">
        <f>+'[1]Aufträge _ Rechnungen'!A1897</f>
        <v>202522</v>
      </c>
      <c r="C115" s="140" t="str">
        <f>+'[1]Aufträge _ Rechnungen'!H1897</f>
        <v>Kleinwalsertal Tourismus Gen (vor 05/2013: Gemeinde Mittelberg)</v>
      </c>
      <c r="D115" s="103">
        <f>+'[1]Aufträge _ Rechnungen'!I1897</f>
        <v>0</v>
      </c>
      <c r="E115" s="141" t="str">
        <f>+'[1]Aufträge _ Rechnungen'!P1897</f>
        <v>Mediaplan Winter 2013/2014 + Sommer 2014</v>
      </c>
      <c r="F115" s="200" t="str">
        <f>+'[1]Aufträge _ Rechnungen'!O1897</f>
        <v>xc-ski.de, bergleben.de, skiinfo.nl, skiinfo.ch, network</v>
      </c>
      <c r="G115" s="141" t="str">
        <f>+'[1]Aufträge _ Rechnungen'!E1897</f>
        <v>Display</v>
      </c>
      <c r="H115" s="141"/>
      <c r="I115" s="86">
        <f>+'[1]Aufträge _ Rechnungen'!B1897</f>
        <v>41491</v>
      </c>
      <c r="J115" s="86">
        <f>+'[1]Aufträge _ Rechnungen'!C1897</f>
        <v>41491</v>
      </c>
      <c r="K115" s="141">
        <f>+'[1]Aufträge _ Rechnungen'!R1897</f>
        <v>0</v>
      </c>
      <c r="L115" s="143">
        <f>+'[1]Aufträge _ Rechnungen'!S1897</f>
        <v>0</v>
      </c>
      <c r="M115" s="143">
        <f>+'[1]Aufträge _ Rechnungen'!V1897</f>
        <v>0</v>
      </c>
      <c r="N115" s="143">
        <f>+'[1]Aufträge _ Rechnungen'!F1897</f>
        <v>41562</v>
      </c>
      <c r="O115" s="143">
        <f>+'[1]Aufträge _ Rechnungen'!G1897</f>
        <v>41729</v>
      </c>
      <c r="P115" s="142">
        <f>+'[1]Aufträge _ Rechnungen'!L1897</f>
        <v>750</v>
      </c>
      <c r="Q115" s="142">
        <v>749.99999999999989</v>
      </c>
    </row>
    <row r="116" spans="1:17" hidden="1" x14ac:dyDescent="0.25">
      <c r="A116" s="103" t="str">
        <f>+'[1]Aufträge _ Rechnungen'!J1898</f>
        <v>Ralf</v>
      </c>
      <c r="B116" s="141">
        <f>+'[1]Aufträge _ Rechnungen'!A1898</f>
        <v>202522</v>
      </c>
      <c r="C116" s="140" t="str">
        <f>+'[1]Aufträge _ Rechnungen'!H1898</f>
        <v>Kleinwalsertal Tourismus Gen (vor 05/2013: Gemeinde Mittelberg)</v>
      </c>
      <c r="D116" s="103">
        <f>+'[1]Aufträge _ Rechnungen'!I1898</f>
        <v>0</v>
      </c>
      <c r="E116" s="141" t="str">
        <f>+'[1]Aufträge _ Rechnungen'!P1898</f>
        <v>Mediaplan Winter 2013/2014 + Sommer 2014</v>
      </c>
      <c r="F116" s="200" t="str">
        <f>+'[1]Aufträge _ Rechnungen'!O1898</f>
        <v>xc-ski.de, bergleben.de, skiinfo.nl, skiinfo.ch, network</v>
      </c>
      <c r="G116" s="141" t="str">
        <f>+'[1]Aufträge _ Rechnungen'!E1898</f>
        <v>Display</v>
      </c>
      <c r="H116" s="141"/>
      <c r="I116" s="86">
        <f>+'[1]Aufträge _ Rechnungen'!B1898</f>
        <v>41491</v>
      </c>
      <c r="J116" s="86">
        <f>+'[1]Aufträge _ Rechnungen'!C1898</f>
        <v>41491</v>
      </c>
      <c r="K116" s="141">
        <f>+'[1]Aufträge _ Rechnungen'!R1898</f>
        <v>0</v>
      </c>
      <c r="L116" s="143">
        <f>+'[1]Aufträge _ Rechnungen'!S1898</f>
        <v>0</v>
      </c>
      <c r="M116" s="143">
        <f>+'[1]Aufträge _ Rechnungen'!V1898</f>
        <v>0</v>
      </c>
      <c r="N116" s="143">
        <f>+'[1]Aufträge _ Rechnungen'!F1898</f>
        <v>41579</v>
      </c>
      <c r="O116" s="143">
        <f>+'[1]Aufträge _ Rechnungen'!G1898</f>
        <v>41729</v>
      </c>
      <c r="P116" s="142">
        <f>+'[1]Aufträge _ Rechnungen'!L1898</f>
        <v>2525</v>
      </c>
      <c r="Q116" s="142">
        <v>2525.0000000000005</v>
      </c>
    </row>
    <row r="117" spans="1:17" hidden="1" x14ac:dyDescent="0.25">
      <c r="A117" s="103" t="str">
        <f>+'[1]Aufträge _ Rechnungen'!J1899</f>
        <v>Ralf</v>
      </c>
      <c r="B117" s="141">
        <f>+'[1]Aufträge _ Rechnungen'!A1899</f>
        <v>202522</v>
      </c>
      <c r="C117" s="140" t="str">
        <f>+'[1]Aufträge _ Rechnungen'!H1899</f>
        <v>Kleinwalsertal Tourismus Gen (vor 05/2013: Gemeinde Mittelberg)</v>
      </c>
      <c r="D117" s="103">
        <f>+'[1]Aufträge _ Rechnungen'!I1899</f>
        <v>0</v>
      </c>
      <c r="E117" s="141" t="str">
        <f>+'[1]Aufträge _ Rechnungen'!P1899</f>
        <v>Mediaplan Winter 2013/2014 + Sommer 2014</v>
      </c>
      <c r="F117" s="200" t="str">
        <f>+'[1]Aufträge _ Rechnungen'!O1899</f>
        <v>xc-ski.de, bergleben.de, skiinfo.nl, skiinfo.ch, network</v>
      </c>
      <c r="G117" s="141" t="str">
        <f>+'[1]Aufträge _ Rechnungen'!E1899</f>
        <v>Email</v>
      </c>
      <c r="H117" s="141"/>
      <c r="I117" s="86">
        <f>+'[1]Aufträge _ Rechnungen'!B1899</f>
        <v>41491</v>
      </c>
      <c r="J117" s="86">
        <f>+'[1]Aufträge _ Rechnungen'!C1899</f>
        <v>41491</v>
      </c>
      <c r="K117" s="141">
        <f>+'[1]Aufträge _ Rechnungen'!R1899</f>
        <v>0</v>
      </c>
      <c r="L117" s="143">
        <f>+'[1]Aufträge _ Rechnungen'!S1899</f>
        <v>0</v>
      </c>
      <c r="M117" s="143">
        <f>+'[1]Aufträge _ Rechnungen'!V1899</f>
        <v>0</v>
      </c>
      <c r="N117" s="143">
        <f>+'[1]Aufträge _ Rechnungen'!F1899</f>
        <v>41586</v>
      </c>
      <c r="O117" s="143">
        <f>+'[1]Aufträge _ Rechnungen'!G1899</f>
        <v>41586</v>
      </c>
      <c r="P117" s="142">
        <f>+'[1]Aufträge _ Rechnungen'!L1899</f>
        <v>420.75</v>
      </c>
      <c r="Q117" s="142">
        <v>420.75</v>
      </c>
    </row>
    <row r="118" spans="1:17" hidden="1" x14ac:dyDescent="0.25">
      <c r="A118" s="103" t="str">
        <f>+'[1]Aufträge _ Rechnungen'!J1900</f>
        <v>Ralf</v>
      </c>
      <c r="B118" s="141">
        <f>+'[1]Aufträge _ Rechnungen'!A1900</f>
        <v>202522</v>
      </c>
      <c r="C118" s="140" t="str">
        <f>+'[1]Aufträge _ Rechnungen'!H1900</f>
        <v>Kleinwalsertal Tourismus Gen (vor 05/2013: Gemeinde Mittelberg)</v>
      </c>
      <c r="D118" s="103">
        <f>+'[1]Aufträge _ Rechnungen'!I1900</f>
        <v>0</v>
      </c>
      <c r="E118" s="141" t="str">
        <f>+'[1]Aufträge _ Rechnungen'!P1900</f>
        <v>Mediaplan Winter 2013/2014 + Sommer 2014</v>
      </c>
      <c r="F118" s="200" t="str">
        <f>+'[1]Aufträge _ Rechnungen'!O1900</f>
        <v>xc-ski.de, bergleben.de, skiinfo.nl, skiinfo.ch, network</v>
      </c>
      <c r="G118" s="141" t="str">
        <f>+'[1]Aufträge _ Rechnungen'!E1900</f>
        <v>Digital Marketing-Summer</v>
      </c>
      <c r="H118" s="141"/>
      <c r="I118" s="86">
        <f>+'[1]Aufträge _ Rechnungen'!B1900</f>
        <v>41491</v>
      </c>
      <c r="J118" s="86">
        <f>+'[1]Aufträge _ Rechnungen'!C1900</f>
        <v>41491</v>
      </c>
      <c r="K118" s="141">
        <f>+'[1]Aufträge _ Rechnungen'!R1900</f>
        <v>0</v>
      </c>
      <c r="L118" s="143">
        <f>+'[1]Aufträge _ Rechnungen'!S1900</f>
        <v>0</v>
      </c>
      <c r="M118" s="143">
        <f>+'[1]Aufträge _ Rechnungen'!V1900</f>
        <v>0</v>
      </c>
      <c r="N118" s="143">
        <f>+'[1]Aufträge _ Rechnungen'!F1900</f>
        <v>41760</v>
      </c>
      <c r="O118" s="143">
        <f>+'[1]Aufträge _ Rechnungen'!G1900</f>
        <v>41943</v>
      </c>
      <c r="P118" s="142">
        <f>+'[1]Aufträge _ Rechnungen'!L1900</f>
        <v>1312.5</v>
      </c>
      <c r="Q118" s="142">
        <v>656.25</v>
      </c>
    </row>
    <row r="119" spans="1:17" hidden="1" x14ac:dyDescent="0.25">
      <c r="A119" s="103" t="str">
        <f>+'[1]Aufträge _ Rechnungen'!J1901</f>
        <v>Ralf</v>
      </c>
      <c r="B119" s="141">
        <f>+'[1]Aufträge _ Rechnungen'!A1901</f>
        <v>202522</v>
      </c>
      <c r="C119" s="140" t="str">
        <f>+'[1]Aufträge _ Rechnungen'!H1901</f>
        <v>Kleinwalsertal Tourismus Gen (vor 05/2013: Gemeinde Mittelberg)</v>
      </c>
      <c r="D119" s="103">
        <f>+'[1]Aufträge _ Rechnungen'!I1901</f>
        <v>0</v>
      </c>
      <c r="E119" s="141" t="str">
        <f>+'[1]Aufträge _ Rechnungen'!P1901</f>
        <v>Mediaplan Winter 2013/2014 + Sommer 2014</v>
      </c>
      <c r="F119" s="200" t="str">
        <f>+'[1]Aufträge _ Rechnungen'!O1901</f>
        <v>xc-ski.de, bergleben.de, skiinfo.nl, skiinfo.ch, network</v>
      </c>
      <c r="G119" s="141" t="str">
        <f>+'[1]Aufträge _ Rechnungen'!E1901</f>
        <v>Display</v>
      </c>
      <c r="H119" s="141"/>
      <c r="I119" s="86">
        <f>+'[1]Aufträge _ Rechnungen'!B1901</f>
        <v>41491</v>
      </c>
      <c r="J119" s="86">
        <f>+'[1]Aufträge _ Rechnungen'!C1901</f>
        <v>41491</v>
      </c>
      <c r="K119" s="141">
        <f>+'[1]Aufträge _ Rechnungen'!R1901</f>
        <v>0</v>
      </c>
      <c r="L119" s="143">
        <f>+'[1]Aufträge _ Rechnungen'!S1901</f>
        <v>0</v>
      </c>
      <c r="M119" s="143">
        <f>+'[1]Aufträge _ Rechnungen'!V1901</f>
        <v>0</v>
      </c>
      <c r="N119" s="143">
        <f>+'[1]Aufträge _ Rechnungen'!F1901</f>
        <v>41744</v>
      </c>
      <c r="O119" s="143">
        <f>+'[1]Aufträge _ Rechnungen'!G1901</f>
        <v>41866</v>
      </c>
      <c r="P119" s="142">
        <f>+'[1]Aufträge _ Rechnungen'!L1901</f>
        <v>3000</v>
      </c>
      <c r="Q119" s="142">
        <v>2634.1463414634145</v>
      </c>
    </row>
    <row r="120" spans="1:17" hidden="1" x14ac:dyDescent="0.25">
      <c r="A120" s="103" t="str">
        <f>+'[1]Aufträge _ Rechnungen'!J1902</f>
        <v>Ralf</v>
      </c>
      <c r="B120" s="141">
        <f>+'[1]Aufträge _ Rechnungen'!A1902</f>
        <v>202522</v>
      </c>
      <c r="C120" s="140" t="str">
        <f>+'[1]Aufträge _ Rechnungen'!H1902</f>
        <v>Kleinwalsertal Tourismus Gen (vor 05/2013: Gemeinde Mittelberg)</v>
      </c>
      <c r="D120" s="103">
        <f>+'[1]Aufträge _ Rechnungen'!I1902</f>
        <v>0</v>
      </c>
      <c r="E120" s="141" t="str">
        <f>+'[1]Aufträge _ Rechnungen'!P1902</f>
        <v>Mediaplan Winter 2013/2014 + Sommer 2014</v>
      </c>
      <c r="F120" s="200" t="str">
        <f>+'[1]Aufträge _ Rechnungen'!O1902</f>
        <v>xc-ski.de, bergleben.de, skiinfo.nl, skiinfo.ch, network</v>
      </c>
      <c r="G120" s="141" t="str">
        <f>+'[1]Aufträge _ Rechnungen'!E1902</f>
        <v>Email</v>
      </c>
      <c r="H120" s="141"/>
      <c r="I120" s="86">
        <f>+'[1]Aufträge _ Rechnungen'!B1902</f>
        <v>41491</v>
      </c>
      <c r="J120" s="86">
        <f>+'[1]Aufträge _ Rechnungen'!C1902</f>
        <v>41491</v>
      </c>
      <c r="K120" s="141">
        <f>+'[1]Aufträge _ Rechnungen'!R1902</f>
        <v>0</v>
      </c>
      <c r="L120" s="143">
        <f>+'[1]Aufträge _ Rechnungen'!S1902</f>
        <v>0</v>
      </c>
      <c r="M120" s="143">
        <f>+'[1]Aufträge _ Rechnungen'!V1902</f>
        <v>0</v>
      </c>
      <c r="N120" s="143">
        <f>+'[1]Aufträge _ Rechnungen'!F1902</f>
        <v>41747</v>
      </c>
      <c r="O120" s="143">
        <f>+'[1]Aufträge _ Rechnungen'!G1902</f>
        <v>41747</v>
      </c>
      <c r="P120" s="142">
        <f>+'[1]Aufträge _ Rechnungen'!L1902</f>
        <v>420.75</v>
      </c>
      <c r="Q120" s="142">
        <v>420.75</v>
      </c>
    </row>
  </sheetData>
  <autoFilter ref="A3:Q120">
    <filterColumn colId="8">
      <filters>
        <dateGroupItem year="2013" month="2" dateTimeGrouping="month"/>
        <dateGroupItem year="2013" month="3" dateTimeGrouping="month"/>
        <dateGroupItem year="2013" month="4" dateTimeGrouping="month"/>
        <dateGroupItem year="2013" month="5" dateTimeGrouping="month"/>
        <dateGroupItem year="2012" dateTimeGrouping="year"/>
      </filters>
    </filterColumn>
  </autoFilter>
  <dataValidations disablePrompts="1" count="5">
    <dataValidation type="list" allowBlank="1" showInputMessage="1" showErrorMessage="1" sqref="G78:G108">
      <formula1>$EP$6:$EP$18</formula1>
    </dataValidation>
    <dataValidation type="list" allowBlank="1" showInputMessage="1" showErrorMessage="1" sqref="G48:G52 G54 G56:G58">
      <formula1>$EQ$5:$EQ$18</formula1>
    </dataValidation>
    <dataValidation type="list" allowBlank="1" showInputMessage="1" showErrorMessage="1" sqref="G59:G71 G73:G75">
      <formula1>$EQ$6:$EQ$18</formula1>
    </dataValidation>
    <dataValidation type="list" allowBlank="1" showInputMessage="1" showErrorMessage="1" sqref="G26 G10:G24 G28:G29 G33:G42 G44:G46">
      <formula1>$EQ$6:$EQ$17</formula1>
    </dataValidation>
    <dataValidation type="list" allowBlank="1" showInputMessage="1" showErrorMessage="1" sqref="G76:G77">
      <formula1>$C$7371:$C$7383</formula1>
    </dataValidation>
  </dataValidations>
  <pageMargins left="0.7" right="0.7" top="0.78740157499999996" bottom="0.78740157499999996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>
    <pageSetUpPr fitToPage="1"/>
  </sheetPr>
  <dimension ref="B1:AP107"/>
  <sheetViews>
    <sheetView tabSelected="1" zoomScale="80" zoomScaleNormal="80" workbookViewId="0">
      <pane xSplit="12" ySplit="6" topLeftCell="M7" activePane="bottomRight" state="frozen"/>
      <selection pane="topRight" activeCell="I1" sqref="I1"/>
      <selection pane="bottomLeft" activeCell="A7" sqref="A7"/>
      <selection pane="bottomRight" activeCell="N15" sqref="N15"/>
    </sheetView>
  </sheetViews>
  <sheetFormatPr baseColWidth="10" defaultColWidth="9.140625" defaultRowHeight="14.25" outlineLevelCol="1" x14ac:dyDescent="0.2"/>
  <cols>
    <col min="1" max="1" width="7.85546875" style="20" customWidth="1"/>
    <col min="2" max="2" width="11.140625" style="20" customWidth="1"/>
    <col min="3" max="3" width="11.42578125" style="20" bestFit="1" customWidth="1"/>
    <col min="4" max="4" width="34.28515625" style="20" customWidth="1"/>
    <col min="5" max="5" width="33.85546875" style="52" customWidth="1"/>
    <col min="6" max="6" width="14.42578125" style="156" customWidth="1"/>
    <col min="7" max="7" width="14.85546875" style="20" customWidth="1"/>
    <col min="8" max="8" width="11" style="149" customWidth="1"/>
    <col min="9" max="9" width="22.28515625" style="149" customWidth="1"/>
    <col min="10" max="10" width="23.85546875" style="215" customWidth="1" outlineLevel="1"/>
    <col min="11" max="11" width="22.42578125" style="149" customWidth="1"/>
    <col min="12" max="12" width="15.42578125" style="20" customWidth="1"/>
    <col min="13" max="13" width="21.42578125" style="26" customWidth="1"/>
    <col min="14" max="14" width="17.28515625" style="27" customWidth="1"/>
    <col min="15" max="15" width="16.5703125" style="26" customWidth="1"/>
    <col min="16" max="16" width="16.5703125" style="27" customWidth="1"/>
    <col min="17" max="17" width="16.5703125" style="28" customWidth="1"/>
    <col min="18" max="18" width="16.5703125" style="27" customWidth="1"/>
    <col min="19" max="19" width="16.5703125" style="28" customWidth="1"/>
    <col min="20" max="20" width="16.5703125" style="27" customWidth="1"/>
    <col min="21" max="38" width="16.5703125" style="29" customWidth="1"/>
    <col min="39" max="39" width="10" style="29" customWidth="1"/>
    <col min="40" max="40" width="15.5703125" style="29" customWidth="1"/>
    <col min="41" max="41" width="12.5703125" style="29" customWidth="1"/>
    <col min="42" max="42" width="13" style="57" bestFit="1" customWidth="1"/>
    <col min="43" max="16384" width="9.140625" style="20"/>
  </cols>
  <sheetData>
    <row r="1" spans="2:42" x14ac:dyDescent="0.2">
      <c r="M1" s="205" t="s">
        <v>208</v>
      </c>
      <c r="N1" s="206"/>
    </row>
    <row r="2" spans="2:42" x14ac:dyDescent="0.2">
      <c r="M2" s="207" t="s">
        <v>209</v>
      </c>
      <c r="N2" s="208"/>
    </row>
    <row r="3" spans="2:42" x14ac:dyDescent="0.2">
      <c r="M3" s="207" t="s">
        <v>210</v>
      </c>
      <c r="N3" s="208"/>
    </row>
    <row r="4" spans="2:42" x14ac:dyDescent="0.2">
      <c r="F4" s="156" t="s">
        <v>212</v>
      </c>
      <c r="M4" s="30" t="s">
        <v>49</v>
      </c>
      <c r="N4" s="31" t="s">
        <v>50</v>
      </c>
      <c r="O4" s="30" t="s">
        <v>49</v>
      </c>
      <c r="P4" s="31" t="s">
        <v>50</v>
      </c>
      <c r="Q4" s="32" t="s">
        <v>49</v>
      </c>
      <c r="R4" s="31" t="s">
        <v>50</v>
      </c>
      <c r="S4" s="32" t="s">
        <v>49</v>
      </c>
      <c r="T4" s="31" t="s">
        <v>50</v>
      </c>
      <c r="U4" s="30" t="s">
        <v>49</v>
      </c>
      <c r="V4" s="31" t="s">
        <v>50</v>
      </c>
      <c r="W4" s="30" t="s">
        <v>49</v>
      </c>
      <c r="X4" s="31" t="s">
        <v>50</v>
      </c>
      <c r="Y4" s="30" t="s">
        <v>49</v>
      </c>
      <c r="Z4" s="31" t="s">
        <v>50</v>
      </c>
      <c r="AA4" s="30" t="s">
        <v>49</v>
      </c>
      <c r="AB4" s="31" t="s">
        <v>50</v>
      </c>
      <c r="AC4" s="30" t="s">
        <v>49</v>
      </c>
      <c r="AD4" s="31" t="s">
        <v>50</v>
      </c>
      <c r="AE4" s="30" t="s">
        <v>49</v>
      </c>
      <c r="AF4" s="31" t="s">
        <v>50</v>
      </c>
      <c r="AG4" s="30" t="s">
        <v>49</v>
      </c>
      <c r="AH4" s="31" t="s">
        <v>50</v>
      </c>
      <c r="AI4" s="30" t="s">
        <v>49</v>
      </c>
      <c r="AJ4" s="31" t="s">
        <v>50</v>
      </c>
      <c r="AK4" s="30" t="s">
        <v>49</v>
      </c>
      <c r="AL4" s="30" t="s">
        <v>50</v>
      </c>
      <c r="AM4" s="33"/>
      <c r="AN4" s="30" t="s">
        <v>49</v>
      </c>
      <c r="AO4" s="30" t="s">
        <v>50</v>
      </c>
      <c r="AP4" s="54"/>
    </row>
    <row r="5" spans="2:42" x14ac:dyDescent="0.2">
      <c r="M5" s="30">
        <v>0.04</v>
      </c>
      <c r="N5" s="31">
        <v>0.04</v>
      </c>
      <c r="O5" s="30">
        <v>0.04</v>
      </c>
      <c r="P5" s="31">
        <v>0.04</v>
      </c>
      <c r="Q5" s="32">
        <v>0.04</v>
      </c>
      <c r="R5" s="31">
        <v>0.04</v>
      </c>
      <c r="S5" s="32">
        <v>0.04</v>
      </c>
      <c r="T5" s="31">
        <v>0.04</v>
      </c>
      <c r="U5" s="30">
        <v>0.04</v>
      </c>
      <c r="V5" s="31">
        <v>0.04</v>
      </c>
      <c r="W5" s="30">
        <v>0.04</v>
      </c>
      <c r="X5" s="31">
        <v>0.04</v>
      </c>
      <c r="Y5" s="30">
        <v>0.04</v>
      </c>
      <c r="Z5" s="31">
        <v>0.04</v>
      </c>
      <c r="AA5" s="30">
        <v>0.04</v>
      </c>
      <c r="AB5" s="31">
        <v>0.04</v>
      </c>
      <c r="AC5" s="30">
        <v>0.04</v>
      </c>
      <c r="AD5" s="31">
        <v>0.04</v>
      </c>
      <c r="AE5" s="30">
        <v>0.04</v>
      </c>
      <c r="AF5" s="31">
        <v>0.04</v>
      </c>
      <c r="AG5" s="30">
        <v>0.04</v>
      </c>
      <c r="AH5" s="31">
        <v>0.04</v>
      </c>
      <c r="AI5" s="30">
        <v>0.04</v>
      </c>
      <c r="AJ5" s="31">
        <v>0.04</v>
      </c>
      <c r="AK5" s="30">
        <v>0.04</v>
      </c>
      <c r="AL5" s="31">
        <v>0.04</v>
      </c>
      <c r="AM5" s="33"/>
      <c r="AN5" s="30">
        <v>0.04</v>
      </c>
      <c r="AO5" s="30">
        <v>0.04</v>
      </c>
      <c r="AP5" s="54"/>
    </row>
    <row r="6" spans="2:42" ht="30" x14ac:dyDescent="0.25">
      <c r="B6" s="43" t="s">
        <v>61</v>
      </c>
      <c r="C6" s="43" t="s">
        <v>80</v>
      </c>
      <c r="D6" s="43" t="s">
        <v>38</v>
      </c>
      <c r="E6" s="161" t="s">
        <v>40</v>
      </c>
      <c r="F6" s="160" t="s">
        <v>43</v>
      </c>
      <c r="G6" s="157" t="s">
        <v>82</v>
      </c>
      <c r="H6" s="43" t="s">
        <v>42</v>
      </c>
      <c r="I6" s="221" t="s">
        <v>83</v>
      </c>
      <c r="J6" s="216" t="s">
        <v>223</v>
      </c>
      <c r="K6" s="201" t="s">
        <v>224</v>
      </c>
      <c r="L6" s="44" t="s">
        <v>78</v>
      </c>
      <c r="M6" s="45">
        <v>41426</v>
      </c>
      <c r="N6" s="45"/>
      <c r="O6" s="45">
        <v>41487</v>
      </c>
      <c r="P6" s="45">
        <v>41487</v>
      </c>
      <c r="Q6" s="45">
        <v>41518</v>
      </c>
      <c r="R6" s="45">
        <v>41518</v>
      </c>
      <c r="S6" s="45">
        <v>41548</v>
      </c>
      <c r="T6" s="45">
        <v>41548</v>
      </c>
      <c r="U6" s="45">
        <v>41579</v>
      </c>
      <c r="V6" s="45">
        <v>41579</v>
      </c>
      <c r="W6" s="45">
        <v>41609</v>
      </c>
      <c r="X6" s="45">
        <v>41609</v>
      </c>
      <c r="Y6" s="45">
        <v>41640</v>
      </c>
      <c r="Z6" s="45">
        <v>41640</v>
      </c>
      <c r="AA6" s="45">
        <v>41671</v>
      </c>
      <c r="AB6" s="45">
        <v>41671</v>
      </c>
      <c r="AC6" s="45">
        <v>41699</v>
      </c>
      <c r="AD6" s="45">
        <v>41699</v>
      </c>
      <c r="AE6" s="45">
        <v>41730</v>
      </c>
      <c r="AF6" s="45">
        <v>41730</v>
      </c>
      <c r="AG6" s="45">
        <v>41760</v>
      </c>
      <c r="AH6" s="45">
        <v>41760</v>
      </c>
      <c r="AI6" s="45">
        <v>41791</v>
      </c>
      <c r="AJ6" s="45">
        <v>41791</v>
      </c>
      <c r="AK6" s="45">
        <v>41821</v>
      </c>
      <c r="AL6" s="45">
        <v>41821</v>
      </c>
      <c r="AM6" s="45">
        <v>41852</v>
      </c>
      <c r="AN6" s="34" t="s">
        <v>60</v>
      </c>
      <c r="AO6" s="34"/>
      <c r="AP6" s="34" t="s">
        <v>60</v>
      </c>
    </row>
    <row r="7" spans="2:42" ht="15" x14ac:dyDescent="0.25">
      <c r="B7" s="159" t="s">
        <v>172</v>
      </c>
      <c r="C7" s="159">
        <v>202459</v>
      </c>
      <c r="D7" s="159" t="s">
        <v>183</v>
      </c>
      <c r="E7" s="159" t="s">
        <v>184</v>
      </c>
      <c r="F7" s="158">
        <v>41471</v>
      </c>
      <c r="G7" s="19" t="s">
        <v>225</v>
      </c>
      <c r="H7" s="19" t="s">
        <v>48</v>
      </c>
      <c r="I7" s="211">
        <v>7150</v>
      </c>
      <c r="J7" s="217">
        <v>7149.9999999999991</v>
      </c>
      <c r="K7" s="213">
        <v>14299.999999999998</v>
      </c>
      <c r="L7" s="162">
        <f>+K7</f>
        <v>14299.999999999998</v>
      </c>
      <c r="M7" s="60" t="str">
        <f>IF($L7&lt;$L$94,"",(IF($F7&lt;M$6,"",(IF($F7&gt;O$6,"",($K7*M$5))))))</f>
        <v/>
      </c>
      <c r="N7" s="61" t="str">
        <f>IF($G7&lt;M$6,"",IF($G7&gt;O$6,"",$K7*N$5))</f>
        <v/>
      </c>
      <c r="O7" s="60" t="str">
        <f>IF($L7&lt;$L$94,"",(IF($F7&lt;O$6,"",(IF($F7&gt;Q$6,"",($K7*O$5))))))</f>
        <v/>
      </c>
      <c r="P7" s="61" t="str">
        <f>IF($G7&lt;O$6,"",IF($G7&gt;Q$6,"",$K7*P$5))</f>
        <v/>
      </c>
      <c r="Q7" s="60" t="str">
        <f>IF($L7&lt;$L$94,"",(IF($F7&lt;Q$6,"",(IF($F7&gt;S$6,"",($K7*Q$5))))))</f>
        <v/>
      </c>
      <c r="R7" s="61" t="str">
        <f>IF($G7&lt;Q$6,"",IF($G7&gt;S$6,"",$K7*R$5))</f>
        <v/>
      </c>
      <c r="S7" s="60" t="str">
        <f>IF($L7&lt;$L$94,"",(IF($F7&lt;S$6,"",(IF($F7&gt;U$6,"",($K7*S$5))))))</f>
        <v/>
      </c>
      <c r="T7" s="61" t="str">
        <f>IF($G7&lt;S$6,"",IF($G7&gt;U$6,"",$K7*T$5))</f>
        <v/>
      </c>
      <c r="U7" s="60" t="str">
        <f>IF($L7&lt;$L$94,"",(IF($F7&lt;U$6,"",(IF($F7&gt;W$6,"",($K7*U$5))))))</f>
        <v/>
      </c>
      <c r="V7" s="61" t="str">
        <f>IF($G7&lt;U$6,"",IF($G7&gt;W$6,"",$K7*V$5))</f>
        <v/>
      </c>
      <c r="W7" s="60" t="str">
        <f>IF($L7&lt;$L$94,"",(IF($F7&lt;W$6,"",(IF($F7&gt;Y$6,"",($K7*W$5))))))</f>
        <v/>
      </c>
      <c r="X7" s="61" t="str">
        <f>IF($G7&lt;W$6,"",IF($G7&gt;Y$6,"",$K7*X$5))</f>
        <v/>
      </c>
      <c r="Y7" s="60" t="str">
        <f>IF($L7&lt;$L$94,"",(IF($F7&lt;Y$6,"",(IF($F7&gt;AA$6,"",($K7*Y$5))))))</f>
        <v/>
      </c>
      <c r="Z7" s="61" t="str">
        <f>IF($G7&lt;Y$6,"",IF($G7&gt;AA$6,"",$K7*Z$5))</f>
        <v/>
      </c>
      <c r="AA7" s="60" t="str">
        <f>IF($L7&lt;$L$94,"",(IF($F7&lt;AA$6,"",(IF($F7&gt;AC$6,"",($K7*AA$5))))))</f>
        <v/>
      </c>
      <c r="AB7" s="61" t="str">
        <f>IF($G7&lt;AA$6,"",IF($G7&gt;AC$6,"",$K7*AB$5))</f>
        <v/>
      </c>
      <c r="AC7" s="60" t="str">
        <f>IF($L7&lt;$L$94,"",(IF($F7&lt;AC$6,"",(IF($F7&gt;AE$6,"",($K7*AC$5))))))</f>
        <v/>
      </c>
      <c r="AD7" s="61" t="str">
        <f>IF($G7&lt;AC$6,"",IF($G7&gt;AE$6,"",$K7*AD$5))</f>
        <v/>
      </c>
      <c r="AE7" s="60" t="str">
        <f>IF($L7&lt;$L$94,"",(IF($F7&lt;AE$6,"",(IF($F7&gt;AG$6,"",($K7*AE$5))))))</f>
        <v/>
      </c>
      <c r="AF7" s="61" t="str">
        <f>IF($G7&lt;AE$6,"",IF($G7&gt;AG$6,"",$K7*AF$5))</f>
        <v/>
      </c>
      <c r="AG7" s="60" t="str">
        <f>IF($L7&lt;$L$94,"",(IF($F7&lt;AG$6,"",(IF($F7&gt;AI$6,"",($K7*AG$5))))))</f>
        <v/>
      </c>
      <c r="AH7" s="61" t="str">
        <f>IF($G7&lt;AG$6,"",IF($G7&gt;AI$6,"",$K7*AH$5))</f>
        <v/>
      </c>
      <c r="AI7" s="60" t="str">
        <f>IF($L7&lt;$L$94,"",(IF($F7&lt;AI$6,"",(IF($F7&gt;AK$6,"",($K7*AI$5))))))</f>
        <v/>
      </c>
      <c r="AJ7" s="61" t="str">
        <f>IF($G7&lt;AI$6,"",IF($G7&gt;AK$6,"",$K7*AJ$5))</f>
        <v/>
      </c>
      <c r="AK7" s="60" t="str">
        <f>IF($L7&lt;$L$94,"",(IF($F7&lt;AK$6,"",(IF($F7&gt;AM$6,"",($K7*AK$5))))))</f>
        <v/>
      </c>
      <c r="AL7" s="61" t="str">
        <f>IF($G7&lt;AK$6,"",IF($G7&gt;AM$6,"",$K7*AL$5))</f>
        <v/>
      </c>
      <c r="AM7" s="35"/>
      <c r="AN7" s="35"/>
      <c r="AO7" s="35"/>
      <c r="AP7" s="55"/>
    </row>
    <row r="8" spans="2:42" ht="15" x14ac:dyDescent="0.25">
      <c r="B8" s="159" t="s">
        <v>172</v>
      </c>
      <c r="C8" s="159">
        <v>202459</v>
      </c>
      <c r="D8" s="159" t="s">
        <v>183</v>
      </c>
      <c r="E8" s="159" t="s">
        <v>184</v>
      </c>
      <c r="F8" s="158">
        <v>41471</v>
      </c>
      <c r="G8" s="19" t="s">
        <v>225</v>
      </c>
      <c r="H8" s="19" t="s">
        <v>92</v>
      </c>
      <c r="I8" s="211">
        <v>500</v>
      </c>
      <c r="J8" s="218"/>
      <c r="K8" s="213">
        <v>1000.0000000000002</v>
      </c>
      <c r="L8" s="162">
        <f>+L7+K8</f>
        <v>15299.999999999998</v>
      </c>
      <c r="M8" s="60" t="str">
        <f t="shared" ref="M8:M71" si="0">IF($L8&lt;$L$94,"",(IF($F8&lt;M$6,"",(IF($F8&gt;O$6,"",($K8*M$5))))))</f>
        <v/>
      </c>
      <c r="N8" s="61" t="str">
        <f t="shared" ref="N8:N71" si="1">IF($G8&lt;M$6,"",IF($G8&gt;O$6,"",$K8*N$5))</f>
        <v/>
      </c>
      <c r="O8" s="60" t="str">
        <f t="shared" ref="O8:O71" si="2">IF($L8&lt;$L$94,"",(IF($F8&lt;O$6,"",(IF($F8&gt;Q$6,"",($K8*O$5))))))</f>
        <v/>
      </c>
      <c r="P8" s="61" t="str">
        <f t="shared" ref="P8:P71" si="3">IF($G8&lt;O$6,"",IF($G8&gt;Q$6,"",$K8*P$5))</f>
        <v/>
      </c>
      <c r="Q8" s="60" t="str">
        <f t="shared" ref="Q8:Q71" si="4">IF($L8&lt;$L$94,"",(IF($F8&lt;Q$6,"",(IF($F8&gt;S$6,"",($K8*Q$5))))))</f>
        <v/>
      </c>
      <c r="R8" s="61" t="str">
        <f t="shared" ref="R8:R71" si="5">IF($G8&lt;Q$6,"",IF($G8&gt;S$6,"",$K8*R$5))</f>
        <v/>
      </c>
      <c r="S8" s="60" t="str">
        <f t="shared" ref="S8:S71" si="6">IF($L8&lt;$L$94,"",(IF($F8&lt;S$6,"",(IF($F8&gt;U$6,"",($K8*S$5))))))</f>
        <v/>
      </c>
      <c r="T8" s="61" t="str">
        <f t="shared" ref="T8:T71" si="7">IF($G8&lt;S$6,"",IF($G8&gt;U$6,"",$K8*T$5))</f>
        <v/>
      </c>
      <c r="U8" s="60" t="str">
        <f t="shared" ref="U8:U71" si="8">IF($L8&lt;$L$94,"",(IF($F8&lt;U$6,"",(IF($F8&gt;W$6,"",($K8*U$5))))))</f>
        <v/>
      </c>
      <c r="V8" s="61" t="str">
        <f t="shared" ref="V8:V71" si="9">IF($G8&lt;U$6,"",IF($G8&gt;W$6,"",$K8*V$5))</f>
        <v/>
      </c>
      <c r="W8" s="60" t="str">
        <f t="shared" ref="W8:W71" si="10">IF($L8&lt;$L$94,"",(IF($F8&lt;W$6,"",(IF($F8&gt;Y$6,"",($K8*W$5))))))</f>
        <v/>
      </c>
      <c r="X8" s="61" t="str">
        <f t="shared" ref="X8:X71" si="11">IF($G8&lt;W$6,"",IF($G8&gt;Y$6,"",$K8*X$5))</f>
        <v/>
      </c>
      <c r="Y8" s="60" t="str">
        <f t="shared" ref="Y8:Y71" si="12">IF($L8&lt;$L$94,"",(IF($F8&lt;Y$6,"",(IF($F8&gt;AA$6,"",($K8*Y$5))))))</f>
        <v/>
      </c>
      <c r="Z8" s="61" t="str">
        <f t="shared" ref="Z8:Z71" si="13">IF($G8&lt;Y$6,"",IF($G8&gt;AA$6,"",$K8*Z$5))</f>
        <v/>
      </c>
      <c r="AA8" s="60" t="str">
        <f t="shared" ref="AA8:AA71" si="14">IF($L8&lt;$L$94,"",(IF($F8&lt;AA$6,"",(IF($F8&gt;AC$6,"",($K8*AA$5))))))</f>
        <v/>
      </c>
      <c r="AB8" s="61" t="str">
        <f t="shared" ref="AB8:AB71" si="15">IF($G8&lt;AA$6,"",IF($G8&gt;AC$6,"",$K8*AB$5))</f>
        <v/>
      </c>
      <c r="AC8" s="60" t="str">
        <f t="shared" ref="AC8:AC71" si="16">IF($L8&lt;$L$94,"",(IF($F8&lt;AC$6,"",(IF($F8&gt;AE$6,"",($K8*AC$5))))))</f>
        <v/>
      </c>
      <c r="AD8" s="61" t="str">
        <f t="shared" ref="AD8:AD71" si="17">IF($G8&lt;AC$6,"",IF($G8&gt;AE$6,"",$K8*AD$5))</f>
        <v/>
      </c>
      <c r="AE8" s="60" t="str">
        <f t="shared" ref="AE8:AE71" si="18">IF($L8&lt;$L$94,"",(IF($F8&lt;AE$6,"",(IF($F8&gt;AG$6,"",($K8*AE$5))))))</f>
        <v/>
      </c>
      <c r="AF8" s="61" t="str">
        <f t="shared" ref="AF8:AF71" si="19">IF($G8&lt;AE$6,"",IF($G8&gt;AG$6,"",$K8*AF$5))</f>
        <v/>
      </c>
      <c r="AG8" s="60" t="str">
        <f t="shared" ref="AG8:AG71" si="20">IF($L8&lt;$L$94,"",(IF($F8&lt;AG$6,"",(IF($F8&gt;AI$6,"",($K8*AG$5))))))</f>
        <v/>
      </c>
      <c r="AH8" s="61" t="str">
        <f t="shared" ref="AH8:AH71" si="21">IF($G8&lt;AG$6,"",IF($G8&gt;AI$6,"",$K8*AH$5))</f>
        <v/>
      </c>
      <c r="AI8" s="60" t="str">
        <f t="shared" ref="AI8:AI71" si="22">IF($L8&lt;$L$94,"",(IF($F8&lt;AI$6,"",(IF($F8&gt;AK$6,"",($K8*AI$5))))))</f>
        <v/>
      </c>
      <c r="AJ8" s="61" t="str">
        <f t="shared" ref="AJ8:AJ71" si="23">IF($G8&lt;AI$6,"",IF($G8&gt;AK$6,"",$K8*AJ$5))</f>
        <v/>
      </c>
      <c r="AK8" s="60" t="str">
        <f t="shared" ref="AK8:AK71" si="24">IF($L8&lt;$L$94,"",(IF($F8&lt;AK$6,"",(IF($F8&gt;AM$6,"",($K8*AK$5))))))</f>
        <v/>
      </c>
      <c r="AL8" s="61" t="str">
        <f t="shared" ref="AL8:AL71" si="25">IF($G8&lt;AK$6,"",IF($G8&gt;AM$6,"",$K8*AL$5))</f>
        <v/>
      </c>
      <c r="AM8" s="35"/>
      <c r="AN8" s="35">
        <f>SUM(M8,O8,Q8,S8,U8,W8,Y8,AA8,AC8,AE8,AG8,AI8,AK8)</f>
        <v>0</v>
      </c>
      <c r="AO8" s="35">
        <f>SUM(N8,P8,R8,T8,V8,X8,Z8,AB8,AD8,AF8,AH8,AJ8,AL8)</f>
        <v>0</v>
      </c>
      <c r="AP8" s="55">
        <f t="shared" ref="AP8:AP88" si="26">SUM(O8:AL8)</f>
        <v>0</v>
      </c>
    </row>
    <row r="9" spans="2:42" ht="15" x14ac:dyDescent="0.25">
      <c r="B9" s="159" t="s">
        <v>172</v>
      </c>
      <c r="C9" s="159">
        <v>202466</v>
      </c>
      <c r="D9" s="159" t="s">
        <v>84</v>
      </c>
      <c r="E9" s="159" t="s">
        <v>176</v>
      </c>
      <c r="F9" s="158">
        <v>41458</v>
      </c>
      <c r="G9" s="19" t="s">
        <v>225</v>
      </c>
      <c r="H9" s="19" t="s">
        <v>48</v>
      </c>
      <c r="I9" s="211">
        <v>2328.75</v>
      </c>
      <c r="J9" s="217">
        <v>2328.75</v>
      </c>
      <c r="K9" s="213">
        <v>4657.5</v>
      </c>
      <c r="L9" s="162">
        <f t="shared" ref="L9:L72" si="27">+L8+K9</f>
        <v>19957.5</v>
      </c>
      <c r="M9" s="60" t="str">
        <f t="shared" si="0"/>
        <v/>
      </c>
      <c r="N9" s="61" t="str">
        <f t="shared" si="1"/>
        <v/>
      </c>
      <c r="O9" s="60" t="str">
        <f t="shared" si="2"/>
        <v/>
      </c>
      <c r="P9" s="61" t="str">
        <f t="shared" si="3"/>
        <v/>
      </c>
      <c r="Q9" s="60" t="str">
        <f t="shared" si="4"/>
        <v/>
      </c>
      <c r="R9" s="61" t="str">
        <f t="shared" si="5"/>
        <v/>
      </c>
      <c r="S9" s="60" t="str">
        <f t="shared" si="6"/>
        <v/>
      </c>
      <c r="T9" s="61" t="str">
        <f t="shared" si="7"/>
        <v/>
      </c>
      <c r="U9" s="60" t="str">
        <f t="shared" si="8"/>
        <v/>
      </c>
      <c r="V9" s="61" t="str">
        <f t="shared" si="9"/>
        <v/>
      </c>
      <c r="W9" s="60" t="str">
        <f t="shared" si="10"/>
        <v/>
      </c>
      <c r="X9" s="61" t="str">
        <f t="shared" si="11"/>
        <v/>
      </c>
      <c r="Y9" s="60" t="str">
        <f t="shared" si="12"/>
        <v/>
      </c>
      <c r="Z9" s="61" t="str">
        <f t="shared" si="13"/>
        <v/>
      </c>
      <c r="AA9" s="60" t="str">
        <f t="shared" si="14"/>
        <v/>
      </c>
      <c r="AB9" s="61" t="str">
        <f t="shared" si="15"/>
        <v/>
      </c>
      <c r="AC9" s="60" t="str">
        <f t="shared" si="16"/>
        <v/>
      </c>
      <c r="AD9" s="61" t="str">
        <f t="shared" si="17"/>
        <v/>
      </c>
      <c r="AE9" s="60" t="str">
        <f t="shared" si="18"/>
        <v/>
      </c>
      <c r="AF9" s="61" t="str">
        <f t="shared" si="19"/>
        <v/>
      </c>
      <c r="AG9" s="60" t="str">
        <f t="shared" si="20"/>
        <v/>
      </c>
      <c r="AH9" s="61" t="str">
        <f t="shared" si="21"/>
        <v/>
      </c>
      <c r="AI9" s="60" t="str">
        <f t="shared" si="22"/>
        <v/>
      </c>
      <c r="AJ9" s="61" t="str">
        <f t="shared" si="23"/>
        <v/>
      </c>
      <c r="AK9" s="60" t="str">
        <f t="shared" si="24"/>
        <v/>
      </c>
      <c r="AL9" s="61" t="str">
        <f t="shared" si="25"/>
        <v/>
      </c>
      <c r="AM9" s="35"/>
      <c r="AN9" s="35">
        <f t="shared" ref="AN9:AN72" si="28">SUM(M9,O9,Q9,S9,U9,W9,Y9,AA9,AC9,AE9,AG9,AI9,AK9)</f>
        <v>0</v>
      </c>
      <c r="AO9" s="35">
        <f t="shared" ref="AO9:AO72" si="29">SUM(N9,P9,R9,T9,V9,X9,Z9,AB9,AD9,AF9,AH9,AJ9,AL9)</f>
        <v>0</v>
      </c>
      <c r="AP9" s="55">
        <f t="shared" si="26"/>
        <v>0</v>
      </c>
    </row>
    <row r="10" spans="2:42" ht="15" x14ac:dyDescent="0.25">
      <c r="B10" s="159" t="s">
        <v>172</v>
      </c>
      <c r="C10" s="159">
        <v>202466</v>
      </c>
      <c r="D10" s="159" t="s">
        <v>84</v>
      </c>
      <c r="E10" s="159" t="s">
        <v>176</v>
      </c>
      <c r="F10" s="158">
        <v>41458</v>
      </c>
      <c r="G10" s="19" t="s">
        <v>225</v>
      </c>
      <c r="H10" s="19" t="s">
        <v>160</v>
      </c>
      <c r="I10" s="211">
        <v>525</v>
      </c>
      <c r="J10" s="217">
        <v>525</v>
      </c>
      <c r="K10" s="213">
        <v>1050</v>
      </c>
      <c r="L10" s="162">
        <f t="shared" si="27"/>
        <v>21007.5</v>
      </c>
      <c r="M10" s="60" t="str">
        <f t="shared" si="0"/>
        <v/>
      </c>
      <c r="N10" s="61" t="str">
        <f t="shared" si="1"/>
        <v/>
      </c>
      <c r="O10" s="60" t="str">
        <f t="shared" si="2"/>
        <v/>
      </c>
      <c r="P10" s="61" t="str">
        <f t="shared" si="3"/>
        <v/>
      </c>
      <c r="Q10" s="60" t="str">
        <f t="shared" si="4"/>
        <v/>
      </c>
      <c r="R10" s="61" t="str">
        <f t="shared" si="5"/>
        <v/>
      </c>
      <c r="S10" s="60" t="str">
        <f t="shared" si="6"/>
        <v/>
      </c>
      <c r="T10" s="61" t="str">
        <f t="shared" si="7"/>
        <v/>
      </c>
      <c r="U10" s="60" t="str">
        <f t="shared" si="8"/>
        <v/>
      </c>
      <c r="V10" s="61" t="str">
        <f t="shared" si="9"/>
        <v/>
      </c>
      <c r="W10" s="60" t="str">
        <f t="shared" si="10"/>
        <v/>
      </c>
      <c r="X10" s="61" t="str">
        <f t="shared" si="11"/>
        <v/>
      </c>
      <c r="Y10" s="60" t="str">
        <f t="shared" si="12"/>
        <v/>
      </c>
      <c r="Z10" s="61" t="str">
        <f t="shared" si="13"/>
        <v/>
      </c>
      <c r="AA10" s="60" t="str">
        <f t="shared" si="14"/>
        <v/>
      </c>
      <c r="AB10" s="61" t="str">
        <f t="shared" si="15"/>
        <v/>
      </c>
      <c r="AC10" s="60" t="str">
        <f t="shared" si="16"/>
        <v/>
      </c>
      <c r="AD10" s="61" t="str">
        <f t="shared" si="17"/>
        <v/>
      </c>
      <c r="AE10" s="60" t="str">
        <f t="shared" si="18"/>
        <v/>
      </c>
      <c r="AF10" s="61" t="str">
        <f t="shared" si="19"/>
        <v/>
      </c>
      <c r="AG10" s="60" t="str">
        <f t="shared" si="20"/>
        <v/>
      </c>
      <c r="AH10" s="61" t="str">
        <f t="shared" si="21"/>
        <v/>
      </c>
      <c r="AI10" s="60" t="str">
        <f t="shared" si="22"/>
        <v/>
      </c>
      <c r="AJ10" s="61" t="str">
        <f t="shared" si="23"/>
        <v/>
      </c>
      <c r="AK10" s="60" t="str">
        <f t="shared" si="24"/>
        <v/>
      </c>
      <c r="AL10" s="61" t="str">
        <f t="shared" si="25"/>
        <v/>
      </c>
      <c r="AM10" s="36"/>
      <c r="AN10" s="35">
        <f t="shared" si="28"/>
        <v>0</v>
      </c>
      <c r="AO10" s="35">
        <f t="shared" si="29"/>
        <v>0</v>
      </c>
      <c r="AP10" s="55">
        <f t="shared" si="26"/>
        <v>0</v>
      </c>
    </row>
    <row r="11" spans="2:42" ht="15" x14ac:dyDescent="0.25">
      <c r="B11" s="159" t="s">
        <v>172</v>
      </c>
      <c r="C11" s="159">
        <v>202466</v>
      </c>
      <c r="D11" s="159" t="s">
        <v>84</v>
      </c>
      <c r="E11" s="159" t="s">
        <v>176</v>
      </c>
      <c r="F11" s="158">
        <v>41458</v>
      </c>
      <c r="G11" s="19" t="s">
        <v>225</v>
      </c>
      <c r="H11" s="19" t="s">
        <v>151</v>
      </c>
      <c r="I11" s="211">
        <v>1125</v>
      </c>
      <c r="J11" s="217">
        <v>1125</v>
      </c>
      <c r="K11" s="213">
        <v>2250</v>
      </c>
      <c r="L11" s="162">
        <f t="shared" si="27"/>
        <v>23257.5</v>
      </c>
      <c r="M11" s="60" t="str">
        <f t="shared" si="0"/>
        <v/>
      </c>
      <c r="N11" s="61" t="str">
        <f t="shared" si="1"/>
        <v/>
      </c>
      <c r="O11" s="60" t="str">
        <f t="shared" si="2"/>
        <v/>
      </c>
      <c r="P11" s="61" t="str">
        <f t="shared" si="3"/>
        <v/>
      </c>
      <c r="Q11" s="60" t="str">
        <f t="shared" si="4"/>
        <v/>
      </c>
      <c r="R11" s="61" t="str">
        <f t="shared" si="5"/>
        <v/>
      </c>
      <c r="S11" s="60" t="str">
        <f t="shared" si="6"/>
        <v/>
      </c>
      <c r="T11" s="61" t="str">
        <f t="shared" si="7"/>
        <v/>
      </c>
      <c r="U11" s="60" t="str">
        <f t="shared" si="8"/>
        <v/>
      </c>
      <c r="V11" s="61" t="str">
        <f t="shared" si="9"/>
        <v/>
      </c>
      <c r="W11" s="60" t="str">
        <f t="shared" si="10"/>
        <v/>
      </c>
      <c r="X11" s="61" t="str">
        <f t="shared" si="11"/>
        <v/>
      </c>
      <c r="Y11" s="60" t="str">
        <f t="shared" si="12"/>
        <v/>
      </c>
      <c r="Z11" s="61" t="str">
        <f t="shared" si="13"/>
        <v/>
      </c>
      <c r="AA11" s="60" t="str">
        <f t="shared" si="14"/>
        <v/>
      </c>
      <c r="AB11" s="61" t="str">
        <f t="shared" si="15"/>
        <v/>
      </c>
      <c r="AC11" s="60" t="str">
        <f t="shared" si="16"/>
        <v/>
      </c>
      <c r="AD11" s="61" t="str">
        <f t="shared" si="17"/>
        <v/>
      </c>
      <c r="AE11" s="60" t="str">
        <f t="shared" si="18"/>
        <v/>
      </c>
      <c r="AF11" s="61" t="str">
        <f t="shared" si="19"/>
        <v/>
      </c>
      <c r="AG11" s="60" t="str">
        <f t="shared" si="20"/>
        <v/>
      </c>
      <c r="AH11" s="61" t="str">
        <f t="shared" si="21"/>
        <v/>
      </c>
      <c r="AI11" s="60" t="str">
        <f t="shared" si="22"/>
        <v/>
      </c>
      <c r="AJ11" s="61" t="str">
        <f t="shared" si="23"/>
        <v/>
      </c>
      <c r="AK11" s="60" t="str">
        <f t="shared" si="24"/>
        <v/>
      </c>
      <c r="AL11" s="61" t="str">
        <f t="shared" si="25"/>
        <v/>
      </c>
      <c r="AM11" s="37"/>
      <c r="AN11" s="35">
        <f t="shared" si="28"/>
        <v>0</v>
      </c>
      <c r="AO11" s="35">
        <f t="shared" si="29"/>
        <v>0</v>
      </c>
      <c r="AP11" s="55">
        <f t="shared" si="26"/>
        <v>0</v>
      </c>
    </row>
    <row r="12" spans="2:42" ht="15" x14ac:dyDescent="0.25">
      <c r="B12" s="159" t="s">
        <v>172</v>
      </c>
      <c r="C12" s="159">
        <v>202466</v>
      </c>
      <c r="D12" s="159" t="s">
        <v>84</v>
      </c>
      <c r="E12" s="159" t="s">
        <v>176</v>
      </c>
      <c r="F12" s="158">
        <v>41458</v>
      </c>
      <c r="G12" s="19" t="s">
        <v>225</v>
      </c>
      <c r="H12" s="19" t="s">
        <v>151</v>
      </c>
      <c r="I12" s="211">
        <v>3500</v>
      </c>
      <c r="J12" s="217">
        <v>3500.0000000000005</v>
      </c>
      <c r="K12" s="213">
        <v>7000.0000000000009</v>
      </c>
      <c r="L12" s="162">
        <f t="shared" si="27"/>
        <v>30257.5</v>
      </c>
      <c r="M12" s="60" t="str">
        <f t="shared" si="0"/>
        <v/>
      </c>
      <c r="N12" s="61" t="str">
        <f t="shared" si="1"/>
        <v/>
      </c>
      <c r="O12" s="60" t="str">
        <f t="shared" si="2"/>
        <v/>
      </c>
      <c r="P12" s="61" t="str">
        <f t="shared" si="3"/>
        <v/>
      </c>
      <c r="Q12" s="60" t="str">
        <f t="shared" si="4"/>
        <v/>
      </c>
      <c r="R12" s="61" t="str">
        <f t="shared" si="5"/>
        <v/>
      </c>
      <c r="S12" s="60" t="str">
        <f t="shared" si="6"/>
        <v/>
      </c>
      <c r="T12" s="61" t="str">
        <f t="shared" si="7"/>
        <v/>
      </c>
      <c r="U12" s="60" t="str">
        <f t="shared" si="8"/>
        <v/>
      </c>
      <c r="V12" s="61" t="str">
        <f t="shared" si="9"/>
        <v/>
      </c>
      <c r="W12" s="60" t="str">
        <f t="shared" si="10"/>
        <v/>
      </c>
      <c r="X12" s="61" t="str">
        <f t="shared" si="11"/>
        <v/>
      </c>
      <c r="Y12" s="60" t="str">
        <f t="shared" si="12"/>
        <v/>
      </c>
      <c r="Z12" s="61" t="str">
        <f t="shared" si="13"/>
        <v/>
      </c>
      <c r="AA12" s="60" t="str">
        <f t="shared" si="14"/>
        <v/>
      </c>
      <c r="AB12" s="61" t="str">
        <f t="shared" si="15"/>
        <v/>
      </c>
      <c r="AC12" s="60" t="str">
        <f t="shared" si="16"/>
        <v/>
      </c>
      <c r="AD12" s="61" t="str">
        <f t="shared" si="17"/>
        <v/>
      </c>
      <c r="AE12" s="60" t="str">
        <f t="shared" si="18"/>
        <v/>
      </c>
      <c r="AF12" s="61" t="str">
        <f t="shared" si="19"/>
        <v/>
      </c>
      <c r="AG12" s="60" t="str">
        <f t="shared" si="20"/>
        <v/>
      </c>
      <c r="AH12" s="61" t="str">
        <f t="shared" si="21"/>
        <v/>
      </c>
      <c r="AI12" s="60" t="str">
        <f t="shared" si="22"/>
        <v/>
      </c>
      <c r="AJ12" s="61" t="str">
        <f t="shared" si="23"/>
        <v/>
      </c>
      <c r="AK12" s="60" t="str">
        <f t="shared" si="24"/>
        <v/>
      </c>
      <c r="AL12" s="61" t="str">
        <f t="shared" si="25"/>
        <v/>
      </c>
      <c r="AM12" s="37"/>
      <c r="AN12" s="35">
        <f t="shared" si="28"/>
        <v>0</v>
      </c>
      <c r="AO12" s="35">
        <f t="shared" si="29"/>
        <v>0</v>
      </c>
      <c r="AP12" s="55">
        <f t="shared" si="26"/>
        <v>0</v>
      </c>
    </row>
    <row r="13" spans="2:42" ht="15" x14ac:dyDescent="0.25">
      <c r="B13" s="159" t="s">
        <v>172</v>
      </c>
      <c r="C13" s="159">
        <v>202473</v>
      </c>
      <c r="D13" s="159" t="s">
        <v>173</v>
      </c>
      <c r="E13" s="159" t="s">
        <v>174</v>
      </c>
      <c r="F13" s="158">
        <v>41432</v>
      </c>
      <c r="G13" s="19" t="s">
        <v>225</v>
      </c>
      <c r="H13" s="19" t="s">
        <v>48</v>
      </c>
      <c r="I13" s="212">
        <v>3937.5</v>
      </c>
      <c r="J13" s="219">
        <v>3937.5</v>
      </c>
      <c r="K13" s="213">
        <v>3937.5</v>
      </c>
      <c r="L13" s="162">
        <f t="shared" si="27"/>
        <v>34195</v>
      </c>
      <c r="M13" s="60" t="str">
        <f t="shared" si="0"/>
        <v/>
      </c>
      <c r="N13" s="61" t="str">
        <f t="shared" si="1"/>
        <v/>
      </c>
      <c r="O13" s="60" t="str">
        <f t="shared" si="2"/>
        <v/>
      </c>
      <c r="P13" s="61" t="str">
        <f t="shared" si="3"/>
        <v/>
      </c>
      <c r="Q13" s="60" t="str">
        <f t="shared" si="4"/>
        <v/>
      </c>
      <c r="R13" s="61" t="str">
        <f t="shared" si="5"/>
        <v/>
      </c>
      <c r="S13" s="60" t="str">
        <f t="shared" si="6"/>
        <v/>
      </c>
      <c r="T13" s="61" t="str">
        <f t="shared" si="7"/>
        <v/>
      </c>
      <c r="U13" s="60" t="str">
        <f t="shared" si="8"/>
        <v/>
      </c>
      <c r="V13" s="61" t="str">
        <f t="shared" si="9"/>
        <v/>
      </c>
      <c r="W13" s="60" t="str">
        <f t="shared" si="10"/>
        <v/>
      </c>
      <c r="X13" s="61" t="str">
        <f t="shared" si="11"/>
        <v/>
      </c>
      <c r="Y13" s="60" t="str">
        <f t="shared" si="12"/>
        <v/>
      </c>
      <c r="Z13" s="61" t="str">
        <f t="shared" si="13"/>
        <v/>
      </c>
      <c r="AA13" s="60" t="str">
        <f t="shared" si="14"/>
        <v/>
      </c>
      <c r="AB13" s="61" t="str">
        <f t="shared" si="15"/>
        <v/>
      </c>
      <c r="AC13" s="60" t="str">
        <f t="shared" si="16"/>
        <v/>
      </c>
      <c r="AD13" s="61" t="str">
        <f t="shared" si="17"/>
        <v/>
      </c>
      <c r="AE13" s="60" t="str">
        <f t="shared" si="18"/>
        <v/>
      </c>
      <c r="AF13" s="61" t="str">
        <f t="shared" si="19"/>
        <v/>
      </c>
      <c r="AG13" s="60" t="str">
        <f t="shared" si="20"/>
        <v/>
      </c>
      <c r="AH13" s="61" t="str">
        <f t="shared" si="21"/>
        <v/>
      </c>
      <c r="AI13" s="60" t="str">
        <f t="shared" si="22"/>
        <v/>
      </c>
      <c r="AJ13" s="61" t="str">
        <f t="shared" si="23"/>
        <v/>
      </c>
      <c r="AK13" s="60" t="str">
        <f t="shared" si="24"/>
        <v/>
      </c>
      <c r="AL13" s="61" t="str">
        <f t="shared" si="25"/>
        <v/>
      </c>
      <c r="AM13" s="38"/>
      <c r="AN13" s="35">
        <f t="shared" si="28"/>
        <v>0</v>
      </c>
      <c r="AO13" s="35">
        <f t="shared" si="29"/>
        <v>0</v>
      </c>
      <c r="AP13" s="55">
        <f t="shared" si="26"/>
        <v>0</v>
      </c>
    </row>
    <row r="14" spans="2:42" ht="15" x14ac:dyDescent="0.25">
      <c r="B14" s="159" t="s">
        <v>172</v>
      </c>
      <c r="C14" s="159">
        <v>202473</v>
      </c>
      <c r="D14" s="159" t="s">
        <v>173</v>
      </c>
      <c r="E14" s="159" t="s">
        <v>174</v>
      </c>
      <c r="F14" s="158">
        <v>41432</v>
      </c>
      <c r="G14" s="19" t="s">
        <v>225</v>
      </c>
      <c r="H14" s="19" t="s">
        <v>160</v>
      </c>
      <c r="I14" s="212">
        <v>425</v>
      </c>
      <c r="J14" s="219">
        <v>425</v>
      </c>
      <c r="K14" s="213">
        <v>425</v>
      </c>
      <c r="L14" s="162">
        <f t="shared" si="27"/>
        <v>34620</v>
      </c>
      <c r="M14" s="60" t="str">
        <f t="shared" si="0"/>
        <v/>
      </c>
      <c r="N14" s="61" t="str">
        <f t="shared" si="1"/>
        <v/>
      </c>
      <c r="O14" s="60" t="str">
        <f t="shared" si="2"/>
        <v/>
      </c>
      <c r="P14" s="61" t="str">
        <f t="shared" si="3"/>
        <v/>
      </c>
      <c r="Q14" s="60" t="str">
        <f t="shared" si="4"/>
        <v/>
      </c>
      <c r="R14" s="61" t="str">
        <f t="shared" si="5"/>
        <v/>
      </c>
      <c r="S14" s="60" t="str">
        <f t="shared" si="6"/>
        <v/>
      </c>
      <c r="T14" s="61" t="str">
        <f t="shared" si="7"/>
        <v/>
      </c>
      <c r="U14" s="60" t="str">
        <f t="shared" si="8"/>
        <v/>
      </c>
      <c r="V14" s="61" t="str">
        <f t="shared" si="9"/>
        <v/>
      </c>
      <c r="W14" s="60" t="str">
        <f t="shared" si="10"/>
        <v/>
      </c>
      <c r="X14" s="61" t="str">
        <f t="shared" si="11"/>
        <v/>
      </c>
      <c r="Y14" s="60" t="str">
        <f t="shared" si="12"/>
        <v/>
      </c>
      <c r="Z14" s="61" t="str">
        <f t="shared" si="13"/>
        <v/>
      </c>
      <c r="AA14" s="60" t="str">
        <f t="shared" si="14"/>
        <v/>
      </c>
      <c r="AB14" s="61" t="str">
        <f t="shared" si="15"/>
        <v/>
      </c>
      <c r="AC14" s="60" t="str">
        <f t="shared" si="16"/>
        <v/>
      </c>
      <c r="AD14" s="61" t="str">
        <f t="shared" si="17"/>
        <v/>
      </c>
      <c r="AE14" s="60" t="str">
        <f t="shared" si="18"/>
        <v/>
      </c>
      <c r="AF14" s="61" t="str">
        <f t="shared" si="19"/>
        <v/>
      </c>
      <c r="AG14" s="60" t="str">
        <f t="shared" si="20"/>
        <v/>
      </c>
      <c r="AH14" s="61" t="str">
        <f t="shared" si="21"/>
        <v/>
      </c>
      <c r="AI14" s="60" t="str">
        <f t="shared" si="22"/>
        <v/>
      </c>
      <c r="AJ14" s="61" t="str">
        <f t="shared" si="23"/>
        <v/>
      </c>
      <c r="AK14" s="60" t="str">
        <f t="shared" si="24"/>
        <v/>
      </c>
      <c r="AL14" s="61" t="str">
        <f t="shared" si="25"/>
        <v/>
      </c>
      <c r="AM14" s="39"/>
      <c r="AN14" s="35">
        <f t="shared" si="28"/>
        <v>0</v>
      </c>
      <c r="AO14" s="35">
        <f t="shared" si="29"/>
        <v>0</v>
      </c>
      <c r="AP14" s="55">
        <f t="shared" si="26"/>
        <v>0</v>
      </c>
    </row>
    <row r="15" spans="2:42" ht="15" x14ac:dyDescent="0.25">
      <c r="B15" s="159" t="s">
        <v>172</v>
      </c>
      <c r="C15" s="159">
        <v>202473</v>
      </c>
      <c r="D15" s="159" t="s">
        <v>173</v>
      </c>
      <c r="E15" s="159" t="s">
        <v>174</v>
      </c>
      <c r="F15" s="158">
        <v>41432</v>
      </c>
      <c r="G15" s="19" t="s">
        <v>225</v>
      </c>
      <c r="H15" s="19" t="s">
        <v>62</v>
      </c>
      <c r="I15" s="212">
        <v>487.5</v>
      </c>
      <c r="J15" s="219">
        <v>487.49999999999994</v>
      </c>
      <c r="K15" s="213">
        <v>487.49999999999994</v>
      </c>
      <c r="L15" s="162">
        <f t="shared" si="27"/>
        <v>35107.5</v>
      </c>
      <c r="M15" s="60" t="str">
        <f t="shared" si="0"/>
        <v/>
      </c>
      <c r="N15" s="61" t="str">
        <f t="shared" si="1"/>
        <v/>
      </c>
      <c r="O15" s="60" t="str">
        <f t="shared" si="2"/>
        <v/>
      </c>
      <c r="P15" s="61" t="str">
        <f t="shared" si="3"/>
        <v/>
      </c>
      <c r="Q15" s="60" t="str">
        <f t="shared" si="4"/>
        <v/>
      </c>
      <c r="R15" s="61" t="str">
        <f t="shared" si="5"/>
        <v/>
      </c>
      <c r="S15" s="60" t="str">
        <f t="shared" si="6"/>
        <v/>
      </c>
      <c r="T15" s="61" t="str">
        <f t="shared" si="7"/>
        <v/>
      </c>
      <c r="U15" s="60" t="str">
        <f t="shared" si="8"/>
        <v/>
      </c>
      <c r="V15" s="61" t="str">
        <f t="shared" si="9"/>
        <v/>
      </c>
      <c r="W15" s="60" t="str">
        <f t="shared" si="10"/>
        <v/>
      </c>
      <c r="X15" s="61" t="str">
        <f t="shared" si="11"/>
        <v/>
      </c>
      <c r="Y15" s="60" t="str">
        <f t="shared" si="12"/>
        <v/>
      </c>
      <c r="Z15" s="61" t="str">
        <f t="shared" si="13"/>
        <v/>
      </c>
      <c r="AA15" s="60" t="str">
        <f t="shared" si="14"/>
        <v/>
      </c>
      <c r="AB15" s="61" t="str">
        <f t="shared" si="15"/>
        <v/>
      </c>
      <c r="AC15" s="60" t="str">
        <f t="shared" si="16"/>
        <v/>
      </c>
      <c r="AD15" s="61" t="str">
        <f t="shared" si="17"/>
        <v/>
      </c>
      <c r="AE15" s="60" t="str">
        <f t="shared" si="18"/>
        <v/>
      </c>
      <c r="AF15" s="61" t="str">
        <f t="shared" si="19"/>
        <v/>
      </c>
      <c r="AG15" s="60" t="str">
        <f t="shared" si="20"/>
        <v/>
      </c>
      <c r="AH15" s="61" t="str">
        <f t="shared" si="21"/>
        <v/>
      </c>
      <c r="AI15" s="60" t="str">
        <f t="shared" si="22"/>
        <v/>
      </c>
      <c r="AJ15" s="61" t="str">
        <f t="shared" si="23"/>
        <v/>
      </c>
      <c r="AK15" s="60" t="str">
        <f t="shared" si="24"/>
        <v/>
      </c>
      <c r="AL15" s="61" t="str">
        <f t="shared" si="25"/>
        <v/>
      </c>
      <c r="AM15" s="39"/>
      <c r="AN15" s="35">
        <f t="shared" si="28"/>
        <v>0</v>
      </c>
      <c r="AO15" s="35">
        <f t="shared" si="29"/>
        <v>0</v>
      </c>
      <c r="AP15" s="55">
        <f t="shared" si="26"/>
        <v>0</v>
      </c>
    </row>
    <row r="16" spans="2:42" ht="15" x14ac:dyDescent="0.25">
      <c r="B16" s="159" t="s">
        <v>172</v>
      </c>
      <c r="C16" s="159">
        <v>202477</v>
      </c>
      <c r="D16" s="159" t="s">
        <v>164</v>
      </c>
      <c r="E16" s="159" t="s">
        <v>175</v>
      </c>
      <c r="F16" s="158">
        <v>41437</v>
      </c>
      <c r="G16" s="19" t="s">
        <v>225</v>
      </c>
      <c r="H16" s="19" t="s">
        <v>48</v>
      </c>
      <c r="I16" s="212">
        <v>-1521.23</v>
      </c>
      <c r="J16" s="217">
        <v>-1521.23</v>
      </c>
      <c r="K16" s="213">
        <v>-1521.23</v>
      </c>
      <c r="L16" s="162">
        <f t="shared" si="27"/>
        <v>33586.269999999997</v>
      </c>
      <c r="M16" s="60" t="str">
        <f t="shared" si="0"/>
        <v/>
      </c>
      <c r="N16" s="61" t="str">
        <f t="shared" si="1"/>
        <v/>
      </c>
      <c r="O16" s="60" t="str">
        <f t="shared" si="2"/>
        <v/>
      </c>
      <c r="P16" s="61" t="str">
        <f t="shared" si="3"/>
        <v/>
      </c>
      <c r="Q16" s="60" t="str">
        <f t="shared" si="4"/>
        <v/>
      </c>
      <c r="R16" s="61" t="str">
        <f t="shared" si="5"/>
        <v/>
      </c>
      <c r="S16" s="60" t="str">
        <f t="shared" si="6"/>
        <v/>
      </c>
      <c r="T16" s="61" t="str">
        <f t="shared" si="7"/>
        <v/>
      </c>
      <c r="U16" s="60" t="str">
        <f t="shared" si="8"/>
        <v/>
      </c>
      <c r="V16" s="61" t="str">
        <f t="shared" si="9"/>
        <v/>
      </c>
      <c r="W16" s="60" t="str">
        <f t="shared" si="10"/>
        <v/>
      </c>
      <c r="X16" s="61" t="str">
        <f t="shared" si="11"/>
        <v/>
      </c>
      <c r="Y16" s="60" t="str">
        <f t="shared" si="12"/>
        <v/>
      </c>
      <c r="Z16" s="61" t="str">
        <f t="shared" si="13"/>
        <v/>
      </c>
      <c r="AA16" s="60" t="str">
        <f t="shared" si="14"/>
        <v/>
      </c>
      <c r="AB16" s="61" t="str">
        <f t="shared" si="15"/>
        <v/>
      </c>
      <c r="AC16" s="60" t="str">
        <f t="shared" si="16"/>
        <v/>
      </c>
      <c r="AD16" s="61" t="str">
        <f t="shared" si="17"/>
        <v/>
      </c>
      <c r="AE16" s="60" t="str">
        <f t="shared" si="18"/>
        <v/>
      </c>
      <c r="AF16" s="61" t="str">
        <f t="shared" si="19"/>
        <v/>
      </c>
      <c r="AG16" s="60" t="str">
        <f t="shared" si="20"/>
        <v/>
      </c>
      <c r="AH16" s="61" t="str">
        <f t="shared" si="21"/>
        <v/>
      </c>
      <c r="AI16" s="60" t="str">
        <f t="shared" si="22"/>
        <v/>
      </c>
      <c r="AJ16" s="61" t="str">
        <f t="shared" si="23"/>
        <v/>
      </c>
      <c r="AK16" s="60" t="str">
        <f t="shared" si="24"/>
        <v/>
      </c>
      <c r="AL16" s="61" t="str">
        <f t="shared" si="25"/>
        <v/>
      </c>
      <c r="AM16" s="38"/>
      <c r="AN16" s="35">
        <f t="shared" si="28"/>
        <v>0</v>
      </c>
      <c r="AO16" s="35">
        <f t="shared" si="29"/>
        <v>0</v>
      </c>
      <c r="AP16" s="55">
        <f t="shared" si="26"/>
        <v>0</v>
      </c>
    </row>
    <row r="17" spans="2:42" ht="15" x14ac:dyDescent="0.25">
      <c r="B17" s="159" t="s">
        <v>172</v>
      </c>
      <c r="C17" s="159">
        <v>202477</v>
      </c>
      <c r="D17" s="159" t="s">
        <v>164</v>
      </c>
      <c r="E17" s="159" t="s">
        <v>175</v>
      </c>
      <c r="F17" s="158">
        <v>41437</v>
      </c>
      <c r="G17" s="19" t="s">
        <v>225</v>
      </c>
      <c r="H17" s="19" t="s">
        <v>48</v>
      </c>
      <c r="I17" s="212">
        <v>3825</v>
      </c>
      <c r="J17" s="217">
        <v>3825</v>
      </c>
      <c r="K17" s="213">
        <v>3825</v>
      </c>
      <c r="L17" s="162">
        <f t="shared" si="27"/>
        <v>37411.269999999997</v>
      </c>
      <c r="M17" s="60" t="str">
        <f t="shared" si="0"/>
        <v/>
      </c>
      <c r="N17" s="61" t="str">
        <f t="shared" si="1"/>
        <v/>
      </c>
      <c r="O17" s="60" t="str">
        <f t="shared" si="2"/>
        <v/>
      </c>
      <c r="P17" s="61" t="str">
        <f t="shared" si="3"/>
        <v/>
      </c>
      <c r="Q17" s="60" t="str">
        <f t="shared" si="4"/>
        <v/>
      </c>
      <c r="R17" s="61" t="str">
        <f t="shared" si="5"/>
        <v/>
      </c>
      <c r="S17" s="60" t="str">
        <f t="shared" si="6"/>
        <v/>
      </c>
      <c r="T17" s="61" t="str">
        <f t="shared" si="7"/>
        <v/>
      </c>
      <c r="U17" s="60" t="str">
        <f t="shared" si="8"/>
        <v/>
      </c>
      <c r="V17" s="61" t="str">
        <f t="shared" si="9"/>
        <v/>
      </c>
      <c r="W17" s="60" t="str">
        <f t="shared" si="10"/>
        <v/>
      </c>
      <c r="X17" s="61" t="str">
        <f t="shared" si="11"/>
        <v/>
      </c>
      <c r="Y17" s="60" t="str">
        <f t="shared" si="12"/>
        <v/>
      </c>
      <c r="Z17" s="61" t="str">
        <f t="shared" si="13"/>
        <v/>
      </c>
      <c r="AA17" s="60" t="str">
        <f t="shared" si="14"/>
        <v/>
      </c>
      <c r="AB17" s="61" t="str">
        <f t="shared" si="15"/>
        <v/>
      </c>
      <c r="AC17" s="60" t="str">
        <f t="shared" si="16"/>
        <v/>
      </c>
      <c r="AD17" s="61" t="str">
        <f t="shared" si="17"/>
        <v/>
      </c>
      <c r="AE17" s="60" t="str">
        <f t="shared" si="18"/>
        <v/>
      </c>
      <c r="AF17" s="61" t="str">
        <f t="shared" si="19"/>
        <v/>
      </c>
      <c r="AG17" s="60" t="str">
        <f t="shared" si="20"/>
        <v/>
      </c>
      <c r="AH17" s="61" t="str">
        <f t="shared" si="21"/>
        <v/>
      </c>
      <c r="AI17" s="60" t="str">
        <f t="shared" si="22"/>
        <v/>
      </c>
      <c r="AJ17" s="61" t="str">
        <f t="shared" si="23"/>
        <v/>
      </c>
      <c r="AK17" s="60" t="str">
        <f t="shared" si="24"/>
        <v/>
      </c>
      <c r="AL17" s="61" t="str">
        <f t="shared" si="25"/>
        <v/>
      </c>
      <c r="AM17" s="38"/>
      <c r="AN17" s="35">
        <f t="shared" si="28"/>
        <v>0</v>
      </c>
      <c r="AO17" s="35">
        <f t="shared" si="29"/>
        <v>0</v>
      </c>
      <c r="AP17" s="55">
        <f t="shared" si="26"/>
        <v>0</v>
      </c>
    </row>
    <row r="18" spans="2:42" ht="15" x14ac:dyDescent="0.25">
      <c r="B18" s="159" t="s">
        <v>172</v>
      </c>
      <c r="C18" s="159">
        <v>202477</v>
      </c>
      <c r="D18" s="159" t="s">
        <v>164</v>
      </c>
      <c r="E18" s="159" t="s">
        <v>175</v>
      </c>
      <c r="F18" s="158">
        <v>41437</v>
      </c>
      <c r="G18" s="19" t="s">
        <v>225</v>
      </c>
      <c r="H18" s="19" t="s">
        <v>48</v>
      </c>
      <c r="I18" s="212">
        <v>4125</v>
      </c>
      <c r="J18" s="219">
        <v>4125</v>
      </c>
      <c r="K18" s="213">
        <v>4125</v>
      </c>
      <c r="L18" s="162">
        <f t="shared" si="27"/>
        <v>41536.269999999997</v>
      </c>
      <c r="M18" s="60" t="str">
        <f t="shared" si="0"/>
        <v/>
      </c>
      <c r="N18" s="61" t="str">
        <f t="shared" si="1"/>
        <v/>
      </c>
      <c r="O18" s="60" t="str">
        <f t="shared" si="2"/>
        <v/>
      </c>
      <c r="P18" s="61" t="str">
        <f t="shared" si="3"/>
        <v/>
      </c>
      <c r="Q18" s="60" t="str">
        <f t="shared" si="4"/>
        <v/>
      </c>
      <c r="R18" s="61" t="str">
        <f t="shared" si="5"/>
        <v/>
      </c>
      <c r="S18" s="60" t="str">
        <f t="shared" si="6"/>
        <v/>
      </c>
      <c r="T18" s="61" t="str">
        <f t="shared" si="7"/>
        <v/>
      </c>
      <c r="U18" s="60" t="str">
        <f t="shared" si="8"/>
        <v/>
      </c>
      <c r="V18" s="61" t="str">
        <f t="shared" si="9"/>
        <v/>
      </c>
      <c r="W18" s="60" t="str">
        <f t="shared" si="10"/>
        <v/>
      </c>
      <c r="X18" s="61" t="str">
        <f t="shared" si="11"/>
        <v/>
      </c>
      <c r="Y18" s="60" t="str">
        <f t="shared" si="12"/>
        <v/>
      </c>
      <c r="Z18" s="61" t="str">
        <f t="shared" si="13"/>
        <v/>
      </c>
      <c r="AA18" s="60" t="str">
        <f t="shared" si="14"/>
        <v/>
      </c>
      <c r="AB18" s="61" t="str">
        <f t="shared" si="15"/>
        <v/>
      </c>
      <c r="AC18" s="60" t="str">
        <f t="shared" si="16"/>
        <v/>
      </c>
      <c r="AD18" s="61" t="str">
        <f t="shared" si="17"/>
        <v/>
      </c>
      <c r="AE18" s="60" t="str">
        <f t="shared" si="18"/>
        <v/>
      </c>
      <c r="AF18" s="61" t="str">
        <f t="shared" si="19"/>
        <v/>
      </c>
      <c r="AG18" s="60" t="str">
        <f t="shared" si="20"/>
        <v/>
      </c>
      <c r="AH18" s="61" t="str">
        <f t="shared" si="21"/>
        <v/>
      </c>
      <c r="AI18" s="60" t="str">
        <f t="shared" si="22"/>
        <v/>
      </c>
      <c r="AJ18" s="61" t="str">
        <f t="shared" si="23"/>
        <v/>
      </c>
      <c r="AK18" s="60" t="str">
        <f t="shared" si="24"/>
        <v/>
      </c>
      <c r="AL18" s="61" t="str">
        <f t="shared" si="25"/>
        <v/>
      </c>
      <c r="AM18" s="38"/>
      <c r="AN18" s="35">
        <f t="shared" si="28"/>
        <v>0</v>
      </c>
      <c r="AO18" s="35">
        <f t="shared" si="29"/>
        <v>0</v>
      </c>
      <c r="AP18" s="55">
        <f t="shared" si="26"/>
        <v>0</v>
      </c>
    </row>
    <row r="19" spans="2:42" ht="15" x14ac:dyDescent="0.25">
      <c r="B19" s="159" t="s">
        <v>172</v>
      </c>
      <c r="C19" s="159">
        <v>202477</v>
      </c>
      <c r="D19" s="159" t="s">
        <v>164</v>
      </c>
      <c r="E19" s="159" t="s">
        <v>175</v>
      </c>
      <c r="F19" s="158">
        <v>41437</v>
      </c>
      <c r="G19" s="19" t="s">
        <v>225</v>
      </c>
      <c r="H19" s="19" t="s">
        <v>160</v>
      </c>
      <c r="I19" s="212">
        <v>841.5</v>
      </c>
      <c r="J19" s="217">
        <v>841.5</v>
      </c>
      <c r="K19" s="213">
        <v>841.5</v>
      </c>
      <c r="L19" s="162">
        <f t="shared" si="27"/>
        <v>42377.77</v>
      </c>
      <c r="M19" s="60" t="str">
        <f t="shared" si="0"/>
        <v/>
      </c>
      <c r="N19" s="61" t="str">
        <f t="shared" si="1"/>
        <v/>
      </c>
      <c r="O19" s="60" t="str">
        <f t="shared" si="2"/>
        <v/>
      </c>
      <c r="P19" s="61" t="str">
        <f t="shared" si="3"/>
        <v/>
      </c>
      <c r="Q19" s="60" t="str">
        <f t="shared" si="4"/>
        <v/>
      </c>
      <c r="R19" s="61" t="str">
        <f t="shared" si="5"/>
        <v/>
      </c>
      <c r="S19" s="60" t="str">
        <f t="shared" si="6"/>
        <v/>
      </c>
      <c r="T19" s="61" t="str">
        <f t="shared" si="7"/>
        <v/>
      </c>
      <c r="U19" s="60" t="str">
        <f t="shared" si="8"/>
        <v/>
      </c>
      <c r="V19" s="61" t="str">
        <f t="shared" si="9"/>
        <v/>
      </c>
      <c r="W19" s="60" t="str">
        <f t="shared" si="10"/>
        <v/>
      </c>
      <c r="X19" s="61" t="str">
        <f t="shared" si="11"/>
        <v/>
      </c>
      <c r="Y19" s="60" t="str">
        <f t="shared" si="12"/>
        <v/>
      </c>
      <c r="Z19" s="61" t="str">
        <f t="shared" si="13"/>
        <v/>
      </c>
      <c r="AA19" s="60" t="str">
        <f t="shared" si="14"/>
        <v/>
      </c>
      <c r="AB19" s="61" t="str">
        <f t="shared" si="15"/>
        <v/>
      </c>
      <c r="AC19" s="60" t="str">
        <f t="shared" si="16"/>
        <v/>
      </c>
      <c r="AD19" s="61" t="str">
        <f t="shared" si="17"/>
        <v/>
      </c>
      <c r="AE19" s="60" t="str">
        <f t="shared" si="18"/>
        <v/>
      </c>
      <c r="AF19" s="61" t="str">
        <f t="shared" si="19"/>
        <v/>
      </c>
      <c r="AG19" s="60" t="str">
        <f t="shared" si="20"/>
        <v/>
      </c>
      <c r="AH19" s="61" t="str">
        <f t="shared" si="21"/>
        <v/>
      </c>
      <c r="AI19" s="60" t="str">
        <f t="shared" si="22"/>
        <v/>
      </c>
      <c r="AJ19" s="61" t="str">
        <f t="shared" si="23"/>
        <v/>
      </c>
      <c r="AK19" s="60" t="str">
        <f t="shared" si="24"/>
        <v/>
      </c>
      <c r="AL19" s="61" t="str">
        <f t="shared" si="25"/>
        <v/>
      </c>
      <c r="AM19" s="38"/>
      <c r="AN19" s="35">
        <f t="shared" si="28"/>
        <v>0</v>
      </c>
      <c r="AO19" s="35">
        <f t="shared" si="29"/>
        <v>0</v>
      </c>
      <c r="AP19" s="55">
        <f t="shared" si="26"/>
        <v>0</v>
      </c>
    </row>
    <row r="20" spans="2:42" ht="15" x14ac:dyDescent="0.25">
      <c r="B20" s="159" t="s">
        <v>172</v>
      </c>
      <c r="C20" s="159">
        <v>202477</v>
      </c>
      <c r="D20" s="159" t="s">
        <v>164</v>
      </c>
      <c r="E20" s="159" t="s">
        <v>175</v>
      </c>
      <c r="F20" s="158">
        <v>41437</v>
      </c>
      <c r="G20" s="19" t="s">
        <v>225</v>
      </c>
      <c r="H20" s="19" t="s">
        <v>151</v>
      </c>
      <c r="I20" s="212">
        <v>1350</v>
      </c>
      <c r="J20" s="217">
        <v>1350</v>
      </c>
      <c r="K20" s="213">
        <v>1350</v>
      </c>
      <c r="L20" s="162">
        <f t="shared" si="27"/>
        <v>43727.77</v>
      </c>
      <c r="M20" s="60" t="str">
        <f t="shared" si="0"/>
        <v/>
      </c>
      <c r="N20" s="61" t="str">
        <f t="shared" si="1"/>
        <v/>
      </c>
      <c r="O20" s="60" t="str">
        <f t="shared" si="2"/>
        <v/>
      </c>
      <c r="P20" s="61" t="str">
        <f t="shared" si="3"/>
        <v/>
      </c>
      <c r="Q20" s="60" t="str">
        <f t="shared" si="4"/>
        <v/>
      </c>
      <c r="R20" s="61" t="str">
        <f t="shared" si="5"/>
        <v/>
      </c>
      <c r="S20" s="60" t="str">
        <f t="shared" si="6"/>
        <v/>
      </c>
      <c r="T20" s="61" t="str">
        <f t="shared" si="7"/>
        <v/>
      </c>
      <c r="U20" s="60" t="str">
        <f t="shared" si="8"/>
        <v/>
      </c>
      <c r="V20" s="61" t="str">
        <f t="shared" si="9"/>
        <v/>
      </c>
      <c r="W20" s="60" t="str">
        <f t="shared" si="10"/>
        <v/>
      </c>
      <c r="X20" s="61" t="str">
        <f t="shared" si="11"/>
        <v/>
      </c>
      <c r="Y20" s="60" t="str">
        <f t="shared" si="12"/>
        <v/>
      </c>
      <c r="Z20" s="61" t="str">
        <f t="shared" si="13"/>
        <v/>
      </c>
      <c r="AA20" s="60" t="str">
        <f t="shared" si="14"/>
        <v/>
      </c>
      <c r="AB20" s="61" t="str">
        <f t="shared" si="15"/>
        <v/>
      </c>
      <c r="AC20" s="60" t="str">
        <f t="shared" si="16"/>
        <v/>
      </c>
      <c r="AD20" s="61" t="str">
        <f t="shared" si="17"/>
        <v/>
      </c>
      <c r="AE20" s="60" t="str">
        <f t="shared" si="18"/>
        <v/>
      </c>
      <c r="AF20" s="61" t="str">
        <f t="shared" si="19"/>
        <v/>
      </c>
      <c r="AG20" s="60" t="str">
        <f t="shared" si="20"/>
        <v/>
      </c>
      <c r="AH20" s="61" t="str">
        <f t="shared" si="21"/>
        <v/>
      </c>
      <c r="AI20" s="60" t="str">
        <f t="shared" si="22"/>
        <v/>
      </c>
      <c r="AJ20" s="61" t="str">
        <f t="shared" si="23"/>
        <v/>
      </c>
      <c r="AK20" s="60" t="str">
        <f t="shared" si="24"/>
        <v/>
      </c>
      <c r="AL20" s="61" t="str">
        <f t="shared" si="25"/>
        <v/>
      </c>
      <c r="AM20" s="39"/>
      <c r="AN20" s="35">
        <f t="shared" si="28"/>
        <v>0</v>
      </c>
      <c r="AO20" s="35">
        <f t="shared" si="29"/>
        <v>0</v>
      </c>
      <c r="AP20" s="55">
        <f t="shared" si="26"/>
        <v>0</v>
      </c>
    </row>
    <row r="21" spans="2:42" ht="15" x14ac:dyDescent="0.25">
      <c r="B21" s="159" t="s">
        <v>172</v>
      </c>
      <c r="C21" s="159">
        <v>202488</v>
      </c>
      <c r="D21" s="159" t="s">
        <v>181</v>
      </c>
      <c r="E21" s="159" t="s">
        <v>182</v>
      </c>
      <c r="F21" s="158">
        <v>41464</v>
      </c>
      <c r="G21" s="19" t="s">
        <v>225</v>
      </c>
      <c r="H21" s="19" t="s">
        <v>102</v>
      </c>
      <c r="I21" s="212">
        <v>5750</v>
      </c>
      <c r="J21" s="218"/>
      <c r="K21" s="213">
        <v>5750</v>
      </c>
      <c r="L21" s="162">
        <f t="shared" si="27"/>
        <v>49477.77</v>
      </c>
      <c r="M21" s="60" t="str">
        <f t="shared" si="0"/>
        <v/>
      </c>
      <c r="N21" s="61" t="str">
        <f t="shared" si="1"/>
        <v/>
      </c>
      <c r="O21" s="60" t="str">
        <f t="shared" si="2"/>
        <v/>
      </c>
      <c r="P21" s="61" t="str">
        <f t="shared" si="3"/>
        <v/>
      </c>
      <c r="Q21" s="60" t="str">
        <f t="shared" si="4"/>
        <v/>
      </c>
      <c r="R21" s="61" t="str">
        <f t="shared" si="5"/>
        <v/>
      </c>
      <c r="S21" s="60" t="str">
        <f t="shared" si="6"/>
        <v/>
      </c>
      <c r="T21" s="61" t="str">
        <f t="shared" si="7"/>
        <v/>
      </c>
      <c r="U21" s="60" t="str">
        <f t="shared" si="8"/>
        <v/>
      </c>
      <c r="V21" s="61" t="str">
        <f t="shared" si="9"/>
        <v/>
      </c>
      <c r="W21" s="60" t="str">
        <f t="shared" si="10"/>
        <v/>
      </c>
      <c r="X21" s="61" t="str">
        <f t="shared" si="11"/>
        <v/>
      </c>
      <c r="Y21" s="60" t="str">
        <f t="shared" si="12"/>
        <v/>
      </c>
      <c r="Z21" s="61" t="str">
        <f t="shared" si="13"/>
        <v/>
      </c>
      <c r="AA21" s="60" t="str">
        <f t="shared" si="14"/>
        <v/>
      </c>
      <c r="AB21" s="61" t="str">
        <f t="shared" si="15"/>
        <v/>
      </c>
      <c r="AC21" s="60" t="str">
        <f t="shared" si="16"/>
        <v/>
      </c>
      <c r="AD21" s="61" t="str">
        <f t="shared" si="17"/>
        <v/>
      </c>
      <c r="AE21" s="60" t="str">
        <f t="shared" si="18"/>
        <v/>
      </c>
      <c r="AF21" s="61" t="str">
        <f t="shared" si="19"/>
        <v/>
      </c>
      <c r="AG21" s="60" t="str">
        <f t="shared" si="20"/>
        <v/>
      </c>
      <c r="AH21" s="61" t="str">
        <f t="shared" si="21"/>
        <v/>
      </c>
      <c r="AI21" s="60" t="str">
        <f t="shared" si="22"/>
        <v/>
      </c>
      <c r="AJ21" s="61" t="str">
        <f t="shared" si="23"/>
        <v/>
      </c>
      <c r="AK21" s="60" t="str">
        <f t="shared" si="24"/>
        <v/>
      </c>
      <c r="AL21" s="61" t="str">
        <f t="shared" si="25"/>
        <v/>
      </c>
      <c r="AM21" s="39"/>
      <c r="AN21" s="35">
        <f t="shared" si="28"/>
        <v>0</v>
      </c>
      <c r="AO21" s="35">
        <f t="shared" si="29"/>
        <v>0</v>
      </c>
      <c r="AP21" s="55">
        <f t="shared" si="26"/>
        <v>0</v>
      </c>
    </row>
    <row r="22" spans="2:42" ht="15" x14ac:dyDescent="0.25">
      <c r="B22" s="159" t="s">
        <v>172</v>
      </c>
      <c r="C22" s="159">
        <v>202496</v>
      </c>
      <c r="D22" s="159" t="s">
        <v>186</v>
      </c>
      <c r="E22" s="159" t="s">
        <v>187</v>
      </c>
      <c r="F22" s="158">
        <v>41472</v>
      </c>
      <c r="G22" s="158" t="s">
        <v>225</v>
      </c>
      <c r="H22" s="19" t="s">
        <v>48</v>
      </c>
      <c r="I22" s="212">
        <v>4254.25</v>
      </c>
      <c r="J22" s="217">
        <v>4254.2499999999991</v>
      </c>
      <c r="K22" s="213">
        <v>4254.2499999999991</v>
      </c>
      <c r="L22" s="162">
        <f t="shared" si="27"/>
        <v>53732.02</v>
      </c>
      <c r="M22" s="60" t="str">
        <f t="shared" si="0"/>
        <v/>
      </c>
      <c r="N22" s="61" t="str">
        <f t="shared" si="1"/>
        <v/>
      </c>
      <c r="O22" s="60" t="str">
        <f t="shared" si="2"/>
        <v/>
      </c>
      <c r="P22" s="61" t="str">
        <f t="shared" si="3"/>
        <v/>
      </c>
      <c r="Q22" s="60" t="str">
        <f t="shared" si="4"/>
        <v/>
      </c>
      <c r="R22" s="61" t="str">
        <f t="shared" si="5"/>
        <v/>
      </c>
      <c r="S22" s="60" t="str">
        <f t="shared" si="6"/>
        <v/>
      </c>
      <c r="T22" s="61" t="str">
        <f t="shared" si="7"/>
        <v/>
      </c>
      <c r="U22" s="60" t="str">
        <f t="shared" si="8"/>
        <v/>
      </c>
      <c r="V22" s="61" t="str">
        <f t="shared" si="9"/>
        <v/>
      </c>
      <c r="W22" s="60" t="str">
        <f t="shared" si="10"/>
        <v/>
      </c>
      <c r="X22" s="61" t="str">
        <f t="shared" si="11"/>
        <v/>
      </c>
      <c r="Y22" s="60" t="str">
        <f t="shared" si="12"/>
        <v/>
      </c>
      <c r="Z22" s="61" t="str">
        <f t="shared" si="13"/>
        <v/>
      </c>
      <c r="AA22" s="60" t="str">
        <f t="shared" si="14"/>
        <v/>
      </c>
      <c r="AB22" s="61" t="str">
        <f t="shared" si="15"/>
        <v/>
      </c>
      <c r="AC22" s="60" t="str">
        <f t="shared" si="16"/>
        <v/>
      </c>
      <c r="AD22" s="61" t="str">
        <f t="shared" si="17"/>
        <v/>
      </c>
      <c r="AE22" s="60" t="str">
        <f t="shared" si="18"/>
        <v/>
      </c>
      <c r="AF22" s="61" t="str">
        <f t="shared" si="19"/>
        <v/>
      </c>
      <c r="AG22" s="60" t="str">
        <f t="shared" si="20"/>
        <v/>
      </c>
      <c r="AH22" s="61" t="str">
        <f t="shared" si="21"/>
        <v/>
      </c>
      <c r="AI22" s="60" t="str">
        <f t="shared" si="22"/>
        <v/>
      </c>
      <c r="AJ22" s="61" t="str">
        <f t="shared" si="23"/>
        <v/>
      </c>
      <c r="AK22" s="60" t="str">
        <f t="shared" si="24"/>
        <v/>
      </c>
      <c r="AL22" s="61" t="str">
        <f t="shared" si="25"/>
        <v/>
      </c>
      <c r="AM22" s="39"/>
      <c r="AN22" s="35">
        <f t="shared" si="28"/>
        <v>0</v>
      </c>
      <c r="AO22" s="35">
        <f t="shared" si="29"/>
        <v>0</v>
      </c>
      <c r="AP22" s="55">
        <f t="shared" si="26"/>
        <v>0</v>
      </c>
    </row>
    <row r="23" spans="2:42" ht="15" x14ac:dyDescent="0.25">
      <c r="B23" s="159" t="s">
        <v>172</v>
      </c>
      <c r="C23" s="159">
        <v>202517</v>
      </c>
      <c r="D23" s="159" t="s">
        <v>185</v>
      </c>
      <c r="E23" s="159" t="s">
        <v>182</v>
      </c>
      <c r="F23" s="166">
        <v>41472</v>
      </c>
      <c r="G23" s="19" t="s">
        <v>225</v>
      </c>
      <c r="H23" s="19" t="s">
        <v>102</v>
      </c>
      <c r="I23" s="212">
        <v>5002.5</v>
      </c>
      <c r="J23" s="217">
        <v>5002.5</v>
      </c>
      <c r="K23" s="213">
        <v>5002.5</v>
      </c>
      <c r="L23" s="162">
        <f t="shared" si="27"/>
        <v>58734.52</v>
      </c>
      <c r="M23" s="60" t="str">
        <f t="shared" si="0"/>
        <v/>
      </c>
      <c r="N23" s="61" t="str">
        <f t="shared" si="1"/>
        <v/>
      </c>
      <c r="O23" s="60" t="str">
        <f t="shared" si="2"/>
        <v/>
      </c>
      <c r="P23" s="61" t="str">
        <f t="shared" si="3"/>
        <v/>
      </c>
      <c r="Q23" s="60" t="str">
        <f t="shared" si="4"/>
        <v/>
      </c>
      <c r="R23" s="61" t="str">
        <f t="shared" si="5"/>
        <v/>
      </c>
      <c r="S23" s="60" t="str">
        <f t="shared" si="6"/>
        <v/>
      </c>
      <c r="T23" s="61" t="str">
        <f t="shared" si="7"/>
        <v/>
      </c>
      <c r="U23" s="60" t="str">
        <f t="shared" si="8"/>
        <v/>
      </c>
      <c r="V23" s="61" t="str">
        <f t="shared" si="9"/>
        <v/>
      </c>
      <c r="W23" s="60" t="str">
        <f t="shared" si="10"/>
        <v/>
      </c>
      <c r="X23" s="61" t="str">
        <f t="shared" si="11"/>
        <v/>
      </c>
      <c r="Y23" s="60" t="str">
        <f t="shared" si="12"/>
        <v/>
      </c>
      <c r="Z23" s="61" t="str">
        <f t="shared" si="13"/>
        <v/>
      </c>
      <c r="AA23" s="60" t="str">
        <f t="shared" si="14"/>
        <v/>
      </c>
      <c r="AB23" s="61" t="str">
        <f t="shared" si="15"/>
        <v/>
      </c>
      <c r="AC23" s="60" t="str">
        <f t="shared" si="16"/>
        <v/>
      </c>
      <c r="AD23" s="61" t="str">
        <f t="shared" si="17"/>
        <v/>
      </c>
      <c r="AE23" s="60" t="str">
        <f t="shared" si="18"/>
        <v/>
      </c>
      <c r="AF23" s="61" t="str">
        <f t="shared" si="19"/>
        <v/>
      </c>
      <c r="AG23" s="60" t="str">
        <f t="shared" si="20"/>
        <v/>
      </c>
      <c r="AH23" s="61" t="str">
        <f t="shared" si="21"/>
        <v/>
      </c>
      <c r="AI23" s="60" t="str">
        <f t="shared" si="22"/>
        <v/>
      </c>
      <c r="AJ23" s="61" t="str">
        <f t="shared" si="23"/>
        <v/>
      </c>
      <c r="AK23" s="60" t="str">
        <f t="shared" si="24"/>
        <v/>
      </c>
      <c r="AL23" s="61" t="str">
        <f t="shared" si="25"/>
        <v/>
      </c>
      <c r="AM23" s="39"/>
      <c r="AN23" s="35">
        <f t="shared" si="28"/>
        <v>0</v>
      </c>
      <c r="AO23" s="35">
        <f t="shared" si="29"/>
        <v>0</v>
      </c>
      <c r="AP23" s="55">
        <f t="shared" si="26"/>
        <v>0</v>
      </c>
    </row>
    <row r="24" spans="2:42" ht="15" x14ac:dyDescent="0.25">
      <c r="B24" s="159" t="s">
        <v>172</v>
      </c>
      <c r="C24" s="159" t="s">
        <v>98</v>
      </c>
      <c r="D24" s="159" t="s">
        <v>147</v>
      </c>
      <c r="E24" s="159" t="s">
        <v>177</v>
      </c>
      <c r="F24" s="166">
        <v>41456</v>
      </c>
      <c r="G24" s="19" t="s">
        <v>225</v>
      </c>
      <c r="H24" s="19" t="s">
        <v>102</v>
      </c>
      <c r="I24" s="214">
        <v>4500</v>
      </c>
      <c r="J24" s="217">
        <v>4500</v>
      </c>
      <c r="K24" s="213">
        <v>4500</v>
      </c>
      <c r="L24" s="162">
        <f t="shared" si="27"/>
        <v>63234.52</v>
      </c>
      <c r="M24" s="60" t="str">
        <f t="shared" si="0"/>
        <v/>
      </c>
      <c r="N24" s="61" t="str">
        <f t="shared" si="1"/>
        <v/>
      </c>
      <c r="O24" s="60" t="str">
        <f t="shared" si="2"/>
        <v/>
      </c>
      <c r="P24" s="61" t="str">
        <f t="shared" si="3"/>
        <v/>
      </c>
      <c r="Q24" s="60" t="str">
        <f t="shared" si="4"/>
        <v/>
      </c>
      <c r="R24" s="61" t="str">
        <f t="shared" si="5"/>
        <v/>
      </c>
      <c r="S24" s="60" t="str">
        <f t="shared" si="6"/>
        <v/>
      </c>
      <c r="T24" s="61" t="str">
        <f t="shared" si="7"/>
        <v/>
      </c>
      <c r="U24" s="60" t="str">
        <f t="shared" si="8"/>
        <v/>
      </c>
      <c r="V24" s="61" t="str">
        <f t="shared" si="9"/>
        <v/>
      </c>
      <c r="W24" s="60" t="str">
        <f t="shared" si="10"/>
        <v/>
      </c>
      <c r="X24" s="61" t="str">
        <f t="shared" si="11"/>
        <v/>
      </c>
      <c r="Y24" s="60" t="str">
        <f t="shared" si="12"/>
        <v/>
      </c>
      <c r="Z24" s="61" t="str">
        <f t="shared" si="13"/>
        <v/>
      </c>
      <c r="AA24" s="60" t="str">
        <f t="shared" si="14"/>
        <v/>
      </c>
      <c r="AB24" s="61" t="str">
        <f t="shared" si="15"/>
        <v/>
      </c>
      <c r="AC24" s="60" t="str">
        <f t="shared" si="16"/>
        <v/>
      </c>
      <c r="AD24" s="61" t="str">
        <f t="shared" si="17"/>
        <v/>
      </c>
      <c r="AE24" s="60" t="str">
        <f t="shared" si="18"/>
        <v/>
      </c>
      <c r="AF24" s="61" t="str">
        <f t="shared" si="19"/>
        <v/>
      </c>
      <c r="AG24" s="60" t="str">
        <f t="shared" si="20"/>
        <v/>
      </c>
      <c r="AH24" s="61" t="str">
        <f t="shared" si="21"/>
        <v/>
      </c>
      <c r="AI24" s="60" t="str">
        <f t="shared" si="22"/>
        <v/>
      </c>
      <c r="AJ24" s="61" t="str">
        <f t="shared" si="23"/>
        <v/>
      </c>
      <c r="AK24" s="60" t="str">
        <f t="shared" si="24"/>
        <v/>
      </c>
      <c r="AL24" s="61" t="str">
        <f t="shared" si="25"/>
        <v/>
      </c>
      <c r="AM24" s="39"/>
      <c r="AN24" s="35">
        <f t="shared" si="28"/>
        <v>0</v>
      </c>
      <c r="AO24" s="35">
        <f t="shared" si="29"/>
        <v>0</v>
      </c>
      <c r="AP24" s="55">
        <f t="shared" si="26"/>
        <v>0</v>
      </c>
    </row>
    <row r="25" spans="2:42" ht="15" x14ac:dyDescent="0.25">
      <c r="B25" s="159" t="s">
        <v>172</v>
      </c>
      <c r="C25" s="19">
        <v>202522</v>
      </c>
      <c r="D25" s="19" t="s">
        <v>218</v>
      </c>
      <c r="E25" s="19" t="s">
        <v>219</v>
      </c>
      <c r="F25" s="166">
        <v>41491</v>
      </c>
      <c r="G25" s="202">
        <v>0</v>
      </c>
      <c r="H25" s="19" t="s">
        <v>216</v>
      </c>
      <c r="I25" s="201">
        <v>1312.5</v>
      </c>
      <c r="J25" s="217">
        <v>656.25</v>
      </c>
      <c r="K25" s="213">
        <v>1312.5</v>
      </c>
      <c r="L25" s="162">
        <f t="shared" si="27"/>
        <v>64547.02</v>
      </c>
      <c r="M25" s="60" t="str">
        <f t="shared" si="0"/>
        <v/>
      </c>
      <c r="N25" s="61" t="str">
        <f t="shared" si="1"/>
        <v/>
      </c>
      <c r="O25" s="60" t="str">
        <f t="shared" si="2"/>
        <v/>
      </c>
      <c r="P25" s="61" t="str">
        <f t="shared" si="3"/>
        <v/>
      </c>
      <c r="Q25" s="60" t="str">
        <f t="shared" si="4"/>
        <v/>
      </c>
      <c r="R25" s="61" t="str">
        <f t="shared" si="5"/>
        <v/>
      </c>
      <c r="S25" s="60" t="str">
        <f t="shared" si="6"/>
        <v/>
      </c>
      <c r="T25" s="61" t="str">
        <f t="shared" si="7"/>
        <v/>
      </c>
      <c r="U25" s="60" t="str">
        <f t="shared" si="8"/>
        <v/>
      </c>
      <c r="V25" s="61" t="str">
        <f t="shared" si="9"/>
        <v/>
      </c>
      <c r="W25" s="60" t="str">
        <f t="shared" si="10"/>
        <v/>
      </c>
      <c r="X25" s="61" t="str">
        <f t="shared" si="11"/>
        <v/>
      </c>
      <c r="Y25" s="60" t="str">
        <f t="shared" si="12"/>
        <v/>
      </c>
      <c r="Z25" s="61" t="str">
        <f t="shared" si="13"/>
        <v/>
      </c>
      <c r="AA25" s="60" t="str">
        <f t="shared" si="14"/>
        <v/>
      </c>
      <c r="AB25" s="61" t="str">
        <f t="shared" si="15"/>
        <v/>
      </c>
      <c r="AC25" s="60" t="str">
        <f t="shared" si="16"/>
        <v/>
      </c>
      <c r="AD25" s="61" t="str">
        <f t="shared" si="17"/>
        <v/>
      </c>
      <c r="AE25" s="60" t="str">
        <f t="shared" si="18"/>
        <v/>
      </c>
      <c r="AF25" s="61" t="str">
        <f t="shared" si="19"/>
        <v/>
      </c>
      <c r="AG25" s="60" t="str">
        <f t="shared" si="20"/>
        <v/>
      </c>
      <c r="AH25" s="61" t="str">
        <f t="shared" si="21"/>
        <v/>
      </c>
      <c r="AI25" s="60" t="str">
        <f t="shared" si="22"/>
        <v/>
      </c>
      <c r="AJ25" s="61" t="str">
        <f t="shared" si="23"/>
        <v/>
      </c>
      <c r="AK25" s="60" t="str">
        <f t="shared" si="24"/>
        <v/>
      </c>
      <c r="AL25" s="61" t="str">
        <f t="shared" si="25"/>
        <v/>
      </c>
      <c r="AM25" s="39"/>
      <c r="AN25" s="35">
        <f t="shared" si="28"/>
        <v>0</v>
      </c>
      <c r="AO25" s="35">
        <f t="shared" si="29"/>
        <v>0</v>
      </c>
      <c r="AP25" s="55">
        <f t="shared" si="26"/>
        <v>0</v>
      </c>
    </row>
    <row r="26" spans="2:42" ht="15" x14ac:dyDescent="0.25">
      <c r="B26" s="159" t="s">
        <v>172</v>
      </c>
      <c r="C26" s="19">
        <v>202522</v>
      </c>
      <c r="D26" s="19" t="s">
        <v>218</v>
      </c>
      <c r="E26" s="19" t="s">
        <v>219</v>
      </c>
      <c r="F26" s="166">
        <v>41491</v>
      </c>
      <c r="G26" s="202">
        <v>0</v>
      </c>
      <c r="H26" s="19" t="s">
        <v>48</v>
      </c>
      <c r="I26" s="201">
        <v>3000</v>
      </c>
      <c r="J26" s="217">
        <v>2634.1463414634145</v>
      </c>
      <c r="K26" s="213">
        <v>5268.292682926829</v>
      </c>
      <c r="L26" s="162">
        <f t="shared" si="27"/>
        <v>69815.312682926829</v>
      </c>
      <c r="M26" s="60" t="str">
        <f t="shared" si="0"/>
        <v/>
      </c>
      <c r="N26" s="61" t="str">
        <f t="shared" si="1"/>
        <v/>
      </c>
      <c r="O26" s="60" t="str">
        <f t="shared" si="2"/>
        <v/>
      </c>
      <c r="P26" s="61" t="str">
        <f t="shared" si="3"/>
        <v/>
      </c>
      <c r="Q26" s="60" t="str">
        <f t="shared" si="4"/>
        <v/>
      </c>
      <c r="R26" s="61" t="str">
        <f t="shared" si="5"/>
        <v/>
      </c>
      <c r="S26" s="60" t="str">
        <f t="shared" si="6"/>
        <v/>
      </c>
      <c r="T26" s="61" t="str">
        <f t="shared" si="7"/>
        <v/>
      </c>
      <c r="U26" s="60" t="str">
        <f t="shared" si="8"/>
        <v/>
      </c>
      <c r="V26" s="61" t="str">
        <f t="shared" si="9"/>
        <v/>
      </c>
      <c r="W26" s="60" t="str">
        <f t="shared" si="10"/>
        <v/>
      </c>
      <c r="X26" s="61" t="str">
        <f t="shared" si="11"/>
        <v/>
      </c>
      <c r="Y26" s="60" t="str">
        <f t="shared" si="12"/>
        <v/>
      </c>
      <c r="Z26" s="61" t="str">
        <f t="shared" si="13"/>
        <v/>
      </c>
      <c r="AA26" s="60" t="str">
        <f t="shared" si="14"/>
        <v/>
      </c>
      <c r="AB26" s="61" t="str">
        <f t="shared" si="15"/>
        <v/>
      </c>
      <c r="AC26" s="60" t="str">
        <f t="shared" si="16"/>
        <v/>
      </c>
      <c r="AD26" s="61" t="str">
        <f t="shared" si="17"/>
        <v/>
      </c>
      <c r="AE26" s="60" t="str">
        <f t="shared" si="18"/>
        <v/>
      </c>
      <c r="AF26" s="61" t="str">
        <f t="shared" si="19"/>
        <v/>
      </c>
      <c r="AG26" s="60" t="str">
        <f t="shared" si="20"/>
        <v/>
      </c>
      <c r="AH26" s="61" t="str">
        <f t="shared" si="21"/>
        <v/>
      </c>
      <c r="AI26" s="60" t="str">
        <f t="shared" si="22"/>
        <v/>
      </c>
      <c r="AJ26" s="61" t="str">
        <f t="shared" si="23"/>
        <v/>
      </c>
      <c r="AK26" s="60" t="str">
        <f t="shared" si="24"/>
        <v/>
      </c>
      <c r="AL26" s="61" t="str">
        <f t="shared" si="25"/>
        <v/>
      </c>
      <c r="AM26" s="33"/>
      <c r="AN26" s="35">
        <f t="shared" si="28"/>
        <v>0</v>
      </c>
      <c r="AO26" s="35">
        <f t="shared" si="29"/>
        <v>0</v>
      </c>
      <c r="AP26" s="55">
        <f t="shared" si="26"/>
        <v>0</v>
      </c>
    </row>
    <row r="27" spans="2:42" s="47" customFormat="1" ht="15" x14ac:dyDescent="0.25">
      <c r="B27" s="159" t="s">
        <v>172</v>
      </c>
      <c r="C27" s="19">
        <v>202522</v>
      </c>
      <c r="D27" s="19" t="s">
        <v>218</v>
      </c>
      <c r="E27" s="19" t="s">
        <v>219</v>
      </c>
      <c r="F27" s="166">
        <v>41491</v>
      </c>
      <c r="G27" s="202">
        <v>0</v>
      </c>
      <c r="H27" s="19" t="s">
        <v>48</v>
      </c>
      <c r="I27" s="201">
        <v>750</v>
      </c>
      <c r="J27" s="217">
        <v>749.99999999999989</v>
      </c>
      <c r="K27" s="213">
        <v>1499.9999999999998</v>
      </c>
      <c r="L27" s="162">
        <f t="shared" si="27"/>
        <v>71315.312682926829</v>
      </c>
      <c r="M27" s="60" t="str">
        <f t="shared" si="0"/>
        <v/>
      </c>
      <c r="N27" s="61" t="str">
        <f t="shared" si="1"/>
        <v/>
      </c>
      <c r="O27" s="60" t="str">
        <f t="shared" si="2"/>
        <v/>
      </c>
      <c r="P27" s="61" t="str">
        <f t="shared" si="3"/>
        <v/>
      </c>
      <c r="Q27" s="60" t="str">
        <f t="shared" si="4"/>
        <v/>
      </c>
      <c r="R27" s="61" t="str">
        <f t="shared" si="5"/>
        <v/>
      </c>
      <c r="S27" s="60" t="str">
        <f t="shared" si="6"/>
        <v/>
      </c>
      <c r="T27" s="61" t="str">
        <f t="shared" si="7"/>
        <v/>
      </c>
      <c r="U27" s="60" t="str">
        <f t="shared" si="8"/>
        <v/>
      </c>
      <c r="V27" s="61" t="str">
        <f t="shared" si="9"/>
        <v/>
      </c>
      <c r="W27" s="60" t="str">
        <f t="shared" si="10"/>
        <v/>
      </c>
      <c r="X27" s="61" t="str">
        <f t="shared" si="11"/>
        <v/>
      </c>
      <c r="Y27" s="60" t="str">
        <f t="shared" si="12"/>
        <v/>
      </c>
      <c r="Z27" s="61" t="str">
        <f t="shared" si="13"/>
        <v/>
      </c>
      <c r="AA27" s="60" t="str">
        <f t="shared" si="14"/>
        <v/>
      </c>
      <c r="AB27" s="61" t="str">
        <f t="shared" si="15"/>
        <v/>
      </c>
      <c r="AC27" s="60" t="str">
        <f t="shared" si="16"/>
        <v/>
      </c>
      <c r="AD27" s="61" t="str">
        <f t="shared" si="17"/>
        <v/>
      </c>
      <c r="AE27" s="60" t="str">
        <f t="shared" si="18"/>
        <v/>
      </c>
      <c r="AF27" s="61" t="str">
        <f t="shared" si="19"/>
        <v/>
      </c>
      <c r="AG27" s="60" t="str">
        <f t="shared" si="20"/>
        <v/>
      </c>
      <c r="AH27" s="61" t="str">
        <f t="shared" si="21"/>
        <v/>
      </c>
      <c r="AI27" s="60" t="str">
        <f t="shared" si="22"/>
        <v/>
      </c>
      <c r="AJ27" s="61" t="str">
        <f t="shared" si="23"/>
        <v/>
      </c>
      <c r="AK27" s="60" t="str">
        <f t="shared" si="24"/>
        <v/>
      </c>
      <c r="AL27" s="61" t="str">
        <f t="shared" si="25"/>
        <v/>
      </c>
      <c r="AM27" s="46"/>
      <c r="AN27" s="35">
        <f t="shared" si="28"/>
        <v>0</v>
      </c>
      <c r="AO27" s="35">
        <f t="shared" si="29"/>
        <v>0</v>
      </c>
      <c r="AP27" s="56">
        <f t="shared" si="26"/>
        <v>0</v>
      </c>
    </row>
    <row r="28" spans="2:42" ht="15" x14ac:dyDescent="0.25">
      <c r="B28" s="159" t="s">
        <v>172</v>
      </c>
      <c r="C28" s="19">
        <v>202522</v>
      </c>
      <c r="D28" s="19" t="s">
        <v>218</v>
      </c>
      <c r="E28" s="19" t="s">
        <v>219</v>
      </c>
      <c r="F28" s="166">
        <v>41491</v>
      </c>
      <c r="G28" s="202">
        <v>0</v>
      </c>
      <c r="H28" s="19" t="s">
        <v>48</v>
      </c>
      <c r="I28" s="201">
        <v>2525</v>
      </c>
      <c r="J28" s="217">
        <v>2525.0000000000005</v>
      </c>
      <c r="K28" s="213">
        <v>5050.0000000000009</v>
      </c>
      <c r="L28" s="162">
        <f t="shared" si="27"/>
        <v>76365.312682926829</v>
      </c>
      <c r="M28" s="60" t="str">
        <f t="shared" si="0"/>
        <v/>
      </c>
      <c r="N28" s="61" t="str">
        <f t="shared" si="1"/>
        <v/>
      </c>
      <c r="O28" s="60" t="str">
        <f t="shared" si="2"/>
        <v/>
      </c>
      <c r="P28" s="61" t="str">
        <f t="shared" si="3"/>
        <v/>
      </c>
      <c r="Q28" s="60" t="str">
        <f t="shared" si="4"/>
        <v/>
      </c>
      <c r="R28" s="61" t="str">
        <f t="shared" si="5"/>
        <v/>
      </c>
      <c r="S28" s="60" t="str">
        <f t="shared" si="6"/>
        <v/>
      </c>
      <c r="T28" s="61" t="str">
        <f t="shared" si="7"/>
        <v/>
      </c>
      <c r="U28" s="60" t="str">
        <f t="shared" si="8"/>
        <v/>
      </c>
      <c r="V28" s="61" t="str">
        <f t="shared" si="9"/>
        <v/>
      </c>
      <c r="W28" s="60" t="str">
        <f t="shared" si="10"/>
        <v/>
      </c>
      <c r="X28" s="61" t="str">
        <f t="shared" si="11"/>
        <v/>
      </c>
      <c r="Y28" s="60" t="str">
        <f t="shared" si="12"/>
        <v/>
      </c>
      <c r="Z28" s="61" t="str">
        <f t="shared" si="13"/>
        <v/>
      </c>
      <c r="AA28" s="60" t="str">
        <f t="shared" si="14"/>
        <v/>
      </c>
      <c r="AB28" s="61" t="str">
        <f t="shared" si="15"/>
        <v/>
      </c>
      <c r="AC28" s="60" t="str">
        <f t="shared" si="16"/>
        <v/>
      </c>
      <c r="AD28" s="61" t="str">
        <f t="shared" si="17"/>
        <v/>
      </c>
      <c r="AE28" s="60" t="str">
        <f t="shared" si="18"/>
        <v/>
      </c>
      <c r="AF28" s="61" t="str">
        <f t="shared" si="19"/>
        <v/>
      </c>
      <c r="AG28" s="60" t="str">
        <f t="shared" si="20"/>
        <v/>
      </c>
      <c r="AH28" s="61" t="str">
        <f t="shared" si="21"/>
        <v/>
      </c>
      <c r="AI28" s="60" t="str">
        <f t="shared" si="22"/>
        <v/>
      </c>
      <c r="AJ28" s="61" t="str">
        <f t="shared" si="23"/>
        <v/>
      </c>
      <c r="AK28" s="60" t="str">
        <f t="shared" si="24"/>
        <v/>
      </c>
      <c r="AL28" s="61" t="str">
        <f t="shared" si="25"/>
        <v/>
      </c>
      <c r="AN28" s="35">
        <f t="shared" si="28"/>
        <v>0</v>
      </c>
      <c r="AO28" s="35">
        <f t="shared" si="29"/>
        <v>0</v>
      </c>
      <c r="AP28" s="55">
        <f t="shared" si="26"/>
        <v>0</v>
      </c>
    </row>
    <row r="29" spans="2:42" ht="15" x14ac:dyDescent="0.25">
      <c r="B29" s="159" t="s">
        <v>172</v>
      </c>
      <c r="C29" s="19">
        <v>202522</v>
      </c>
      <c r="D29" s="19" t="s">
        <v>218</v>
      </c>
      <c r="E29" s="19" t="s">
        <v>219</v>
      </c>
      <c r="F29" s="166">
        <v>41491</v>
      </c>
      <c r="G29" s="202">
        <v>0</v>
      </c>
      <c r="H29" s="19" t="s">
        <v>160</v>
      </c>
      <c r="I29" s="201">
        <v>420.75</v>
      </c>
      <c r="J29" s="217">
        <v>420.75</v>
      </c>
      <c r="K29" s="213">
        <v>1683</v>
      </c>
      <c r="L29" s="162">
        <f t="shared" si="27"/>
        <v>78048.312682926829</v>
      </c>
      <c r="M29" s="60" t="str">
        <f t="shared" si="0"/>
        <v/>
      </c>
      <c r="N29" s="61" t="str">
        <f t="shared" si="1"/>
        <v/>
      </c>
      <c r="O29" s="60" t="str">
        <f t="shared" si="2"/>
        <v/>
      </c>
      <c r="P29" s="61" t="str">
        <f t="shared" si="3"/>
        <v/>
      </c>
      <c r="Q29" s="60" t="str">
        <f t="shared" si="4"/>
        <v/>
      </c>
      <c r="R29" s="61" t="str">
        <f t="shared" si="5"/>
        <v/>
      </c>
      <c r="S29" s="60" t="str">
        <f t="shared" si="6"/>
        <v/>
      </c>
      <c r="T29" s="61" t="str">
        <f t="shared" si="7"/>
        <v/>
      </c>
      <c r="U29" s="60" t="str">
        <f t="shared" si="8"/>
        <v/>
      </c>
      <c r="V29" s="61" t="str">
        <f t="shared" si="9"/>
        <v/>
      </c>
      <c r="W29" s="60" t="str">
        <f t="shared" si="10"/>
        <v/>
      </c>
      <c r="X29" s="61" t="str">
        <f t="shared" si="11"/>
        <v/>
      </c>
      <c r="Y29" s="60" t="str">
        <f t="shared" si="12"/>
        <v/>
      </c>
      <c r="Z29" s="61" t="str">
        <f t="shared" si="13"/>
        <v/>
      </c>
      <c r="AA29" s="60" t="str">
        <f t="shared" si="14"/>
        <v/>
      </c>
      <c r="AB29" s="61" t="str">
        <f t="shared" si="15"/>
        <v/>
      </c>
      <c r="AC29" s="60" t="str">
        <f t="shared" si="16"/>
        <v/>
      </c>
      <c r="AD29" s="61" t="str">
        <f t="shared" si="17"/>
        <v/>
      </c>
      <c r="AE29" s="60" t="str">
        <f t="shared" si="18"/>
        <v/>
      </c>
      <c r="AF29" s="61" t="str">
        <f t="shared" si="19"/>
        <v/>
      </c>
      <c r="AG29" s="60" t="str">
        <f t="shared" si="20"/>
        <v/>
      </c>
      <c r="AH29" s="61" t="str">
        <f t="shared" si="21"/>
        <v/>
      </c>
      <c r="AI29" s="60" t="str">
        <f t="shared" si="22"/>
        <v/>
      </c>
      <c r="AJ29" s="61" t="str">
        <f t="shared" si="23"/>
        <v/>
      </c>
      <c r="AK29" s="60" t="str">
        <f t="shared" si="24"/>
        <v/>
      </c>
      <c r="AL29" s="61" t="str">
        <f t="shared" si="25"/>
        <v/>
      </c>
      <c r="AN29" s="35">
        <f t="shared" si="28"/>
        <v>0</v>
      </c>
      <c r="AO29" s="35">
        <f t="shared" si="29"/>
        <v>0</v>
      </c>
      <c r="AP29" s="55">
        <f t="shared" si="26"/>
        <v>0</v>
      </c>
    </row>
    <row r="30" spans="2:42" ht="15" x14ac:dyDescent="0.25">
      <c r="B30"/>
      <c r="C30"/>
      <c r="D30"/>
      <c r="E30"/>
      <c r="F30"/>
      <c r="G30"/>
      <c r="H30"/>
      <c r="I30" s="201"/>
      <c r="J30" s="218"/>
      <c r="K30" s="201"/>
      <c r="L30" s="162">
        <f t="shared" si="27"/>
        <v>78048.312682926829</v>
      </c>
      <c r="M30" s="60" t="str">
        <f t="shared" si="0"/>
        <v/>
      </c>
      <c r="N30" s="61" t="str">
        <f t="shared" si="1"/>
        <v/>
      </c>
      <c r="O30" s="60" t="str">
        <f t="shared" si="2"/>
        <v/>
      </c>
      <c r="P30" s="61" t="str">
        <f t="shared" si="3"/>
        <v/>
      </c>
      <c r="Q30" s="60" t="str">
        <f t="shared" si="4"/>
        <v/>
      </c>
      <c r="R30" s="61" t="str">
        <f t="shared" si="5"/>
        <v/>
      </c>
      <c r="S30" s="60" t="str">
        <f t="shared" si="6"/>
        <v/>
      </c>
      <c r="T30" s="61" t="str">
        <f t="shared" si="7"/>
        <v/>
      </c>
      <c r="U30" s="60" t="str">
        <f t="shared" si="8"/>
        <v/>
      </c>
      <c r="V30" s="61" t="str">
        <f t="shared" si="9"/>
        <v/>
      </c>
      <c r="W30" s="60" t="str">
        <f t="shared" si="10"/>
        <v/>
      </c>
      <c r="X30" s="61" t="str">
        <f t="shared" si="11"/>
        <v/>
      </c>
      <c r="Y30" s="60" t="str">
        <f t="shared" si="12"/>
        <v/>
      </c>
      <c r="Z30" s="61" t="str">
        <f t="shared" si="13"/>
        <v/>
      </c>
      <c r="AA30" s="60" t="str">
        <f t="shared" si="14"/>
        <v/>
      </c>
      <c r="AB30" s="61" t="str">
        <f t="shared" si="15"/>
        <v/>
      </c>
      <c r="AC30" s="60" t="str">
        <f t="shared" si="16"/>
        <v/>
      </c>
      <c r="AD30" s="61" t="str">
        <f t="shared" si="17"/>
        <v/>
      </c>
      <c r="AE30" s="60" t="str">
        <f t="shared" si="18"/>
        <v/>
      </c>
      <c r="AF30" s="61" t="str">
        <f t="shared" si="19"/>
        <v/>
      </c>
      <c r="AG30" s="60" t="str">
        <f t="shared" si="20"/>
        <v/>
      </c>
      <c r="AH30" s="61" t="str">
        <f t="shared" si="21"/>
        <v/>
      </c>
      <c r="AI30" s="60" t="str">
        <f t="shared" si="22"/>
        <v/>
      </c>
      <c r="AJ30" s="61" t="str">
        <f t="shared" si="23"/>
        <v/>
      </c>
      <c r="AK30" s="60" t="str">
        <f t="shared" si="24"/>
        <v/>
      </c>
      <c r="AL30" s="61" t="str">
        <f t="shared" si="25"/>
        <v/>
      </c>
      <c r="AN30" s="35">
        <f t="shared" si="28"/>
        <v>0</v>
      </c>
      <c r="AO30" s="35">
        <f t="shared" si="29"/>
        <v>0</v>
      </c>
      <c r="AP30" s="55">
        <f t="shared" si="26"/>
        <v>0</v>
      </c>
    </row>
    <row r="31" spans="2:42" ht="15" x14ac:dyDescent="0.25">
      <c r="B31"/>
      <c r="C31"/>
      <c r="D31"/>
      <c r="E31"/>
      <c r="F31"/>
      <c r="G31"/>
      <c r="H31"/>
      <c r="I31" s="201"/>
      <c r="J31" s="218"/>
      <c r="K31" s="201"/>
      <c r="L31" s="162">
        <f t="shared" si="27"/>
        <v>78048.312682926829</v>
      </c>
      <c r="M31" s="60" t="str">
        <f t="shared" si="0"/>
        <v/>
      </c>
      <c r="N31" s="61" t="str">
        <f t="shared" si="1"/>
        <v/>
      </c>
      <c r="O31" s="60" t="str">
        <f t="shared" si="2"/>
        <v/>
      </c>
      <c r="P31" s="61" t="str">
        <f t="shared" si="3"/>
        <v/>
      </c>
      <c r="Q31" s="60" t="str">
        <f t="shared" si="4"/>
        <v/>
      </c>
      <c r="R31" s="61" t="str">
        <f t="shared" si="5"/>
        <v/>
      </c>
      <c r="S31" s="60" t="str">
        <f t="shared" si="6"/>
        <v/>
      </c>
      <c r="T31" s="61" t="str">
        <f t="shared" si="7"/>
        <v/>
      </c>
      <c r="U31" s="60" t="str">
        <f t="shared" si="8"/>
        <v/>
      </c>
      <c r="V31" s="61" t="str">
        <f t="shared" si="9"/>
        <v/>
      </c>
      <c r="W31" s="60" t="str">
        <f t="shared" si="10"/>
        <v/>
      </c>
      <c r="X31" s="61" t="str">
        <f t="shared" si="11"/>
        <v/>
      </c>
      <c r="Y31" s="60" t="str">
        <f t="shared" si="12"/>
        <v/>
      </c>
      <c r="Z31" s="61" t="str">
        <f t="shared" si="13"/>
        <v/>
      </c>
      <c r="AA31" s="60" t="str">
        <f t="shared" si="14"/>
        <v/>
      </c>
      <c r="AB31" s="61" t="str">
        <f t="shared" si="15"/>
        <v/>
      </c>
      <c r="AC31" s="60" t="str">
        <f t="shared" si="16"/>
        <v/>
      </c>
      <c r="AD31" s="61" t="str">
        <f t="shared" si="17"/>
        <v/>
      </c>
      <c r="AE31" s="60" t="str">
        <f t="shared" si="18"/>
        <v/>
      </c>
      <c r="AF31" s="61" t="str">
        <f t="shared" si="19"/>
        <v/>
      </c>
      <c r="AG31" s="60" t="str">
        <f t="shared" si="20"/>
        <v/>
      </c>
      <c r="AH31" s="61" t="str">
        <f t="shared" si="21"/>
        <v/>
      </c>
      <c r="AI31" s="60" t="str">
        <f t="shared" si="22"/>
        <v/>
      </c>
      <c r="AJ31" s="61" t="str">
        <f t="shared" si="23"/>
        <v/>
      </c>
      <c r="AK31" s="60" t="str">
        <f t="shared" si="24"/>
        <v/>
      </c>
      <c r="AL31" s="61" t="str">
        <f t="shared" si="25"/>
        <v/>
      </c>
      <c r="AN31" s="35">
        <f t="shared" si="28"/>
        <v>0</v>
      </c>
      <c r="AO31" s="35">
        <f t="shared" si="29"/>
        <v>0</v>
      </c>
      <c r="AP31" s="55">
        <f t="shared" si="26"/>
        <v>0</v>
      </c>
    </row>
    <row r="32" spans="2:42" ht="15" x14ac:dyDescent="0.25">
      <c r="B32"/>
      <c r="C32"/>
      <c r="D32"/>
      <c r="E32"/>
      <c r="F32"/>
      <c r="G32"/>
      <c r="H32"/>
      <c r="I32" s="201"/>
      <c r="J32" s="218"/>
      <c r="K32" s="201"/>
      <c r="L32" s="162">
        <f t="shared" si="27"/>
        <v>78048.312682926829</v>
      </c>
      <c r="M32" s="60" t="str">
        <f t="shared" si="0"/>
        <v/>
      </c>
      <c r="N32" s="61" t="str">
        <f t="shared" si="1"/>
        <v/>
      </c>
      <c r="O32" s="60" t="str">
        <f t="shared" si="2"/>
        <v/>
      </c>
      <c r="P32" s="61" t="str">
        <f t="shared" si="3"/>
        <v/>
      </c>
      <c r="Q32" s="60" t="str">
        <f t="shared" si="4"/>
        <v/>
      </c>
      <c r="R32" s="61" t="str">
        <f t="shared" si="5"/>
        <v/>
      </c>
      <c r="S32" s="60" t="str">
        <f t="shared" si="6"/>
        <v/>
      </c>
      <c r="T32" s="61" t="str">
        <f t="shared" si="7"/>
        <v/>
      </c>
      <c r="U32" s="60" t="str">
        <f t="shared" si="8"/>
        <v/>
      </c>
      <c r="V32" s="61" t="str">
        <f t="shared" si="9"/>
        <v/>
      </c>
      <c r="W32" s="60" t="str">
        <f t="shared" si="10"/>
        <v/>
      </c>
      <c r="X32" s="61" t="str">
        <f t="shared" si="11"/>
        <v/>
      </c>
      <c r="Y32" s="60" t="str">
        <f t="shared" si="12"/>
        <v/>
      </c>
      <c r="Z32" s="61" t="str">
        <f t="shared" si="13"/>
        <v/>
      </c>
      <c r="AA32" s="60" t="str">
        <f t="shared" si="14"/>
        <v/>
      </c>
      <c r="AB32" s="61" t="str">
        <f t="shared" si="15"/>
        <v/>
      </c>
      <c r="AC32" s="60" t="str">
        <f t="shared" si="16"/>
        <v/>
      </c>
      <c r="AD32" s="61" t="str">
        <f t="shared" si="17"/>
        <v/>
      </c>
      <c r="AE32" s="60" t="str">
        <f t="shared" si="18"/>
        <v/>
      </c>
      <c r="AF32" s="61" t="str">
        <f t="shared" si="19"/>
        <v/>
      </c>
      <c r="AG32" s="60" t="str">
        <f t="shared" si="20"/>
        <v/>
      </c>
      <c r="AH32" s="61" t="str">
        <f t="shared" si="21"/>
        <v/>
      </c>
      <c r="AI32" s="60" t="str">
        <f t="shared" si="22"/>
        <v/>
      </c>
      <c r="AJ32" s="61" t="str">
        <f t="shared" si="23"/>
        <v/>
      </c>
      <c r="AK32" s="60" t="str">
        <f t="shared" si="24"/>
        <v/>
      </c>
      <c r="AL32" s="61" t="str">
        <f t="shared" si="25"/>
        <v/>
      </c>
      <c r="AN32" s="35">
        <f t="shared" si="28"/>
        <v>0</v>
      </c>
      <c r="AO32" s="35">
        <f t="shared" si="29"/>
        <v>0</v>
      </c>
      <c r="AP32" s="55">
        <f t="shared" si="26"/>
        <v>0</v>
      </c>
    </row>
    <row r="33" spans="2:42" ht="15" x14ac:dyDescent="0.25">
      <c r="B33"/>
      <c r="C33"/>
      <c r="D33"/>
      <c r="E33"/>
      <c r="F33"/>
      <c r="G33"/>
      <c r="H33"/>
      <c r="I33" s="201"/>
      <c r="J33" s="218"/>
      <c r="K33" s="201"/>
      <c r="L33" s="162">
        <f t="shared" si="27"/>
        <v>78048.312682926829</v>
      </c>
      <c r="M33" s="60" t="str">
        <f t="shared" si="0"/>
        <v/>
      </c>
      <c r="N33" s="61" t="str">
        <f t="shared" si="1"/>
        <v/>
      </c>
      <c r="O33" s="60" t="str">
        <f t="shared" si="2"/>
        <v/>
      </c>
      <c r="P33" s="61" t="str">
        <f t="shared" si="3"/>
        <v/>
      </c>
      <c r="Q33" s="60" t="str">
        <f t="shared" si="4"/>
        <v/>
      </c>
      <c r="R33" s="61" t="str">
        <f t="shared" si="5"/>
        <v/>
      </c>
      <c r="S33" s="60" t="str">
        <f t="shared" si="6"/>
        <v/>
      </c>
      <c r="T33" s="61" t="str">
        <f t="shared" si="7"/>
        <v/>
      </c>
      <c r="U33" s="60" t="str">
        <f t="shared" si="8"/>
        <v/>
      </c>
      <c r="V33" s="61" t="str">
        <f t="shared" si="9"/>
        <v/>
      </c>
      <c r="W33" s="60" t="str">
        <f t="shared" si="10"/>
        <v/>
      </c>
      <c r="X33" s="61" t="str">
        <f t="shared" si="11"/>
        <v/>
      </c>
      <c r="Y33" s="60" t="str">
        <f t="shared" si="12"/>
        <v/>
      </c>
      <c r="Z33" s="61" t="str">
        <f t="shared" si="13"/>
        <v/>
      </c>
      <c r="AA33" s="60" t="str">
        <f t="shared" si="14"/>
        <v/>
      </c>
      <c r="AB33" s="61" t="str">
        <f t="shared" si="15"/>
        <v/>
      </c>
      <c r="AC33" s="60" t="str">
        <f t="shared" si="16"/>
        <v/>
      </c>
      <c r="AD33" s="61" t="str">
        <f t="shared" si="17"/>
        <v/>
      </c>
      <c r="AE33" s="60" t="str">
        <f t="shared" si="18"/>
        <v/>
      </c>
      <c r="AF33" s="61" t="str">
        <f t="shared" si="19"/>
        <v/>
      </c>
      <c r="AG33" s="60" t="str">
        <f t="shared" si="20"/>
        <v/>
      </c>
      <c r="AH33" s="61" t="str">
        <f t="shared" si="21"/>
        <v/>
      </c>
      <c r="AI33" s="60" t="str">
        <f t="shared" si="22"/>
        <v/>
      </c>
      <c r="AJ33" s="61" t="str">
        <f t="shared" si="23"/>
        <v/>
      </c>
      <c r="AK33" s="60" t="str">
        <f t="shared" si="24"/>
        <v/>
      </c>
      <c r="AL33" s="61" t="str">
        <f t="shared" si="25"/>
        <v/>
      </c>
      <c r="AN33" s="35">
        <f t="shared" si="28"/>
        <v>0</v>
      </c>
      <c r="AO33" s="35">
        <f t="shared" si="29"/>
        <v>0</v>
      </c>
      <c r="AP33" s="55">
        <f t="shared" si="26"/>
        <v>0</v>
      </c>
    </row>
    <row r="34" spans="2:42" ht="15" x14ac:dyDescent="0.25">
      <c r="B34"/>
      <c r="C34"/>
      <c r="D34"/>
      <c r="E34"/>
      <c r="F34"/>
      <c r="G34"/>
      <c r="H34"/>
      <c r="I34" s="201"/>
      <c r="J34" s="218"/>
      <c r="K34" s="201"/>
      <c r="L34" s="162">
        <f t="shared" si="27"/>
        <v>78048.312682926829</v>
      </c>
      <c r="M34" s="60" t="str">
        <f t="shared" si="0"/>
        <v/>
      </c>
      <c r="N34" s="61" t="str">
        <f t="shared" si="1"/>
        <v/>
      </c>
      <c r="O34" s="60" t="str">
        <f t="shared" si="2"/>
        <v/>
      </c>
      <c r="P34" s="61" t="str">
        <f t="shared" si="3"/>
        <v/>
      </c>
      <c r="Q34" s="60" t="str">
        <f t="shared" si="4"/>
        <v/>
      </c>
      <c r="R34" s="61" t="str">
        <f t="shared" si="5"/>
        <v/>
      </c>
      <c r="S34" s="60" t="str">
        <f t="shared" si="6"/>
        <v/>
      </c>
      <c r="T34" s="61" t="str">
        <f t="shared" si="7"/>
        <v/>
      </c>
      <c r="U34" s="60" t="str">
        <f t="shared" si="8"/>
        <v/>
      </c>
      <c r="V34" s="61" t="str">
        <f t="shared" si="9"/>
        <v/>
      </c>
      <c r="W34" s="60" t="str">
        <f t="shared" si="10"/>
        <v/>
      </c>
      <c r="X34" s="61" t="str">
        <f t="shared" si="11"/>
        <v/>
      </c>
      <c r="Y34" s="60" t="str">
        <f t="shared" si="12"/>
        <v/>
      </c>
      <c r="Z34" s="61" t="str">
        <f t="shared" si="13"/>
        <v/>
      </c>
      <c r="AA34" s="60" t="str">
        <f t="shared" si="14"/>
        <v/>
      </c>
      <c r="AB34" s="61" t="str">
        <f t="shared" si="15"/>
        <v/>
      </c>
      <c r="AC34" s="60" t="str">
        <f t="shared" si="16"/>
        <v/>
      </c>
      <c r="AD34" s="61" t="str">
        <f t="shared" si="17"/>
        <v/>
      </c>
      <c r="AE34" s="60" t="str">
        <f t="shared" si="18"/>
        <v/>
      </c>
      <c r="AF34" s="61" t="str">
        <f t="shared" si="19"/>
        <v/>
      </c>
      <c r="AG34" s="60" t="str">
        <f t="shared" si="20"/>
        <v/>
      </c>
      <c r="AH34" s="61" t="str">
        <f t="shared" si="21"/>
        <v/>
      </c>
      <c r="AI34" s="60" t="str">
        <f t="shared" si="22"/>
        <v/>
      </c>
      <c r="AJ34" s="61" t="str">
        <f t="shared" si="23"/>
        <v/>
      </c>
      <c r="AK34" s="60" t="str">
        <f t="shared" si="24"/>
        <v/>
      </c>
      <c r="AL34" s="61" t="str">
        <f t="shared" si="25"/>
        <v/>
      </c>
      <c r="AN34" s="35">
        <f t="shared" si="28"/>
        <v>0</v>
      </c>
      <c r="AO34" s="35">
        <f t="shared" si="29"/>
        <v>0</v>
      </c>
      <c r="AP34" s="55">
        <f t="shared" si="26"/>
        <v>0</v>
      </c>
    </row>
    <row r="35" spans="2:42" ht="15" x14ac:dyDescent="0.25">
      <c r="B35"/>
      <c r="C35"/>
      <c r="D35"/>
      <c r="E35"/>
      <c r="F35"/>
      <c r="G35"/>
      <c r="H35"/>
      <c r="I35" s="201"/>
      <c r="J35" s="218"/>
      <c r="K35" s="201"/>
      <c r="L35" s="162">
        <f t="shared" si="27"/>
        <v>78048.312682926829</v>
      </c>
      <c r="M35" s="60" t="str">
        <f t="shared" si="0"/>
        <v/>
      </c>
      <c r="N35" s="61" t="str">
        <f t="shared" si="1"/>
        <v/>
      </c>
      <c r="O35" s="60" t="str">
        <f t="shared" si="2"/>
        <v/>
      </c>
      <c r="P35" s="61" t="str">
        <f t="shared" si="3"/>
        <v/>
      </c>
      <c r="Q35" s="60" t="str">
        <f t="shared" si="4"/>
        <v/>
      </c>
      <c r="R35" s="61" t="str">
        <f t="shared" si="5"/>
        <v/>
      </c>
      <c r="S35" s="60" t="str">
        <f t="shared" si="6"/>
        <v/>
      </c>
      <c r="T35" s="61" t="str">
        <f t="shared" si="7"/>
        <v/>
      </c>
      <c r="U35" s="60" t="str">
        <f t="shared" si="8"/>
        <v/>
      </c>
      <c r="V35" s="61" t="str">
        <f t="shared" si="9"/>
        <v/>
      </c>
      <c r="W35" s="60" t="str">
        <f t="shared" si="10"/>
        <v/>
      </c>
      <c r="X35" s="61" t="str">
        <f t="shared" si="11"/>
        <v/>
      </c>
      <c r="Y35" s="60" t="str">
        <f t="shared" si="12"/>
        <v/>
      </c>
      <c r="Z35" s="61" t="str">
        <f t="shared" si="13"/>
        <v/>
      </c>
      <c r="AA35" s="60" t="str">
        <f t="shared" si="14"/>
        <v/>
      </c>
      <c r="AB35" s="61" t="str">
        <f t="shared" si="15"/>
        <v/>
      </c>
      <c r="AC35" s="60" t="str">
        <f t="shared" si="16"/>
        <v/>
      </c>
      <c r="AD35" s="61" t="str">
        <f t="shared" si="17"/>
        <v/>
      </c>
      <c r="AE35" s="60" t="str">
        <f t="shared" si="18"/>
        <v/>
      </c>
      <c r="AF35" s="61" t="str">
        <f t="shared" si="19"/>
        <v/>
      </c>
      <c r="AG35" s="60" t="str">
        <f t="shared" si="20"/>
        <v/>
      </c>
      <c r="AH35" s="61" t="str">
        <f t="shared" si="21"/>
        <v/>
      </c>
      <c r="AI35" s="60" t="str">
        <f t="shared" si="22"/>
        <v/>
      </c>
      <c r="AJ35" s="61" t="str">
        <f t="shared" si="23"/>
        <v/>
      </c>
      <c r="AK35" s="60" t="str">
        <f t="shared" si="24"/>
        <v/>
      </c>
      <c r="AL35" s="61" t="str">
        <f t="shared" si="25"/>
        <v/>
      </c>
      <c r="AN35" s="35">
        <f t="shared" si="28"/>
        <v>0</v>
      </c>
      <c r="AO35" s="35">
        <f t="shared" si="29"/>
        <v>0</v>
      </c>
      <c r="AP35" s="55">
        <f t="shared" si="26"/>
        <v>0</v>
      </c>
    </row>
    <row r="36" spans="2:42" ht="15" x14ac:dyDescent="0.25">
      <c r="B36"/>
      <c r="C36"/>
      <c r="D36"/>
      <c r="E36"/>
      <c r="F36"/>
      <c r="G36"/>
      <c r="H36"/>
      <c r="I36" s="201"/>
      <c r="J36" s="218"/>
      <c r="K36" s="201"/>
      <c r="L36" s="162">
        <f t="shared" si="27"/>
        <v>78048.312682926829</v>
      </c>
      <c r="M36" s="60" t="str">
        <f t="shared" si="0"/>
        <v/>
      </c>
      <c r="N36" s="61" t="str">
        <f t="shared" si="1"/>
        <v/>
      </c>
      <c r="O36" s="60" t="str">
        <f t="shared" si="2"/>
        <v/>
      </c>
      <c r="P36" s="61" t="str">
        <f t="shared" si="3"/>
        <v/>
      </c>
      <c r="Q36" s="60" t="str">
        <f t="shared" si="4"/>
        <v/>
      </c>
      <c r="R36" s="61" t="str">
        <f t="shared" si="5"/>
        <v/>
      </c>
      <c r="S36" s="60" t="str">
        <f t="shared" si="6"/>
        <v/>
      </c>
      <c r="T36" s="61" t="str">
        <f t="shared" si="7"/>
        <v/>
      </c>
      <c r="U36" s="60" t="str">
        <f t="shared" si="8"/>
        <v/>
      </c>
      <c r="V36" s="61" t="str">
        <f t="shared" si="9"/>
        <v/>
      </c>
      <c r="W36" s="60" t="str">
        <f t="shared" si="10"/>
        <v/>
      </c>
      <c r="X36" s="61" t="str">
        <f t="shared" si="11"/>
        <v/>
      </c>
      <c r="Y36" s="60" t="str">
        <f t="shared" si="12"/>
        <v/>
      </c>
      <c r="Z36" s="61" t="str">
        <f t="shared" si="13"/>
        <v/>
      </c>
      <c r="AA36" s="60" t="str">
        <f t="shared" si="14"/>
        <v/>
      </c>
      <c r="AB36" s="61" t="str">
        <f t="shared" si="15"/>
        <v/>
      </c>
      <c r="AC36" s="60" t="str">
        <f t="shared" si="16"/>
        <v/>
      </c>
      <c r="AD36" s="61" t="str">
        <f t="shared" si="17"/>
        <v/>
      </c>
      <c r="AE36" s="60" t="str">
        <f t="shared" si="18"/>
        <v/>
      </c>
      <c r="AF36" s="61" t="str">
        <f t="shared" si="19"/>
        <v/>
      </c>
      <c r="AG36" s="60" t="str">
        <f t="shared" si="20"/>
        <v/>
      </c>
      <c r="AH36" s="61" t="str">
        <f t="shared" si="21"/>
        <v/>
      </c>
      <c r="AI36" s="60" t="str">
        <f t="shared" si="22"/>
        <v/>
      </c>
      <c r="AJ36" s="61" t="str">
        <f t="shared" si="23"/>
        <v/>
      </c>
      <c r="AK36" s="60" t="str">
        <f t="shared" si="24"/>
        <v/>
      </c>
      <c r="AL36" s="61" t="str">
        <f t="shared" si="25"/>
        <v/>
      </c>
      <c r="AN36" s="35">
        <f t="shared" si="28"/>
        <v>0</v>
      </c>
      <c r="AO36" s="35">
        <f t="shared" si="29"/>
        <v>0</v>
      </c>
      <c r="AP36" s="55">
        <f t="shared" si="26"/>
        <v>0</v>
      </c>
    </row>
    <row r="37" spans="2:42" ht="15" x14ac:dyDescent="0.25">
      <c r="B37"/>
      <c r="C37"/>
      <c r="D37"/>
      <c r="E37"/>
      <c r="F37"/>
      <c r="G37"/>
      <c r="H37"/>
      <c r="I37" s="201"/>
      <c r="J37" s="218"/>
      <c r="K37" s="201"/>
      <c r="L37" s="162">
        <f t="shared" si="27"/>
        <v>78048.312682926829</v>
      </c>
      <c r="M37" s="60" t="str">
        <f t="shared" si="0"/>
        <v/>
      </c>
      <c r="N37" s="61" t="str">
        <f t="shared" si="1"/>
        <v/>
      </c>
      <c r="O37" s="60" t="str">
        <f t="shared" si="2"/>
        <v/>
      </c>
      <c r="P37" s="61" t="str">
        <f t="shared" si="3"/>
        <v/>
      </c>
      <c r="Q37" s="60" t="str">
        <f t="shared" si="4"/>
        <v/>
      </c>
      <c r="R37" s="61" t="str">
        <f t="shared" si="5"/>
        <v/>
      </c>
      <c r="S37" s="60" t="str">
        <f t="shared" si="6"/>
        <v/>
      </c>
      <c r="T37" s="61" t="str">
        <f t="shared" si="7"/>
        <v/>
      </c>
      <c r="U37" s="60" t="str">
        <f t="shared" si="8"/>
        <v/>
      </c>
      <c r="V37" s="61" t="str">
        <f t="shared" si="9"/>
        <v/>
      </c>
      <c r="W37" s="60" t="str">
        <f t="shared" si="10"/>
        <v/>
      </c>
      <c r="X37" s="61" t="str">
        <f t="shared" si="11"/>
        <v/>
      </c>
      <c r="Y37" s="60" t="str">
        <f t="shared" si="12"/>
        <v/>
      </c>
      <c r="Z37" s="61" t="str">
        <f t="shared" si="13"/>
        <v/>
      </c>
      <c r="AA37" s="60" t="str">
        <f t="shared" si="14"/>
        <v/>
      </c>
      <c r="AB37" s="61" t="str">
        <f t="shared" si="15"/>
        <v/>
      </c>
      <c r="AC37" s="60" t="str">
        <f t="shared" si="16"/>
        <v/>
      </c>
      <c r="AD37" s="61" t="str">
        <f t="shared" si="17"/>
        <v/>
      </c>
      <c r="AE37" s="60" t="str">
        <f t="shared" si="18"/>
        <v/>
      </c>
      <c r="AF37" s="61" t="str">
        <f t="shared" si="19"/>
        <v/>
      </c>
      <c r="AG37" s="60" t="str">
        <f t="shared" si="20"/>
        <v/>
      </c>
      <c r="AH37" s="61" t="str">
        <f t="shared" si="21"/>
        <v/>
      </c>
      <c r="AI37" s="60" t="str">
        <f t="shared" si="22"/>
        <v/>
      </c>
      <c r="AJ37" s="61" t="str">
        <f t="shared" si="23"/>
        <v/>
      </c>
      <c r="AK37" s="60" t="str">
        <f t="shared" si="24"/>
        <v/>
      </c>
      <c r="AL37" s="61" t="str">
        <f t="shared" si="25"/>
        <v/>
      </c>
      <c r="AN37" s="35">
        <f t="shared" si="28"/>
        <v>0</v>
      </c>
      <c r="AO37" s="35">
        <f t="shared" si="29"/>
        <v>0</v>
      </c>
      <c r="AP37" s="55">
        <f t="shared" si="26"/>
        <v>0</v>
      </c>
    </row>
    <row r="38" spans="2:42" ht="15" x14ac:dyDescent="0.25">
      <c r="B38"/>
      <c r="C38"/>
      <c r="D38"/>
      <c r="E38"/>
      <c r="F38"/>
      <c r="G38"/>
      <c r="H38"/>
      <c r="I38" s="201"/>
      <c r="J38" s="217"/>
      <c r="K38" s="201"/>
      <c r="L38" s="162">
        <f t="shared" si="27"/>
        <v>78048.312682926829</v>
      </c>
      <c r="M38" s="60" t="str">
        <f t="shared" si="0"/>
        <v/>
      </c>
      <c r="N38" s="61" t="str">
        <f t="shared" si="1"/>
        <v/>
      </c>
      <c r="O38" s="60" t="str">
        <f t="shared" si="2"/>
        <v/>
      </c>
      <c r="P38" s="61" t="str">
        <f t="shared" si="3"/>
        <v/>
      </c>
      <c r="Q38" s="60" t="str">
        <f t="shared" si="4"/>
        <v/>
      </c>
      <c r="R38" s="61" t="str">
        <f t="shared" si="5"/>
        <v/>
      </c>
      <c r="S38" s="60" t="str">
        <f t="shared" si="6"/>
        <v/>
      </c>
      <c r="T38" s="61" t="str">
        <f t="shared" si="7"/>
        <v/>
      </c>
      <c r="U38" s="60" t="str">
        <f t="shared" si="8"/>
        <v/>
      </c>
      <c r="V38" s="61" t="str">
        <f t="shared" si="9"/>
        <v/>
      </c>
      <c r="W38" s="60" t="str">
        <f t="shared" si="10"/>
        <v/>
      </c>
      <c r="X38" s="61" t="str">
        <f t="shared" si="11"/>
        <v/>
      </c>
      <c r="Y38" s="60" t="str">
        <f t="shared" si="12"/>
        <v/>
      </c>
      <c r="Z38" s="61" t="str">
        <f t="shared" si="13"/>
        <v/>
      </c>
      <c r="AA38" s="60" t="str">
        <f t="shared" si="14"/>
        <v/>
      </c>
      <c r="AB38" s="61" t="str">
        <f t="shared" si="15"/>
        <v/>
      </c>
      <c r="AC38" s="60" t="str">
        <f t="shared" si="16"/>
        <v/>
      </c>
      <c r="AD38" s="61" t="str">
        <f t="shared" si="17"/>
        <v/>
      </c>
      <c r="AE38" s="60" t="str">
        <f t="shared" si="18"/>
        <v/>
      </c>
      <c r="AF38" s="61" t="str">
        <f t="shared" si="19"/>
        <v/>
      </c>
      <c r="AG38" s="60" t="str">
        <f t="shared" si="20"/>
        <v/>
      </c>
      <c r="AH38" s="61" t="str">
        <f t="shared" si="21"/>
        <v/>
      </c>
      <c r="AI38" s="60" t="str">
        <f t="shared" si="22"/>
        <v/>
      </c>
      <c r="AJ38" s="61" t="str">
        <f t="shared" si="23"/>
        <v/>
      </c>
      <c r="AK38" s="60" t="str">
        <f t="shared" si="24"/>
        <v/>
      </c>
      <c r="AL38" s="61" t="str">
        <f t="shared" si="25"/>
        <v/>
      </c>
      <c r="AN38" s="35">
        <f t="shared" si="28"/>
        <v>0</v>
      </c>
      <c r="AO38" s="35">
        <f t="shared" si="29"/>
        <v>0</v>
      </c>
      <c r="AP38" s="55">
        <f t="shared" si="26"/>
        <v>0</v>
      </c>
    </row>
    <row r="39" spans="2:42" ht="15" x14ac:dyDescent="0.25">
      <c r="B39"/>
      <c r="C39"/>
      <c r="D39"/>
      <c r="E39"/>
      <c r="F39"/>
      <c r="G39"/>
      <c r="H39"/>
      <c r="I39" s="201"/>
      <c r="J39" s="217"/>
      <c r="K39" s="201"/>
      <c r="L39" s="162">
        <f t="shared" si="27"/>
        <v>78048.312682926829</v>
      </c>
      <c r="M39" s="60" t="str">
        <f t="shared" si="0"/>
        <v/>
      </c>
      <c r="N39" s="61" t="str">
        <f t="shared" si="1"/>
        <v/>
      </c>
      <c r="O39" s="60" t="str">
        <f t="shared" si="2"/>
        <v/>
      </c>
      <c r="P39" s="61" t="str">
        <f t="shared" si="3"/>
        <v/>
      </c>
      <c r="Q39" s="60" t="str">
        <f t="shared" si="4"/>
        <v/>
      </c>
      <c r="R39" s="61" t="str">
        <f t="shared" si="5"/>
        <v/>
      </c>
      <c r="S39" s="60" t="str">
        <f t="shared" si="6"/>
        <v/>
      </c>
      <c r="T39" s="61" t="str">
        <f t="shared" si="7"/>
        <v/>
      </c>
      <c r="U39" s="60" t="str">
        <f t="shared" si="8"/>
        <v/>
      </c>
      <c r="V39" s="61" t="str">
        <f t="shared" si="9"/>
        <v/>
      </c>
      <c r="W39" s="60" t="str">
        <f t="shared" si="10"/>
        <v/>
      </c>
      <c r="X39" s="61" t="str">
        <f t="shared" si="11"/>
        <v/>
      </c>
      <c r="Y39" s="60" t="str">
        <f t="shared" si="12"/>
        <v/>
      </c>
      <c r="Z39" s="61" t="str">
        <f t="shared" si="13"/>
        <v/>
      </c>
      <c r="AA39" s="60" t="str">
        <f t="shared" si="14"/>
        <v/>
      </c>
      <c r="AB39" s="61" t="str">
        <f t="shared" si="15"/>
        <v/>
      </c>
      <c r="AC39" s="60" t="str">
        <f t="shared" si="16"/>
        <v/>
      </c>
      <c r="AD39" s="61" t="str">
        <f t="shared" si="17"/>
        <v/>
      </c>
      <c r="AE39" s="60" t="str">
        <f t="shared" si="18"/>
        <v/>
      </c>
      <c r="AF39" s="61" t="str">
        <f t="shared" si="19"/>
        <v/>
      </c>
      <c r="AG39" s="60" t="str">
        <f t="shared" si="20"/>
        <v/>
      </c>
      <c r="AH39" s="61" t="str">
        <f t="shared" si="21"/>
        <v/>
      </c>
      <c r="AI39" s="60" t="str">
        <f t="shared" si="22"/>
        <v/>
      </c>
      <c r="AJ39" s="61" t="str">
        <f t="shared" si="23"/>
        <v/>
      </c>
      <c r="AK39" s="60" t="str">
        <f t="shared" si="24"/>
        <v/>
      </c>
      <c r="AL39" s="61" t="str">
        <f t="shared" si="25"/>
        <v/>
      </c>
      <c r="AN39" s="35">
        <f t="shared" si="28"/>
        <v>0</v>
      </c>
      <c r="AO39" s="35">
        <f t="shared" si="29"/>
        <v>0</v>
      </c>
      <c r="AP39" s="55">
        <f t="shared" si="26"/>
        <v>0</v>
      </c>
    </row>
    <row r="40" spans="2:42" ht="15" x14ac:dyDescent="0.25">
      <c r="B40"/>
      <c r="C40"/>
      <c r="D40"/>
      <c r="E40"/>
      <c r="F40"/>
      <c r="G40"/>
      <c r="H40"/>
      <c r="I40" s="201"/>
      <c r="J40" s="217"/>
      <c r="K40" s="201"/>
      <c r="L40" s="162">
        <f t="shared" si="27"/>
        <v>78048.312682926829</v>
      </c>
      <c r="M40" s="60" t="str">
        <f t="shared" si="0"/>
        <v/>
      </c>
      <c r="N40" s="61" t="str">
        <f t="shared" si="1"/>
        <v/>
      </c>
      <c r="O40" s="60" t="str">
        <f t="shared" si="2"/>
        <v/>
      </c>
      <c r="P40" s="61" t="str">
        <f t="shared" si="3"/>
        <v/>
      </c>
      <c r="Q40" s="60" t="str">
        <f t="shared" si="4"/>
        <v/>
      </c>
      <c r="R40" s="61" t="str">
        <f t="shared" si="5"/>
        <v/>
      </c>
      <c r="S40" s="60" t="str">
        <f t="shared" si="6"/>
        <v/>
      </c>
      <c r="T40" s="61" t="str">
        <f t="shared" si="7"/>
        <v/>
      </c>
      <c r="U40" s="60" t="str">
        <f t="shared" si="8"/>
        <v/>
      </c>
      <c r="V40" s="61" t="str">
        <f t="shared" si="9"/>
        <v/>
      </c>
      <c r="W40" s="60" t="str">
        <f t="shared" si="10"/>
        <v/>
      </c>
      <c r="X40" s="61" t="str">
        <f t="shared" si="11"/>
        <v/>
      </c>
      <c r="Y40" s="60" t="str">
        <f t="shared" si="12"/>
        <v/>
      </c>
      <c r="Z40" s="61" t="str">
        <f t="shared" si="13"/>
        <v/>
      </c>
      <c r="AA40" s="60" t="str">
        <f t="shared" si="14"/>
        <v/>
      </c>
      <c r="AB40" s="61" t="str">
        <f t="shared" si="15"/>
        <v/>
      </c>
      <c r="AC40" s="60" t="str">
        <f t="shared" si="16"/>
        <v/>
      </c>
      <c r="AD40" s="61" t="str">
        <f t="shared" si="17"/>
        <v/>
      </c>
      <c r="AE40" s="60" t="str">
        <f t="shared" si="18"/>
        <v/>
      </c>
      <c r="AF40" s="61" t="str">
        <f t="shared" si="19"/>
        <v/>
      </c>
      <c r="AG40" s="60" t="str">
        <f t="shared" si="20"/>
        <v/>
      </c>
      <c r="AH40" s="61" t="str">
        <f t="shared" si="21"/>
        <v/>
      </c>
      <c r="AI40" s="60" t="str">
        <f t="shared" si="22"/>
        <v/>
      </c>
      <c r="AJ40" s="61" t="str">
        <f t="shared" si="23"/>
        <v/>
      </c>
      <c r="AK40" s="60" t="str">
        <f t="shared" si="24"/>
        <v/>
      </c>
      <c r="AL40" s="61" t="str">
        <f t="shared" si="25"/>
        <v/>
      </c>
      <c r="AN40" s="35">
        <f t="shared" si="28"/>
        <v>0</v>
      </c>
      <c r="AO40" s="35">
        <f t="shared" si="29"/>
        <v>0</v>
      </c>
      <c r="AP40" s="55">
        <f t="shared" si="26"/>
        <v>0</v>
      </c>
    </row>
    <row r="41" spans="2:42" ht="15" x14ac:dyDescent="0.25">
      <c r="B41"/>
      <c r="C41"/>
      <c r="D41"/>
      <c r="E41"/>
      <c r="F41"/>
      <c r="G41"/>
      <c r="H41"/>
      <c r="I41" s="201"/>
      <c r="J41" s="217"/>
      <c r="K41" s="201"/>
      <c r="L41" s="162">
        <f t="shared" si="27"/>
        <v>78048.312682926829</v>
      </c>
      <c r="M41" s="60" t="str">
        <f t="shared" si="0"/>
        <v/>
      </c>
      <c r="N41" s="61" t="str">
        <f t="shared" si="1"/>
        <v/>
      </c>
      <c r="O41" s="60" t="str">
        <f t="shared" si="2"/>
        <v/>
      </c>
      <c r="P41" s="61" t="str">
        <f t="shared" si="3"/>
        <v/>
      </c>
      <c r="Q41" s="60" t="str">
        <f t="shared" si="4"/>
        <v/>
      </c>
      <c r="R41" s="61" t="str">
        <f t="shared" si="5"/>
        <v/>
      </c>
      <c r="S41" s="60" t="str">
        <f t="shared" si="6"/>
        <v/>
      </c>
      <c r="T41" s="61" t="str">
        <f t="shared" si="7"/>
        <v/>
      </c>
      <c r="U41" s="60" t="str">
        <f t="shared" si="8"/>
        <v/>
      </c>
      <c r="V41" s="61" t="str">
        <f t="shared" si="9"/>
        <v/>
      </c>
      <c r="W41" s="60" t="str">
        <f t="shared" si="10"/>
        <v/>
      </c>
      <c r="X41" s="61" t="str">
        <f t="shared" si="11"/>
        <v/>
      </c>
      <c r="Y41" s="60" t="str">
        <f t="shared" si="12"/>
        <v/>
      </c>
      <c r="Z41" s="61" t="str">
        <f t="shared" si="13"/>
        <v/>
      </c>
      <c r="AA41" s="60" t="str">
        <f t="shared" si="14"/>
        <v/>
      </c>
      <c r="AB41" s="61" t="str">
        <f t="shared" si="15"/>
        <v/>
      </c>
      <c r="AC41" s="60" t="str">
        <f t="shared" si="16"/>
        <v/>
      </c>
      <c r="AD41" s="61" t="str">
        <f t="shared" si="17"/>
        <v/>
      </c>
      <c r="AE41" s="60" t="str">
        <f t="shared" si="18"/>
        <v/>
      </c>
      <c r="AF41" s="61" t="str">
        <f t="shared" si="19"/>
        <v/>
      </c>
      <c r="AG41" s="60" t="str">
        <f t="shared" si="20"/>
        <v/>
      </c>
      <c r="AH41" s="61" t="str">
        <f t="shared" si="21"/>
        <v/>
      </c>
      <c r="AI41" s="60" t="str">
        <f t="shared" si="22"/>
        <v/>
      </c>
      <c r="AJ41" s="61" t="str">
        <f t="shared" si="23"/>
        <v/>
      </c>
      <c r="AK41" s="60" t="str">
        <f t="shared" si="24"/>
        <v/>
      </c>
      <c r="AL41" s="61" t="str">
        <f t="shared" si="25"/>
        <v/>
      </c>
      <c r="AN41" s="35">
        <f t="shared" si="28"/>
        <v>0</v>
      </c>
      <c r="AO41" s="35">
        <f t="shared" si="29"/>
        <v>0</v>
      </c>
      <c r="AP41" s="55">
        <f t="shared" si="26"/>
        <v>0</v>
      </c>
    </row>
    <row r="42" spans="2:42" ht="15" x14ac:dyDescent="0.25">
      <c r="B42"/>
      <c r="C42"/>
      <c r="D42"/>
      <c r="E42"/>
      <c r="F42"/>
      <c r="G42"/>
      <c r="H42"/>
      <c r="I42" s="201"/>
      <c r="J42" s="217"/>
      <c r="K42" s="201"/>
      <c r="L42" s="162">
        <f t="shared" si="27"/>
        <v>78048.312682926829</v>
      </c>
      <c r="M42" s="60" t="str">
        <f t="shared" si="0"/>
        <v/>
      </c>
      <c r="N42" s="61" t="str">
        <f t="shared" si="1"/>
        <v/>
      </c>
      <c r="O42" s="60" t="str">
        <f t="shared" si="2"/>
        <v/>
      </c>
      <c r="P42" s="61" t="str">
        <f t="shared" si="3"/>
        <v/>
      </c>
      <c r="Q42" s="60" t="str">
        <f t="shared" si="4"/>
        <v/>
      </c>
      <c r="R42" s="61" t="str">
        <f t="shared" si="5"/>
        <v/>
      </c>
      <c r="S42" s="60" t="str">
        <f t="shared" si="6"/>
        <v/>
      </c>
      <c r="T42" s="61" t="str">
        <f t="shared" si="7"/>
        <v/>
      </c>
      <c r="U42" s="60" t="str">
        <f t="shared" si="8"/>
        <v/>
      </c>
      <c r="V42" s="61" t="str">
        <f t="shared" si="9"/>
        <v/>
      </c>
      <c r="W42" s="60" t="str">
        <f t="shared" si="10"/>
        <v/>
      </c>
      <c r="X42" s="61" t="str">
        <f t="shared" si="11"/>
        <v/>
      </c>
      <c r="Y42" s="60" t="str">
        <f t="shared" si="12"/>
        <v/>
      </c>
      <c r="Z42" s="61" t="str">
        <f t="shared" si="13"/>
        <v/>
      </c>
      <c r="AA42" s="60" t="str">
        <f t="shared" si="14"/>
        <v/>
      </c>
      <c r="AB42" s="61" t="str">
        <f t="shared" si="15"/>
        <v/>
      </c>
      <c r="AC42" s="60" t="str">
        <f t="shared" si="16"/>
        <v/>
      </c>
      <c r="AD42" s="61" t="str">
        <f t="shared" si="17"/>
        <v/>
      </c>
      <c r="AE42" s="60" t="str">
        <f t="shared" si="18"/>
        <v/>
      </c>
      <c r="AF42" s="61" t="str">
        <f t="shared" si="19"/>
        <v/>
      </c>
      <c r="AG42" s="60" t="str">
        <f t="shared" si="20"/>
        <v/>
      </c>
      <c r="AH42" s="61" t="str">
        <f t="shared" si="21"/>
        <v/>
      </c>
      <c r="AI42" s="60" t="str">
        <f t="shared" si="22"/>
        <v/>
      </c>
      <c r="AJ42" s="61" t="str">
        <f t="shared" si="23"/>
        <v/>
      </c>
      <c r="AK42" s="60" t="str">
        <f t="shared" si="24"/>
        <v/>
      </c>
      <c r="AL42" s="61" t="str">
        <f t="shared" si="25"/>
        <v/>
      </c>
      <c r="AN42" s="35">
        <f t="shared" si="28"/>
        <v>0</v>
      </c>
      <c r="AO42" s="35">
        <f t="shared" si="29"/>
        <v>0</v>
      </c>
      <c r="AP42" s="55">
        <f t="shared" si="26"/>
        <v>0</v>
      </c>
    </row>
    <row r="43" spans="2:42" ht="15" x14ac:dyDescent="0.25">
      <c r="B43"/>
      <c r="C43"/>
      <c r="D43"/>
      <c r="E43"/>
      <c r="F43"/>
      <c r="G43"/>
      <c r="H43"/>
      <c r="I43" s="201"/>
      <c r="J43" s="217"/>
      <c r="K43" s="201"/>
      <c r="L43" s="162">
        <f t="shared" si="27"/>
        <v>78048.312682926829</v>
      </c>
      <c r="M43" s="60" t="str">
        <f t="shared" si="0"/>
        <v/>
      </c>
      <c r="N43" s="61" t="str">
        <f t="shared" si="1"/>
        <v/>
      </c>
      <c r="O43" s="60" t="str">
        <f t="shared" si="2"/>
        <v/>
      </c>
      <c r="P43" s="61" t="str">
        <f t="shared" si="3"/>
        <v/>
      </c>
      <c r="Q43" s="60" t="str">
        <f t="shared" si="4"/>
        <v/>
      </c>
      <c r="R43" s="61" t="str">
        <f t="shared" si="5"/>
        <v/>
      </c>
      <c r="S43" s="60" t="str">
        <f t="shared" si="6"/>
        <v/>
      </c>
      <c r="T43" s="61" t="str">
        <f t="shared" si="7"/>
        <v/>
      </c>
      <c r="U43" s="60" t="str">
        <f t="shared" si="8"/>
        <v/>
      </c>
      <c r="V43" s="61" t="str">
        <f t="shared" si="9"/>
        <v/>
      </c>
      <c r="W43" s="60" t="str">
        <f t="shared" si="10"/>
        <v/>
      </c>
      <c r="X43" s="61" t="str">
        <f t="shared" si="11"/>
        <v/>
      </c>
      <c r="Y43" s="60" t="str">
        <f t="shared" si="12"/>
        <v/>
      </c>
      <c r="Z43" s="61" t="str">
        <f t="shared" si="13"/>
        <v/>
      </c>
      <c r="AA43" s="60" t="str">
        <f t="shared" si="14"/>
        <v/>
      </c>
      <c r="AB43" s="61" t="str">
        <f t="shared" si="15"/>
        <v/>
      </c>
      <c r="AC43" s="60" t="str">
        <f t="shared" si="16"/>
        <v/>
      </c>
      <c r="AD43" s="61" t="str">
        <f t="shared" si="17"/>
        <v/>
      </c>
      <c r="AE43" s="60" t="str">
        <f t="shared" si="18"/>
        <v/>
      </c>
      <c r="AF43" s="61" t="str">
        <f t="shared" si="19"/>
        <v/>
      </c>
      <c r="AG43" s="60" t="str">
        <f t="shared" si="20"/>
        <v/>
      </c>
      <c r="AH43" s="61" t="str">
        <f t="shared" si="21"/>
        <v/>
      </c>
      <c r="AI43" s="60" t="str">
        <f t="shared" si="22"/>
        <v/>
      </c>
      <c r="AJ43" s="61" t="str">
        <f t="shared" si="23"/>
        <v/>
      </c>
      <c r="AK43" s="60" t="str">
        <f t="shared" si="24"/>
        <v/>
      </c>
      <c r="AL43" s="61" t="str">
        <f t="shared" si="25"/>
        <v/>
      </c>
      <c r="AN43" s="35">
        <f t="shared" si="28"/>
        <v>0</v>
      </c>
      <c r="AO43" s="35">
        <f t="shared" si="29"/>
        <v>0</v>
      </c>
      <c r="AP43" s="55">
        <f t="shared" si="26"/>
        <v>0</v>
      </c>
    </row>
    <row r="44" spans="2:42" ht="15" x14ac:dyDescent="0.25">
      <c r="B44"/>
      <c r="C44"/>
      <c r="D44"/>
      <c r="E44"/>
      <c r="F44"/>
      <c r="G44"/>
      <c r="H44"/>
      <c r="I44" s="201"/>
      <c r="J44" s="217"/>
      <c r="K44" s="201"/>
      <c r="L44" s="162">
        <f t="shared" si="27"/>
        <v>78048.312682926829</v>
      </c>
      <c r="M44" s="60" t="str">
        <f t="shared" si="0"/>
        <v/>
      </c>
      <c r="N44" s="61" t="str">
        <f t="shared" si="1"/>
        <v/>
      </c>
      <c r="O44" s="60" t="str">
        <f t="shared" si="2"/>
        <v/>
      </c>
      <c r="P44" s="61" t="str">
        <f t="shared" si="3"/>
        <v/>
      </c>
      <c r="Q44" s="60" t="str">
        <f t="shared" si="4"/>
        <v/>
      </c>
      <c r="R44" s="61" t="str">
        <f t="shared" si="5"/>
        <v/>
      </c>
      <c r="S44" s="60" t="str">
        <f t="shared" si="6"/>
        <v/>
      </c>
      <c r="T44" s="61" t="str">
        <f t="shared" si="7"/>
        <v/>
      </c>
      <c r="U44" s="60" t="str">
        <f t="shared" si="8"/>
        <v/>
      </c>
      <c r="V44" s="61" t="str">
        <f t="shared" si="9"/>
        <v/>
      </c>
      <c r="W44" s="60" t="str">
        <f t="shared" si="10"/>
        <v/>
      </c>
      <c r="X44" s="61" t="str">
        <f t="shared" si="11"/>
        <v/>
      </c>
      <c r="Y44" s="60" t="str">
        <f t="shared" si="12"/>
        <v/>
      </c>
      <c r="Z44" s="61" t="str">
        <f t="shared" si="13"/>
        <v/>
      </c>
      <c r="AA44" s="60" t="str">
        <f t="shared" si="14"/>
        <v/>
      </c>
      <c r="AB44" s="61" t="str">
        <f t="shared" si="15"/>
        <v/>
      </c>
      <c r="AC44" s="60" t="str">
        <f t="shared" si="16"/>
        <v/>
      </c>
      <c r="AD44" s="61" t="str">
        <f t="shared" si="17"/>
        <v/>
      </c>
      <c r="AE44" s="60" t="str">
        <f t="shared" si="18"/>
        <v/>
      </c>
      <c r="AF44" s="61" t="str">
        <f t="shared" si="19"/>
        <v/>
      </c>
      <c r="AG44" s="60" t="str">
        <f t="shared" si="20"/>
        <v/>
      </c>
      <c r="AH44" s="61" t="str">
        <f t="shared" si="21"/>
        <v/>
      </c>
      <c r="AI44" s="60" t="str">
        <f t="shared" si="22"/>
        <v/>
      </c>
      <c r="AJ44" s="61" t="str">
        <f t="shared" si="23"/>
        <v/>
      </c>
      <c r="AK44" s="60" t="str">
        <f t="shared" si="24"/>
        <v/>
      </c>
      <c r="AL44" s="61" t="str">
        <f t="shared" si="25"/>
        <v/>
      </c>
      <c r="AM44" s="33"/>
      <c r="AN44" s="35">
        <f t="shared" si="28"/>
        <v>0</v>
      </c>
      <c r="AO44" s="35">
        <f t="shared" si="29"/>
        <v>0</v>
      </c>
      <c r="AP44" s="55">
        <f t="shared" ref="AP44:AP84" si="30">SUM(O44:AL44)</f>
        <v>0</v>
      </c>
    </row>
    <row r="45" spans="2:42" ht="15" x14ac:dyDescent="0.25">
      <c r="B45"/>
      <c r="C45"/>
      <c r="D45"/>
      <c r="E45"/>
      <c r="F45"/>
      <c r="G45"/>
      <c r="H45"/>
      <c r="I45" s="201"/>
      <c r="J45" s="217"/>
      <c r="K45" s="201"/>
      <c r="L45" s="162">
        <f t="shared" si="27"/>
        <v>78048.312682926829</v>
      </c>
      <c r="M45" s="60" t="str">
        <f t="shared" si="0"/>
        <v/>
      </c>
      <c r="N45" s="61" t="str">
        <f t="shared" si="1"/>
        <v/>
      </c>
      <c r="O45" s="60" t="str">
        <f t="shared" si="2"/>
        <v/>
      </c>
      <c r="P45" s="61" t="str">
        <f t="shared" si="3"/>
        <v/>
      </c>
      <c r="Q45" s="60" t="str">
        <f t="shared" si="4"/>
        <v/>
      </c>
      <c r="R45" s="61" t="str">
        <f t="shared" si="5"/>
        <v/>
      </c>
      <c r="S45" s="60" t="str">
        <f t="shared" si="6"/>
        <v/>
      </c>
      <c r="T45" s="61" t="str">
        <f t="shared" si="7"/>
        <v/>
      </c>
      <c r="U45" s="60" t="str">
        <f t="shared" si="8"/>
        <v/>
      </c>
      <c r="V45" s="61" t="str">
        <f t="shared" si="9"/>
        <v/>
      </c>
      <c r="W45" s="60" t="str">
        <f t="shared" si="10"/>
        <v/>
      </c>
      <c r="X45" s="61" t="str">
        <f t="shared" si="11"/>
        <v/>
      </c>
      <c r="Y45" s="60" t="str">
        <f t="shared" si="12"/>
        <v/>
      </c>
      <c r="Z45" s="61" t="str">
        <f t="shared" si="13"/>
        <v/>
      </c>
      <c r="AA45" s="60" t="str">
        <f t="shared" si="14"/>
        <v/>
      </c>
      <c r="AB45" s="61" t="str">
        <f t="shared" si="15"/>
        <v/>
      </c>
      <c r="AC45" s="60" t="str">
        <f t="shared" si="16"/>
        <v/>
      </c>
      <c r="AD45" s="61" t="str">
        <f t="shared" si="17"/>
        <v/>
      </c>
      <c r="AE45" s="60" t="str">
        <f t="shared" si="18"/>
        <v/>
      </c>
      <c r="AF45" s="61" t="str">
        <f t="shared" si="19"/>
        <v/>
      </c>
      <c r="AG45" s="60" t="str">
        <f t="shared" si="20"/>
        <v/>
      </c>
      <c r="AH45" s="61" t="str">
        <f t="shared" si="21"/>
        <v/>
      </c>
      <c r="AI45" s="60" t="str">
        <f t="shared" si="22"/>
        <v/>
      </c>
      <c r="AJ45" s="61" t="str">
        <f t="shared" si="23"/>
        <v/>
      </c>
      <c r="AK45" s="60" t="str">
        <f t="shared" si="24"/>
        <v/>
      </c>
      <c r="AL45" s="61" t="str">
        <f t="shared" si="25"/>
        <v/>
      </c>
      <c r="AN45" s="35">
        <f t="shared" si="28"/>
        <v>0</v>
      </c>
      <c r="AO45" s="35">
        <f t="shared" si="29"/>
        <v>0</v>
      </c>
      <c r="AP45" s="55">
        <f t="shared" si="30"/>
        <v>0</v>
      </c>
    </row>
    <row r="46" spans="2:42" ht="15" x14ac:dyDescent="0.25">
      <c r="B46"/>
      <c r="C46"/>
      <c r="D46"/>
      <c r="E46"/>
      <c r="F46"/>
      <c r="G46"/>
      <c r="H46"/>
      <c r="I46" s="201"/>
      <c r="J46" s="217"/>
      <c r="K46" s="201"/>
      <c r="L46" s="162">
        <f t="shared" si="27"/>
        <v>78048.312682926829</v>
      </c>
      <c r="M46" s="60" t="str">
        <f t="shared" si="0"/>
        <v/>
      </c>
      <c r="N46" s="61" t="str">
        <f t="shared" si="1"/>
        <v/>
      </c>
      <c r="O46" s="60" t="str">
        <f t="shared" si="2"/>
        <v/>
      </c>
      <c r="P46" s="61" t="str">
        <f t="shared" si="3"/>
        <v/>
      </c>
      <c r="Q46" s="60" t="str">
        <f t="shared" si="4"/>
        <v/>
      </c>
      <c r="R46" s="61" t="str">
        <f t="shared" si="5"/>
        <v/>
      </c>
      <c r="S46" s="60" t="str">
        <f t="shared" si="6"/>
        <v/>
      </c>
      <c r="T46" s="61" t="str">
        <f t="shared" si="7"/>
        <v/>
      </c>
      <c r="U46" s="60" t="str">
        <f t="shared" si="8"/>
        <v/>
      </c>
      <c r="V46" s="61" t="str">
        <f t="shared" si="9"/>
        <v/>
      </c>
      <c r="W46" s="60" t="str">
        <f t="shared" si="10"/>
        <v/>
      </c>
      <c r="X46" s="61" t="str">
        <f t="shared" si="11"/>
        <v/>
      </c>
      <c r="Y46" s="60" t="str">
        <f t="shared" si="12"/>
        <v/>
      </c>
      <c r="Z46" s="61" t="str">
        <f t="shared" si="13"/>
        <v/>
      </c>
      <c r="AA46" s="60" t="str">
        <f t="shared" si="14"/>
        <v/>
      </c>
      <c r="AB46" s="61" t="str">
        <f t="shared" si="15"/>
        <v/>
      </c>
      <c r="AC46" s="60" t="str">
        <f t="shared" si="16"/>
        <v/>
      </c>
      <c r="AD46" s="61" t="str">
        <f t="shared" si="17"/>
        <v/>
      </c>
      <c r="AE46" s="60" t="str">
        <f t="shared" si="18"/>
        <v/>
      </c>
      <c r="AF46" s="61" t="str">
        <f t="shared" si="19"/>
        <v/>
      </c>
      <c r="AG46" s="60" t="str">
        <f t="shared" si="20"/>
        <v/>
      </c>
      <c r="AH46" s="61" t="str">
        <f t="shared" si="21"/>
        <v/>
      </c>
      <c r="AI46" s="60" t="str">
        <f t="shared" si="22"/>
        <v/>
      </c>
      <c r="AJ46" s="61" t="str">
        <f t="shared" si="23"/>
        <v/>
      </c>
      <c r="AK46" s="60" t="str">
        <f t="shared" si="24"/>
        <v/>
      </c>
      <c r="AL46" s="61" t="str">
        <f t="shared" si="25"/>
        <v/>
      </c>
      <c r="AN46" s="35">
        <f t="shared" si="28"/>
        <v>0</v>
      </c>
      <c r="AO46" s="35">
        <f t="shared" si="29"/>
        <v>0</v>
      </c>
      <c r="AP46" s="55">
        <f t="shared" si="30"/>
        <v>0</v>
      </c>
    </row>
    <row r="47" spans="2:42" ht="15" x14ac:dyDescent="0.25">
      <c r="B47"/>
      <c r="C47"/>
      <c r="D47"/>
      <c r="E47"/>
      <c r="F47"/>
      <c r="G47"/>
      <c r="H47"/>
      <c r="I47" s="201"/>
      <c r="J47" s="217"/>
      <c r="K47" s="201"/>
      <c r="L47" s="162">
        <f t="shared" si="27"/>
        <v>78048.312682926829</v>
      </c>
      <c r="M47" s="60" t="str">
        <f t="shared" si="0"/>
        <v/>
      </c>
      <c r="N47" s="61" t="str">
        <f t="shared" si="1"/>
        <v/>
      </c>
      <c r="O47" s="60" t="str">
        <f t="shared" si="2"/>
        <v/>
      </c>
      <c r="P47" s="61" t="str">
        <f t="shared" si="3"/>
        <v/>
      </c>
      <c r="Q47" s="60" t="str">
        <f t="shared" si="4"/>
        <v/>
      </c>
      <c r="R47" s="61" t="str">
        <f t="shared" si="5"/>
        <v/>
      </c>
      <c r="S47" s="60" t="str">
        <f t="shared" si="6"/>
        <v/>
      </c>
      <c r="T47" s="61" t="str">
        <f t="shared" si="7"/>
        <v/>
      </c>
      <c r="U47" s="60" t="str">
        <f t="shared" si="8"/>
        <v/>
      </c>
      <c r="V47" s="61" t="str">
        <f t="shared" si="9"/>
        <v/>
      </c>
      <c r="W47" s="60" t="str">
        <f t="shared" si="10"/>
        <v/>
      </c>
      <c r="X47" s="61" t="str">
        <f t="shared" si="11"/>
        <v/>
      </c>
      <c r="Y47" s="60" t="str">
        <f t="shared" si="12"/>
        <v/>
      </c>
      <c r="Z47" s="61" t="str">
        <f t="shared" si="13"/>
        <v/>
      </c>
      <c r="AA47" s="60" t="str">
        <f t="shared" si="14"/>
        <v/>
      </c>
      <c r="AB47" s="61" t="str">
        <f t="shared" si="15"/>
        <v/>
      </c>
      <c r="AC47" s="60" t="str">
        <f t="shared" si="16"/>
        <v/>
      </c>
      <c r="AD47" s="61" t="str">
        <f t="shared" si="17"/>
        <v/>
      </c>
      <c r="AE47" s="60" t="str">
        <f t="shared" si="18"/>
        <v/>
      </c>
      <c r="AF47" s="61" t="str">
        <f t="shared" si="19"/>
        <v/>
      </c>
      <c r="AG47" s="60" t="str">
        <f t="shared" si="20"/>
        <v/>
      </c>
      <c r="AH47" s="61" t="str">
        <f t="shared" si="21"/>
        <v/>
      </c>
      <c r="AI47" s="60" t="str">
        <f t="shared" si="22"/>
        <v/>
      </c>
      <c r="AJ47" s="61" t="str">
        <f t="shared" si="23"/>
        <v/>
      </c>
      <c r="AK47" s="60" t="str">
        <f t="shared" si="24"/>
        <v/>
      </c>
      <c r="AL47" s="61" t="str">
        <f t="shared" si="25"/>
        <v/>
      </c>
      <c r="AN47" s="35">
        <f t="shared" si="28"/>
        <v>0</v>
      </c>
      <c r="AO47" s="35">
        <f t="shared" si="29"/>
        <v>0</v>
      </c>
      <c r="AP47" s="55">
        <f t="shared" si="30"/>
        <v>0</v>
      </c>
    </row>
    <row r="48" spans="2:42" ht="15" x14ac:dyDescent="0.25">
      <c r="B48"/>
      <c r="C48"/>
      <c r="D48"/>
      <c r="E48"/>
      <c r="F48"/>
      <c r="G48"/>
      <c r="H48"/>
      <c r="I48" s="201"/>
      <c r="J48" s="217"/>
      <c r="K48" s="201"/>
      <c r="L48" s="162">
        <f t="shared" si="27"/>
        <v>78048.312682926829</v>
      </c>
      <c r="M48" s="60" t="str">
        <f t="shared" si="0"/>
        <v/>
      </c>
      <c r="N48" s="61" t="str">
        <f t="shared" si="1"/>
        <v/>
      </c>
      <c r="O48" s="60" t="str">
        <f t="shared" si="2"/>
        <v/>
      </c>
      <c r="P48" s="61" t="str">
        <f t="shared" si="3"/>
        <v/>
      </c>
      <c r="Q48" s="60" t="str">
        <f t="shared" si="4"/>
        <v/>
      </c>
      <c r="R48" s="61" t="str">
        <f t="shared" si="5"/>
        <v/>
      </c>
      <c r="S48" s="60" t="str">
        <f t="shared" si="6"/>
        <v/>
      </c>
      <c r="T48" s="61" t="str">
        <f t="shared" si="7"/>
        <v/>
      </c>
      <c r="U48" s="60" t="str">
        <f t="shared" si="8"/>
        <v/>
      </c>
      <c r="V48" s="61" t="str">
        <f t="shared" si="9"/>
        <v/>
      </c>
      <c r="W48" s="60" t="str">
        <f t="shared" si="10"/>
        <v/>
      </c>
      <c r="X48" s="61" t="str">
        <f t="shared" si="11"/>
        <v/>
      </c>
      <c r="Y48" s="60" t="str">
        <f t="shared" si="12"/>
        <v/>
      </c>
      <c r="Z48" s="61" t="str">
        <f t="shared" si="13"/>
        <v/>
      </c>
      <c r="AA48" s="60" t="str">
        <f t="shared" si="14"/>
        <v/>
      </c>
      <c r="AB48" s="61" t="str">
        <f t="shared" si="15"/>
        <v/>
      </c>
      <c r="AC48" s="60" t="str">
        <f t="shared" si="16"/>
        <v/>
      </c>
      <c r="AD48" s="61" t="str">
        <f t="shared" si="17"/>
        <v/>
      </c>
      <c r="AE48" s="60" t="str">
        <f t="shared" si="18"/>
        <v/>
      </c>
      <c r="AF48" s="61" t="str">
        <f t="shared" si="19"/>
        <v/>
      </c>
      <c r="AG48" s="60" t="str">
        <f t="shared" si="20"/>
        <v/>
      </c>
      <c r="AH48" s="61" t="str">
        <f t="shared" si="21"/>
        <v/>
      </c>
      <c r="AI48" s="60" t="str">
        <f t="shared" si="22"/>
        <v/>
      </c>
      <c r="AJ48" s="61" t="str">
        <f t="shared" si="23"/>
        <v/>
      </c>
      <c r="AK48" s="60" t="str">
        <f t="shared" si="24"/>
        <v/>
      </c>
      <c r="AL48" s="61" t="str">
        <f t="shared" si="25"/>
        <v/>
      </c>
      <c r="AN48" s="35">
        <f t="shared" si="28"/>
        <v>0</v>
      </c>
      <c r="AO48" s="35">
        <f t="shared" si="29"/>
        <v>0</v>
      </c>
      <c r="AP48" s="55">
        <f t="shared" si="30"/>
        <v>0</v>
      </c>
    </row>
    <row r="49" spans="2:42" ht="15" x14ac:dyDescent="0.25">
      <c r="B49"/>
      <c r="C49"/>
      <c r="D49"/>
      <c r="E49"/>
      <c r="F49"/>
      <c r="G49"/>
      <c r="H49"/>
      <c r="I49" s="201"/>
      <c r="J49" s="217"/>
      <c r="K49" s="201"/>
      <c r="L49" s="162">
        <f t="shared" si="27"/>
        <v>78048.312682926829</v>
      </c>
      <c r="M49" s="60" t="str">
        <f t="shared" si="0"/>
        <v/>
      </c>
      <c r="N49" s="61" t="str">
        <f t="shared" si="1"/>
        <v/>
      </c>
      <c r="O49" s="60" t="str">
        <f t="shared" si="2"/>
        <v/>
      </c>
      <c r="P49" s="61" t="str">
        <f t="shared" si="3"/>
        <v/>
      </c>
      <c r="Q49" s="60" t="str">
        <f t="shared" si="4"/>
        <v/>
      </c>
      <c r="R49" s="61" t="str">
        <f t="shared" si="5"/>
        <v/>
      </c>
      <c r="S49" s="60" t="str">
        <f t="shared" si="6"/>
        <v/>
      </c>
      <c r="T49" s="61" t="str">
        <f t="shared" si="7"/>
        <v/>
      </c>
      <c r="U49" s="60" t="str">
        <f t="shared" si="8"/>
        <v/>
      </c>
      <c r="V49" s="61" t="str">
        <f t="shared" si="9"/>
        <v/>
      </c>
      <c r="W49" s="60" t="str">
        <f t="shared" si="10"/>
        <v/>
      </c>
      <c r="X49" s="61" t="str">
        <f t="shared" si="11"/>
        <v/>
      </c>
      <c r="Y49" s="60" t="str">
        <f t="shared" si="12"/>
        <v/>
      </c>
      <c r="Z49" s="61" t="str">
        <f t="shared" si="13"/>
        <v/>
      </c>
      <c r="AA49" s="60" t="str">
        <f t="shared" si="14"/>
        <v/>
      </c>
      <c r="AB49" s="61" t="str">
        <f t="shared" si="15"/>
        <v/>
      </c>
      <c r="AC49" s="60" t="str">
        <f t="shared" si="16"/>
        <v/>
      </c>
      <c r="AD49" s="61" t="str">
        <f t="shared" si="17"/>
        <v/>
      </c>
      <c r="AE49" s="60" t="str">
        <f t="shared" si="18"/>
        <v/>
      </c>
      <c r="AF49" s="61" t="str">
        <f t="shared" si="19"/>
        <v/>
      </c>
      <c r="AG49" s="60" t="str">
        <f t="shared" si="20"/>
        <v/>
      </c>
      <c r="AH49" s="61" t="str">
        <f t="shared" si="21"/>
        <v/>
      </c>
      <c r="AI49" s="60" t="str">
        <f t="shared" si="22"/>
        <v/>
      </c>
      <c r="AJ49" s="61" t="str">
        <f t="shared" si="23"/>
        <v/>
      </c>
      <c r="AK49" s="60" t="str">
        <f t="shared" si="24"/>
        <v/>
      </c>
      <c r="AL49" s="61" t="str">
        <f t="shared" si="25"/>
        <v/>
      </c>
      <c r="AN49" s="35">
        <f t="shared" si="28"/>
        <v>0</v>
      </c>
      <c r="AO49" s="35">
        <f t="shared" si="29"/>
        <v>0</v>
      </c>
      <c r="AP49" s="55">
        <f t="shared" si="30"/>
        <v>0</v>
      </c>
    </row>
    <row r="50" spans="2:42" ht="15" x14ac:dyDescent="0.25">
      <c r="B50"/>
      <c r="C50"/>
      <c r="D50"/>
      <c r="E50"/>
      <c r="F50"/>
      <c r="G50"/>
      <c r="H50"/>
      <c r="I50" s="201"/>
      <c r="J50" s="217"/>
      <c r="K50" s="201"/>
      <c r="L50" s="162">
        <f t="shared" si="27"/>
        <v>78048.312682926829</v>
      </c>
      <c r="M50" s="60" t="str">
        <f t="shared" si="0"/>
        <v/>
      </c>
      <c r="N50" s="61" t="str">
        <f t="shared" si="1"/>
        <v/>
      </c>
      <c r="O50" s="60" t="str">
        <f t="shared" si="2"/>
        <v/>
      </c>
      <c r="P50" s="61" t="str">
        <f t="shared" si="3"/>
        <v/>
      </c>
      <c r="Q50" s="60" t="str">
        <f t="shared" si="4"/>
        <v/>
      </c>
      <c r="R50" s="61" t="str">
        <f t="shared" si="5"/>
        <v/>
      </c>
      <c r="S50" s="60" t="str">
        <f t="shared" si="6"/>
        <v/>
      </c>
      <c r="T50" s="61" t="str">
        <f t="shared" si="7"/>
        <v/>
      </c>
      <c r="U50" s="60" t="str">
        <f t="shared" si="8"/>
        <v/>
      </c>
      <c r="V50" s="61" t="str">
        <f t="shared" si="9"/>
        <v/>
      </c>
      <c r="W50" s="60" t="str">
        <f t="shared" si="10"/>
        <v/>
      </c>
      <c r="X50" s="61" t="str">
        <f t="shared" si="11"/>
        <v/>
      </c>
      <c r="Y50" s="60" t="str">
        <f t="shared" si="12"/>
        <v/>
      </c>
      <c r="Z50" s="61" t="str">
        <f t="shared" si="13"/>
        <v/>
      </c>
      <c r="AA50" s="60" t="str">
        <f t="shared" si="14"/>
        <v/>
      </c>
      <c r="AB50" s="61" t="str">
        <f t="shared" si="15"/>
        <v/>
      </c>
      <c r="AC50" s="60" t="str">
        <f t="shared" si="16"/>
        <v/>
      </c>
      <c r="AD50" s="61" t="str">
        <f t="shared" si="17"/>
        <v/>
      </c>
      <c r="AE50" s="60" t="str">
        <f t="shared" si="18"/>
        <v/>
      </c>
      <c r="AF50" s="61" t="str">
        <f t="shared" si="19"/>
        <v/>
      </c>
      <c r="AG50" s="60" t="str">
        <f t="shared" si="20"/>
        <v/>
      </c>
      <c r="AH50" s="61" t="str">
        <f t="shared" si="21"/>
        <v/>
      </c>
      <c r="AI50" s="60" t="str">
        <f t="shared" si="22"/>
        <v/>
      </c>
      <c r="AJ50" s="61" t="str">
        <f t="shared" si="23"/>
        <v/>
      </c>
      <c r="AK50" s="60" t="str">
        <f t="shared" si="24"/>
        <v/>
      </c>
      <c r="AL50" s="61" t="str">
        <f t="shared" si="25"/>
        <v/>
      </c>
      <c r="AN50" s="35">
        <f t="shared" si="28"/>
        <v>0</v>
      </c>
      <c r="AO50" s="35">
        <f t="shared" si="29"/>
        <v>0</v>
      </c>
      <c r="AP50" s="55">
        <f t="shared" si="30"/>
        <v>0</v>
      </c>
    </row>
    <row r="51" spans="2:42" ht="15" x14ac:dyDescent="0.25">
      <c r="B51"/>
      <c r="C51"/>
      <c r="D51"/>
      <c r="E51"/>
      <c r="F51"/>
      <c r="G51"/>
      <c r="H51"/>
      <c r="I51" s="201"/>
      <c r="J51" s="217"/>
      <c r="K51" s="201"/>
      <c r="L51" s="162">
        <f t="shared" si="27"/>
        <v>78048.312682926829</v>
      </c>
      <c r="M51" s="60" t="str">
        <f t="shared" si="0"/>
        <v/>
      </c>
      <c r="N51" s="61" t="str">
        <f t="shared" si="1"/>
        <v/>
      </c>
      <c r="O51" s="60" t="str">
        <f t="shared" si="2"/>
        <v/>
      </c>
      <c r="P51" s="61" t="str">
        <f t="shared" si="3"/>
        <v/>
      </c>
      <c r="Q51" s="60" t="str">
        <f t="shared" si="4"/>
        <v/>
      </c>
      <c r="R51" s="61" t="str">
        <f t="shared" si="5"/>
        <v/>
      </c>
      <c r="S51" s="60" t="str">
        <f t="shared" si="6"/>
        <v/>
      </c>
      <c r="T51" s="61" t="str">
        <f t="shared" si="7"/>
        <v/>
      </c>
      <c r="U51" s="60" t="str">
        <f t="shared" si="8"/>
        <v/>
      </c>
      <c r="V51" s="61" t="str">
        <f t="shared" si="9"/>
        <v/>
      </c>
      <c r="W51" s="60" t="str">
        <f t="shared" si="10"/>
        <v/>
      </c>
      <c r="X51" s="61" t="str">
        <f t="shared" si="11"/>
        <v/>
      </c>
      <c r="Y51" s="60" t="str">
        <f t="shared" si="12"/>
        <v/>
      </c>
      <c r="Z51" s="61" t="str">
        <f t="shared" si="13"/>
        <v/>
      </c>
      <c r="AA51" s="60" t="str">
        <f t="shared" si="14"/>
        <v/>
      </c>
      <c r="AB51" s="61" t="str">
        <f t="shared" si="15"/>
        <v/>
      </c>
      <c r="AC51" s="60" t="str">
        <f t="shared" si="16"/>
        <v/>
      </c>
      <c r="AD51" s="61" t="str">
        <f t="shared" si="17"/>
        <v/>
      </c>
      <c r="AE51" s="60" t="str">
        <f t="shared" si="18"/>
        <v/>
      </c>
      <c r="AF51" s="61" t="str">
        <f t="shared" si="19"/>
        <v/>
      </c>
      <c r="AG51" s="60" t="str">
        <f t="shared" si="20"/>
        <v/>
      </c>
      <c r="AH51" s="61" t="str">
        <f t="shared" si="21"/>
        <v/>
      </c>
      <c r="AI51" s="60" t="str">
        <f t="shared" si="22"/>
        <v/>
      </c>
      <c r="AJ51" s="61" t="str">
        <f t="shared" si="23"/>
        <v/>
      </c>
      <c r="AK51" s="60" t="str">
        <f t="shared" si="24"/>
        <v/>
      </c>
      <c r="AL51" s="61" t="str">
        <f t="shared" si="25"/>
        <v/>
      </c>
      <c r="AN51" s="35">
        <f t="shared" si="28"/>
        <v>0</v>
      </c>
      <c r="AO51" s="35">
        <f t="shared" si="29"/>
        <v>0</v>
      </c>
      <c r="AP51" s="55">
        <f t="shared" si="30"/>
        <v>0</v>
      </c>
    </row>
    <row r="52" spans="2:42" ht="15" x14ac:dyDescent="0.25">
      <c r="B52"/>
      <c r="C52"/>
      <c r="D52"/>
      <c r="E52"/>
      <c r="F52"/>
      <c r="G52"/>
      <c r="H52"/>
      <c r="I52" s="201"/>
      <c r="J52" s="217"/>
      <c r="K52" s="201"/>
      <c r="L52" s="162">
        <f t="shared" si="27"/>
        <v>78048.312682926829</v>
      </c>
      <c r="M52" s="60" t="str">
        <f t="shared" si="0"/>
        <v/>
      </c>
      <c r="N52" s="61" t="str">
        <f t="shared" si="1"/>
        <v/>
      </c>
      <c r="O52" s="60" t="str">
        <f t="shared" si="2"/>
        <v/>
      </c>
      <c r="P52" s="61" t="str">
        <f t="shared" si="3"/>
        <v/>
      </c>
      <c r="Q52" s="60" t="str">
        <f t="shared" si="4"/>
        <v/>
      </c>
      <c r="R52" s="61" t="str">
        <f t="shared" si="5"/>
        <v/>
      </c>
      <c r="S52" s="60" t="str">
        <f t="shared" si="6"/>
        <v/>
      </c>
      <c r="T52" s="61" t="str">
        <f t="shared" si="7"/>
        <v/>
      </c>
      <c r="U52" s="60" t="str">
        <f t="shared" si="8"/>
        <v/>
      </c>
      <c r="V52" s="61" t="str">
        <f t="shared" si="9"/>
        <v/>
      </c>
      <c r="W52" s="60" t="str">
        <f t="shared" si="10"/>
        <v/>
      </c>
      <c r="X52" s="61" t="str">
        <f t="shared" si="11"/>
        <v/>
      </c>
      <c r="Y52" s="60" t="str">
        <f t="shared" si="12"/>
        <v/>
      </c>
      <c r="Z52" s="61" t="str">
        <f t="shared" si="13"/>
        <v/>
      </c>
      <c r="AA52" s="60" t="str">
        <f t="shared" si="14"/>
        <v/>
      </c>
      <c r="AB52" s="61" t="str">
        <f t="shared" si="15"/>
        <v/>
      </c>
      <c r="AC52" s="60" t="str">
        <f t="shared" si="16"/>
        <v/>
      </c>
      <c r="AD52" s="61" t="str">
        <f t="shared" si="17"/>
        <v/>
      </c>
      <c r="AE52" s="60" t="str">
        <f t="shared" si="18"/>
        <v/>
      </c>
      <c r="AF52" s="61" t="str">
        <f t="shared" si="19"/>
        <v/>
      </c>
      <c r="AG52" s="60" t="str">
        <f t="shared" si="20"/>
        <v/>
      </c>
      <c r="AH52" s="61" t="str">
        <f t="shared" si="21"/>
        <v/>
      </c>
      <c r="AI52" s="60" t="str">
        <f t="shared" si="22"/>
        <v/>
      </c>
      <c r="AJ52" s="61" t="str">
        <f t="shared" si="23"/>
        <v/>
      </c>
      <c r="AK52" s="60" t="str">
        <f t="shared" si="24"/>
        <v/>
      </c>
      <c r="AL52" s="61" t="str">
        <f t="shared" si="25"/>
        <v/>
      </c>
      <c r="AN52" s="35">
        <f t="shared" si="28"/>
        <v>0</v>
      </c>
      <c r="AO52" s="35">
        <f t="shared" si="29"/>
        <v>0</v>
      </c>
      <c r="AP52" s="55">
        <f t="shared" si="30"/>
        <v>0</v>
      </c>
    </row>
    <row r="53" spans="2:42" ht="15" x14ac:dyDescent="0.25">
      <c r="B53"/>
      <c r="C53"/>
      <c r="D53"/>
      <c r="E53"/>
      <c r="F53"/>
      <c r="G53"/>
      <c r="H53"/>
      <c r="I53" s="201"/>
      <c r="J53" s="217"/>
      <c r="K53" s="201"/>
      <c r="L53" s="162">
        <f t="shared" si="27"/>
        <v>78048.312682926829</v>
      </c>
      <c r="M53" s="60" t="str">
        <f t="shared" si="0"/>
        <v/>
      </c>
      <c r="N53" s="61" t="str">
        <f t="shared" si="1"/>
        <v/>
      </c>
      <c r="O53" s="60" t="str">
        <f t="shared" si="2"/>
        <v/>
      </c>
      <c r="P53" s="61" t="str">
        <f t="shared" si="3"/>
        <v/>
      </c>
      <c r="Q53" s="60" t="str">
        <f t="shared" si="4"/>
        <v/>
      </c>
      <c r="R53" s="61" t="str">
        <f t="shared" si="5"/>
        <v/>
      </c>
      <c r="S53" s="60" t="str">
        <f t="shared" si="6"/>
        <v/>
      </c>
      <c r="T53" s="61" t="str">
        <f t="shared" si="7"/>
        <v/>
      </c>
      <c r="U53" s="60" t="str">
        <f t="shared" si="8"/>
        <v/>
      </c>
      <c r="V53" s="61" t="str">
        <f t="shared" si="9"/>
        <v/>
      </c>
      <c r="W53" s="60" t="str">
        <f t="shared" si="10"/>
        <v/>
      </c>
      <c r="X53" s="61" t="str">
        <f t="shared" si="11"/>
        <v/>
      </c>
      <c r="Y53" s="60" t="str">
        <f t="shared" si="12"/>
        <v/>
      </c>
      <c r="Z53" s="61" t="str">
        <f t="shared" si="13"/>
        <v/>
      </c>
      <c r="AA53" s="60" t="str">
        <f t="shared" si="14"/>
        <v/>
      </c>
      <c r="AB53" s="61" t="str">
        <f t="shared" si="15"/>
        <v/>
      </c>
      <c r="AC53" s="60" t="str">
        <f t="shared" si="16"/>
        <v/>
      </c>
      <c r="AD53" s="61" t="str">
        <f t="shared" si="17"/>
        <v/>
      </c>
      <c r="AE53" s="60" t="str">
        <f t="shared" si="18"/>
        <v/>
      </c>
      <c r="AF53" s="61" t="str">
        <f t="shared" si="19"/>
        <v/>
      </c>
      <c r="AG53" s="60" t="str">
        <f t="shared" si="20"/>
        <v/>
      </c>
      <c r="AH53" s="61" t="str">
        <f t="shared" si="21"/>
        <v/>
      </c>
      <c r="AI53" s="60" t="str">
        <f t="shared" si="22"/>
        <v/>
      </c>
      <c r="AJ53" s="61" t="str">
        <f t="shared" si="23"/>
        <v/>
      </c>
      <c r="AK53" s="60" t="str">
        <f t="shared" si="24"/>
        <v/>
      </c>
      <c r="AL53" s="61" t="str">
        <f t="shared" si="25"/>
        <v/>
      </c>
      <c r="AN53" s="35">
        <f t="shared" si="28"/>
        <v>0</v>
      </c>
      <c r="AO53" s="35">
        <f t="shared" si="29"/>
        <v>0</v>
      </c>
      <c r="AP53" s="55">
        <f t="shared" ref="AP53:AP62" si="31">SUM(O53:AL53)</f>
        <v>0</v>
      </c>
    </row>
    <row r="54" spans="2:42" ht="15" x14ac:dyDescent="0.25">
      <c r="B54"/>
      <c r="C54"/>
      <c r="D54"/>
      <c r="E54"/>
      <c r="F54"/>
      <c r="G54"/>
      <c r="H54"/>
      <c r="I54" s="201"/>
      <c r="J54" s="217"/>
      <c r="K54" s="201"/>
      <c r="L54" s="162">
        <f t="shared" si="27"/>
        <v>78048.312682926829</v>
      </c>
      <c r="M54" s="60" t="str">
        <f t="shared" si="0"/>
        <v/>
      </c>
      <c r="N54" s="61" t="str">
        <f t="shared" si="1"/>
        <v/>
      </c>
      <c r="O54" s="60" t="str">
        <f t="shared" si="2"/>
        <v/>
      </c>
      <c r="P54" s="61" t="str">
        <f t="shared" si="3"/>
        <v/>
      </c>
      <c r="Q54" s="60" t="str">
        <f t="shared" si="4"/>
        <v/>
      </c>
      <c r="R54" s="61" t="str">
        <f t="shared" si="5"/>
        <v/>
      </c>
      <c r="S54" s="60" t="str">
        <f t="shared" si="6"/>
        <v/>
      </c>
      <c r="T54" s="61" t="str">
        <f t="shared" si="7"/>
        <v/>
      </c>
      <c r="U54" s="60" t="str">
        <f t="shared" si="8"/>
        <v/>
      </c>
      <c r="V54" s="61" t="str">
        <f t="shared" si="9"/>
        <v/>
      </c>
      <c r="W54" s="60" t="str">
        <f t="shared" si="10"/>
        <v/>
      </c>
      <c r="X54" s="61" t="str">
        <f t="shared" si="11"/>
        <v/>
      </c>
      <c r="Y54" s="60" t="str">
        <f t="shared" si="12"/>
        <v/>
      </c>
      <c r="Z54" s="61" t="str">
        <f t="shared" si="13"/>
        <v/>
      </c>
      <c r="AA54" s="60" t="str">
        <f t="shared" si="14"/>
        <v/>
      </c>
      <c r="AB54" s="61" t="str">
        <f t="shared" si="15"/>
        <v/>
      </c>
      <c r="AC54" s="60" t="str">
        <f t="shared" si="16"/>
        <v/>
      </c>
      <c r="AD54" s="61" t="str">
        <f t="shared" si="17"/>
        <v/>
      </c>
      <c r="AE54" s="60" t="str">
        <f t="shared" si="18"/>
        <v/>
      </c>
      <c r="AF54" s="61" t="str">
        <f t="shared" si="19"/>
        <v/>
      </c>
      <c r="AG54" s="60" t="str">
        <f t="shared" si="20"/>
        <v/>
      </c>
      <c r="AH54" s="61" t="str">
        <f t="shared" si="21"/>
        <v/>
      </c>
      <c r="AI54" s="60" t="str">
        <f t="shared" si="22"/>
        <v/>
      </c>
      <c r="AJ54" s="61" t="str">
        <f t="shared" si="23"/>
        <v/>
      </c>
      <c r="AK54" s="60" t="str">
        <f t="shared" si="24"/>
        <v/>
      </c>
      <c r="AL54" s="61" t="str">
        <f t="shared" si="25"/>
        <v/>
      </c>
      <c r="AN54" s="35">
        <f t="shared" si="28"/>
        <v>0</v>
      </c>
      <c r="AO54" s="35">
        <f t="shared" si="29"/>
        <v>0</v>
      </c>
      <c r="AP54" s="55">
        <f t="shared" si="31"/>
        <v>0</v>
      </c>
    </row>
    <row r="55" spans="2:42" ht="15" x14ac:dyDescent="0.25">
      <c r="B55"/>
      <c r="C55"/>
      <c r="D55"/>
      <c r="E55"/>
      <c r="F55"/>
      <c r="G55"/>
      <c r="H55"/>
      <c r="I55" s="201"/>
      <c r="J55" s="217"/>
      <c r="K55" s="201"/>
      <c r="L55" s="162">
        <f t="shared" si="27"/>
        <v>78048.312682926829</v>
      </c>
      <c r="M55" s="60" t="str">
        <f t="shared" si="0"/>
        <v/>
      </c>
      <c r="N55" s="61" t="str">
        <f t="shared" si="1"/>
        <v/>
      </c>
      <c r="O55" s="60" t="str">
        <f t="shared" si="2"/>
        <v/>
      </c>
      <c r="P55" s="61" t="str">
        <f t="shared" si="3"/>
        <v/>
      </c>
      <c r="Q55" s="60" t="str">
        <f t="shared" si="4"/>
        <v/>
      </c>
      <c r="R55" s="61" t="str">
        <f t="shared" si="5"/>
        <v/>
      </c>
      <c r="S55" s="60" t="str">
        <f t="shared" si="6"/>
        <v/>
      </c>
      <c r="T55" s="61" t="str">
        <f t="shared" si="7"/>
        <v/>
      </c>
      <c r="U55" s="60" t="str">
        <f t="shared" si="8"/>
        <v/>
      </c>
      <c r="V55" s="61" t="str">
        <f t="shared" si="9"/>
        <v/>
      </c>
      <c r="W55" s="60" t="str">
        <f t="shared" si="10"/>
        <v/>
      </c>
      <c r="X55" s="61" t="str">
        <f t="shared" si="11"/>
        <v/>
      </c>
      <c r="Y55" s="60" t="str">
        <f t="shared" si="12"/>
        <v/>
      </c>
      <c r="Z55" s="61" t="str">
        <f t="shared" si="13"/>
        <v/>
      </c>
      <c r="AA55" s="60" t="str">
        <f t="shared" si="14"/>
        <v/>
      </c>
      <c r="AB55" s="61" t="str">
        <f t="shared" si="15"/>
        <v/>
      </c>
      <c r="AC55" s="60" t="str">
        <f t="shared" si="16"/>
        <v/>
      </c>
      <c r="AD55" s="61" t="str">
        <f t="shared" si="17"/>
        <v/>
      </c>
      <c r="AE55" s="60" t="str">
        <f t="shared" si="18"/>
        <v/>
      </c>
      <c r="AF55" s="61" t="str">
        <f t="shared" si="19"/>
        <v/>
      </c>
      <c r="AG55" s="60" t="str">
        <f t="shared" si="20"/>
        <v/>
      </c>
      <c r="AH55" s="61" t="str">
        <f t="shared" si="21"/>
        <v/>
      </c>
      <c r="AI55" s="60" t="str">
        <f t="shared" si="22"/>
        <v/>
      </c>
      <c r="AJ55" s="61" t="str">
        <f t="shared" si="23"/>
        <v/>
      </c>
      <c r="AK55" s="60" t="str">
        <f t="shared" si="24"/>
        <v/>
      </c>
      <c r="AL55" s="61" t="str">
        <f t="shared" si="25"/>
        <v/>
      </c>
      <c r="AN55" s="35">
        <f t="shared" si="28"/>
        <v>0</v>
      </c>
      <c r="AO55" s="35">
        <f t="shared" si="29"/>
        <v>0</v>
      </c>
      <c r="AP55" s="55">
        <f t="shared" si="31"/>
        <v>0</v>
      </c>
    </row>
    <row r="56" spans="2:42" ht="15" x14ac:dyDescent="0.25">
      <c r="B56"/>
      <c r="C56"/>
      <c r="D56"/>
      <c r="E56"/>
      <c r="F56"/>
      <c r="G56"/>
      <c r="H56"/>
      <c r="I56" s="201"/>
      <c r="J56" s="217"/>
      <c r="K56" s="201"/>
      <c r="L56" s="162">
        <f t="shared" si="27"/>
        <v>78048.312682926829</v>
      </c>
      <c r="M56" s="60" t="str">
        <f t="shared" si="0"/>
        <v/>
      </c>
      <c r="N56" s="61" t="str">
        <f t="shared" si="1"/>
        <v/>
      </c>
      <c r="O56" s="60" t="str">
        <f t="shared" si="2"/>
        <v/>
      </c>
      <c r="P56" s="61" t="str">
        <f t="shared" si="3"/>
        <v/>
      </c>
      <c r="Q56" s="60" t="str">
        <f t="shared" si="4"/>
        <v/>
      </c>
      <c r="R56" s="61" t="str">
        <f t="shared" si="5"/>
        <v/>
      </c>
      <c r="S56" s="60" t="str">
        <f t="shared" si="6"/>
        <v/>
      </c>
      <c r="T56" s="61" t="str">
        <f t="shared" si="7"/>
        <v/>
      </c>
      <c r="U56" s="60" t="str">
        <f t="shared" si="8"/>
        <v/>
      </c>
      <c r="V56" s="61" t="str">
        <f t="shared" si="9"/>
        <v/>
      </c>
      <c r="W56" s="60" t="str">
        <f t="shared" si="10"/>
        <v/>
      </c>
      <c r="X56" s="61" t="str">
        <f t="shared" si="11"/>
        <v/>
      </c>
      <c r="Y56" s="60" t="str">
        <f t="shared" si="12"/>
        <v/>
      </c>
      <c r="Z56" s="61" t="str">
        <f t="shared" si="13"/>
        <v/>
      </c>
      <c r="AA56" s="60" t="str">
        <f t="shared" si="14"/>
        <v/>
      </c>
      <c r="AB56" s="61" t="str">
        <f t="shared" si="15"/>
        <v/>
      </c>
      <c r="AC56" s="60" t="str">
        <f t="shared" si="16"/>
        <v/>
      </c>
      <c r="AD56" s="61" t="str">
        <f t="shared" si="17"/>
        <v/>
      </c>
      <c r="AE56" s="60" t="str">
        <f t="shared" si="18"/>
        <v/>
      </c>
      <c r="AF56" s="61" t="str">
        <f t="shared" si="19"/>
        <v/>
      </c>
      <c r="AG56" s="60" t="str">
        <f t="shared" si="20"/>
        <v/>
      </c>
      <c r="AH56" s="61" t="str">
        <f t="shared" si="21"/>
        <v/>
      </c>
      <c r="AI56" s="60" t="str">
        <f t="shared" si="22"/>
        <v/>
      </c>
      <c r="AJ56" s="61" t="str">
        <f t="shared" si="23"/>
        <v/>
      </c>
      <c r="AK56" s="60" t="str">
        <f t="shared" si="24"/>
        <v/>
      </c>
      <c r="AL56" s="61" t="str">
        <f t="shared" si="25"/>
        <v/>
      </c>
      <c r="AN56" s="35">
        <f t="shared" si="28"/>
        <v>0</v>
      </c>
      <c r="AO56" s="35">
        <f t="shared" si="29"/>
        <v>0</v>
      </c>
      <c r="AP56" s="55">
        <f t="shared" si="31"/>
        <v>0</v>
      </c>
    </row>
    <row r="57" spans="2:42" ht="15" x14ac:dyDescent="0.25">
      <c r="B57"/>
      <c r="C57"/>
      <c r="D57"/>
      <c r="E57"/>
      <c r="F57"/>
      <c r="G57"/>
      <c r="H57"/>
      <c r="I57" s="201"/>
      <c r="J57" s="217"/>
      <c r="K57" s="201"/>
      <c r="L57" s="162">
        <f t="shared" si="27"/>
        <v>78048.312682926829</v>
      </c>
      <c r="M57" s="60" t="str">
        <f t="shared" si="0"/>
        <v/>
      </c>
      <c r="N57" s="61" t="str">
        <f t="shared" si="1"/>
        <v/>
      </c>
      <c r="O57" s="60" t="str">
        <f t="shared" si="2"/>
        <v/>
      </c>
      <c r="P57" s="61" t="str">
        <f t="shared" si="3"/>
        <v/>
      </c>
      <c r="Q57" s="60" t="str">
        <f t="shared" si="4"/>
        <v/>
      </c>
      <c r="R57" s="61" t="str">
        <f t="shared" si="5"/>
        <v/>
      </c>
      <c r="S57" s="60" t="str">
        <f t="shared" si="6"/>
        <v/>
      </c>
      <c r="T57" s="61" t="str">
        <f t="shared" si="7"/>
        <v/>
      </c>
      <c r="U57" s="60" t="str">
        <f t="shared" si="8"/>
        <v/>
      </c>
      <c r="V57" s="61" t="str">
        <f t="shared" si="9"/>
        <v/>
      </c>
      <c r="W57" s="60" t="str">
        <f t="shared" si="10"/>
        <v/>
      </c>
      <c r="X57" s="61" t="str">
        <f t="shared" si="11"/>
        <v/>
      </c>
      <c r="Y57" s="60" t="str">
        <f t="shared" si="12"/>
        <v/>
      </c>
      <c r="Z57" s="61" t="str">
        <f t="shared" si="13"/>
        <v/>
      </c>
      <c r="AA57" s="60" t="str">
        <f t="shared" si="14"/>
        <v/>
      </c>
      <c r="AB57" s="61" t="str">
        <f t="shared" si="15"/>
        <v/>
      </c>
      <c r="AC57" s="60" t="str">
        <f t="shared" si="16"/>
        <v/>
      </c>
      <c r="AD57" s="61" t="str">
        <f t="shared" si="17"/>
        <v/>
      </c>
      <c r="AE57" s="60" t="str">
        <f t="shared" si="18"/>
        <v/>
      </c>
      <c r="AF57" s="61" t="str">
        <f t="shared" si="19"/>
        <v/>
      </c>
      <c r="AG57" s="60" t="str">
        <f t="shared" si="20"/>
        <v/>
      </c>
      <c r="AH57" s="61" t="str">
        <f t="shared" si="21"/>
        <v/>
      </c>
      <c r="AI57" s="60" t="str">
        <f t="shared" si="22"/>
        <v/>
      </c>
      <c r="AJ57" s="61" t="str">
        <f t="shared" si="23"/>
        <v/>
      </c>
      <c r="AK57" s="60" t="str">
        <f t="shared" si="24"/>
        <v/>
      </c>
      <c r="AL57" s="61" t="str">
        <f t="shared" si="25"/>
        <v/>
      </c>
      <c r="AN57" s="35">
        <f t="shared" si="28"/>
        <v>0</v>
      </c>
      <c r="AO57" s="35">
        <f t="shared" si="29"/>
        <v>0</v>
      </c>
      <c r="AP57" s="55">
        <f t="shared" si="31"/>
        <v>0</v>
      </c>
    </row>
    <row r="58" spans="2:42" ht="15" x14ac:dyDescent="0.25">
      <c r="B58"/>
      <c r="C58"/>
      <c r="D58"/>
      <c r="E58"/>
      <c r="F58"/>
      <c r="G58"/>
      <c r="H58"/>
      <c r="I58" s="201"/>
      <c r="J58" s="217"/>
      <c r="K58" s="201"/>
      <c r="L58" s="162">
        <f t="shared" si="27"/>
        <v>78048.312682926829</v>
      </c>
      <c r="M58" s="60" t="str">
        <f t="shared" si="0"/>
        <v/>
      </c>
      <c r="N58" s="61" t="str">
        <f t="shared" si="1"/>
        <v/>
      </c>
      <c r="O58" s="60" t="str">
        <f t="shared" si="2"/>
        <v/>
      </c>
      <c r="P58" s="61" t="str">
        <f t="shared" si="3"/>
        <v/>
      </c>
      <c r="Q58" s="60" t="str">
        <f t="shared" si="4"/>
        <v/>
      </c>
      <c r="R58" s="61" t="str">
        <f t="shared" si="5"/>
        <v/>
      </c>
      <c r="S58" s="60" t="str">
        <f t="shared" si="6"/>
        <v/>
      </c>
      <c r="T58" s="61" t="str">
        <f t="shared" si="7"/>
        <v/>
      </c>
      <c r="U58" s="60" t="str">
        <f t="shared" si="8"/>
        <v/>
      </c>
      <c r="V58" s="61" t="str">
        <f t="shared" si="9"/>
        <v/>
      </c>
      <c r="W58" s="60" t="str">
        <f t="shared" si="10"/>
        <v/>
      </c>
      <c r="X58" s="61" t="str">
        <f t="shared" si="11"/>
        <v/>
      </c>
      <c r="Y58" s="60" t="str">
        <f t="shared" si="12"/>
        <v/>
      </c>
      <c r="Z58" s="61" t="str">
        <f t="shared" si="13"/>
        <v/>
      </c>
      <c r="AA58" s="60" t="str">
        <f t="shared" si="14"/>
        <v/>
      </c>
      <c r="AB58" s="61" t="str">
        <f t="shared" si="15"/>
        <v/>
      </c>
      <c r="AC58" s="60" t="str">
        <f t="shared" si="16"/>
        <v/>
      </c>
      <c r="AD58" s="61" t="str">
        <f t="shared" si="17"/>
        <v/>
      </c>
      <c r="AE58" s="60" t="str">
        <f t="shared" si="18"/>
        <v/>
      </c>
      <c r="AF58" s="61" t="str">
        <f t="shared" si="19"/>
        <v/>
      </c>
      <c r="AG58" s="60" t="str">
        <f t="shared" si="20"/>
        <v/>
      </c>
      <c r="AH58" s="61" t="str">
        <f t="shared" si="21"/>
        <v/>
      </c>
      <c r="AI58" s="60" t="str">
        <f t="shared" si="22"/>
        <v/>
      </c>
      <c r="AJ58" s="61" t="str">
        <f t="shared" si="23"/>
        <v/>
      </c>
      <c r="AK58" s="60" t="str">
        <f t="shared" si="24"/>
        <v/>
      </c>
      <c r="AL58" s="61" t="str">
        <f t="shared" si="25"/>
        <v/>
      </c>
      <c r="AN58" s="35">
        <f t="shared" si="28"/>
        <v>0</v>
      </c>
      <c r="AO58" s="35">
        <f t="shared" si="29"/>
        <v>0</v>
      </c>
      <c r="AP58" s="55">
        <f t="shared" si="31"/>
        <v>0</v>
      </c>
    </row>
    <row r="59" spans="2:42" ht="15" x14ac:dyDescent="0.25">
      <c r="B59"/>
      <c r="C59"/>
      <c r="D59"/>
      <c r="E59"/>
      <c r="F59"/>
      <c r="G59"/>
      <c r="H59"/>
      <c r="I59" s="201"/>
      <c r="J59" s="217"/>
      <c r="K59" s="201"/>
      <c r="L59" s="162">
        <f t="shared" si="27"/>
        <v>78048.312682926829</v>
      </c>
      <c r="M59" s="60" t="str">
        <f t="shared" si="0"/>
        <v/>
      </c>
      <c r="N59" s="61" t="str">
        <f t="shared" si="1"/>
        <v/>
      </c>
      <c r="O59" s="60" t="str">
        <f t="shared" si="2"/>
        <v/>
      </c>
      <c r="P59" s="61" t="str">
        <f t="shared" si="3"/>
        <v/>
      </c>
      <c r="Q59" s="60" t="str">
        <f t="shared" si="4"/>
        <v/>
      </c>
      <c r="R59" s="61" t="str">
        <f t="shared" si="5"/>
        <v/>
      </c>
      <c r="S59" s="60" t="str">
        <f t="shared" si="6"/>
        <v/>
      </c>
      <c r="T59" s="61" t="str">
        <f t="shared" si="7"/>
        <v/>
      </c>
      <c r="U59" s="60" t="str">
        <f t="shared" si="8"/>
        <v/>
      </c>
      <c r="V59" s="61" t="str">
        <f t="shared" si="9"/>
        <v/>
      </c>
      <c r="W59" s="60" t="str">
        <f t="shared" si="10"/>
        <v/>
      </c>
      <c r="X59" s="61" t="str">
        <f t="shared" si="11"/>
        <v/>
      </c>
      <c r="Y59" s="60" t="str">
        <f t="shared" si="12"/>
        <v/>
      </c>
      <c r="Z59" s="61" t="str">
        <f t="shared" si="13"/>
        <v/>
      </c>
      <c r="AA59" s="60" t="str">
        <f t="shared" si="14"/>
        <v/>
      </c>
      <c r="AB59" s="61" t="str">
        <f t="shared" si="15"/>
        <v/>
      </c>
      <c r="AC59" s="60" t="str">
        <f t="shared" si="16"/>
        <v/>
      </c>
      <c r="AD59" s="61" t="str">
        <f t="shared" si="17"/>
        <v/>
      </c>
      <c r="AE59" s="60" t="str">
        <f t="shared" si="18"/>
        <v/>
      </c>
      <c r="AF59" s="61" t="str">
        <f t="shared" si="19"/>
        <v/>
      </c>
      <c r="AG59" s="60" t="str">
        <f t="shared" si="20"/>
        <v/>
      </c>
      <c r="AH59" s="61" t="str">
        <f t="shared" si="21"/>
        <v/>
      </c>
      <c r="AI59" s="60" t="str">
        <f t="shared" si="22"/>
        <v/>
      </c>
      <c r="AJ59" s="61" t="str">
        <f t="shared" si="23"/>
        <v/>
      </c>
      <c r="AK59" s="60" t="str">
        <f t="shared" si="24"/>
        <v/>
      </c>
      <c r="AL59" s="61" t="str">
        <f t="shared" si="25"/>
        <v/>
      </c>
      <c r="AN59" s="35">
        <f t="shared" si="28"/>
        <v>0</v>
      </c>
      <c r="AO59" s="35">
        <f t="shared" si="29"/>
        <v>0</v>
      </c>
      <c r="AP59" s="55">
        <f t="shared" si="31"/>
        <v>0</v>
      </c>
    </row>
    <row r="60" spans="2:42" ht="15" x14ac:dyDescent="0.25">
      <c r="B60"/>
      <c r="C60"/>
      <c r="D60"/>
      <c r="E60"/>
      <c r="F60"/>
      <c r="G60"/>
      <c r="H60"/>
      <c r="I60" s="201"/>
      <c r="J60" s="217"/>
      <c r="K60" s="201"/>
      <c r="L60" s="162">
        <f t="shared" si="27"/>
        <v>78048.312682926829</v>
      </c>
      <c r="M60" s="60" t="str">
        <f t="shared" si="0"/>
        <v/>
      </c>
      <c r="N60" s="61" t="str">
        <f t="shared" si="1"/>
        <v/>
      </c>
      <c r="O60" s="60" t="str">
        <f t="shared" si="2"/>
        <v/>
      </c>
      <c r="P60" s="61" t="str">
        <f t="shared" si="3"/>
        <v/>
      </c>
      <c r="Q60" s="60" t="str">
        <f t="shared" si="4"/>
        <v/>
      </c>
      <c r="R60" s="61" t="str">
        <f t="shared" si="5"/>
        <v/>
      </c>
      <c r="S60" s="60" t="str">
        <f t="shared" si="6"/>
        <v/>
      </c>
      <c r="T60" s="61" t="str">
        <f t="shared" si="7"/>
        <v/>
      </c>
      <c r="U60" s="60" t="str">
        <f t="shared" si="8"/>
        <v/>
      </c>
      <c r="V60" s="61" t="str">
        <f t="shared" si="9"/>
        <v/>
      </c>
      <c r="W60" s="60" t="str">
        <f t="shared" si="10"/>
        <v/>
      </c>
      <c r="X60" s="61" t="str">
        <f t="shared" si="11"/>
        <v/>
      </c>
      <c r="Y60" s="60" t="str">
        <f t="shared" si="12"/>
        <v/>
      </c>
      <c r="Z60" s="61" t="str">
        <f t="shared" si="13"/>
        <v/>
      </c>
      <c r="AA60" s="60" t="str">
        <f t="shared" si="14"/>
        <v/>
      </c>
      <c r="AB60" s="61" t="str">
        <f t="shared" si="15"/>
        <v/>
      </c>
      <c r="AC60" s="60" t="str">
        <f t="shared" si="16"/>
        <v/>
      </c>
      <c r="AD60" s="61" t="str">
        <f t="shared" si="17"/>
        <v/>
      </c>
      <c r="AE60" s="60" t="str">
        <f t="shared" si="18"/>
        <v/>
      </c>
      <c r="AF60" s="61" t="str">
        <f t="shared" si="19"/>
        <v/>
      </c>
      <c r="AG60" s="60" t="str">
        <f t="shared" si="20"/>
        <v/>
      </c>
      <c r="AH60" s="61" t="str">
        <f t="shared" si="21"/>
        <v/>
      </c>
      <c r="AI60" s="60" t="str">
        <f t="shared" si="22"/>
        <v/>
      </c>
      <c r="AJ60" s="61" t="str">
        <f t="shared" si="23"/>
        <v/>
      </c>
      <c r="AK60" s="60" t="str">
        <f t="shared" si="24"/>
        <v/>
      </c>
      <c r="AL60" s="61" t="str">
        <f t="shared" si="25"/>
        <v/>
      </c>
      <c r="AN60" s="35">
        <f t="shared" si="28"/>
        <v>0</v>
      </c>
      <c r="AO60" s="35">
        <f t="shared" si="29"/>
        <v>0</v>
      </c>
      <c r="AP60" s="55">
        <f t="shared" si="31"/>
        <v>0</v>
      </c>
    </row>
    <row r="61" spans="2:42" ht="15" x14ac:dyDescent="0.25">
      <c r="B61"/>
      <c r="C61"/>
      <c r="D61"/>
      <c r="E61"/>
      <c r="F61"/>
      <c r="G61"/>
      <c r="H61"/>
      <c r="I61" s="201"/>
      <c r="J61" s="217"/>
      <c r="K61" s="201"/>
      <c r="L61" s="162">
        <f t="shared" si="27"/>
        <v>78048.312682926829</v>
      </c>
      <c r="M61" s="60" t="str">
        <f t="shared" si="0"/>
        <v/>
      </c>
      <c r="N61" s="61" t="str">
        <f t="shared" si="1"/>
        <v/>
      </c>
      <c r="O61" s="60" t="str">
        <f t="shared" si="2"/>
        <v/>
      </c>
      <c r="P61" s="61" t="str">
        <f t="shared" si="3"/>
        <v/>
      </c>
      <c r="Q61" s="60" t="str">
        <f t="shared" si="4"/>
        <v/>
      </c>
      <c r="R61" s="61" t="str">
        <f t="shared" si="5"/>
        <v/>
      </c>
      <c r="S61" s="60" t="str">
        <f t="shared" si="6"/>
        <v/>
      </c>
      <c r="T61" s="61" t="str">
        <f t="shared" si="7"/>
        <v/>
      </c>
      <c r="U61" s="60" t="str">
        <f t="shared" si="8"/>
        <v/>
      </c>
      <c r="V61" s="61" t="str">
        <f t="shared" si="9"/>
        <v/>
      </c>
      <c r="W61" s="60" t="str">
        <f t="shared" si="10"/>
        <v/>
      </c>
      <c r="X61" s="61" t="str">
        <f t="shared" si="11"/>
        <v/>
      </c>
      <c r="Y61" s="60" t="str">
        <f t="shared" si="12"/>
        <v/>
      </c>
      <c r="Z61" s="61" t="str">
        <f t="shared" si="13"/>
        <v/>
      </c>
      <c r="AA61" s="60" t="str">
        <f t="shared" si="14"/>
        <v/>
      </c>
      <c r="AB61" s="61" t="str">
        <f t="shared" si="15"/>
        <v/>
      </c>
      <c r="AC61" s="60" t="str">
        <f t="shared" si="16"/>
        <v/>
      </c>
      <c r="AD61" s="61" t="str">
        <f t="shared" si="17"/>
        <v/>
      </c>
      <c r="AE61" s="60" t="str">
        <f t="shared" si="18"/>
        <v/>
      </c>
      <c r="AF61" s="61" t="str">
        <f t="shared" si="19"/>
        <v/>
      </c>
      <c r="AG61" s="60" t="str">
        <f t="shared" si="20"/>
        <v/>
      </c>
      <c r="AH61" s="61" t="str">
        <f t="shared" si="21"/>
        <v/>
      </c>
      <c r="AI61" s="60" t="str">
        <f t="shared" si="22"/>
        <v/>
      </c>
      <c r="AJ61" s="61" t="str">
        <f t="shared" si="23"/>
        <v/>
      </c>
      <c r="AK61" s="60" t="str">
        <f t="shared" si="24"/>
        <v/>
      </c>
      <c r="AL61" s="61" t="str">
        <f t="shared" si="25"/>
        <v/>
      </c>
      <c r="AN61" s="35">
        <f t="shared" si="28"/>
        <v>0</v>
      </c>
      <c r="AO61" s="35">
        <f t="shared" si="29"/>
        <v>0</v>
      </c>
      <c r="AP61" s="55">
        <f t="shared" si="31"/>
        <v>0</v>
      </c>
    </row>
    <row r="62" spans="2:42" ht="15" x14ac:dyDescent="0.25">
      <c r="B62"/>
      <c r="C62"/>
      <c r="D62"/>
      <c r="E62"/>
      <c r="F62"/>
      <c r="G62"/>
      <c r="H62"/>
      <c r="I62" s="201"/>
      <c r="J62" s="217"/>
      <c r="K62" s="201"/>
      <c r="L62" s="162">
        <f t="shared" si="27"/>
        <v>78048.312682926829</v>
      </c>
      <c r="M62" s="60" t="str">
        <f t="shared" si="0"/>
        <v/>
      </c>
      <c r="N62" s="61" t="str">
        <f t="shared" si="1"/>
        <v/>
      </c>
      <c r="O62" s="60" t="str">
        <f t="shared" si="2"/>
        <v/>
      </c>
      <c r="P62" s="61" t="str">
        <f t="shared" si="3"/>
        <v/>
      </c>
      <c r="Q62" s="60" t="str">
        <f t="shared" si="4"/>
        <v/>
      </c>
      <c r="R62" s="61" t="str">
        <f t="shared" si="5"/>
        <v/>
      </c>
      <c r="S62" s="60" t="str">
        <f t="shared" si="6"/>
        <v/>
      </c>
      <c r="T62" s="61" t="str">
        <f t="shared" si="7"/>
        <v/>
      </c>
      <c r="U62" s="60" t="str">
        <f t="shared" si="8"/>
        <v/>
      </c>
      <c r="V62" s="61" t="str">
        <f t="shared" si="9"/>
        <v/>
      </c>
      <c r="W62" s="60" t="str">
        <f t="shared" si="10"/>
        <v/>
      </c>
      <c r="X62" s="61" t="str">
        <f t="shared" si="11"/>
        <v/>
      </c>
      <c r="Y62" s="60" t="str">
        <f t="shared" si="12"/>
        <v/>
      </c>
      <c r="Z62" s="61" t="str">
        <f t="shared" si="13"/>
        <v/>
      </c>
      <c r="AA62" s="60" t="str">
        <f t="shared" si="14"/>
        <v/>
      </c>
      <c r="AB62" s="61" t="str">
        <f t="shared" si="15"/>
        <v/>
      </c>
      <c r="AC62" s="60" t="str">
        <f t="shared" si="16"/>
        <v/>
      </c>
      <c r="AD62" s="61" t="str">
        <f t="shared" si="17"/>
        <v/>
      </c>
      <c r="AE62" s="60" t="str">
        <f t="shared" si="18"/>
        <v/>
      </c>
      <c r="AF62" s="61" t="str">
        <f t="shared" si="19"/>
        <v/>
      </c>
      <c r="AG62" s="60" t="str">
        <f t="shared" si="20"/>
        <v/>
      </c>
      <c r="AH62" s="61" t="str">
        <f t="shared" si="21"/>
        <v/>
      </c>
      <c r="AI62" s="60" t="str">
        <f t="shared" si="22"/>
        <v/>
      </c>
      <c r="AJ62" s="61" t="str">
        <f t="shared" si="23"/>
        <v/>
      </c>
      <c r="AK62" s="60" t="str">
        <f t="shared" si="24"/>
        <v/>
      </c>
      <c r="AL62" s="61" t="str">
        <f t="shared" si="25"/>
        <v/>
      </c>
      <c r="AN62" s="35">
        <f t="shared" si="28"/>
        <v>0</v>
      </c>
      <c r="AO62" s="35">
        <f t="shared" si="29"/>
        <v>0</v>
      </c>
      <c r="AP62" s="55">
        <f t="shared" si="31"/>
        <v>0</v>
      </c>
    </row>
    <row r="63" spans="2:42" ht="15" x14ac:dyDescent="0.25">
      <c r="B63"/>
      <c r="C63"/>
      <c r="D63"/>
      <c r="E63"/>
      <c r="F63"/>
      <c r="G63"/>
      <c r="H63"/>
      <c r="I63" s="201"/>
      <c r="J63" s="217"/>
      <c r="K63" s="201"/>
      <c r="L63" s="162">
        <f t="shared" si="27"/>
        <v>78048.312682926829</v>
      </c>
      <c r="M63" s="60" t="str">
        <f t="shared" si="0"/>
        <v/>
      </c>
      <c r="N63" s="61" t="str">
        <f t="shared" si="1"/>
        <v/>
      </c>
      <c r="O63" s="60" t="str">
        <f t="shared" si="2"/>
        <v/>
      </c>
      <c r="P63" s="61" t="str">
        <f t="shared" si="3"/>
        <v/>
      </c>
      <c r="Q63" s="60" t="str">
        <f t="shared" si="4"/>
        <v/>
      </c>
      <c r="R63" s="61" t="str">
        <f t="shared" si="5"/>
        <v/>
      </c>
      <c r="S63" s="60" t="str">
        <f t="shared" si="6"/>
        <v/>
      </c>
      <c r="T63" s="61" t="str">
        <f t="shared" si="7"/>
        <v/>
      </c>
      <c r="U63" s="60" t="str">
        <f t="shared" si="8"/>
        <v/>
      </c>
      <c r="V63" s="61" t="str">
        <f t="shared" si="9"/>
        <v/>
      </c>
      <c r="W63" s="60" t="str">
        <f t="shared" si="10"/>
        <v/>
      </c>
      <c r="X63" s="61" t="str">
        <f t="shared" si="11"/>
        <v/>
      </c>
      <c r="Y63" s="60" t="str">
        <f t="shared" si="12"/>
        <v/>
      </c>
      <c r="Z63" s="61" t="str">
        <f t="shared" si="13"/>
        <v/>
      </c>
      <c r="AA63" s="60" t="str">
        <f t="shared" si="14"/>
        <v/>
      </c>
      <c r="AB63" s="61" t="str">
        <f t="shared" si="15"/>
        <v/>
      </c>
      <c r="AC63" s="60" t="str">
        <f t="shared" si="16"/>
        <v/>
      </c>
      <c r="AD63" s="61" t="str">
        <f t="shared" si="17"/>
        <v/>
      </c>
      <c r="AE63" s="60" t="str">
        <f t="shared" si="18"/>
        <v/>
      </c>
      <c r="AF63" s="61" t="str">
        <f t="shared" si="19"/>
        <v/>
      </c>
      <c r="AG63" s="60" t="str">
        <f t="shared" si="20"/>
        <v/>
      </c>
      <c r="AH63" s="61" t="str">
        <f t="shared" si="21"/>
        <v/>
      </c>
      <c r="AI63" s="60" t="str">
        <f t="shared" si="22"/>
        <v/>
      </c>
      <c r="AJ63" s="61" t="str">
        <f t="shared" si="23"/>
        <v/>
      </c>
      <c r="AK63" s="60" t="str">
        <f t="shared" si="24"/>
        <v/>
      </c>
      <c r="AL63" s="61" t="str">
        <f t="shared" si="25"/>
        <v/>
      </c>
      <c r="AN63" s="35">
        <f t="shared" si="28"/>
        <v>0</v>
      </c>
      <c r="AO63" s="35">
        <f t="shared" si="29"/>
        <v>0</v>
      </c>
      <c r="AP63" s="55">
        <f t="shared" si="30"/>
        <v>0</v>
      </c>
    </row>
    <row r="64" spans="2:42" ht="15" x14ac:dyDescent="0.25">
      <c r="B64"/>
      <c r="C64"/>
      <c r="D64"/>
      <c r="E64"/>
      <c r="F64"/>
      <c r="G64"/>
      <c r="H64"/>
      <c r="I64" s="201"/>
      <c r="J64" s="217"/>
      <c r="K64" s="201"/>
      <c r="L64" s="162">
        <f t="shared" si="27"/>
        <v>78048.312682926829</v>
      </c>
      <c r="M64" s="60" t="str">
        <f t="shared" si="0"/>
        <v/>
      </c>
      <c r="N64" s="61" t="str">
        <f t="shared" si="1"/>
        <v/>
      </c>
      <c r="O64" s="60" t="str">
        <f t="shared" si="2"/>
        <v/>
      </c>
      <c r="P64" s="61" t="str">
        <f t="shared" si="3"/>
        <v/>
      </c>
      <c r="Q64" s="60" t="str">
        <f t="shared" si="4"/>
        <v/>
      </c>
      <c r="R64" s="61" t="str">
        <f t="shared" si="5"/>
        <v/>
      </c>
      <c r="S64" s="60" t="str">
        <f t="shared" si="6"/>
        <v/>
      </c>
      <c r="T64" s="61" t="str">
        <f t="shared" si="7"/>
        <v/>
      </c>
      <c r="U64" s="60" t="str">
        <f t="shared" si="8"/>
        <v/>
      </c>
      <c r="V64" s="61" t="str">
        <f t="shared" si="9"/>
        <v/>
      </c>
      <c r="W64" s="60" t="str">
        <f t="shared" si="10"/>
        <v/>
      </c>
      <c r="X64" s="61" t="str">
        <f t="shared" si="11"/>
        <v/>
      </c>
      <c r="Y64" s="60" t="str">
        <f t="shared" si="12"/>
        <v/>
      </c>
      <c r="Z64" s="61" t="str">
        <f t="shared" si="13"/>
        <v/>
      </c>
      <c r="AA64" s="60" t="str">
        <f t="shared" si="14"/>
        <v/>
      </c>
      <c r="AB64" s="61" t="str">
        <f t="shared" si="15"/>
        <v/>
      </c>
      <c r="AC64" s="60" t="str">
        <f t="shared" si="16"/>
        <v/>
      </c>
      <c r="AD64" s="61" t="str">
        <f t="shared" si="17"/>
        <v/>
      </c>
      <c r="AE64" s="60" t="str">
        <f t="shared" si="18"/>
        <v/>
      </c>
      <c r="AF64" s="61" t="str">
        <f t="shared" si="19"/>
        <v/>
      </c>
      <c r="AG64" s="60" t="str">
        <f t="shared" si="20"/>
        <v/>
      </c>
      <c r="AH64" s="61" t="str">
        <f t="shared" si="21"/>
        <v/>
      </c>
      <c r="AI64" s="60" t="str">
        <f t="shared" si="22"/>
        <v/>
      </c>
      <c r="AJ64" s="61" t="str">
        <f t="shared" si="23"/>
        <v/>
      </c>
      <c r="AK64" s="60" t="str">
        <f t="shared" si="24"/>
        <v/>
      </c>
      <c r="AL64" s="61" t="str">
        <f t="shared" si="25"/>
        <v/>
      </c>
      <c r="AN64" s="35">
        <f t="shared" si="28"/>
        <v>0</v>
      </c>
      <c r="AO64" s="35">
        <f t="shared" si="29"/>
        <v>0</v>
      </c>
      <c r="AP64" s="55">
        <f t="shared" si="30"/>
        <v>0</v>
      </c>
    </row>
    <row r="65" spans="2:42" ht="15" x14ac:dyDescent="0.25">
      <c r="B65"/>
      <c r="C65"/>
      <c r="D65"/>
      <c r="E65"/>
      <c r="F65"/>
      <c r="G65"/>
      <c r="H65"/>
      <c r="I65" s="201"/>
      <c r="J65" s="217"/>
      <c r="K65" s="201"/>
      <c r="L65" s="162">
        <f t="shared" si="27"/>
        <v>78048.312682926829</v>
      </c>
      <c r="M65" s="60" t="str">
        <f t="shared" si="0"/>
        <v/>
      </c>
      <c r="N65" s="61" t="str">
        <f t="shared" si="1"/>
        <v/>
      </c>
      <c r="O65" s="60" t="str">
        <f t="shared" si="2"/>
        <v/>
      </c>
      <c r="P65" s="61" t="str">
        <f t="shared" si="3"/>
        <v/>
      </c>
      <c r="Q65" s="60" t="str">
        <f t="shared" si="4"/>
        <v/>
      </c>
      <c r="R65" s="61" t="str">
        <f t="shared" si="5"/>
        <v/>
      </c>
      <c r="S65" s="60" t="str">
        <f t="shared" si="6"/>
        <v/>
      </c>
      <c r="T65" s="61" t="str">
        <f t="shared" si="7"/>
        <v/>
      </c>
      <c r="U65" s="60" t="str">
        <f t="shared" si="8"/>
        <v/>
      </c>
      <c r="V65" s="61" t="str">
        <f t="shared" si="9"/>
        <v/>
      </c>
      <c r="W65" s="60" t="str">
        <f t="shared" si="10"/>
        <v/>
      </c>
      <c r="X65" s="61" t="str">
        <f t="shared" si="11"/>
        <v/>
      </c>
      <c r="Y65" s="60" t="str">
        <f t="shared" si="12"/>
        <v/>
      </c>
      <c r="Z65" s="61" t="str">
        <f t="shared" si="13"/>
        <v/>
      </c>
      <c r="AA65" s="60" t="str">
        <f t="shared" si="14"/>
        <v/>
      </c>
      <c r="AB65" s="61" t="str">
        <f t="shared" si="15"/>
        <v/>
      </c>
      <c r="AC65" s="60" t="str">
        <f t="shared" si="16"/>
        <v/>
      </c>
      <c r="AD65" s="61" t="str">
        <f t="shared" si="17"/>
        <v/>
      </c>
      <c r="AE65" s="60" t="str">
        <f t="shared" si="18"/>
        <v/>
      </c>
      <c r="AF65" s="61" t="str">
        <f t="shared" si="19"/>
        <v/>
      </c>
      <c r="AG65" s="60" t="str">
        <f t="shared" si="20"/>
        <v/>
      </c>
      <c r="AH65" s="61" t="str">
        <f t="shared" si="21"/>
        <v/>
      </c>
      <c r="AI65" s="60" t="str">
        <f t="shared" si="22"/>
        <v/>
      </c>
      <c r="AJ65" s="61" t="str">
        <f t="shared" si="23"/>
        <v/>
      </c>
      <c r="AK65" s="60" t="str">
        <f t="shared" si="24"/>
        <v/>
      </c>
      <c r="AL65" s="61" t="str">
        <f t="shared" si="25"/>
        <v/>
      </c>
      <c r="AN65" s="35">
        <f t="shared" si="28"/>
        <v>0</v>
      </c>
      <c r="AO65" s="35">
        <f t="shared" si="29"/>
        <v>0</v>
      </c>
      <c r="AP65" s="55">
        <f t="shared" si="30"/>
        <v>0</v>
      </c>
    </row>
    <row r="66" spans="2:42" ht="15" x14ac:dyDescent="0.25">
      <c r="B66" s="159"/>
      <c r="C66" s="159"/>
      <c r="D66" s="159"/>
      <c r="E66" s="158"/>
      <c r="F66" s="158"/>
      <c r="G66" s="163"/>
      <c r="H66" s="163"/>
      <c r="I66" s="163"/>
      <c r="J66" s="217"/>
      <c r="K66" s="163"/>
      <c r="L66" s="162">
        <f t="shared" si="27"/>
        <v>78048.312682926829</v>
      </c>
      <c r="M66" s="60" t="str">
        <f t="shared" si="0"/>
        <v/>
      </c>
      <c r="N66" s="61" t="str">
        <f t="shared" si="1"/>
        <v/>
      </c>
      <c r="O66" s="60" t="str">
        <f t="shared" si="2"/>
        <v/>
      </c>
      <c r="P66" s="61" t="str">
        <f t="shared" si="3"/>
        <v/>
      </c>
      <c r="Q66" s="60" t="str">
        <f t="shared" si="4"/>
        <v/>
      </c>
      <c r="R66" s="61" t="str">
        <f t="shared" si="5"/>
        <v/>
      </c>
      <c r="S66" s="60" t="str">
        <f t="shared" si="6"/>
        <v/>
      </c>
      <c r="T66" s="61" t="str">
        <f t="shared" si="7"/>
        <v/>
      </c>
      <c r="U66" s="60" t="str">
        <f t="shared" si="8"/>
        <v/>
      </c>
      <c r="V66" s="61" t="str">
        <f t="shared" si="9"/>
        <v/>
      </c>
      <c r="W66" s="60" t="str">
        <f t="shared" si="10"/>
        <v/>
      </c>
      <c r="X66" s="61" t="str">
        <f t="shared" si="11"/>
        <v/>
      </c>
      <c r="Y66" s="60" t="str">
        <f t="shared" si="12"/>
        <v/>
      </c>
      <c r="Z66" s="61" t="str">
        <f t="shared" si="13"/>
        <v/>
      </c>
      <c r="AA66" s="60" t="str">
        <f t="shared" si="14"/>
        <v/>
      </c>
      <c r="AB66" s="61" t="str">
        <f t="shared" si="15"/>
        <v/>
      </c>
      <c r="AC66" s="60" t="str">
        <f t="shared" si="16"/>
        <v/>
      </c>
      <c r="AD66" s="61" t="str">
        <f t="shared" si="17"/>
        <v/>
      </c>
      <c r="AE66" s="60" t="str">
        <f t="shared" si="18"/>
        <v/>
      </c>
      <c r="AF66" s="61" t="str">
        <f t="shared" si="19"/>
        <v/>
      </c>
      <c r="AG66" s="60" t="str">
        <f t="shared" si="20"/>
        <v/>
      </c>
      <c r="AH66" s="61" t="str">
        <f t="shared" si="21"/>
        <v/>
      </c>
      <c r="AI66" s="60" t="str">
        <f t="shared" si="22"/>
        <v/>
      </c>
      <c r="AJ66" s="61" t="str">
        <f t="shared" si="23"/>
        <v/>
      </c>
      <c r="AK66" s="60" t="str">
        <f t="shared" si="24"/>
        <v/>
      </c>
      <c r="AL66" s="61" t="str">
        <f t="shared" si="25"/>
        <v/>
      </c>
      <c r="AN66" s="35">
        <f t="shared" si="28"/>
        <v>0</v>
      </c>
      <c r="AO66" s="35">
        <f t="shared" si="29"/>
        <v>0</v>
      </c>
      <c r="AP66" s="55">
        <f t="shared" ref="AP66:AP78" si="32">SUM(O66:AL66)</f>
        <v>0</v>
      </c>
    </row>
    <row r="67" spans="2:42" ht="15" x14ac:dyDescent="0.25">
      <c r="B67" s="159"/>
      <c r="C67" s="159"/>
      <c r="D67" s="159"/>
      <c r="E67" s="158"/>
      <c r="F67" s="158"/>
      <c r="G67" s="149"/>
      <c r="L67" s="162">
        <f t="shared" si="27"/>
        <v>78048.312682926829</v>
      </c>
      <c r="M67" s="60" t="str">
        <f t="shared" si="0"/>
        <v/>
      </c>
      <c r="N67" s="61" t="str">
        <f t="shared" si="1"/>
        <v/>
      </c>
      <c r="O67" s="60" t="str">
        <f t="shared" si="2"/>
        <v/>
      </c>
      <c r="P67" s="61" t="str">
        <f t="shared" si="3"/>
        <v/>
      </c>
      <c r="Q67" s="60" t="str">
        <f t="shared" si="4"/>
        <v/>
      </c>
      <c r="R67" s="61" t="str">
        <f t="shared" si="5"/>
        <v/>
      </c>
      <c r="S67" s="60" t="str">
        <f t="shared" si="6"/>
        <v/>
      </c>
      <c r="T67" s="61" t="str">
        <f t="shared" si="7"/>
        <v/>
      </c>
      <c r="U67" s="60" t="str">
        <f t="shared" si="8"/>
        <v/>
      </c>
      <c r="V67" s="61" t="str">
        <f t="shared" si="9"/>
        <v/>
      </c>
      <c r="W67" s="60" t="str">
        <f t="shared" si="10"/>
        <v/>
      </c>
      <c r="X67" s="61" t="str">
        <f t="shared" si="11"/>
        <v/>
      </c>
      <c r="Y67" s="60" t="str">
        <f t="shared" si="12"/>
        <v/>
      </c>
      <c r="Z67" s="61" t="str">
        <f t="shared" si="13"/>
        <v/>
      </c>
      <c r="AA67" s="60" t="str">
        <f t="shared" si="14"/>
        <v/>
      </c>
      <c r="AB67" s="61" t="str">
        <f t="shared" si="15"/>
        <v/>
      </c>
      <c r="AC67" s="60" t="str">
        <f t="shared" si="16"/>
        <v/>
      </c>
      <c r="AD67" s="61" t="str">
        <f t="shared" si="17"/>
        <v/>
      </c>
      <c r="AE67" s="60" t="str">
        <f t="shared" si="18"/>
        <v/>
      </c>
      <c r="AF67" s="61" t="str">
        <f t="shared" si="19"/>
        <v/>
      </c>
      <c r="AG67" s="60" t="str">
        <f t="shared" si="20"/>
        <v/>
      </c>
      <c r="AH67" s="61" t="str">
        <f t="shared" si="21"/>
        <v/>
      </c>
      <c r="AI67" s="60" t="str">
        <f t="shared" si="22"/>
        <v/>
      </c>
      <c r="AJ67" s="61" t="str">
        <f t="shared" si="23"/>
        <v/>
      </c>
      <c r="AK67" s="60" t="str">
        <f t="shared" si="24"/>
        <v/>
      </c>
      <c r="AL67" s="61" t="str">
        <f t="shared" si="25"/>
        <v/>
      </c>
      <c r="AN67" s="35">
        <f t="shared" si="28"/>
        <v>0</v>
      </c>
      <c r="AO67" s="35">
        <f t="shared" si="29"/>
        <v>0</v>
      </c>
      <c r="AP67" s="55">
        <f t="shared" si="32"/>
        <v>0</v>
      </c>
    </row>
    <row r="68" spans="2:42" ht="15" x14ac:dyDescent="0.25">
      <c r="B68" s="159"/>
      <c r="C68" s="159"/>
      <c r="D68" s="159"/>
      <c r="E68" s="158"/>
      <c r="F68" s="158"/>
      <c r="G68" s="149"/>
      <c r="L68" s="162">
        <f t="shared" si="27"/>
        <v>78048.312682926829</v>
      </c>
      <c r="M68" s="60" t="str">
        <f t="shared" si="0"/>
        <v/>
      </c>
      <c r="N68" s="61" t="str">
        <f t="shared" si="1"/>
        <v/>
      </c>
      <c r="O68" s="60" t="str">
        <f t="shared" si="2"/>
        <v/>
      </c>
      <c r="P68" s="61" t="str">
        <f t="shared" si="3"/>
        <v/>
      </c>
      <c r="Q68" s="60" t="str">
        <f t="shared" si="4"/>
        <v/>
      </c>
      <c r="R68" s="61" t="str">
        <f t="shared" si="5"/>
        <v/>
      </c>
      <c r="S68" s="60" t="str">
        <f t="shared" si="6"/>
        <v/>
      </c>
      <c r="T68" s="61" t="str">
        <f t="shared" si="7"/>
        <v/>
      </c>
      <c r="U68" s="60" t="str">
        <f t="shared" si="8"/>
        <v/>
      </c>
      <c r="V68" s="61" t="str">
        <f t="shared" si="9"/>
        <v/>
      </c>
      <c r="W68" s="60" t="str">
        <f t="shared" si="10"/>
        <v/>
      </c>
      <c r="X68" s="61" t="str">
        <f t="shared" si="11"/>
        <v/>
      </c>
      <c r="Y68" s="60" t="str">
        <f t="shared" si="12"/>
        <v/>
      </c>
      <c r="Z68" s="61" t="str">
        <f t="shared" si="13"/>
        <v/>
      </c>
      <c r="AA68" s="60" t="str">
        <f t="shared" si="14"/>
        <v/>
      </c>
      <c r="AB68" s="61" t="str">
        <f t="shared" si="15"/>
        <v/>
      </c>
      <c r="AC68" s="60" t="str">
        <f t="shared" si="16"/>
        <v/>
      </c>
      <c r="AD68" s="61" t="str">
        <f t="shared" si="17"/>
        <v/>
      </c>
      <c r="AE68" s="60" t="str">
        <f t="shared" si="18"/>
        <v/>
      </c>
      <c r="AF68" s="61" t="str">
        <f t="shared" si="19"/>
        <v/>
      </c>
      <c r="AG68" s="60" t="str">
        <f t="shared" si="20"/>
        <v/>
      </c>
      <c r="AH68" s="61" t="str">
        <f t="shared" si="21"/>
        <v/>
      </c>
      <c r="AI68" s="60" t="str">
        <f t="shared" si="22"/>
        <v/>
      </c>
      <c r="AJ68" s="61" t="str">
        <f t="shared" si="23"/>
        <v/>
      </c>
      <c r="AK68" s="60" t="str">
        <f t="shared" si="24"/>
        <v/>
      </c>
      <c r="AL68" s="61" t="str">
        <f t="shared" si="25"/>
        <v/>
      </c>
      <c r="AN68" s="35">
        <f t="shared" si="28"/>
        <v>0</v>
      </c>
      <c r="AO68" s="35">
        <f t="shared" si="29"/>
        <v>0</v>
      </c>
      <c r="AP68" s="55">
        <f t="shared" si="32"/>
        <v>0</v>
      </c>
    </row>
    <row r="69" spans="2:42" ht="15" x14ac:dyDescent="0.25">
      <c r="B69" s="159"/>
      <c r="C69" s="159"/>
      <c r="D69" s="159"/>
      <c r="E69" s="158"/>
      <c r="F69" s="158"/>
      <c r="G69" s="149"/>
      <c r="L69" s="162">
        <f t="shared" si="27"/>
        <v>78048.312682926829</v>
      </c>
      <c r="M69" s="60" t="str">
        <f t="shared" si="0"/>
        <v/>
      </c>
      <c r="N69" s="61" t="str">
        <f t="shared" si="1"/>
        <v/>
      </c>
      <c r="O69" s="60" t="str">
        <f t="shared" si="2"/>
        <v/>
      </c>
      <c r="P69" s="61" t="str">
        <f t="shared" si="3"/>
        <v/>
      </c>
      <c r="Q69" s="60" t="str">
        <f t="shared" si="4"/>
        <v/>
      </c>
      <c r="R69" s="61" t="str">
        <f t="shared" si="5"/>
        <v/>
      </c>
      <c r="S69" s="60" t="str">
        <f t="shared" si="6"/>
        <v/>
      </c>
      <c r="T69" s="61" t="str">
        <f t="shared" si="7"/>
        <v/>
      </c>
      <c r="U69" s="60" t="str">
        <f t="shared" si="8"/>
        <v/>
      </c>
      <c r="V69" s="61" t="str">
        <f t="shared" si="9"/>
        <v/>
      </c>
      <c r="W69" s="60" t="str">
        <f t="shared" si="10"/>
        <v/>
      </c>
      <c r="X69" s="61" t="str">
        <f t="shared" si="11"/>
        <v/>
      </c>
      <c r="Y69" s="60" t="str">
        <f t="shared" si="12"/>
        <v/>
      </c>
      <c r="Z69" s="61" t="str">
        <f t="shared" si="13"/>
        <v/>
      </c>
      <c r="AA69" s="60" t="str">
        <f t="shared" si="14"/>
        <v/>
      </c>
      <c r="AB69" s="61" t="str">
        <f t="shared" si="15"/>
        <v/>
      </c>
      <c r="AC69" s="60" t="str">
        <f t="shared" si="16"/>
        <v/>
      </c>
      <c r="AD69" s="61" t="str">
        <f t="shared" si="17"/>
        <v/>
      </c>
      <c r="AE69" s="60" t="str">
        <f t="shared" si="18"/>
        <v/>
      </c>
      <c r="AF69" s="61" t="str">
        <f t="shared" si="19"/>
        <v/>
      </c>
      <c r="AG69" s="60" t="str">
        <f t="shared" si="20"/>
        <v/>
      </c>
      <c r="AH69" s="61" t="str">
        <f t="shared" si="21"/>
        <v/>
      </c>
      <c r="AI69" s="60" t="str">
        <f t="shared" si="22"/>
        <v/>
      </c>
      <c r="AJ69" s="61" t="str">
        <f t="shared" si="23"/>
        <v/>
      </c>
      <c r="AK69" s="60" t="str">
        <f t="shared" si="24"/>
        <v/>
      </c>
      <c r="AL69" s="61" t="str">
        <f t="shared" si="25"/>
        <v/>
      </c>
      <c r="AN69" s="35">
        <f t="shared" si="28"/>
        <v>0</v>
      </c>
      <c r="AO69" s="35">
        <f t="shared" si="29"/>
        <v>0</v>
      </c>
      <c r="AP69" s="55">
        <f t="shared" si="32"/>
        <v>0</v>
      </c>
    </row>
    <row r="70" spans="2:42" ht="15" x14ac:dyDescent="0.25">
      <c r="B70" s="159"/>
      <c r="C70" s="159"/>
      <c r="D70" s="159"/>
      <c r="E70" s="158"/>
      <c r="F70" s="158"/>
      <c r="G70" s="149"/>
      <c r="L70" s="162">
        <f t="shared" si="27"/>
        <v>78048.312682926829</v>
      </c>
      <c r="M70" s="60" t="str">
        <f t="shared" si="0"/>
        <v/>
      </c>
      <c r="N70" s="61" t="str">
        <f t="shared" si="1"/>
        <v/>
      </c>
      <c r="O70" s="60" t="str">
        <f t="shared" si="2"/>
        <v/>
      </c>
      <c r="P70" s="61" t="str">
        <f t="shared" si="3"/>
        <v/>
      </c>
      <c r="Q70" s="60" t="str">
        <f t="shared" si="4"/>
        <v/>
      </c>
      <c r="R70" s="61" t="str">
        <f t="shared" si="5"/>
        <v/>
      </c>
      <c r="S70" s="60" t="str">
        <f t="shared" si="6"/>
        <v/>
      </c>
      <c r="T70" s="61" t="str">
        <f t="shared" si="7"/>
        <v/>
      </c>
      <c r="U70" s="60" t="str">
        <f t="shared" si="8"/>
        <v/>
      </c>
      <c r="V70" s="61" t="str">
        <f t="shared" si="9"/>
        <v/>
      </c>
      <c r="W70" s="60" t="str">
        <f t="shared" si="10"/>
        <v/>
      </c>
      <c r="X70" s="61" t="str">
        <f t="shared" si="11"/>
        <v/>
      </c>
      <c r="Y70" s="60" t="str">
        <f t="shared" si="12"/>
        <v/>
      </c>
      <c r="Z70" s="61" t="str">
        <f t="shared" si="13"/>
        <v/>
      </c>
      <c r="AA70" s="60" t="str">
        <f t="shared" si="14"/>
        <v/>
      </c>
      <c r="AB70" s="61" t="str">
        <f t="shared" si="15"/>
        <v/>
      </c>
      <c r="AC70" s="60" t="str">
        <f t="shared" si="16"/>
        <v/>
      </c>
      <c r="AD70" s="61" t="str">
        <f t="shared" si="17"/>
        <v/>
      </c>
      <c r="AE70" s="60" t="str">
        <f t="shared" si="18"/>
        <v/>
      </c>
      <c r="AF70" s="61" t="str">
        <f t="shared" si="19"/>
        <v/>
      </c>
      <c r="AG70" s="60" t="str">
        <f t="shared" si="20"/>
        <v/>
      </c>
      <c r="AH70" s="61" t="str">
        <f t="shared" si="21"/>
        <v/>
      </c>
      <c r="AI70" s="60" t="str">
        <f t="shared" si="22"/>
        <v/>
      </c>
      <c r="AJ70" s="61" t="str">
        <f t="shared" si="23"/>
        <v/>
      </c>
      <c r="AK70" s="60" t="str">
        <f t="shared" si="24"/>
        <v/>
      </c>
      <c r="AL70" s="61" t="str">
        <f t="shared" si="25"/>
        <v/>
      </c>
      <c r="AN70" s="35">
        <f t="shared" si="28"/>
        <v>0</v>
      </c>
      <c r="AO70" s="35">
        <f t="shared" si="29"/>
        <v>0</v>
      </c>
      <c r="AP70" s="55">
        <f t="shared" si="32"/>
        <v>0</v>
      </c>
    </row>
    <row r="71" spans="2:42" ht="15" x14ac:dyDescent="0.25">
      <c r="B71" s="159"/>
      <c r="C71" s="159"/>
      <c r="D71" s="159"/>
      <c r="E71" s="158"/>
      <c r="F71" s="158"/>
      <c r="G71" s="149"/>
      <c r="L71" s="162">
        <f t="shared" si="27"/>
        <v>78048.312682926829</v>
      </c>
      <c r="M71" s="60" t="str">
        <f t="shared" si="0"/>
        <v/>
      </c>
      <c r="N71" s="61" t="str">
        <f t="shared" si="1"/>
        <v/>
      </c>
      <c r="O71" s="60" t="str">
        <f t="shared" si="2"/>
        <v/>
      </c>
      <c r="P71" s="61" t="str">
        <f t="shared" si="3"/>
        <v/>
      </c>
      <c r="Q71" s="60" t="str">
        <f t="shared" si="4"/>
        <v/>
      </c>
      <c r="R71" s="61" t="str">
        <f t="shared" si="5"/>
        <v/>
      </c>
      <c r="S71" s="60" t="str">
        <f t="shared" si="6"/>
        <v/>
      </c>
      <c r="T71" s="61" t="str">
        <f t="shared" si="7"/>
        <v/>
      </c>
      <c r="U71" s="60" t="str">
        <f t="shared" si="8"/>
        <v/>
      </c>
      <c r="V71" s="61" t="str">
        <f t="shared" si="9"/>
        <v/>
      </c>
      <c r="W71" s="60" t="str">
        <f t="shared" si="10"/>
        <v/>
      </c>
      <c r="X71" s="61" t="str">
        <f t="shared" si="11"/>
        <v/>
      </c>
      <c r="Y71" s="60" t="str">
        <f t="shared" si="12"/>
        <v/>
      </c>
      <c r="Z71" s="61" t="str">
        <f t="shared" si="13"/>
        <v/>
      </c>
      <c r="AA71" s="60" t="str">
        <f t="shared" si="14"/>
        <v/>
      </c>
      <c r="AB71" s="61" t="str">
        <f t="shared" si="15"/>
        <v/>
      </c>
      <c r="AC71" s="60" t="str">
        <f t="shared" si="16"/>
        <v/>
      </c>
      <c r="AD71" s="61" t="str">
        <f t="shared" si="17"/>
        <v/>
      </c>
      <c r="AE71" s="60" t="str">
        <f t="shared" si="18"/>
        <v/>
      </c>
      <c r="AF71" s="61" t="str">
        <f t="shared" si="19"/>
        <v/>
      </c>
      <c r="AG71" s="60" t="str">
        <f t="shared" si="20"/>
        <v/>
      </c>
      <c r="AH71" s="61" t="str">
        <f t="shared" si="21"/>
        <v/>
      </c>
      <c r="AI71" s="60" t="str">
        <f t="shared" si="22"/>
        <v/>
      </c>
      <c r="AJ71" s="61" t="str">
        <f t="shared" si="23"/>
        <v/>
      </c>
      <c r="AK71" s="60" t="str">
        <f t="shared" si="24"/>
        <v/>
      </c>
      <c r="AL71" s="61" t="str">
        <f t="shared" si="25"/>
        <v/>
      </c>
      <c r="AN71" s="35">
        <f t="shared" si="28"/>
        <v>0</v>
      </c>
      <c r="AO71" s="35">
        <f t="shared" si="29"/>
        <v>0</v>
      </c>
      <c r="AP71" s="55">
        <f t="shared" si="32"/>
        <v>0</v>
      </c>
    </row>
    <row r="72" spans="2:42" ht="15" x14ac:dyDescent="0.25">
      <c r="B72" s="159"/>
      <c r="C72" s="159"/>
      <c r="D72" s="159"/>
      <c r="E72" s="158"/>
      <c r="F72" s="158"/>
      <c r="G72" s="149"/>
      <c r="L72" s="162">
        <f t="shared" si="27"/>
        <v>78048.312682926829</v>
      </c>
      <c r="M72" s="60" t="str">
        <f t="shared" ref="M72:M88" si="33">IF($L72&lt;$L$94,"",(IF($F72&lt;M$6,"",(IF($F72&gt;O$6,"",($K72*M$5))))))</f>
        <v/>
      </c>
      <c r="N72" s="61" t="str">
        <f t="shared" ref="N72:N88" si="34">IF($G72&lt;M$6,"",IF($G72&gt;O$6,"",$K72*N$5))</f>
        <v/>
      </c>
      <c r="O72" s="60" t="str">
        <f t="shared" ref="O72:O88" si="35">IF($L72&lt;$L$94,"",(IF($F72&lt;O$6,"",(IF($F72&gt;Q$6,"",($K72*O$5))))))</f>
        <v/>
      </c>
      <c r="P72" s="61" t="str">
        <f t="shared" ref="P72:P88" si="36">IF($G72&lt;O$6,"",IF($G72&gt;Q$6,"",$K72*P$5))</f>
        <v/>
      </c>
      <c r="Q72" s="60" t="str">
        <f t="shared" ref="Q72:Q88" si="37">IF($L72&lt;$L$94,"",(IF($F72&lt;Q$6,"",(IF($F72&gt;S$6,"",($K72*Q$5))))))</f>
        <v/>
      </c>
      <c r="R72" s="61" t="str">
        <f t="shared" ref="R72:R88" si="38">IF($G72&lt;Q$6,"",IF($G72&gt;S$6,"",$K72*R$5))</f>
        <v/>
      </c>
      <c r="S72" s="60" t="str">
        <f t="shared" ref="S72:S88" si="39">IF($L72&lt;$L$94,"",(IF($F72&lt;S$6,"",(IF($F72&gt;U$6,"",($K72*S$5))))))</f>
        <v/>
      </c>
      <c r="T72" s="61" t="str">
        <f t="shared" ref="T72:T88" si="40">IF($G72&lt;S$6,"",IF($G72&gt;U$6,"",$K72*T$5))</f>
        <v/>
      </c>
      <c r="U72" s="60" t="str">
        <f t="shared" ref="U72:U88" si="41">IF($L72&lt;$L$94,"",(IF($F72&lt;U$6,"",(IF($F72&gt;W$6,"",($K72*U$5))))))</f>
        <v/>
      </c>
      <c r="V72" s="61" t="str">
        <f t="shared" ref="V72:V88" si="42">IF($G72&lt;U$6,"",IF($G72&gt;W$6,"",$K72*V$5))</f>
        <v/>
      </c>
      <c r="W72" s="60" t="str">
        <f t="shared" ref="W72:W88" si="43">IF($L72&lt;$L$94,"",(IF($F72&lt;W$6,"",(IF($F72&gt;Y$6,"",($K72*W$5))))))</f>
        <v/>
      </c>
      <c r="X72" s="61" t="str">
        <f t="shared" ref="X72:X88" si="44">IF($G72&lt;W$6,"",IF($G72&gt;Y$6,"",$K72*X$5))</f>
        <v/>
      </c>
      <c r="Y72" s="60" t="str">
        <f t="shared" ref="Y72:Y88" si="45">IF($L72&lt;$L$94,"",(IF($F72&lt;Y$6,"",(IF($F72&gt;AA$6,"",($K72*Y$5))))))</f>
        <v/>
      </c>
      <c r="Z72" s="61" t="str">
        <f t="shared" ref="Z72:Z88" si="46">IF($G72&lt;Y$6,"",IF($G72&gt;AA$6,"",$K72*Z$5))</f>
        <v/>
      </c>
      <c r="AA72" s="60" t="str">
        <f t="shared" ref="AA72:AA88" si="47">IF($L72&lt;$L$94,"",(IF($F72&lt;AA$6,"",(IF($F72&gt;AC$6,"",($K72*AA$5))))))</f>
        <v/>
      </c>
      <c r="AB72" s="61" t="str">
        <f t="shared" ref="AB72:AB88" si="48">IF($G72&lt;AA$6,"",IF($G72&gt;AC$6,"",$K72*AB$5))</f>
        <v/>
      </c>
      <c r="AC72" s="60" t="str">
        <f t="shared" ref="AC72:AC88" si="49">IF($L72&lt;$L$94,"",(IF($F72&lt;AC$6,"",(IF($F72&gt;AE$6,"",($K72*AC$5))))))</f>
        <v/>
      </c>
      <c r="AD72" s="61" t="str">
        <f t="shared" ref="AD72:AD88" si="50">IF($G72&lt;AC$6,"",IF($G72&gt;AE$6,"",$K72*AD$5))</f>
        <v/>
      </c>
      <c r="AE72" s="60" t="str">
        <f t="shared" ref="AE72:AE88" si="51">IF($L72&lt;$L$94,"",(IF($F72&lt;AE$6,"",(IF($F72&gt;AG$6,"",($K72*AE$5))))))</f>
        <v/>
      </c>
      <c r="AF72" s="61" t="str">
        <f t="shared" ref="AF72:AF88" si="52">IF($G72&lt;AE$6,"",IF($G72&gt;AG$6,"",$K72*AF$5))</f>
        <v/>
      </c>
      <c r="AG72" s="60" t="str">
        <f t="shared" ref="AG72:AG88" si="53">IF($L72&lt;$L$94,"",(IF($F72&lt;AG$6,"",(IF($F72&gt;AI$6,"",($K72*AG$5))))))</f>
        <v/>
      </c>
      <c r="AH72" s="61" t="str">
        <f t="shared" ref="AH72:AH88" si="54">IF($G72&lt;AG$6,"",IF($G72&gt;AI$6,"",$K72*AH$5))</f>
        <v/>
      </c>
      <c r="AI72" s="60" t="str">
        <f t="shared" ref="AI72:AI88" si="55">IF($L72&lt;$L$94,"",(IF($F72&lt;AI$6,"",(IF($F72&gt;AK$6,"",($K72*AI$5))))))</f>
        <v/>
      </c>
      <c r="AJ72" s="61" t="str">
        <f t="shared" ref="AJ72:AJ88" si="56">IF($G72&lt;AI$6,"",IF($G72&gt;AK$6,"",$K72*AJ$5))</f>
        <v/>
      </c>
      <c r="AK72" s="60" t="str">
        <f t="shared" ref="AK72:AK88" si="57">IF($L72&lt;$L$94,"",(IF($F72&lt;AK$6,"",(IF($F72&gt;AM$6,"",($K72*AK$5))))))</f>
        <v/>
      </c>
      <c r="AL72" s="61" t="str">
        <f t="shared" ref="AL72:AL88" si="58">IF($G72&lt;AK$6,"",IF($G72&gt;AM$6,"",$K72*AL$5))</f>
        <v/>
      </c>
      <c r="AN72" s="35">
        <f t="shared" si="28"/>
        <v>0</v>
      </c>
      <c r="AO72" s="35">
        <f t="shared" si="29"/>
        <v>0</v>
      </c>
      <c r="AP72" s="55">
        <f t="shared" si="32"/>
        <v>0</v>
      </c>
    </row>
    <row r="73" spans="2:42" ht="15" x14ac:dyDescent="0.25">
      <c r="B73" s="159"/>
      <c r="C73" s="159"/>
      <c r="D73" s="159"/>
      <c r="E73" s="158"/>
      <c r="F73" s="158"/>
      <c r="G73" s="149"/>
      <c r="L73" s="162">
        <f t="shared" ref="L73:L88" si="59">+L72+K73</f>
        <v>78048.312682926829</v>
      </c>
      <c r="M73" s="60" t="str">
        <f t="shared" si="33"/>
        <v/>
      </c>
      <c r="N73" s="61" t="str">
        <f t="shared" si="34"/>
        <v/>
      </c>
      <c r="O73" s="60" t="str">
        <f t="shared" si="35"/>
        <v/>
      </c>
      <c r="P73" s="61" t="str">
        <f t="shared" si="36"/>
        <v/>
      </c>
      <c r="Q73" s="60" t="str">
        <f t="shared" si="37"/>
        <v/>
      </c>
      <c r="R73" s="61" t="str">
        <f t="shared" si="38"/>
        <v/>
      </c>
      <c r="S73" s="60" t="str">
        <f t="shared" si="39"/>
        <v/>
      </c>
      <c r="T73" s="61" t="str">
        <f t="shared" si="40"/>
        <v/>
      </c>
      <c r="U73" s="60" t="str">
        <f t="shared" si="41"/>
        <v/>
      </c>
      <c r="V73" s="61" t="str">
        <f t="shared" si="42"/>
        <v/>
      </c>
      <c r="W73" s="60" t="str">
        <f t="shared" si="43"/>
        <v/>
      </c>
      <c r="X73" s="61" t="str">
        <f t="shared" si="44"/>
        <v/>
      </c>
      <c r="Y73" s="60" t="str">
        <f t="shared" si="45"/>
        <v/>
      </c>
      <c r="Z73" s="61" t="str">
        <f t="shared" si="46"/>
        <v/>
      </c>
      <c r="AA73" s="60" t="str">
        <f t="shared" si="47"/>
        <v/>
      </c>
      <c r="AB73" s="61" t="str">
        <f t="shared" si="48"/>
        <v/>
      </c>
      <c r="AC73" s="60" t="str">
        <f t="shared" si="49"/>
        <v/>
      </c>
      <c r="AD73" s="61" t="str">
        <f t="shared" si="50"/>
        <v/>
      </c>
      <c r="AE73" s="60" t="str">
        <f t="shared" si="51"/>
        <v/>
      </c>
      <c r="AF73" s="61" t="str">
        <f t="shared" si="52"/>
        <v/>
      </c>
      <c r="AG73" s="60" t="str">
        <f t="shared" si="53"/>
        <v/>
      </c>
      <c r="AH73" s="61" t="str">
        <f t="shared" si="54"/>
        <v/>
      </c>
      <c r="AI73" s="60" t="str">
        <f t="shared" si="55"/>
        <v/>
      </c>
      <c r="AJ73" s="61" t="str">
        <f t="shared" si="56"/>
        <v/>
      </c>
      <c r="AK73" s="60" t="str">
        <f t="shared" si="57"/>
        <v/>
      </c>
      <c r="AL73" s="61" t="str">
        <f t="shared" si="58"/>
        <v/>
      </c>
      <c r="AN73" s="35">
        <f t="shared" ref="AN73:AN88" si="60">SUM(M73,O73,Q73,S73,U73,W73,Y73,AA73,AC73,AE73,AG73,AI73,AK73)</f>
        <v>0</v>
      </c>
      <c r="AO73" s="35">
        <f t="shared" ref="AO73:AO88" si="61">SUM(N73,P73,R73,T73,V73,X73,Z73,AB73,AD73,AF73,AH73,AJ73,AL73)</f>
        <v>0</v>
      </c>
      <c r="AP73" s="55">
        <f t="shared" si="32"/>
        <v>0</v>
      </c>
    </row>
    <row r="74" spans="2:42" ht="15" x14ac:dyDescent="0.25">
      <c r="B74" s="159"/>
      <c r="C74" s="159"/>
      <c r="D74" s="159"/>
      <c r="E74" s="158"/>
      <c r="F74" s="158"/>
      <c r="G74" s="149"/>
      <c r="L74" s="162">
        <f t="shared" si="59"/>
        <v>78048.312682926829</v>
      </c>
      <c r="M74" s="60" t="str">
        <f t="shared" si="33"/>
        <v/>
      </c>
      <c r="N74" s="61" t="str">
        <f t="shared" si="34"/>
        <v/>
      </c>
      <c r="O74" s="60" t="str">
        <f t="shared" si="35"/>
        <v/>
      </c>
      <c r="P74" s="61" t="str">
        <f t="shared" si="36"/>
        <v/>
      </c>
      <c r="Q74" s="60" t="str">
        <f t="shared" si="37"/>
        <v/>
      </c>
      <c r="R74" s="61" t="str">
        <f t="shared" si="38"/>
        <v/>
      </c>
      <c r="S74" s="60" t="str">
        <f t="shared" si="39"/>
        <v/>
      </c>
      <c r="T74" s="61" t="str">
        <f t="shared" si="40"/>
        <v/>
      </c>
      <c r="U74" s="60" t="str">
        <f t="shared" si="41"/>
        <v/>
      </c>
      <c r="V74" s="61" t="str">
        <f t="shared" si="42"/>
        <v/>
      </c>
      <c r="W74" s="60" t="str">
        <f t="shared" si="43"/>
        <v/>
      </c>
      <c r="X74" s="61" t="str">
        <f t="shared" si="44"/>
        <v/>
      </c>
      <c r="Y74" s="60" t="str">
        <f t="shared" si="45"/>
        <v/>
      </c>
      <c r="Z74" s="61" t="str">
        <f t="shared" si="46"/>
        <v/>
      </c>
      <c r="AA74" s="60" t="str">
        <f t="shared" si="47"/>
        <v/>
      </c>
      <c r="AB74" s="61" t="str">
        <f t="shared" si="48"/>
        <v/>
      </c>
      <c r="AC74" s="60" t="str">
        <f t="shared" si="49"/>
        <v/>
      </c>
      <c r="AD74" s="61" t="str">
        <f t="shared" si="50"/>
        <v/>
      </c>
      <c r="AE74" s="60" t="str">
        <f t="shared" si="51"/>
        <v/>
      </c>
      <c r="AF74" s="61" t="str">
        <f t="shared" si="52"/>
        <v/>
      </c>
      <c r="AG74" s="60" t="str">
        <f t="shared" si="53"/>
        <v/>
      </c>
      <c r="AH74" s="61" t="str">
        <f t="shared" si="54"/>
        <v/>
      </c>
      <c r="AI74" s="60" t="str">
        <f t="shared" si="55"/>
        <v/>
      </c>
      <c r="AJ74" s="61" t="str">
        <f t="shared" si="56"/>
        <v/>
      </c>
      <c r="AK74" s="60" t="str">
        <f t="shared" si="57"/>
        <v/>
      </c>
      <c r="AL74" s="61" t="str">
        <f t="shared" si="58"/>
        <v/>
      </c>
      <c r="AN74" s="35">
        <f t="shared" si="60"/>
        <v>0</v>
      </c>
      <c r="AO74" s="35">
        <f t="shared" si="61"/>
        <v>0</v>
      </c>
      <c r="AP74" s="55">
        <f t="shared" si="32"/>
        <v>0</v>
      </c>
    </row>
    <row r="75" spans="2:42" ht="15" x14ac:dyDescent="0.25">
      <c r="B75" s="159"/>
      <c r="C75" s="159"/>
      <c r="D75" s="159"/>
      <c r="E75" s="158"/>
      <c r="F75" s="158"/>
      <c r="G75" s="149"/>
      <c r="L75" s="162">
        <f t="shared" si="59"/>
        <v>78048.312682926829</v>
      </c>
      <c r="M75" s="60" t="str">
        <f t="shared" si="33"/>
        <v/>
      </c>
      <c r="N75" s="61" t="str">
        <f t="shared" si="34"/>
        <v/>
      </c>
      <c r="O75" s="60" t="str">
        <f t="shared" si="35"/>
        <v/>
      </c>
      <c r="P75" s="61" t="str">
        <f t="shared" si="36"/>
        <v/>
      </c>
      <c r="Q75" s="60" t="str">
        <f t="shared" si="37"/>
        <v/>
      </c>
      <c r="R75" s="61" t="str">
        <f t="shared" si="38"/>
        <v/>
      </c>
      <c r="S75" s="60" t="str">
        <f t="shared" si="39"/>
        <v/>
      </c>
      <c r="T75" s="61" t="str">
        <f t="shared" si="40"/>
        <v/>
      </c>
      <c r="U75" s="60" t="str">
        <f t="shared" si="41"/>
        <v/>
      </c>
      <c r="V75" s="61" t="str">
        <f t="shared" si="42"/>
        <v/>
      </c>
      <c r="W75" s="60" t="str">
        <f t="shared" si="43"/>
        <v/>
      </c>
      <c r="X75" s="61" t="str">
        <f t="shared" si="44"/>
        <v/>
      </c>
      <c r="Y75" s="60" t="str">
        <f t="shared" si="45"/>
        <v/>
      </c>
      <c r="Z75" s="61" t="str">
        <f t="shared" si="46"/>
        <v/>
      </c>
      <c r="AA75" s="60" t="str">
        <f t="shared" si="47"/>
        <v/>
      </c>
      <c r="AB75" s="61" t="str">
        <f t="shared" si="48"/>
        <v/>
      </c>
      <c r="AC75" s="60" t="str">
        <f t="shared" si="49"/>
        <v/>
      </c>
      <c r="AD75" s="61" t="str">
        <f t="shared" si="50"/>
        <v/>
      </c>
      <c r="AE75" s="60" t="str">
        <f t="shared" si="51"/>
        <v/>
      </c>
      <c r="AF75" s="61" t="str">
        <f t="shared" si="52"/>
        <v/>
      </c>
      <c r="AG75" s="60" t="str">
        <f t="shared" si="53"/>
        <v/>
      </c>
      <c r="AH75" s="61" t="str">
        <f t="shared" si="54"/>
        <v/>
      </c>
      <c r="AI75" s="60" t="str">
        <f t="shared" si="55"/>
        <v/>
      </c>
      <c r="AJ75" s="61" t="str">
        <f t="shared" si="56"/>
        <v/>
      </c>
      <c r="AK75" s="60" t="str">
        <f t="shared" si="57"/>
        <v/>
      </c>
      <c r="AL75" s="61" t="str">
        <f t="shared" si="58"/>
        <v/>
      </c>
      <c r="AN75" s="35">
        <f t="shared" si="60"/>
        <v>0</v>
      </c>
      <c r="AO75" s="35">
        <f t="shared" si="61"/>
        <v>0</v>
      </c>
      <c r="AP75" s="55">
        <f t="shared" si="32"/>
        <v>0</v>
      </c>
    </row>
    <row r="76" spans="2:42" ht="15" x14ac:dyDescent="0.25">
      <c r="B76" s="159"/>
      <c r="C76" s="159"/>
      <c r="D76" s="159"/>
      <c r="E76" s="158"/>
      <c r="F76" s="158"/>
      <c r="G76" s="149"/>
      <c r="L76" s="162">
        <f t="shared" si="59"/>
        <v>78048.312682926829</v>
      </c>
      <c r="M76" s="60" t="str">
        <f t="shared" si="33"/>
        <v/>
      </c>
      <c r="N76" s="61" t="str">
        <f t="shared" si="34"/>
        <v/>
      </c>
      <c r="O76" s="60" t="str">
        <f t="shared" si="35"/>
        <v/>
      </c>
      <c r="P76" s="61" t="str">
        <f t="shared" si="36"/>
        <v/>
      </c>
      <c r="Q76" s="60" t="str">
        <f t="shared" si="37"/>
        <v/>
      </c>
      <c r="R76" s="61" t="str">
        <f t="shared" si="38"/>
        <v/>
      </c>
      <c r="S76" s="60" t="str">
        <f t="shared" si="39"/>
        <v/>
      </c>
      <c r="T76" s="61" t="str">
        <f t="shared" si="40"/>
        <v/>
      </c>
      <c r="U76" s="60" t="str">
        <f t="shared" si="41"/>
        <v/>
      </c>
      <c r="V76" s="61" t="str">
        <f t="shared" si="42"/>
        <v/>
      </c>
      <c r="W76" s="60" t="str">
        <f t="shared" si="43"/>
        <v/>
      </c>
      <c r="X76" s="61" t="str">
        <f t="shared" si="44"/>
        <v/>
      </c>
      <c r="Y76" s="60" t="str">
        <f t="shared" si="45"/>
        <v/>
      </c>
      <c r="Z76" s="61" t="str">
        <f t="shared" si="46"/>
        <v/>
      </c>
      <c r="AA76" s="60" t="str">
        <f t="shared" si="47"/>
        <v/>
      </c>
      <c r="AB76" s="61" t="str">
        <f t="shared" si="48"/>
        <v/>
      </c>
      <c r="AC76" s="60" t="str">
        <f t="shared" si="49"/>
        <v/>
      </c>
      <c r="AD76" s="61" t="str">
        <f t="shared" si="50"/>
        <v/>
      </c>
      <c r="AE76" s="60" t="str">
        <f t="shared" si="51"/>
        <v/>
      </c>
      <c r="AF76" s="61" t="str">
        <f t="shared" si="52"/>
        <v/>
      </c>
      <c r="AG76" s="60" t="str">
        <f t="shared" si="53"/>
        <v/>
      </c>
      <c r="AH76" s="61" t="str">
        <f t="shared" si="54"/>
        <v/>
      </c>
      <c r="AI76" s="60" t="str">
        <f t="shared" si="55"/>
        <v/>
      </c>
      <c r="AJ76" s="61" t="str">
        <f t="shared" si="56"/>
        <v/>
      </c>
      <c r="AK76" s="60" t="str">
        <f t="shared" si="57"/>
        <v/>
      </c>
      <c r="AL76" s="61" t="str">
        <f t="shared" si="58"/>
        <v/>
      </c>
      <c r="AN76" s="35">
        <f t="shared" si="60"/>
        <v>0</v>
      </c>
      <c r="AO76" s="35">
        <f t="shared" si="61"/>
        <v>0</v>
      </c>
      <c r="AP76" s="55">
        <f t="shared" si="32"/>
        <v>0</v>
      </c>
    </row>
    <row r="77" spans="2:42" ht="15" x14ac:dyDescent="0.25">
      <c r="B77" s="159"/>
      <c r="C77" s="159"/>
      <c r="D77" s="159"/>
      <c r="E77" s="158"/>
      <c r="F77" s="158"/>
      <c r="G77" s="149"/>
      <c r="L77" s="162">
        <f t="shared" si="59"/>
        <v>78048.312682926829</v>
      </c>
      <c r="M77" s="60" t="str">
        <f t="shared" si="33"/>
        <v/>
      </c>
      <c r="N77" s="61" t="str">
        <f t="shared" si="34"/>
        <v/>
      </c>
      <c r="O77" s="60" t="str">
        <f t="shared" si="35"/>
        <v/>
      </c>
      <c r="P77" s="61" t="str">
        <f t="shared" si="36"/>
        <v/>
      </c>
      <c r="Q77" s="60" t="str">
        <f t="shared" si="37"/>
        <v/>
      </c>
      <c r="R77" s="61" t="str">
        <f t="shared" si="38"/>
        <v/>
      </c>
      <c r="S77" s="60" t="str">
        <f t="shared" si="39"/>
        <v/>
      </c>
      <c r="T77" s="61" t="str">
        <f t="shared" si="40"/>
        <v/>
      </c>
      <c r="U77" s="60" t="str">
        <f t="shared" si="41"/>
        <v/>
      </c>
      <c r="V77" s="61" t="str">
        <f t="shared" si="42"/>
        <v/>
      </c>
      <c r="W77" s="60" t="str">
        <f t="shared" si="43"/>
        <v/>
      </c>
      <c r="X77" s="61" t="str">
        <f t="shared" si="44"/>
        <v/>
      </c>
      <c r="Y77" s="60" t="str">
        <f t="shared" si="45"/>
        <v/>
      </c>
      <c r="Z77" s="61" t="str">
        <f t="shared" si="46"/>
        <v/>
      </c>
      <c r="AA77" s="60" t="str">
        <f t="shared" si="47"/>
        <v/>
      </c>
      <c r="AB77" s="61" t="str">
        <f t="shared" si="48"/>
        <v/>
      </c>
      <c r="AC77" s="60" t="str">
        <f t="shared" si="49"/>
        <v/>
      </c>
      <c r="AD77" s="61" t="str">
        <f t="shared" si="50"/>
        <v/>
      </c>
      <c r="AE77" s="60" t="str">
        <f t="shared" si="51"/>
        <v/>
      </c>
      <c r="AF77" s="61" t="str">
        <f t="shared" si="52"/>
        <v/>
      </c>
      <c r="AG77" s="60" t="str">
        <f t="shared" si="53"/>
        <v/>
      </c>
      <c r="AH77" s="61" t="str">
        <f t="shared" si="54"/>
        <v/>
      </c>
      <c r="AI77" s="60" t="str">
        <f t="shared" si="55"/>
        <v/>
      </c>
      <c r="AJ77" s="61" t="str">
        <f t="shared" si="56"/>
        <v/>
      </c>
      <c r="AK77" s="60" t="str">
        <f t="shared" si="57"/>
        <v/>
      </c>
      <c r="AL77" s="61" t="str">
        <f t="shared" si="58"/>
        <v/>
      </c>
      <c r="AN77" s="35">
        <f t="shared" si="60"/>
        <v>0</v>
      </c>
      <c r="AO77" s="35">
        <f t="shared" si="61"/>
        <v>0</v>
      </c>
      <c r="AP77" s="55">
        <f t="shared" si="32"/>
        <v>0</v>
      </c>
    </row>
    <row r="78" spans="2:42" ht="15" x14ac:dyDescent="0.25">
      <c r="B78" s="159"/>
      <c r="C78" s="159"/>
      <c r="D78" s="159"/>
      <c r="E78" s="158"/>
      <c r="F78" s="158"/>
      <c r="G78" s="149"/>
      <c r="L78" s="162">
        <f t="shared" si="59"/>
        <v>78048.312682926829</v>
      </c>
      <c r="M78" s="60" t="str">
        <f t="shared" si="33"/>
        <v/>
      </c>
      <c r="N78" s="61" t="str">
        <f t="shared" si="34"/>
        <v/>
      </c>
      <c r="O78" s="60" t="str">
        <f t="shared" si="35"/>
        <v/>
      </c>
      <c r="P78" s="61" t="str">
        <f t="shared" si="36"/>
        <v/>
      </c>
      <c r="Q78" s="60" t="str">
        <f t="shared" si="37"/>
        <v/>
      </c>
      <c r="R78" s="61" t="str">
        <f t="shared" si="38"/>
        <v/>
      </c>
      <c r="S78" s="60" t="str">
        <f t="shared" si="39"/>
        <v/>
      </c>
      <c r="T78" s="61" t="str">
        <f t="shared" si="40"/>
        <v/>
      </c>
      <c r="U78" s="60" t="str">
        <f t="shared" si="41"/>
        <v/>
      </c>
      <c r="V78" s="61" t="str">
        <f t="shared" si="42"/>
        <v/>
      </c>
      <c r="W78" s="60" t="str">
        <f t="shared" si="43"/>
        <v/>
      </c>
      <c r="X78" s="61" t="str">
        <f t="shared" si="44"/>
        <v/>
      </c>
      <c r="Y78" s="60" t="str">
        <f t="shared" si="45"/>
        <v/>
      </c>
      <c r="Z78" s="61" t="str">
        <f t="shared" si="46"/>
        <v/>
      </c>
      <c r="AA78" s="60" t="str">
        <f t="shared" si="47"/>
        <v/>
      </c>
      <c r="AB78" s="61" t="str">
        <f t="shared" si="48"/>
        <v/>
      </c>
      <c r="AC78" s="60" t="str">
        <f t="shared" si="49"/>
        <v/>
      </c>
      <c r="AD78" s="61" t="str">
        <f t="shared" si="50"/>
        <v/>
      </c>
      <c r="AE78" s="60" t="str">
        <f t="shared" si="51"/>
        <v/>
      </c>
      <c r="AF78" s="61" t="str">
        <f t="shared" si="52"/>
        <v/>
      </c>
      <c r="AG78" s="60" t="str">
        <f t="shared" si="53"/>
        <v/>
      </c>
      <c r="AH78" s="61" t="str">
        <f t="shared" si="54"/>
        <v/>
      </c>
      <c r="AI78" s="60" t="str">
        <f t="shared" si="55"/>
        <v/>
      </c>
      <c r="AJ78" s="61" t="str">
        <f t="shared" si="56"/>
        <v/>
      </c>
      <c r="AK78" s="60" t="str">
        <f t="shared" si="57"/>
        <v/>
      </c>
      <c r="AL78" s="61" t="str">
        <f t="shared" si="58"/>
        <v/>
      </c>
      <c r="AN78" s="35">
        <f t="shared" si="60"/>
        <v>0</v>
      </c>
      <c r="AO78" s="35">
        <f t="shared" si="61"/>
        <v>0</v>
      </c>
      <c r="AP78" s="55">
        <f t="shared" si="32"/>
        <v>0</v>
      </c>
    </row>
    <row r="79" spans="2:42" ht="15" x14ac:dyDescent="0.25">
      <c r="B79" s="159"/>
      <c r="C79" s="159"/>
      <c r="D79" s="159"/>
      <c r="E79" s="158"/>
      <c r="F79" s="158"/>
      <c r="G79" s="149"/>
      <c r="L79" s="162">
        <f t="shared" si="59"/>
        <v>78048.312682926829</v>
      </c>
      <c r="M79" s="60" t="str">
        <f t="shared" si="33"/>
        <v/>
      </c>
      <c r="N79" s="61" t="str">
        <f t="shared" si="34"/>
        <v/>
      </c>
      <c r="O79" s="60" t="str">
        <f t="shared" si="35"/>
        <v/>
      </c>
      <c r="P79" s="61" t="str">
        <f t="shared" si="36"/>
        <v/>
      </c>
      <c r="Q79" s="60" t="str">
        <f t="shared" si="37"/>
        <v/>
      </c>
      <c r="R79" s="61" t="str">
        <f t="shared" si="38"/>
        <v/>
      </c>
      <c r="S79" s="60" t="str">
        <f t="shared" si="39"/>
        <v/>
      </c>
      <c r="T79" s="61" t="str">
        <f t="shared" si="40"/>
        <v/>
      </c>
      <c r="U79" s="60" t="str">
        <f t="shared" si="41"/>
        <v/>
      </c>
      <c r="V79" s="61" t="str">
        <f t="shared" si="42"/>
        <v/>
      </c>
      <c r="W79" s="60" t="str">
        <f t="shared" si="43"/>
        <v/>
      </c>
      <c r="X79" s="61" t="str">
        <f t="shared" si="44"/>
        <v/>
      </c>
      <c r="Y79" s="60" t="str">
        <f t="shared" si="45"/>
        <v/>
      </c>
      <c r="Z79" s="61" t="str">
        <f t="shared" si="46"/>
        <v/>
      </c>
      <c r="AA79" s="60" t="str">
        <f t="shared" si="47"/>
        <v/>
      </c>
      <c r="AB79" s="61" t="str">
        <f t="shared" si="48"/>
        <v/>
      </c>
      <c r="AC79" s="60" t="str">
        <f t="shared" si="49"/>
        <v/>
      </c>
      <c r="AD79" s="61" t="str">
        <f t="shared" si="50"/>
        <v/>
      </c>
      <c r="AE79" s="60" t="str">
        <f t="shared" si="51"/>
        <v/>
      </c>
      <c r="AF79" s="61" t="str">
        <f t="shared" si="52"/>
        <v/>
      </c>
      <c r="AG79" s="60" t="str">
        <f t="shared" si="53"/>
        <v/>
      </c>
      <c r="AH79" s="61" t="str">
        <f t="shared" si="54"/>
        <v/>
      </c>
      <c r="AI79" s="60" t="str">
        <f t="shared" si="55"/>
        <v/>
      </c>
      <c r="AJ79" s="61" t="str">
        <f t="shared" si="56"/>
        <v/>
      </c>
      <c r="AK79" s="60" t="str">
        <f t="shared" si="57"/>
        <v/>
      </c>
      <c r="AL79" s="61" t="str">
        <f t="shared" si="58"/>
        <v/>
      </c>
      <c r="AN79" s="35">
        <f t="shared" si="60"/>
        <v>0</v>
      </c>
      <c r="AO79" s="35">
        <f t="shared" si="61"/>
        <v>0</v>
      </c>
      <c r="AP79" s="55">
        <f t="shared" si="30"/>
        <v>0</v>
      </c>
    </row>
    <row r="80" spans="2:42" ht="15" x14ac:dyDescent="0.25">
      <c r="B80" s="159"/>
      <c r="C80" s="159"/>
      <c r="D80" s="159"/>
      <c r="E80" s="158"/>
      <c r="F80" s="158"/>
      <c r="G80" s="149"/>
      <c r="L80" s="162">
        <f t="shared" si="59"/>
        <v>78048.312682926829</v>
      </c>
      <c r="M80" s="60" t="str">
        <f t="shared" si="33"/>
        <v/>
      </c>
      <c r="N80" s="61" t="str">
        <f t="shared" si="34"/>
        <v/>
      </c>
      <c r="O80" s="60" t="str">
        <f t="shared" si="35"/>
        <v/>
      </c>
      <c r="P80" s="61" t="str">
        <f t="shared" si="36"/>
        <v/>
      </c>
      <c r="Q80" s="60" t="str">
        <f t="shared" si="37"/>
        <v/>
      </c>
      <c r="R80" s="61" t="str">
        <f t="shared" si="38"/>
        <v/>
      </c>
      <c r="S80" s="60" t="str">
        <f t="shared" si="39"/>
        <v/>
      </c>
      <c r="T80" s="61" t="str">
        <f t="shared" si="40"/>
        <v/>
      </c>
      <c r="U80" s="60" t="str">
        <f t="shared" si="41"/>
        <v/>
      </c>
      <c r="V80" s="61" t="str">
        <f t="shared" si="42"/>
        <v/>
      </c>
      <c r="W80" s="60" t="str">
        <f t="shared" si="43"/>
        <v/>
      </c>
      <c r="X80" s="61" t="str">
        <f t="shared" si="44"/>
        <v/>
      </c>
      <c r="Y80" s="60" t="str">
        <f t="shared" si="45"/>
        <v/>
      </c>
      <c r="Z80" s="61" t="str">
        <f t="shared" si="46"/>
        <v/>
      </c>
      <c r="AA80" s="60" t="str">
        <f t="shared" si="47"/>
        <v/>
      </c>
      <c r="AB80" s="61" t="str">
        <f t="shared" si="48"/>
        <v/>
      </c>
      <c r="AC80" s="60" t="str">
        <f t="shared" si="49"/>
        <v/>
      </c>
      <c r="AD80" s="61" t="str">
        <f t="shared" si="50"/>
        <v/>
      </c>
      <c r="AE80" s="60" t="str">
        <f t="shared" si="51"/>
        <v/>
      </c>
      <c r="AF80" s="61" t="str">
        <f t="shared" si="52"/>
        <v/>
      </c>
      <c r="AG80" s="60" t="str">
        <f t="shared" si="53"/>
        <v/>
      </c>
      <c r="AH80" s="61" t="str">
        <f t="shared" si="54"/>
        <v/>
      </c>
      <c r="AI80" s="60" t="str">
        <f t="shared" si="55"/>
        <v/>
      </c>
      <c r="AJ80" s="61" t="str">
        <f t="shared" si="56"/>
        <v/>
      </c>
      <c r="AK80" s="60" t="str">
        <f t="shared" si="57"/>
        <v/>
      </c>
      <c r="AL80" s="61" t="str">
        <f t="shared" si="58"/>
        <v/>
      </c>
      <c r="AN80" s="35">
        <f t="shared" si="60"/>
        <v>0</v>
      </c>
      <c r="AO80" s="35">
        <f t="shared" si="61"/>
        <v>0</v>
      </c>
      <c r="AP80" s="55">
        <f t="shared" si="30"/>
        <v>0</v>
      </c>
    </row>
    <row r="81" spans="2:42" ht="15" x14ac:dyDescent="0.25">
      <c r="B81" s="159"/>
      <c r="C81" s="159"/>
      <c r="D81" s="159"/>
      <c r="E81" s="158"/>
      <c r="F81" s="158"/>
      <c r="G81" s="149"/>
      <c r="L81" s="162">
        <f t="shared" si="59"/>
        <v>78048.312682926829</v>
      </c>
      <c r="M81" s="60" t="str">
        <f t="shared" si="33"/>
        <v/>
      </c>
      <c r="N81" s="61" t="str">
        <f t="shared" si="34"/>
        <v/>
      </c>
      <c r="O81" s="60" t="str">
        <f t="shared" si="35"/>
        <v/>
      </c>
      <c r="P81" s="61" t="str">
        <f t="shared" si="36"/>
        <v/>
      </c>
      <c r="Q81" s="60" t="str">
        <f t="shared" si="37"/>
        <v/>
      </c>
      <c r="R81" s="61" t="str">
        <f t="shared" si="38"/>
        <v/>
      </c>
      <c r="S81" s="60" t="str">
        <f t="shared" si="39"/>
        <v/>
      </c>
      <c r="T81" s="61" t="str">
        <f t="shared" si="40"/>
        <v/>
      </c>
      <c r="U81" s="60" t="str">
        <f t="shared" si="41"/>
        <v/>
      </c>
      <c r="V81" s="61" t="str">
        <f t="shared" si="42"/>
        <v/>
      </c>
      <c r="W81" s="60" t="str">
        <f t="shared" si="43"/>
        <v/>
      </c>
      <c r="X81" s="61" t="str">
        <f t="shared" si="44"/>
        <v/>
      </c>
      <c r="Y81" s="60" t="str">
        <f t="shared" si="45"/>
        <v/>
      </c>
      <c r="Z81" s="61" t="str">
        <f t="shared" si="46"/>
        <v/>
      </c>
      <c r="AA81" s="60" t="str">
        <f t="shared" si="47"/>
        <v/>
      </c>
      <c r="AB81" s="61" t="str">
        <f t="shared" si="48"/>
        <v/>
      </c>
      <c r="AC81" s="60" t="str">
        <f t="shared" si="49"/>
        <v/>
      </c>
      <c r="AD81" s="61" t="str">
        <f t="shared" si="50"/>
        <v/>
      </c>
      <c r="AE81" s="60" t="str">
        <f t="shared" si="51"/>
        <v/>
      </c>
      <c r="AF81" s="61" t="str">
        <f t="shared" si="52"/>
        <v/>
      </c>
      <c r="AG81" s="60" t="str">
        <f t="shared" si="53"/>
        <v/>
      </c>
      <c r="AH81" s="61" t="str">
        <f t="shared" si="54"/>
        <v/>
      </c>
      <c r="AI81" s="60" t="str">
        <f t="shared" si="55"/>
        <v/>
      </c>
      <c r="AJ81" s="61" t="str">
        <f t="shared" si="56"/>
        <v/>
      </c>
      <c r="AK81" s="60" t="str">
        <f t="shared" si="57"/>
        <v/>
      </c>
      <c r="AL81" s="61" t="str">
        <f t="shared" si="58"/>
        <v/>
      </c>
      <c r="AN81" s="35">
        <f t="shared" si="60"/>
        <v>0</v>
      </c>
      <c r="AO81" s="35">
        <f t="shared" si="61"/>
        <v>0</v>
      </c>
      <c r="AP81" s="55">
        <f t="shared" si="30"/>
        <v>0</v>
      </c>
    </row>
    <row r="82" spans="2:42" ht="15" x14ac:dyDescent="0.25">
      <c r="B82" s="159"/>
      <c r="C82" s="159"/>
      <c r="D82" s="159"/>
      <c r="E82" s="158"/>
      <c r="F82" s="158"/>
      <c r="G82" s="149"/>
      <c r="L82" s="162">
        <f t="shared" si="59"/>
        <v>78048.312682926829</v>
      </c>
      <c r="M82" s="60" t="str">
        <f t="shared" si="33"/>
        <v/>
      </c>
      <c r="N82" s="61" t="str">
        <f t="shared" si="34"/>
        <v/>
      </c>
      <c r="O82" s="60" t="str">
        <f t="shared" si="35"/>
        <v/>
      </c>
      <c r="P82" s="61" t="str">
        <f t="shared" si="36"/>
        <v/>
      </c>
      <c r="Q82" s="60" t="str">
        <f t="shared" si="37"/>
        <v/>
      </c>
      <c r="R82" s="61" t="str">
        <f t="shared" si="38"/>
        <v/>
      </c>
      <c r="S82" s="60" t="str">
        <f t="shared" si="39"/>
        <v/>
      </c>
      <c r="T82" s="61" t="str">
        <f t="shared" si="40"/>
        <v/>
      </c>
      <c r="U82" s="60" t="str">
        <f t="shared" si="41"/>
        <v/>
      </c>
      <c r="V82" s="61" t="str">
        <f t="shared" si="42"/>
        <v/>
      </c>
      <c r="W82" s="60" t="str">
        <f t="shared" si="43"/>
        <v/>
      </c>
      <c r="X82" s="61" t="str">
        <f t="shared" si="44"/>
        <v/>
      </c>
      <c r="Y82" s="60" t="str">
        <f t="shared" si="45"/>
        <v/>
      </c>
      <c r="Z82" s="61" t="str">
        <f t="shared" si="46"/>
        <v/>
      </c>
      <c r="AA82" s="60" t="str">
        <f t="shared" si="47"/>
        <v/>
      </c>
      <c r="AB82" s="61" t="str">
        <f t="shared" si="48"/>
        <v/>
      </c>
      <c r="AC82" s="60" t="str">
        <f t="shared" si="49"/>
        <v/>
      </c>
      <c r="AD82" s="61" t="str">
        <f t="shared" si="50"/>
        <v/>
      </c>
      <c r="AE82" s="60" t="str">
        <f t="shared" si="51"/>
        <v/>
      </c>
      <c r="AF82" s="61" t="str">
        <f t="shared" si="52"/>
        <v/>
      </c>
      <c r="AG82" s="60" t="str">
        <f t="shared" si="53"/>
        <v/>
      </c>
      <c r="AH82" s="61" t="str">
        <f t="shared" si="54"/>
        <v/>
      </c>
      <c r="AI82" s="60" t="str">
        <f t="shared" si="55"/>
        <v/>
      </c>
      <c r="AJ82" s="61" t="str">
        <f t="shared" si="56"/>
        <v/>
      </c>
      <c r="AK82" s="60" t="str">
        <f t="shared" si="57"/>
        <v/>
      </c>
      <c r="AL82" s="61" t="str">
        <f t="shared" si="58"/>
        <v/>
      </c>
      <c r="AN82" s="35">
        <f t="shared" si="60"/>
        <v>0</v>
      </c>
      <c r="AO82" s="35">
        <f t="shared" si="61"/>
        <v>0</v>
      </c>
      <c r="AP82" s="55">
        <f t="shared" si="30"/>
        <v>0</v>
      </c>
    </row>
    <row r="83" spans="2:42" ht="15" x14ac:dyDescent="0.25">
      <c r="B83" s="159"/>
      <c r="C83" s="159"/>
      <c r="D83" s="159"/>
      <c r="E83" s="158"/>
      <c r="F83" s="158"/>
      <c r="G83" s="149"/>
      <c r="L83" s="162">
        <f t="shared" si="59"/>
        <v>78048.312682926829</v>
      </c>
      <c r="M83" s="60" t="str">
        <f t="shared" si="33"/>
        <v/>
      </c>
      <c r="N83" s="61" t="str">
        <f t="shared" si="34"/>
        <v/>
      </c>
      <c r="O83" s="60" t="str">
        <f t="shared" si="35"/>
        <v/>
      </c>
      <c r="P83" s="61" t="str">
        <f t="shared" si="36"/>
        <v/>
      </c>
      <c r="Q83" s="60" t="str">
        <f t="shared" si="37"/>
        <v/>
      </c>
      <c r="R83" s="61" t="str">
        <f t="shared" si="38"/>
        <v/>
      </c>
      <c r="S83" s="60" t="str">
        <f t="shared" si="39"/>
        <v/>
      </c>
      <c r="T83" s="61" t="str">
        <f t="shared" si="40"/>
        <v/>
      </c>
      <c r="U83" s="60" t="str">
        <f t="shared" si="41"/>
        <v/>
      </c>
      <c r="V83" s="61" t="str">
        <f t="shared" si="42"/>
        <v/>
      </c>
      <c r="W83" s="60" t="str">
        <f t="shared" si="43"/>
        <v/>
      </c>
      <c r="X83" s="61" t="str">
        <f t="shared" si="44"/>
        <v/>
      </c>
      <c r="Y83" s="60" t="str">
        <f t="shared" si="45"/>
        <v/>
      </c>
      <c r="Z83" s="61" t="str">
        <f t="shared" si="46"/>
        <v/>
      </c>
      <c r="AA83" s="60" t="str">
        <f t="shared" si="47"/>
        <v/>
      </c>
      <c r="AB83" s="61" t="str">
        <f t="shared" si="48"/>
        <v/>
      </c>
      <c r="AC83" s="60" t="str">
        <f t="shared" si="49"/>
        <v/>
      </c>
      <c r="AD83" s="61" t="str">
        <f t="shared" si="50"/>
        <v/>
      </c>
      <c r="AE83" s="60" t="str">
        <f t="shared" si="51"/>
        <v/>
      </c>
      <c r="AF83" s="61" t="str">
        <f t="shared" si="52"/>
        <v/>
      </c>
      <c r="AG83" s="60" t="str">
        <f t="shared" si="53"/>
        <v/>
      </c>
      <c r="AH83" s="61" t="str">
        <f t="shared" si="54"/>
        <v/>
      </c>
      <c r="AI83" s="60" t="str">
        <f t="shared" si="55"/>
        <v/>
      </c>
      <c r="AJ83" s="61" t="str">
        <f t="shared" si="56"/>
        <v/>
      </c>
      <c r="AK83" s="60" t="str">
        <f t="shared" si="57"/>
        <v/>
      </c>
      <c r="AL83" s="61" t="str">
        <f t="shared" si="58"/>
        <v/>
      </c>
      <c r="AN83" s="35">
        <f t="shared" si="60"/>
        <v>0</v>
      </c>
      <c r="AO83" s="35">
        <f t="shared" si="61"/>
        <v>0</v>
      </c>
      <c r="AP83" s="55">
        <f t="shared" si="30"/>
        <v>0</v>
      </c>
    </row>
    <row r="84" spans="2:42" ht="15" x14ac:dyDescent="0.25">
      <c r="B84" s="159"/>
      <c r="C84" s="159"/>
      <c r="D84" s="159"/>
      <c r="E84" s="158"/>
      <c r="F84" s="158"/>
      <c r="G84" s="149"/>
      <c r="L84" s="162">
        <f t="shared" si="59"/>
        <v>78048.312682926829</v>
      </c>
      <c r="M84" s="60" t="str">
        <f t="shared" si="33"/>
        <v/>
      </c>
      <c r="N84" s="61" t="str">
        <f t="shared" si="34"/>
        <v/>
      </c>
      <c r="O84" s="60" t="str">
        <f t="shared" si="35"/>
        <v/>
      </c>
      <c r="P84" s="61" t="str">
        <f t="shared" si="36"/>
        <v/>
      </c>
      <c r="Q84" s="60" t="str">
        <f t="shared" si="37"/>
        <v/>
      </c>
      <c r="R84" s="61" t="str">
        <f t="shared" si="38"/>
        <v/>
      </c>
      <c r="S84" s="60" t="str">
        <f t="shared" si="39"/>
        <v/>
      </c>
      <c r="T84" s="61" t="str">
        <f t="shared" si="40"/>
        <v/>
      </c>
      <c r="U84" s="60" t="str">
        <f t="shared" si="41"/>
        <v/>
      </c>
      <c r="V84" s="61" t="str">
        <f t="shared" si="42"/>
        <v/>
      </c>
      <c r="W84" s="60" t="str">
        <f t="shared" si="43"/>
        <v/>
      </c>
      <c r="X84" s="61" t="str">
        <f t="shared" si="44"/>
        <v/>
      </c>
      <c r="Y84" s="60" t="str">
        <f t="shared" si="45"/>
        <v/>
      </c>
      <c r="Z84" s="61" t="str">
        <f t="shared" si="46"/>
        <v/>
      </c>
      <c r="AA84" s="60" t="str">
        <f t="shared" si="47"/>
        <v/>
      </c>
      <c r="AB84" s="61" t="str">
        <f t="shared" si="48"/>
        <v/>
      </c>
      <c r="AC84" s="60" t="str">
        <f t="shared" si="49"/>
        <v/>
      </c>
      <c r="AD84" s="61" t="str">
        <f t="shared" si="50"/>
        <v/>
      </c>
      <c r="AE84" s="60" t="str">
        <f t="shared" si="51"/>
        <v/>
      </c>
      <c r="AF84" s="61" t="str">
        <f t="shared" si="52"/>
        <v/>
      </c>
      <c r="AG84" s="60" t="str">
        <f t="shared" si="53"/>
        <v/>
      </c>
      <c r="AH84" s="61" t="str">
        <f t="shared" si="54"/>
        <v/>
      </c>
      <c r="AI84" s="60" t="str">
        <f t="shared" si="55"/>
        <v/>
      </c>
      <c r="AJ84" s="61" t="str">
        <f t="shared" si="56"/>
        <v/>
      </c>
      <c r="AK84" s="60" t="str">
        <f t="shared" si="57"/>
        <v/>
      </c>
      <c r="AL84" s="61" t="str">
        <f t="shared" si="58"/>
        <v/>
      </c>
      <c r="AN84" s="35">
        <f t="shared" si="60"/>
        <v>0</v>
      </c>
      <c r="AO84" s="35">
        <f t="shared" si="61"/>
        <v>0</v>
      </c>
      <c r="AP84" s="55">
        <f t="shared" si="30"/>
        <v>0</v>
      </c>
    </row>
    <row r="85" spans="2:42" ht="15" x14ac:dyDescent="0.25">
      <c r="B85" s="159"/>
      <c r="C85" s="159"/>
      <c r="D85" s="159"/>
      <c r="E85" s="158"/>
      <c r="F85" s="158"/>
      <c r="G85" s="149"/>
      <c r="L85" s="162">
        <f t="shared" si="59"/>
        <v>78048.312682926829</v>
      </c>
      <c r="M85" s="60" t="str">
        <f t="shared" si="33"/>
        <v/>
      </c>
      <c r="N85" s="61" t="str">
        <f t="shared" si="34"/>
        <v/>
      </c>
      <c r="O85" s="60" t="str">
        <f t="shared" si="35"/>
        <v/>
      </c>
      <c r="P85" s="61" t="str">
        <f t="shared" si="36"/>
        <v/>
      </c>
      <c r="Q85" s="60" t="str">
        <f t="shared" si="37"/>
        <v/>
      </c>
      <c r="R85" s="61" t="str">
        <f t="shared" si="38"/>
        <v/>
      </c>
      <c r="S85" s="60" t="str">
        <f t="shared" si="39"/>
        <v/>
      </c>
      <c r="T85" s="61" t="str">
        <f t="shared" si="40"/>
        <v/>
      </c>
      <c r="U85" s="60" t="str">
        <f t="shared" si="41"/>
        <v/>
      </c>
      <c r="V85" s="61" t="str">
        <f t="shared" si="42"/>
        <v/>
      </c>
      <c r="W85" s="60" t="str">
        <f t="shared" si="43"/>
        <v/>
      </c>
      <c r="X85" s="61" t="str">
        <f t="shared" si="44"/>
        <v/>
      </c>
      <c r="Y85" s="60" t="str">
        <f t="shared" si="45"/>
        <v/>
      </c>
      <c r="Z85" s="61" t="str">
        <f t="shared" si="46"/>
        <v/>
      </c>
      <c r="AA85" s="60" t="str">
        <f t="shared" si="47"/>
        <v/>
      </c>
      <c r="AB85" s="61" t="str">
        <f t="shared" si="48"/>
        <v/>
      </c>
      <c r="AC85" s="60" t="str">
        <f t="shared" si="49"/>
        <v/>
      </c>
      <c r="AD85" s="61" t="str">
        <f t="shared" si="50"/>
        <v/>
      </c>
      <c r="AE85" s="60" t="str">
        <f t="shared" si="51"/>
        <v/>
      </c>
      <c r="AF85" s="61" t="str">
        <f t="shared" si="52"/>
        <v/>
      </c>
      <c r="AG85" s="60" t="str">
        <f t="shared" si="53"/>
        <v/>
      </c>
      <c r="AH85" s="61" t="str">
        <f t="shared" si="54"/>
        <v/>
      </c>
      <c r="AI85" s="60" t="str">
        <f t="shared" si="55"/>
        <v/>
      </c>
      <c r="AJ85" s="61" t="str">
        <f t="shared" si="56"/>
        <v/>
      </c>
      <c r="AK85" s="60" t="str">
        <f t="shared" si="57"/>
        <v/>
      </c>
      <c r="AL85" s="61" t="str">
        <f t="shared" si="58"/>
        <v/>
      </c>
      <c r="AN85" s="35">
        <f t="shared" si="60"/>
        <v>0</v>
      </c>
      <c r="AO85" s="35">
        <f t="shared" si="61"/>
        <v>0</v>
      </c>
      <c r="AP85" s="55">
        <f t="shared" si="26"/>
        <v>0</v>
      </c>
    </row>
    <row r="86" spans="2:42" ht="15" x14ac:dyDescent="0.25">
      <c r="B86" s="159"/>
      <c r="C86" s="159"/>
      <c r="D86" s="159"/>
      <c r="E86" s="158"/>
      <c r="F86" s="158"/>
      <c r="G86" s="149"/>
      <c r="L86" s="162">
        <f t="shared" si="59"/>
        <v>78048.312682926829</v>
      </c>
      <c r="M86" s="60" t="str">
        <f t="shared" si="33"/>
        <v/>
      </c>
      <c r="N86" s="61" t="str">
        <f t="shared" si="34"/>
        <v/>
      </c>
      <c r="O86" s="60" t="str">
        <f t="shared" si="35"/>
        <v/>
      </c>
      <c r="P86" s="61" t="str">
        <f t="shared" si="36"/>
        <v/>
      </c>
      <c r="Q86" s="60" t="str">
        <f t="shared" si="37"/>
        <v/>
      </c>
      <c r="R86" s="61" t="str">
        <f t="shared" si="38"/>
        <v/>
      </c>
      <c r="S86" s="60" t="str">
        <f t="shared" si="39"/>
        <v/>
      </c>
      <c r="T86" s="61" t="str">
        <f t="shared" si="40"/>
        <v/>
      </c>
      <c r="U86" s="60" t="str">
        <f t="shared" si="41"/>
        <v/>
      </c>
      <c r="V86" s="61" t="str">
        <f t="shared" si="42"/>
        <v/>
      </c>
      <c r="W86" s="60" t="str">
        <f t="shared" si="43"/>
        <v/>
      </c>
      <c r="X86" s="61" t="str">
        <f t="shared" si="44"/>
        <v/>
      </c>
      <c r="Y86" s="60" t="str">
        <f t="shared" si="45"/>
        <v/>
      </c>
      <c r="Z86" s="61" t="str">
        <f t="shared" si="46"/>
        <v/>
      </c>
      <c r="AA86" s="60" t="str">
        <f t="shared" si="47"/>
        <v/>
      </c>
      <c r="AB86" s="61" t="str">
        <f t="shared" si="48"/>
        <v/>
      </c>
      <c r="AC86" s="60" t="str">
        <f t="shared" si="49"/>
        <v/>
      </c>
      <c r="AD86" s="61" t="str">
        <f t="shared" si="50"/>
        <v/>
      </c>
      <c r="AE86" s="60" t="str">
        <f t="shared" si="51"/>
        <v/>
      </c>
      <c r="AF86" s="61" t="str">
        <f t="shared" si="52"/>
        <v/>
      </c>
      <c r="AG86" s="60" t="str">
        <f t="shared" si="53"/>
        <v/>
      </c>
      <c r="AH86" s="61" t="str">
        <f t="shared" si="54"/>
        <v/>
      </c>
      <c r="AI86" s="60" t="str">
        <f t="shared" si="55"/>
        <v/>
      </c>
      <c r="AJ86" s="61" t="str">
        <f t="shared" si="56"/>
        <v/>
      </c>
      <c r="AK86" s="60" t="str">
        <f t="shared" si="57"/>
        <v/>
      </c>
      <c r="AL86" s="61" t="str">
        <f t="shared" si="58"/>
        <v/>
      </c>
      <c r="AN86" s="35">
        <f t="shared" si="60"/>
        <v>0</v>
      </c>
      <c r="AO86" s="35">
        <f t="shared" si="61"/>
        <v>0</v>
      </c>
      <c r="AP86" s="55">
        <f t="shared" si="26"/>
        <v>0</v>
      </c>
    </row>
    <row r="87" spans="2:42" ht="15" x14ac:dyDescent="0.25">
      <c r="B87" s="159"/>
      <c r="C87" s="159"/>
      <c r="D87" s="159"/>
      <c r="E87" s="158"/>
      <c r="F87" s="158"/>
      <c r="G87" s="149"/>
      <c r="L87" s="162">
        <f t="shared" si="59"/>
        <v>78048.312682926829</v>
      </c>
      <c r="M87" s="60" t="str">
        <f t="shared" si="33"/>
        <v/>
      </c>
      <c r="N87" s="61" t="str">
        <f t="shared" si="34"/>
        <v/>
      </c>
      <c r="O87" s="60" t="str">
        <f t="shared" si="35"/>
        <v/>
      </c>
      <c r="P87" s="61" t="str">
        <f t="shared" si="36"/>
        <v/>
      </c>
      <c r="Q87" s="60" t="str">
        <f t="shared" si="37"/>
        <v/>
      </c>
      <c r="R87" s="61" t="str">
        <f t="shared" si="38"/>
        <v/>
      </c>
      <c r="S87" s="60" t="str">
        <f t="shared" si="39"/>
        <v/>
      </c>
      <c r="T87" s="61" t="str">
        <f t="shared" si="40"/>
        <v/>
      </c>
      <c r="U87" s="60" t="str">
        <f t="shared" si="41"/>
        <v/>
      </c>
      <c r="V87" s="61" t="str">
        <f t="shared" si="42"/>
        <v/>
      </c>
      <c r="W87" s="60" t="str">
        <f t="shared" si="43"/>
        <v/>
      </c>
      <c r="X87" s="61" t="str">
        <f t="shared" si="44"/>
        <v/>
      </c>
      <c r="Y87" s="60" t="str">
        <f t="shared" si="45"/>
        <v/>
      </c>
      <c r="Z87" s="61" t="str">
        <f t="shared" si="46"/>
        <v/>
      </c>
      <c r="AA87" s="60" t="str">
        <f t="shared" si="47"/>
        <v/>
      </c>
      <c r="AB87" s="61" t="str">
        <f t="shared" si="48"/>
        <v/>
      </c>
      <c r="AC87" s="60" t="str">
        <f t="shared" si="49"/>
        <v/>
      </c>
      <c r="AD87" s="61" t="str">
        <f t="shared" si="50"/>
        <v/>
      </c>
      <c r="AE87" s="60" t="str">
        <f t="shared" si="51"/>
        <v/>
      </c>
      <c r="AF87" s="61" t="str">
        <f t="shared" si="52"/>
        <v/>
      </c>
      <c r="AG87" s="60" t="str">
        <f t="shared" si="53"/>
        <v/>
      </c>
      <c r="AH87" s="61" t="str">
        <f t="shared" si="54"/>
        <v/>
      </c>
      <c r="AI87" s="60" t="str">
        <f t="shared" si="55"/>
        <v/>
      </c>
      <c r="AJ87" s="61" t="str">
        <f t="shared" si="56"/>
        <v/>
      </c>
      <c r="AK87" s="60" t="str">
        <f t="shared" si="57"/>
        <v/>
      </c>
      <c r="AL87" s="61" t="str">
        <f t="shared" si="58"/>
        <v/>
      </c>
      <c r="AN87" s="35">
        <f t="shared" si="60"/>
        <v>0</v>
      </c>
      <c r="AO87" s="35">
        <f t="shared" si="61"/>
        <v>0</v>
      </c>
      <c r="AP87" s="55">
        <f t="shared" si="26"/>
        <v>0</v>
      </c>
    </row>
    <row r="88" spans="2:42" ht="15" x14ac:dyDescent="0.25">
      <c r="B88" s="159"/>
      <c r="C88" s="159"/>
      <c r="D88" s="159"/>
      <c r="E88" s="158"/>
      <c r="F88" s="158"/>
      <c r="G88" s="149"/>
      <c r="L88" s="162">
        <f t="shared" si="59"/>
        <v>78048.312682926829</v>
      </c>
      <c r="M88" s="60" t="str">
        <f t="shared" si="33"/>
        <v/>
      </c>
      <c r="N88" s="61" t="str">
        <f t="shared" si="34"/>
        <v/>
      </c>
      <c r="O88" s="60" t="str">
        <f t="shared" si="35"/>
        <v/>
      </c>
      <c r="P88" s="61" t="str">
        <f t="shared" si="36"/>
        <v/>
      </c>
      <c r="Q88" s="60" t="str">
        <f t="shared" si="37"/>
        <v/>
      </c>
      <c r="R88" s="61" t="str">
        <f t="shared" si="38"/>
        <v/>
      </c>
      <c r="S88" s="60" t="str">
        <f t="shared" si="39"/>
        <v/>
      </c>
      <c r="T88" s="61" t="str">
        <f t="shared" si="40"/>
        <v/>
      </c>
      <c r="U88" s="60" t="str">
        <f t="shared" si="41"/>
        <v/>
      </c>
      <c r="V88" s="61" t="str">
        <f t="shared" si="42"/>
        <v/>
      </c>
      <c r="W88" s="60" t="str">
        <f t="shared" si="43"/>
        <v/>
      </c>
      <c r="X88" s="61" t="str">
        <f t="shared" si="44"/>
        <v/>
      </c>
      <c r="Y88" s="60" t="str">
        <f t="shared" si="45"/>
        <v/>
      </c>
      <c r="Z88" s="61" t="str">
        <f t="shared" si="46"/>
        <v/>
      </c>
      <c r="AA88" s="60" t="str">
        <f t="shared" si="47"/>
        <v/>
      </c>
      <c r="AB88" s="61" t="str">
        <f t="shared" si="48"/>
        <v/>
      </c>
      <c r="AC88" s="60" t="str">
        <f t="shared" si="49"/>
        <v/>
      </c>
      <c r="AD88" s="61" t="str">
        <f t="shared" si="50"/>
        <v/>
      </c>
      <c r="AE88" s="60" t="str">
        <f t="shared" si="51"/>
        <v/>
      </c>
      <c r="AF88" s="61" t="str">
        <f t="shared" si="52"/>
        <v/>
      </c>
      <c r="AG88" s="60" t="str">
        <f t="shared" si="53"/>
        <v/>
      </c>
      <c r="AH88" s="61" t="str">
        <f t="shared" si="54"/>
        <v/>
      </c>
      <c r="AI88" s="60" t="str">
        <f t="shared" si="55"/>
        <v/>
      </c>
      <c r="AJ88" s="61" t="str">
        <f t="shared" si="56"/>
        <v/>
      </c>
      <c r="AK88" s="60" t="str">
        <f t="shared" si="57"/>
        <v/>
      </c>
      <c r="AL88" s="61" t="str">
        <f t="shared" si="58"/>
        <v/>
      </c>
      <c r="AN88" s="35">
        <f t="shared" si="60"/>
        <v>0</v>
      </c>
      <c r="AO88" s="35">
        <f t="shared" si="61"/>
        <v>0</v>
      </c>
      <c r="AP88" s="55">
        <f t="shared" si="26"/>
        <v>0</v>
      </c>
    </row>
    <row r="89" spans="2:42" ht="15" x14ac:dyDescent="0.25">
      <c r="B89" s="159"/>
      <c r="C89" s="159"/>
      <c r="D89" s="159"/>
      <c r="E89" s="158"/>
      <c r="F89" s="158"/>
      <c r="G89" s="149"/>
      <c r="L89" s="149"/>
      <c r="X89" s="61" t="str">
        <f t="shared" ref="X89" si="62">IF($G89&lt;W$6,"",IF($G89&gt;Y$6,"",$H89*X$5))</f>
        <v/>
      </c>
    </row>
    <row r="90" spans="2:42" ht="15" x14ac:dyDescent="0.25">
      <c r="B90"/>
      <c r="C90"/>
      <c r="D90"/>
      <c r="E90" s="158"/>
      <c r="F90" s="53"/>
      <c r="G90" s="149"/>
      <c r="L90" s="149"/>
      <c r="AN90" s="40"/>
      <c r="AO90" s="40"/>
      <c r="AP90" s="58"/>
    </row>
    <row r="91" spans="2:42" ht="15" x14ac:dyDescent="0.25">
      <c r="B91"/>
      <c r="C91"/>
      <c r="D91"/>
      <c r="E91" s="158"/>
      <c r="F91" s="53"/>
      <c r="G91" s="149"/>
      <c r="L91" s="149"/>
    </row>
    <row r="92" spans="2:42" ht="15" x14ac:dyDescent="0.25">
      <c r="B92"/>
      <c r="C92"/>
      <c r="D92"/>
      <c r="E92" s="158"/>
      <c r="F92" s="53"/>
      <c r="G92" s="149"/>
      <c r="L92" s="149"/>
    </row>
    <row r="93" spans="2:42" ht="15" x14ac:dyDescent="0.25">
      <c r="B93"/>
      <c r="C93"/>
      <c r="D93"/>
      <c r="E93" s="158"/>
      <c r="F93" s="53"/>
      <c r="G93" s="149"/>
      <c r="L93" s="149"/>
    </row>
    <row r="94" spans="2:42" ht="15" x14ac:dyDescent="0.25">
      <c r="B94"/>
      <c r="C94"/>
      <c r="D94"/>
      <c r="E94" s="158"/>
      <c r="F94" s="53"/>
      <c r="G94" s="149"/>
      <c r="L94" s="150">
        <v>250000</v>
      </c>
      <c r="M94" s="151" t="s">
        <v>49</v>
      </c>
      <c r="N94" s="152" t="s">
        <v>64</v>
      </c>
      <c r="O94" s="151" t="s">
        <v>49</v>
      </c>
      <c r="P94" s="152" t="s">
        <v>64</v>
      </c>
      <c r="Q94" s="151" t="s">
        <v>49</v>
      </c>
      <c r="R94" s="152" t="s">
        <v>64</v>
      </c>
      <c r="S94" s="151" t="s">
        <v>49</v>
      </c>
      <c r="T94" s="152" t="s">
        <v>64</v>
      </c>
      <c r="U94" s="151" t="s">
        <v>49</v>
      </c>
      <c r="V94" s="152" t="s">
        <v>64</v>
      </c>
      <c r="W94" s="151" t="s">
        <v>49</v>
      </c>
      <c r="X94" s="152" t="s">
        <v>64</v>
      </c>
      <c r="Y94" s="151" t="s">
        <v>49</v>
      </c>
      <c r="Z94" s="152" t="s">
        <v>64</v>
      </c>
      <c r="AA94" s="151" t="s">
        <v>49</v>
      </c>
      <c r="AB94" s="152" t="s">
        <v>64</v>
      </c>
      <c r="AC94" s="151" t="s">
        <v>49</v>
      </c>
      <c r="AD94" s="152" t="s">
        <v>64</v>
      </c>
      <c r="AE94" s="151" t="s">
        <v>49</v>
      </c>
      <c r="AF94" s="152" t="s">
        <v>64</v>
      </c>
      <c r="AG94" s="151" t="s">
        <v>49</v>
      </c>
      <c r="AH94" s="152" t="s">
        <v>64</v>
      </c>
      <c r="AI94" s="151" t="s">
        <v>49</v>
      </c>
      <c r="AJ94" s="152" t="s">
        <v>64</v>
      </c>
      <c r="AK94" s="151" t="s">
        <v>49</v>
      </c>
      <c r="AL94" s="152" t="s">
        <v>64</v>
      </c>
      <c r="AN94" s="58">
        <f>SUM(AN7:AN89)</f>
        <v>0</v>
      </c>
      <c r="AO94" s="58">
        <f>SUM(AO7:AO89)</f>
        <v>0</v>
      </c>
      <c r="AP94" s="58">
        <f>SUM(AP7:AP89)</f>
        <v>0</v>
      </c>
    </row>
    <row r="95" spans="2:42" ht="15" x14ac:dyDescent="0.25">
      <c r="B95"/>
      <c r="C95"/>
      <c r="D95"/>
      <c r="E95" s="158"/>
      <c r="F95" s="53"/>
      <c r="G95" s="149"/>
      <c r="L95" s="149"/>
      <c r="M95" s="42">
        <f>SUM(M7:M88)</f>
        <v>0</v>
      </c>
      <c r="N95" s="41">
        <f t="shared" ref="N95" si="63">SUM(N7:N88)</f>
        <v>0</v>
      </c>
      <c r="O95" s="42">
        <f>SUM(O7:O88)</f>
        <v>0</v>
      </c>
      <c r="P95" s="41">
        <f t="shared" ref="P95:AL95" si="64">SUM(P7:P88)</f>
        <v>0</v>
      </c>
      <c r="Q95" s="42">
        <f t="shared" si="64"/>
        <v>0</v>
      </c>
      <c r="R95" s="41">
        <f t="shared" si="64"/>
        <v>0</v>
      </c>
      <c r="S95" s="42">
        <f t="shared" si="64"/>
        <v>0</v>
      </c>
      <c r="T95" s="41">
        <f t="shared" si="64"/>
        <v>0</v>
      </c>
      <c r="U95" s="42">
        <f t="shared" si="64"/>
        <v>0</v>
      </c>
      <c r="V95" s="41">
        <f t="shared" si="64"/>
        <v>0</v>
      </c>
      <c r="W95" s="42">
        <f t="shared" si="64"/>
        <v>0</v>
      </c>
      <c r="X95" s="41">
        <f t="shared" si="64"/>
        <v>0</v>
      </c>
      <c r="Y95" s="42">
        <f t="shared" si="64"/>
        <v>0</v>
      </c>
      <c r="Z95" s="41">
        <f t="shared" si="64"/>
        <v>0</v>
      </c>
      <c r="AA95" s="42">
        <f t="shared" si="64"/>
        <v>0</v>
      </c>
      <c r="AB95" s="41">
        <f t="shared" si="64"/>
        <v>0</v>
      </c>
      <c r="AC95" s="42">
        <f t="shared" si="64"/>
        <v>0</v>
      </c>
      <c r="AD95" s="41">
        <f t="shared" si="64"/>
        <v>0</v>
      </c>
      <c r="AE95" s="42">
        <f t="shared" si="64"/>
        <v>0</v>
      </c>
      <c r="AF95" s="41">
        <f t="shared" si="64"/>
        <v>0</v>
      </c>
      <c r="AG95" s="42">
        <f t="shared" si="64"/>
        <v>0</v>
      </c>
      <c r="AH95" s="41">
        <f t="shared" si="64"/>
        <v>0</v>
      </c>
      <c r="AI95" s="42">
        <f t="shared" si="64"/>
        <v>0</v>
      </c>
      <c r="AJ95" s="41">
        <f t="shared" si="64"/>
        <v>0</v>
      </c>
      <c r="AK95" s="42">
        <f t="shared" si="64"/>
        <v>0</v>
      </c>
      <c r="AL95" s="41">
        <f t="shared" si="64"/>
        <v>0</v>
      </c>
    </row>
    <row r="96" spans="2:42" x14ac:dyDescent="0.2">
      <c r="G96" s="149"/>
      <c r="L96" s="149"/>
      <c r="M96" s="28"/>
      <c r="O96" s="28"/>
    </row>
    <row r="97" spans="2:42" ht="15" x14ac:dyDescent="0.25">
      <c r="B97"/>
      <c r="C97"/>
      <c r="D97"/>
      <c r="E97" s="158"/>
      <c r="F97" s="53"/>
      <c r="G97" s="149"/>
      <c r="L97" s="149"/>
      <c r="M97" s="48" t="s">
        <v>193</v>
      </c>
      <c r="N97" s="50">
        <f>+M95+N95</f>
        <v>0</v>
      </c>
      <c r="O97" s="48" t="s">
        <v>193</v>
      </c>
      <c r="P97" s="50">
        <f>+O95+P95</f>
        <v>0</v>
      </c>
      <c r="Q97" s="48" t="s">
        <v>194</v>
      </c>
      <c r="R97" s="50">
        <f>+Q95+R95</f>
        <v>0</v>
      </c>
      <c r="S97" s="48" t="s">
        <v>195</v>
      </c>
      <c r="T97" s="50">
        <f>+S95+T95</f>
        <v>0</v>
      </c>
      <c r="U97" s="48" t="s">
        <v>196</v>
      </c>
      <c r="V97" s="50">
        <f>+U95+V95</f>
        <v>0</v>
      </c>
      <c r="W97" s="48" t="s">
        <v>197</v>
      </c>
      <c r="X97" s="50">
        <f>+W95+X95</f>
        <v>0</v>
      </c>
      <c r="Y97" s="48" t="s">
        <v>198</v>
      </c>
      <c r="Z97" s="50">
        <f>+Y95+Z95</f>
        <v>0</v>
      </c>
      <c r="AA97" s="48" t="s">
        <v>199</v>
      </c>
      <c r="AB97" s="50">
        <f>+AA95+AB95</f>
        <v>0</v>
      </c>
      <c r="AC97" s="48" t="s">
        <v>200</v>
      </c>
      <c r="AD97" s="50">
        <f>+AC95+AD95</f>
        <v>0</v>
      </c>
      <c r="AE97" s="48" t="s">
        <v>201</v>
      </c>
      <c r="AF97" s="50">
        <f>+AE95+AF95</f>
        <v>0</v>
      </c>
      <c r="AG97" s="48" t="s">
        <v>202</v>
      </c>
      <c r="AH97" s="50">
        <f>+AG95+AH95</f>
        <v>0</v>
      </c>
      <c r="AI97" s="48" t="s">
        <v>203</v>
      </c>
      <c r="AJ97" s="50">
        <f>+AI95+AJ95</f>
        <v>0</v>
      </c>
      <c r="AK97" s="48" t="s">
        <v>204</v>
      </c>
      <c r="AL97" s="50">
        <f>+AL95+AL95</f>
        <v>0</v>
      </c>
    </row>
    <row r="98" spans="2:42" ht="15" x14ac:dyDescent="0.25">
      <c r="B98"/>
      <c r="C98"/>
      <c r="D98"/>
      <c r="E98" s="158"/>
      <c r="F98" s="53"/>
      <c r="G98" s="149"/>
      <c r="L98" s="149"/>
      <c r="M98" s="48" t="s">
        <v>65</v>
      </c>
      <c r="N98" s="49">
        <f>+N97*0/100</f>
        <v>0</v>
      </c>
      <c r="O98" s="48" t="s">
        <v>65</v>
      </c>
      <c r="P98" s="49">
        <f>+P97*0/100</f>
        <v>0</v>
      </c>
      <c r="Q98" s="48" t="s">
        <v>65</v>
      </c>
      <c r="R98" s="49">
        <f>+R97*0/100</f>
        <v>0</v>
      </c>
      <c r="S98" s="48" t="s">
        <v>65</v>
      </c>
      <c r="T98" s="49">
        <f>+T97*0/100</f>
        <v>0</v>
      </c>
      <c r="U98" s="48" t="s">
        <v>65</v>
      </c>
      <c r="V98" s="49">
        <f>+V97*0/100</f>
        <v>0</v>
      </c>
      <c r="W98" s="48" t="s">
        <v>65</v>
      </c>
      <c r="X98" s="49">
        <f>+X97*0/100</f>
        <v>0</v>
      </c>
      <c r="Y98" s="48" t="s">
        <v>65</v>
      </c>
      <c r="Z98" s="49">
        <f>+Z97*0/100</f>
        <v>0</v>
      </c>
      <c r="AA98" s="48" t="s">
        <v>65</v>
      </c>
      <c r="AB98" s="49">
        <f>+AB97*0/100</f>
        <v>0</v>
      </c>
      <c r="AC98" s="48" t="s">
        <v>65</v>
      </c>
      <c r="AD98" s="49">
        <f>+AD97*0/100</f>
        <v>0</v>
      </c>
      <c r="AE98" s="48" t="s">
        <v>65</v>
      </c>
      <c r="AF98" s="49">
        <f>+AF97*0/100</f>
        <v>0</v>
      </c>
      <c r="AG98" s="48" t="s">
        <v>65</v>
      </c>
      <c r="AH98" s="49">
        <f>+AH97*0/100</f>
        <v>0</v>
      </c>
      <c r="AI98" s="48" t="s">
        <v>65</v>
      </c>
      <c r="AJ98" s="49">
        <f>+AJ97*0/100</f>
        <v>0</v>
      </c>
      <c r="AK98" s="48" t="s">
        <v>65</v>
      </c>
      <c r="AL98" s="49">
        <f>+AL97*0/100</f>
        <v>0</v>
      </c>
    </row>
    <row r="99" spans="2:42" ht="15" x14ac:dyDescent="0.25">
      <c r="B99"/>
      <c r="C99"/>
      <c r="D99" s="209" t="s">
        <v>220</v>
      </c>
      <c r="E99" s="210">
        <v>131659.29999999999</v>
      </c>
      <c r="F99" s="53"/>
      <c r="G99" s="149"/>
      <c r="L99" s="149"/>
      <c r="M99" s="203" t="s">
        <v>205</v>
      </c>
      <c r="N99" s="204"/>
      <c r="O99" s="203" t="s">
        <v>205</v>
      </c>
      <c r="P99" s="204"/>
      <c r="Q99" s="203" t="s">
        <v>66</v>
      </c>
      <c r="R99" s="204"/>
      <c r="S99" s="203" t="s">
        <v>67</v>
      </c>
      <c r="T99" s="204"/>
      <c r="U99" s="203" t="s">
        <v>68</v>
      </c>
      <c r="V99" s="204"/>
      <c r="W99" s="203" t="s">
        <v>69</v>
      </c>
      <c r="X99" s="204"/>
      <c r="Y99" s="203" t="s">
        <v>70</v>
      </c>
      <c r="Z99" s="204"/>
      <c r="AA99" s="203" t="s">
        <v>71</v>
      </c>
      <c r="AB99" s="204"/>
      <c r="AC99" s="203" t="s">
        <v>72</v>
      </c>
      <c r="AD99" s="204"/>
      <c r="AE99" s="203" t="s">
        <v>73</v>
      </c>
      <c r="AF99" s="204"/>
      <c r="AG99" s="203" t="s">
        <v>74</v>
      </c>
      <c r="AH99" s="204"/>
      <c r="AI99" s="203" t="s">
        <v>75</v>
      </c>
      <c r="AJ99" s="204"/>
      <c r="AK99" s="203" t="s">
        <v>76</v>
      </c>
      <c r="AL99" s="204"/>
    </row>
    <row r="100" spans="2:42" ht="15" x14ac:dyDescent="0.25">
      <c r="B100"/>
      <c r="C100"/>
      <c r="D100" s="209" t="s">
        <v>222</v>
      </c>
      <c r="E100" s="210">
        <f>+L88</f>
        <v>78048.312682926829</v>
      </c>
      <c r="F100" s="53"/>
      <c r="G100" s="149"/>
      <c r="L100" s="149"/>
    </row>
    <row r="101" spans="2:42" ht="15.75" thickBot="1" x14ac:dyDescent="0.3">
      <c r="B101"/>
      <c r="C101"/>
      <c r="D101" s="209" t="s">
        <v>221</v>
      </c>
      <c r="E101" s="210">
        <f>+E99-E100</f>
        <v>53610.987317073159</v>
      </c>
      <c r="F101" s="53"/>
      <c r="G101" s="149"/>
      <c r="L101" s="149"/>
    </row>
    <row r="102" spans="2:42" ht="15.75" thickBot="1" x14ac:dyDescent="0.3">
      <c r="B102"/>
      <c r="C102"/>
      <c r="D102"/>
      <c r="E102" s="220">
        <v>53611</v>
      </c>
      <c r="F102" s="53"/>
      <c r="N102" s="164" t="s">
        <v>211</v>
      </c>
      <c r="O102" s="165">
        <f>+P97+N97</f>
        <v>0</v>
      </c>
    </row>
    <row r="103" spans="2:42" ht="15" x14ac:dyDescent="0.25">
      <c r="B103"/>
      <c r="C103"/>
      <c r="D103"/>
      <c r="E103" s="220">
        <f>+E102-E101</f>
        <v>1.2682926841080189E-2</v>
      </c>
      <c r="F103" s="53"/>
    </row>
    <row r="104" spans="2:42" ht="15" x14ac:dyDescent="0.25">
      <c r="B104"/>
      <c r="C104"/>
      <c r="D104"/>
      <c r="E104" s="158"/>
      <c r="F104" s="53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20"/>
      <c r="Z104" s="20"/>
      <c r="AA104" s="20"/>
      <c r="AB104" s="20"/>
      <c r="AC104" s="20"/>
      <c r="AD104" s="20"/>
      <c r="AE104" s="20"/>
      <c r="AF104" s="20"/>
      <c r="AG104" s="20"/>
      <c r="AH104" s="20"/>
      <c r="AI104" s="20"/>
      <c r="AJ104" s="20"/>
      <c r="AK104" s="20"/>
      <c r="AL104" s="20"/>
      <c r="AM104" s="20"/>
      <c r="AN104" s="20"/>
      <c r="AO104" s="20"/>
      <c r="AP104" s="59"/>
    </row>
    <row r="105" spans="2:42" ht="15" x14ac:dyDescent="0.25">
      <c r="B105"/>
      <c r="C105"/>
      <c r="D105"/>
      <c r="E105" s="158"/>
      <c r="F105" s="53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  <c r="AF105" s="20"/>
      <c r="AG105" s="20"/>
      <c r="AH105" s="20"/>
      <c r="AI105" s="20"/>
      <c r="AJ105" s="20"/>
      <c r="AK105" s="20"/>
      <c r="AL105" s="20"/>
      <c r="AM105" s="20"/>
      <c r="AN105" s="20"/>
      <c r="AO105" s="20"/>
      <c r="AP105" s="59"/>
    </row>
    <row r="106" spans="2:42" ht="15" x14ac:dyDescent="0.25">
      <c r="B106"/>
      <c r="C106"/>
      <c r="D106"/>
      <c r="E106" s="158"/>
      <c r="F106" s="53"/>
      <c r="M106" s="20"/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20"/>
      <c r="Y106" s="20"/>
      <c r="Z106" s="20"/>
      <c r="AA106" s="20"/>
      <c r="AB106" s="20"/>
      <c r="AC106" s="20"/>
      <c r="AD106" s="20"/>
      <c r="AE106" s="20"/>
      <c r="AF106" s="20"/>
      <c r="AG106" s="20"/>
      <c r="AH106" s="20"/>
      <c r="AI106" s="20"/>
      <c r="AJ106" s="20"/>
      <c r="AK106" s="20"/>
      <c r="AL106" s="20"/>
      <c r="AM106" s="20"/>
      <c r="AN106" s="20"/>
      <c r="AO106" s="20"/>
      <c r="AP106" s="59"/>
    </row>
    <row r="107" spans="2:42" ht="15" x14ac:dyDescent="0.25">
      <c r="B107"/>
      <c r="C107"/>
      <c r="D107"/>
      <c r="E107" s="158"/>
      <c r="F107" s="53"/>
      <c r="M107" s="20"/>
      <c r="N107" s="20"/>
      <c r="O107" s="20"/>
      <c r="P107" s="20"/>
      <c r="Q107" s="20"/>
      <c r="R107" s="20"/>
      <c r="S107" s="20"/>
      <c r="T107" s="20"/>
      <c r="U107" s="20"/>
      <c r="V107" s="20"/>
      <c r="W107" s="20"/>
      <c r="X107" s="20"/>
      <c r="Y107" s="20"/>
      <c r="Z107" s="20"/>
      <c r="AA107" s="20"/>
      <c r="AB107" s="20"/>
      <c r="AC107" s="20"/>
      <c r="AD107" s="20"/>
      <c r="AE107" s="20"/>
      <c r="AF107" s="20"/>
      <c r="AG107" s="20"/>
      <c r="AH107" s="20"/>
      <c r="AI107" s="20"/>
      <c r="AJ107" s="20"/>
      <c r="AK107" s="20"/>
      <c r="AL107" s="20"/>
      <c r="AM107" s="20"/>
      <c r="AN107" s="20"/>
      <c r="AO107" s="20"/>
      <c r="AP107" s="59"/>
    </row>
  </sheetData>
  <mergeCells count="16">
    <mergeCell ref="M99:N99"/>
    <mergeCell ref="M1:N1"/>
    <mergeCell ref="M2:N2"/>
    <mergeCell ref="M3:N3"/>
    <mergeCell ref="AI99:AJ99"/>
    <mergeCell ref="O99:P99"/>
    <mergeCell ref="Q99:R99"/>
    <mergeCell ref="S99:T99"/>
    <mergeCell ref="U99:V99"/>
    <mergeCell ref="W99:X99"/>
    <mergeCell ref="AK99:AL99"/>
    <mergeCell ref="Y99:Z99"/>
    <mergeCell ref="AA99:AB99"/>
    <mergeCell ref="AC99:AD99"/>
    <mergeCell ref="AE99:AF99"/>
    <mergeCell ref="AG99:AH99"/>
  </mergeCells>
  <pageMargins left="0.70866141732283472" right="0.70866141732283472" top="0.74803149606299213" bottom="0.74803149606299213" header="0.31496062992125984" footer="0.31496062992125984"/>
  <pageSetup paperSize="9" scale="52" orientation="landscape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4">
    <pageSetUpPr fitToPage="1"/>
  </sheetPr>
  <dimension ref="A1:G24"/>
  <sheetViews>
    <sheetView workbookViewId="0">
      <selection activeCell="F6" sqref="F6"/>
    </sheetView>
  </sheetViews>
  <sheetFormatPr baseColWidth="10" defaultColWidth="9.140625" defaultRowHeight="15" x14ac:dyDescent="0.25"/>
  <cols>
    <col min="1" max="1" width="22.7109375" bestFit="1" customWidth="1"/>
    <col min="2" max="2" width="22.85546875" customWidth="1"/>
    <col min="4" max="4" width="10.5703125" bestFit="1" customWidth="1"/>
    <col min="6" max="6" width="12.7109375" bestFit="1" customWidth="1"/>
  </cols>
  <sheetData>
    <row r="1" spans="1:7" s="7" customFormat="1" ht="14.45" x14ac:dyDescent="0.3">
      <c r="A1" s="7" t="s">
        <v>34</v>
      </c>
      <c r="B1" s="7" t="s">
        <v>35</v>
      </c>
      <c r="C1" s="7" t="s">
        <v>33</v>
      </c>
      <c r="D1" s="7" t="s">
        <v>32</v>
      </c>
      <c r="E1" s="7" t="s">
        <v>31</v>
      </c>
      <c r="F1" s="7" t="s">
        <v>30</v>
      </c>
    </row>
    <row r="2" spans="1:7" ht="14.45" x14ac:dyDescent="0.3">
      <c r="A2" s="1" t="s">
        <v>0</v>
      </c>
      <c r="B2" s="4" t="s">
        <v>1</v>
      </c>
      <c r="C2" s="3" t="s">
        <v>2</v>
      </c>
      <c r="D2" s="3">
        <v>53000</v>
      </c>
      <c r="E2" s="5" t="s">
        <v>3</v>
      </c>
      <c r="F2" s="3">
        <v>53000</v>
      </c>
    </row>
    <row r="3" spans="1:7" ht="14.45" x14ac:dyDescent="0.3">
      <c r="A3" s="1" t="s">
        <v>4</v>
      </c>
      <c r="B3" s="4" t="s">
        <v>5</v>
      </c>
      <c r="C3" s="3" t="s">
        <v>2</v>
      </c>
      <c r="D3" s="3">
        <v>27000</v>
      </c>
      <c r="E3" s="5" t="s">
        <v>3</v>
      </c>
      <c r="F3" s="3">
        <v>27000</v>
      </c>
    </row>
    <row r="4" spans="1:7" ht="14.45" x14ac:dyDescent="0.3">
      <c r="A4" s="1" t="s">
        <v>6</v>
      </c>
      <c r="B4" s="4" t="s">
        <v>7</v>
      </c>
      <c r="C4" s="3" t="s">
        <v>2</v>
      </c>
      <c r="D4" s="3">
        <v>12000</v>
      </c>
      <c r="E4" s="5" t="s">
        <v>3</v>
      </c>
      <c r="F4" s="3">
        <v>12000</v>
      </c>
    </row>
    <row r="5" spans="1:7" ht="14.45" x14ac:dyDescent="0.3">
      <c r="A5" s="1" t="s">
        <v>8</v>
      </c>
      <c r="B5" s="4" t="s">
        <v>7</v>
      </c>
      <c r="C5" s="3" t="s">
        <v>2</v>
      </c>
      <c r="D5" s="3">
        <v>93661</v>
      </c>
      <c r="E5" s="5" t="s">
        <v>3</v>
      </c>
      <c r="F5" s="3">
        <v>93661</v>
      </c>
    </row>
    <row r="6" spans="1:7" ht="14.45" x14ac:dyDescent="0.3">
      <c r="A6" s="1" t="s">
        <v>9</v>
      </c>
      <c r="B6" s="4" t="s">
        <v>10</v>
      </c>
      <c r="C6" s="3" t="s">
        <v>2</v>
      </c>
      <c r="D6" s="3">
        <v>185000</v>
      </c>
      <c r="E6" s="5" t="s">
        <v>3</v>
      </c>
      <c r="F6" s="3">
        <v>185000</v>
      </c>
    </row>
    <row r="7" spans="1:7" ht="14.45" x14ac:dyDescent="0.3">
      <c r="A7" s="1" t="s">
        <v>11</v>
      </c>
      <c r="B7" s="4" t="s">
        <v>12</v>
      </c>
      <c r="C7" s="3" t="s">
        <v>2</v>
      </c>
      <c r="D7" s="3">
        <v>315000</v>
      </c>
      <c r="E7" s="5" t="s">
        <v>3</v>
      </c>
      <c r="F7" s="3">
        <v>315000</v>
      </c>
    </row>
    <row r="8" spans="1:7" ht="14.45" x14ac:dyDescent="0.3">
      <c r="A8" s="1" t="s">
        <v>13</v>
      </c>
      <c r="B8" s="4" t="s">
        <v>14</v>
      </c>
      <c r="C8" s="3" t="s">
        <v>2</v>
      </c>
      <c r="D8" s="3">
        <f>F8/2</f>
        <v>125550</v>
      </c>
      <c r="E8" s="5" t="s">
        <v>3</v>
      </c>
      <c r="F8" s="3">
        <v>251100</v>
      </c>
      <c r="G8" t="s">
        <v>27</v>
      </c>
    </row>
    <row r="9" spans="1:7" s="14" customFormat="1" ht="14.45" x14ac:dyDescent="0.3">
      <c r="A9" s="10" t="s">
        <v>15</v>
      </c>
      <c r="B9" s="11" t="s">
        <v>5</v>
      </c>
      <c r="C9" s="12" t="s">
        <v>2</v>
      </c>
      <c r="D9" s="12">
        <v>102200</v>
      </c>
      <c r="E9" s="13" t="s">
        <v>3</v>
      </c>
      <c r="F9" s="12">
        <v>204400</v>
      </c>
    </row>
    <row r="10" spans="1:7" s="14" customFormat="1" ht="14.45" x14ac:dyDescent="0.3">
      <c r="A10" s="10" t="s">
        <v>16</v>
      </c>
      <c r="B10" s="11" t="s">
        <v>7</v>
      </c>
      <c r="C10" s="12" t="s">
        <v>2</v>
      </c>
      <c r="D10" s="12">
        <v>102200</v>
      </c>
      <c r="E10" s="13" t="s">
        <v>3</v>
      </c>
      <c r="F10" s="12">
        <v>204400</v>
      </c>
    </row>
    <row r="11" spans="1:7" s="14" customFormat="1" ht="14.45" x14ac:dyDescent="0.3">
      <c r="A11" s="10" t="s">
        <v>17</v>
      </c>
      <c r="B11" s="11" t="s">
        <v>1</v>
      </c>
      <c r="C11" s="12" t="s">
        <v>2</v>
      </c>
      <c r="D11" s="12">
        <v>102200</v>
      </c>
      <c r="E11" s="13" t="s">
        <v>3</v>
      </c>
      <c r="F11" s="12">
        <v>204400</v>
      </c>
    </row>
    <row r="12" spans="1:7" ht="14.45" x14ac:dyDescent="0.3">
      <c r="A12" s="1" t="s">
        <v>4</v>
      </c>
      <c r="B12" s="5" t="s">
        <v>5</v>
      </c>
      <c r="C12" s="3" t="s">
        <v>2</v>
      </c>
      <c r="D12" s="3">
        <v>74500</v>
      </c>
      <c r="E12" s="5" t="s">
        <v>3</v>
      </c>
      <c r="F12" s="3">
        <v>74500</v>
      </c>
    </row>
    <row r="13" spans="1:7" s="14" customFormat="1" ht="14.45" x14ac:dyDescent="0.3">
      <c r="A13" s="10" t="s">
        <v>18</v>
      </c>
      <c r="B13" s="11" t="s">
        <v>22</v>
      </c>
      <c r="C13" s="12" t="s">
        <v>2</v>
      </c>
      <c r="D13" s="12">
        <v>70000</v>
      </c>
      <c r="E13" s="13" t="s">
        <v>3</v>
      </c>
      <c r="F13" s="12">
        <v>140000</v>
      </c>
      <c r="G13" s="14" t="s">
        <v>29</v>
      </c>
    </row>
    <row r="14" spans="1:7" s="14" customFormat="1" ht="14.45" x14ac:dyDescent="0.3">
      <c r="A14" s="10" t="s">
        <v>19</v>
      </c>
      <c r="B14" s="11" t="s">
        <v>12</v>
      </c>
      <c r="C14" s="12" t="s">
        <v>2</v>
      </c>
      <c r="D14" s="12">
        <v>52000</v>
      </c>
      <c r="E14" s="13" t="s">
        <v>3</v>
      </c>
      <c r="F14" s="12">
        <v>104000</v>
      </c>
      <c r="G14" s="14" t="s">
        <v>28</v>
      </c>
    </row>
    <row r="15" spans="1:7" s="14" customFormat="1" ht="14.45" x14ac:dyDescent="0.3">
      <c r="A15" s="10" t="s">
        <v>20</v>
      </c>
      <c r="B15" s="11" t="s">
        <v>14</v>
      </c>
      <c r="C15" s="12" t="s">
        <v>2</v>
      </c>
      <c r="D15" s="12">
        <v>52000</v>
      </c>
      <c r="E15" s="13" t="s">
        <v>3</v>
      </c>
      <c r="F15" s="12">
        <v>104000</v>
      </c>
      <c r="G15" s="14" t="s">
        <v>27</v>
      </c>
    </row>
    <row r="16" spans="1:7" ht="14.45" x14ac:dyDescent="0.3">
      <c r="A16" s="1" t="s">
        <v>21</v>
      </c>
      <c r="B16" s="4" t="s">
        <v>5</v>
      </c>
      <c r="C16" s="3" t="s">
        <v>2</v>
      </c>
      <c r="D16" s="3">
        <v>214000</v>
      </c>
      <c r="E16" s="5" t="s">
        <v>3</v>
      </c>
      <c r="F16" s="3">
        <v>214000</v>
      </c>
    </row>
    <row r="17" spans="1:6" ht="14.45" x14ac:dyDescent="0.3">
      <c r="A17" s="1" t="s">
        <v>36</v>
      </c>
      <c r="B17" s="4" t="s">
        <v>5</v>
      </c>
      <c r="C17" s="3" t="s">
        <v>2</v>
      </c>
      <c r="D17" s="3">
        <v>15000</v>
      </c>
      <c r="E17" s="5" t="s">
        <v>3</v>
      </c>
      <c r="F17" s="3">
        <v>15000</v>
      </c>
    </row>
    <row r="18" spans="1:6" ht="14.45" x14ac:dyDescent="0.3">
      <c r="A18" s="1"/>
      <c r="B18" s="4"/>
      <c r="C18" s="3"/>
      <c r="D18" s="3"/>
      <c r="E18" s="5"/>
      <c r="F18" s="3"/>
    </row>
    <row r="19" spans="1:6" ht="14.45" x14ac:dyDescent="0.3">
      <c r="F19" s="6"/>
    </row>
    <row r="20" spans="1:6" ht="14.45" x14ac:dyDescent="0.3">
      <c r="A20" s="1" t="s">
        <v>23</v>
      </c>
      <c r="D20" s="8">
        <f>SUM(D2:D19)</f>
        <v>1595311</v>
      </c>
      <c r="E20" s="2" t="s">
        <v>37</v>
      </c>
      <c r="F20" s="6"/>
    </row>
    <row r="21" spans="1:6" ht="14.45" x14ac:dyDescent="0.3">
      <c r="E21" s="9"/>
      <c r="F21" s="6"/>
    </row>
    <row r="22" spans="1:6" ht="14.45" x14ac:dyDescent="0.3">
      <c r="A22" s="1" t="s">
        <v>24</v>
      </c>
      <c r="D22" s="8">
        <f>D20*0.05</f>
        <v>79765.55</v>
      </c>
      <c r="E22" s="9" t="s">
        <v>37</v>
      </c>
      <c r="F22" s="6">
        <f>+D22/2</f>
        <v>39882.775000000001</v>
      </c>
    </row>
    <row r="24" spans="1:6" x14ac:dyDescent="0.25">
      <c r="A24" t="s">
        <v>25</v>
      </c>
      <c r="B24" t="s">
        <v>26</v>
      </c>
    </row>
  </sheetData>
  <pageMargins left="0.7" right="0.7" top="0.75" bottom="0.75" header="0.3" footer="0.3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4</vt:i4>
      </vt:variant>
      <vt:variant>
        <vt:lpstr>Benannte Bereiche</vt:lpstr>
      </vt:variant>
      <vt:variant>
        <vt:i4>1</vt:i4>
      </vt:variant>
    </vt:vector>
  </HeadingPairs>
  <TitlesOfParts>
    <vt:vector size="5" baseType="lpstr">
      <vt:lpstr>Info</vt:lpstr>
      <vt:lpstr>copy revenue recogntion</vt:lpstr>
      <vt:lpstr>Commission Ralf</vt:lpstr>
      <vt:lpstr>Jens intern</vt:lpstr>
      <vt:lpstr>'Jens intern'!Druckbereich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Jens Løland - Skiinfo</dc:creator>
  <cp:lastModifiedBy>c.fischer</cp:lastModifiedBy>
  <cp:lastPrinted>2013-08-07T15:26:05Z</cp:lastPrinted>
  <dcterms:created xsi:type="dcterms:W3CDTF">2012-09-06T08:19:41Z</dcterms:created>
  <dcterms:modified xsi:type="dcterms:W3CDTF">2013-08-07T15:35:16Z</dcterms:modified>
</cp:coreProperties>
</file>