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ropbox\Presta Immo\"/>
    </mc:Choice>
  </mc:AlternateContent>
  <xr:revisionPtr revIDLastSave="0" documentId="13_ncr:1_{40B89BD1-746A-4C6C-ACE2-1E9CCEAE17A3}" xr6:coauthVersionLast="38" xr6:coauthVersionMax="38" xr10:uidLastSave="{00000000-0000-0000-0000-000000000000}"/>
  <bookViews>
    <workbookView xWindow="0" yWindow="0" windowWidth="19420" windowHeight="8340" xr2:uid="{00000000-000D-0000-FFFF-FFFF00000000}"/>
  </bookViews>
  <sheets>
    <sheet name="TABLO" sheetId="1" r:id="rId1"/>
    <sheet name="Autres" sheetId="8" r:id="rId2"/>
    <sheet name="A partager" sheetId="9" r:id="rId3"/>
    <sheet name="Graph Mois" sheetId="3" r:id="rId4"/>
    <sheet name="Fact." sheetId="10" r:id="rId5"/>
    <sheet name="Fact Part" sheetId="11" r:id="rId6"/>
    <sheet name="PARAM" sheetId="2" r:id="rId7"/>
    <sheet name="HELLO" sheetId="5" r:id="rId8"/>
    <sheet name="Graph Biens" sheetId="6" r:id="rId9"/>
    <sheet name="Graph Ville" sheetId="4" r:id="rId10"/>
  </sheets>
  <externalReferences>
    <externalReference r:id="rId11"/>
    <externalReference r:id="rId12"/>
  </externalReferences>
  <definedNames>
    <definedName name="_xlnm._FilterDatabase" localSheetId="1" hidden="1">Autres!#REF!</definedName>
    <definedName name="_xlnm._FilterDatabase" localSheetId="0" hidden="1">TABLO!#REF!</definedName>
    <definedName name="Print_Area" localSheetId="5">'Fact Part'!$A:$F</definedName>
    <definedName name="Print_Area" localSheetId="4">Fact.!$A:$F</definedName>
    <definedName name="Print_Titles" localSheetId="5">'Fact Part'!$1:$1</definedName>
    <definedName name="Print_Titles" localSheetId="4">Fact.!$1:$1</definedName>
    <definedName name="selChiffrage" localSheetId="1">tabChiffrage[LIBELLE]</definedName>
    <definedName name="selChiffrage" localSheetId="5">[1]!tabChiffrage[LIBELLE]</definedName>
    <definedName name="selChiffrage" localSheetId="4">[1]!tabChiffrage[LIBELLE]</definedName>
    <definedName name="selChiffrage">tabChiffrage[LIBELLE]</definedName>
    <definedName name="selClient" localSheetId="1">tabClient[NOM]</definedName>
    <definedName name="selClient" localSheetId="5">[1]!tabClient[NOM]</definedName>
    <definedName name="selClient" localSheetId="4">[1]!tabClient[NOM]</definedName>
    <definedName name="selClient">tabClient[NOM]</definedName>
    <definedName name="selES" localSheetId="1">tabES[LIBELLE]</definedName>
    <definedName name="selES" localSheetId="5">[1]!tabES[LIBELLE]</definedName>
    <definedName name="selES" localSheetId="4">[1]!tabES[LIBELLE]</definedName>
    <definedName name="selES">tabES[LIBELLE]</definedName>
    <definedName name="selEtatFact" localSheetId="1">tabEtatFact[LIBELLE]</definedName>
    <definedName name="selEtatFact" localSheetId="5">[1]!tabEtatFact[LIBELLE]</definedName>
    <definedName name="selEtatFact" localSheetId="4">[1]!tabEtatFact[LIBELLE]</definedName>
    <definedName name="selEtatFact">tabEtatFact[LIBELLE]</definedName>
    <definedName name="selEtatFacture">[2]!Tableau5[état facturation]</definedName>
    <definedName name="selExpert" localSheetId="1">tabExpert[LIBELLE]</definedName>
    <definedName name="selExpert" localSheetId="5">[1]!tabExpert[LIBELLE]</definedName>
    <definedName name="selExpert" localSheetId="4">[1]!tabExpert[LIBELLE]</definedName>
    <definedName name="selExpert">tabExpert[LIBELLE]</definedName>
    <definedName name="selMeuble" localSheetId="1">#REF!</definedName>
    <definedName name="selMeuble" localSheetId="5">#REF!</definedName>
    <definedName name="selMeuble" localSheetId="4">#REF!</definedName>
    <definedName name="selMeuble">#REF!</definedName>
    <definedName name="selMeublé">[2]!Tableau7[meublé]</definedName>
    <definedName name="selNature">[2]!tabNature[Type de bien]</definedName>
    <definedName name="selTypeBien" localSheetId="1">tabTypeBien[LLIBELLE]</definedName>
    <definedName name="selTypeBien" localSheetId="5">[1]!tabTypeBien[LLIBELLE]</definedName>
    <definedName name="selTypeBien" localSheetId="4">[1]!tabTypeBien[LLIBELLE]</definedName>
    <definedName name="selTypeBien">tabTypeBien[LLIBELLE]</definedName>
    <definedName name="test" localSheetId="5">'Fact Part'!$1:$1</definedName>
    <definedName name="test" localSheetId="4">Fact.!$1:$1</definedName>
  </definedNames>
  <calcPr calcId="162913"/>
  <pivotCaches>
    <pivotCache cacheId="35" r:id="rId13"/>
  </pivotCaches>
  <fileRecoveryPr autoRecover="0"/>
</workbook>
</file>

<file path=xl/calcChain.xml><?xml version="1.0" encoding="utf-8"?>
<calcChain xmlns="http://schemas.openxmlformats.org/spreadsheetml/2006/main">
  <c r="F19" i="1" l="1"/>
  <c r="S19" i="1"/>
  <c r="F12" i="1" l="1"/>
  <c r="S12" i="1"/>
  <c r="F28" i="1" l="1"/>
  <c r="S28" i="1"/>
  <c r="F27" i="1"/>
  <c r="S27" i="1"/>
  <c r="F24" i="1"/>
  <c r="S24" i="1"/>
  <c r="F17" i="1" l="1"/>
  <c r="S17" i="1"/>
  <c r="F16" i="1" l="1"/>
  <c r="S16" i="1"/>
  <c r="F15" i="1"/>
  <c r="S15" i="1"/>
  <c r="F14" i="1"/>
  <c r="S14" i="1"/>
  <c r="F23" i="1" l="1"/>
  <c r="S23" i="1"/>
  <c r="F13" i="1" l="1"/>
  <c r="S13" i="1"/>
  <c r="F26" i="1" l="1"/>
  <c r="S26" i="1"/>
  <c r="F18" i="1" l="1"/>
  <c r="S18" i="1"/>
  <c r="F21" i="1" l="1"/>
  <c r="S21" i="1"/>
  <c r="F11" i="1" l="1"/>
  <c r="S11" i="1"/>
  <c r="F25" i="1"/>
  <c r="S25" i="1"/>
  <c r="F22" i="1" l="1"/>
  <c r="S22" i="1"/>
  <c r="F20" i="1" l="1"/>
  <c r="S20" i="1"/>
  <c r="P5" i="1" l="1"/>
  <c r="P4" i="1"/>
  <c r="O2" i="1"/>
  <c r="O1" i="1"/>
  <c r="Q5" i="1" l="1"/>
  <c r="Q4" i="1"/>
</calcChain>
</file>

<file path=xl/sharedStrings.xml><?xml version="1.0" encoding="utf-8"?>
<sst xmlns="http://schemas.openxmlformats.org/spreadsheetml/2006/main" count="268" uniqueCount="149">
  <si>
    <t>VILLE</t>
  </si>
  <si>
    <t>LLIBELLE</t>
  </si>
  <si>
    <t>LIBELLE</t>
  </si>
  <si>
    <t>CODE</t>
  </si>
  <si>
    <t>Type Etat des Lieux</t>
  </si>
  <si>
    <t>Types de Bien</t>
  </si>
  <si>
    <t>Experts</t>
  </si>
  <si>
    <t>Etat de Facturation</t>
  </si>
  <si>
    <t>Client</t>
  </si>
  <si>
    <t>Chiffrage O/N</t>
  </si>
  <si>
    <t>NOM</t>
  </si>
  <si>
    <t>Maison T1</t>
  </si>
  <si>
    <t>Maison T2</t>
  </si>
  <si>
    <t>Maison T3</t>
  </si>
  <si>
    <t>Maison T4</t>
  </si>
  <si>
    <t>Maison T5</t>
  </si>
  <si>
    <t>Maison T6</t>
  </si>
  <si>
    <t>Claire</t>
  </si>
  <si>
    <t>Mathieu</t>
  </si>
  <si>
    <t>émise</t>
  </si>
  <si>
    <t>payée</t>
  </si>
  <si>
    <t>Alazard</t>
  </si>
  <si>
    <t>Gounod</t>
  </si>
  <si>
    <t>Portiques</t>
  </si>
  <si>
    <t>Cignetti</t>
  </si>
  <si>
    <t>Resid-Immo</t>
  </si>
  <si>
    <t>OUI</t>
  </si>
  <si>
    <t>NON</t>
  </si>
  <si>
    <t>Libellé</t>
  </si>
  <si>
    <t>Paramètres et Réglages</t>
  </si>
  <si>
    <t>Ref</t>
  </si>
  <si>
    <t>Date</t>
  </si>
  <si>
    <t>E/S</t>
  </si>
  <si>
    <t>Type de Bien</t>
  </si>
  <si>
    <t>Tarif</t>
  </si>
  <si>
    <t>Etat Facture</t>
  </si>
  <si>
    <t>Autre</t>
  </si>
  <si>
    <t>Mois</t>
  </si>
  <si>
    <t>SAM v2.01 - ©XLSolutions, ©2016</t>
  </si>
  <si>
    <t>Total général</t>
  </si>
  <si>
    <t>Somme des Tarifs</t>
  </si>
  <si>
    <t>Somme de Tarif</t>
  </si>
  <si>
    <t>CA</t>
  </si>
  <si>
    <t>NB</t>
  </si>
  <si>
    <r>
      <rPr>
        <b/>
        <sz val="14"/>
        <color theme="4"/>
        <rFont val="Calibri"/>
        <family val="2"/>
        <scheme val="minor"/>
      </rPr>
      <t>CA</t>
    </r>
    <r>
      <rPr>
        <b/>
        <sz val="14"/>
        <color theme="0"/>
        <rFont val="Calibri"/>
        <family val="2"/>
        <scheme val="minor"/>
      </rPr>
      <t xml:space="preserve"> et </t>
    </r>
    <r>
      <rPr>
        <b/>
        <sz val="14"/>
        <color theme="5"/>
        <rFont val="Calibri"/>
        <family val="2"/>
        <scheme val="minor"/>
      </rPr>
      <t>Nombre</t>
    </r>
    <r>
      <rPr>
        <b/>
        <sz val="14"/>
        <color theme="0"/>
        <rFont val="Calibri"/>
        <family val="2"/>
        <scheme val="minor"/>
      </rPr>
      <t xml:space="preserve"> par Villes</t>
    </r>
  </si>
  <si>
    <t>Répartitions CA par Villes</t>
  </si>
  <si>
    <t>Répartiton CA par Type de Biens</t>
  </si>
  <si>
    <t>Type de Biens</t>
  </si>
  <si>
    <t>CA par Type de Biens</t>
  </si>
  <si>
    <t>CA par Année et Mois</t>
  </si>
  <si>
    <t>Villes</t>
  </si>
  <si>
    <t>COSTA</t>
  </si>
  <si>
    <t>Locataire</t>
  </si>
  <si>
    <t>proprio</t>
  </si>
  <si>
    <t>Valeurs</t>
  </si>
  <si>
    <t>Appart. T1</t>
  </si>
  <si>
    <t>Appart. T2</t>
  </si>
  <si>
    <t>Appart. T3</t>
  </si>
  <si>
    <t>Appart. T4</t>
  </si>
  <si>
    <t>Appart. T5</t>
  </si>
  <si>
    <t>Appart. T6</t>
  </si>
  <si>
    <t>Assalit</t>
  </si>
  <si>
    <t>Adresse</t>
  </si>
  <si>
    <t>Coccimmo</t>
  </si>
  <si>
    <t>EDLE</t>
  </si>
  <si>
    <t>EDLS</t>
  </si>
  <si>
    <t>EDLS/EDLE</t>
  </si>
  <si>
    <t>Appart. T1M</t>
  </si>
  <si>
    <t>Appart. T2M</t>
  </si>
  <si>
    <t>Appart. T3M</t>
  </si>
  <si>
    <t>Appart. T4M</t>
  </si>
  <si>
    <t>Appart. T5M</t>
  </si>
  <si>
    <t>Appart. T6M</t>
  </si>
  <si>
    <t>Maison T1M</t>
  </si>
  <si>
    <t>Maison T2M</t>
  </si>
  <si>
    <t>Maison T3M</t>
  </si>
  <si>
    <t>Maison T4M</t>
  </si>
  <si>
    <t>Maison T5M</t>
  </si>
  <si>
    <t>Maison T6M</t>
  </si>
  <si>
    <t>xClaire</t>
  </si>
  <si>
    <t>xMathieu</t>
  </si>
  <si>
    <t>EDL Claire</t>
  </si>
  <si>
    <t>EDL Mathieu</t>
  </si>
  <si>
    <t>Expert</t>
  </si>
  <si>
    <t>DRAGO</t>
  </si>
  <si>
    <t>ATICA</t>
  </si>
  <si>
    <t>Loc. Comm. 100 -199</t>
  </si>
  <si>
    <t>Loc. Comm. 50 - 99</t>
  </si>
  <si>
    <t>PHT Real Estate</t>
  </si>
  <si>
    <t>Modus Real Estate</t>
  </si>
  <si>
    <t>Cabinet Vogue</t>
  </si>
  <si>
    <t>Riviera Invest.</t>
  </si>
  <si>
    <t>Espargillière</t>
  </si>
  <si>
    <t>Particulier</t>
  </si>
  <si>
    <t>ORPI Alazard</t>
  </si>
  <si>
    <t>France</t>
  </si>
  <si>
    <t>06000 Nice</t>
  </si>
  <si>
    <t>15 rue Masséna</t>
  </si>
  <si>
    <t>Cabinet Assalit</t>
  </si>
  <si>
    <t>06300 Nice</t>
  </si>
  <si>
    <t>20 Rue François Guisol,</t>
  </si>
  <si>
    <t>Agence ATICA</t>
  </si>
  <si>
    <t>29 Rue Pastorelli</t>
  </si>
  <si>
    <t>Cabinet DRAGO</t>
  </si>
  <si>
    <t>7 Rue Dalpozzo</t>
  </si>
  <si>
    <t>Agence COSTA</t>
  </si>
  <si>
    <t>Cabinet Cignetti</t>
  </si>
  <si>
    <t>19 rue Gounod</t>
  </si>
  <si>
    <t>Agence GOUNOD</t>
  </si>
  <si>
    <t>72 rue de France</t>
  </si>
  <si>
    <t>Pays</t>
  </si>
  <si>
    <t>CP + Ville</t>
  </si>
  <si>
    <t>Rue</t>
  </si>
  <si>
    <t>Nom</t>
  </si>
  <si>
    <t>Adresses Agences (pour facture)</t>
  </si>
  <si>
    <t>IBAN</t>
  </si>
  <si>
    <t>IBAN: FR76 3000 3014 9000 0202 4214 921</t>
  </si>
  <si>
    <t>Siret : 49399032900028</t>
  </si>
  <si>
    <t>IBAN: FR76 3000 3014 9000 0202 4217 249</t>
  </si>
  <si>
    <t>Siret : 81024460800016</t>
  </si>
  <si>
    <t>Cabinet Espargillière</t>
  </si>
  <si>
    <t>15 Avenue Robert Soleau</t>
  </si>
  <si>
    <t>06600 Antibes</t>
  </si>
  <si>
    <t>Riviera Investissement</t>
  </si>
  <si>
    <t>39 Rue Gioffredo</t>
  </si>
  <si>
    <t>19 Boulevard Victor Hugo</t>
  </si>
  <si>
    <t>Info facture</t>
  </si>
  <si>
    <t>Claire RELIAUD</t>
  </si>
  <si>
    <t>Mathieu LUCIANI</t>
  </si>
  <si>
    <t>Dernier</t>
  </si>
  <si>
    <t>Valrose Immobilier</t>
  </si>
  <si>
    <t>06100 Nice</t>
  </si>
  <si>
    <t>108 Av. Saint-Lambert</t>
  </si>
  <si>
    <t>15 rue biscarra</t>
  </si>
  <si>
    <t>Cot'Ouest</t>
  </si>
  <si>
    <t>Benoit</t>
  </si>
  <si>
    <t>Optimmo</t>
  </si>
  <si>
    <t>Facturé par Benoit</t>
  </si>
  <si>
    <t>A verser à Claire</t>
  </si>
  <si>
    <t>Loc. Comm. 0 - 49</t>
  </si>
  <si>
    <t>Agence du Logis</t>
  </si>
  <si>
    <t>5 Rue de la Villette</t>
  </si>
  <si>
    <t>06800 Cagnes-sur-Mer</t>
  </si>
  <si>
    <t>MyHomeHoliday</t>
  </si>
  <si>
    <t>13 rue Bavastro</t>
  </si>
  <si>
    <t>2018 10</t>
  </si>
  <si>
    <t>CIGN 50</t>
  </si>
  <si>
    <t>2018 11</t>
  </si>
  <si>
    <t>2018 12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</si>
</sst>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#,##0.00\ &quot;€&quot;"/>
    <numFmt numFmtId="165" formatCode="General&quot; m2&quot;"/>
    <numFmt numFmtId="166" formatCode="0#&quot; &quot;##&quot; &quot;##&quot; &quot;##&quot; &quot;##"/>
    <numFmt numFmtId="167" formatCode="#,##0.00\ &quot;€&quot;;[Red]#,##0.00\ &quot;€&quot;"/>
    <numFmt numFmtId="168" formatCode="[$-40C]mmmm\-yy;@"/>
  </numFmts>
  <fonts count="2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2"/>
      <color theme="0"/>
      <name val="AR CENA"/>
    </font>
    <font>
      <sz val="11"/>
      <color theme="0"/>
      <name val="AR CENA"/>
    </font>
    <font>
      <sz val="14"/>
      <name val="AR CENA"/>
    </font>
    <font>
      <sz val="26"/>
      <color theme="0"/>
      <name val="AR CENA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0"/>
      <name val="AR BERKLEY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5" borderId="0" xfId="0" applyFont="1" applyFill="1"/>
    <xf numFmtId="0" fontId="6" fillId="4" borderId="0" xfId="0" applyFont="1" applyFill="1"/>
    <xf numFmtId="0" fontId="8" fillId="3" borderId="0" xfId="0" applyFont="1" applyFill="1" applyAlignment="1">
      <alignment horizontal="center" vertical="center" wrapText="1"/>
    </xf>
    <xf numFmtId="0" fontId="7" fillId="2" borderId="0" xfId="0" applyFont="1" applyFill="1"/>
    <xf numFmtId="0" fontId="0" fillId="0" borderId="0" xfId="0" applyAlignment="1"/>
    <xf numFmtId="0" fontId="0" fillId="0" borderId="0" xfId="0" applyFill="1"/>
    <xf numFmtId="0" fontId="0" fillId="0" borderId="0" xfId="0" applyFill="1" applyAlignment="1"/>
    <xf numFmtId="0" fontId="0" fillId="0" borderId="0" xfId="0" applyBorder="1"/>
    <xf numFmtId="1" fontId="0" fillId="0" borderId="0" xfId="0" applyNumberFormat="1" applyAlignment="1"/>
    <xf numFmtId="0" fontId="11" fillId="5" borderId="0" xfId="0" applyFont="1" applyFill="1" applyBorder="1" applyAlignment="1">
      <alignment wrapText="1"/>
    </xf>
    <xf numFmtId="0" fontId="11" fillId="5" borderId="5" xfId="0" applyFont="1" applyFill="1" applyBorder="1" applyAlignment="1">
      <alignment wrapText="1"/>
    </xf>
    <xf numFmtId="165" fontId="11" fillId="5" borderId="5" xfId="0" applyNumberFormat="1" applyFont="1" applyFill="1" applyBorder="1" applyAlignment="1">
      <alignment wrapText="1"/>
    </xf>
    <xf numFmtId="1" fontId="11" fillId="5" borderId="5" xfId="0" applyNumberFormat="1" applyFont="1" applyFill="1" applyBorder="1" applyAlignment="1">
      <alignment wrapText="1"/>
    </xf>
    <xf numFmtId="0" fontId="11" fillId="5" borderId="5" xfId="0" applyFont="1" applyFill="1" applyBorder="1" applyAlignment="1"/>
    <xf numFmtId="0" fontId="0" fillId="0" borderId="4" xfId="0" applyFont="1" applyFill="1" applyBorder="1" applyAlignment="1"/>
    <xf numFmtId="0" fontId="0" fillId="0" borderId="2" xfId="0" applyFont="1" applyFill="1" applyBorder="1" applyAlignment="1"/>
    <xf numFmtId="14" fontId="0" fillId="0" borderId="2" xfId="0" applyNumberFormat="1" applyFont="1" applyFill="1" applyBorder="1" applyAlignment="1"/>
    <xf numFmtId="164" fontId="0" fillId="0" borderId="2" xfId="0" applyNumberFormat="1" applyFont="1" applyFill="1" applyBorder="1" applyAlignment="1"/>
    <xf numFmtId="0" fontId="12" fillId="0" borderId="0" xfId="0" applyFont="1" applyAlignment="1"/>
    <xf numFmtId="0" fontId="0" fillId="0" borderId="2" xfId="0" applyFont="1" applyFill="1" applyBorder="1" applyAlignment="1">
      <alignment wrapText="1"/>
    </xf>
    <xf numFmtId="0" fontId="0" fillId="0" borderId="1" xfId="0" applyFont="1" applyFill="1" applyBorder="1" applyAlignment="1"/>
    <xf numFmtId="0" fontId="0" fillId="0" borderId="1" xfId="0" applyNumberFormat="1" applyFont="1" applyFill="1" applyBorder="1" applyAlignment="1"/>
    <xf numFmtId="49" fontId="0" fillId="0" borderId="0" xfId="0" applyNumberFormat="1" applyAlignment="1"/>
    <xf numFmtId="49" fontId="11" fillId="5" borderId="5" xfId="0" applyNumberFormat="1" applyFont="1" applyFill="1" applyBorder="1" applyAlignment="1">
      <alignment wrapText="1"/>
    </xf>
    <xf numFmtId="166" fontId="0" fillId="0" borderId="2" xfId="0" applyNumberFormat="1" applyFont="1" applyFill="1" applyBorder="1" applyAlignment="1"/>
    <xf numFmtId="166" fontId="0" fillId="0" borderId="0" xfId="0" applyNumberFormat="1" applyFill="1" applyAlignment="1"/>
    <xf numFmtId="0" fontId="14" fillId="0" borderId="3" xfId="0" applyFont="1" applyFill="1" applyBorder="1" applyAlignment="1"/>
    <xf numFmtId="0" fontId="14" fillId="0" borderId="1" xfId="0" applyFont="1" applyFill="1" applyBorder="1" applyAlignment="1"/>
    <xf numFmtId="14" fontId="14" fillId="0" borderId="1" xfId="0" applyNumberFormat="1" applyFont="1" applyFill="1" applyBorder="1" applyAlignment="1"/>
    <xf numFmtId="0" fontId="14" fillId="0" borderId="1" xfId="0" applyNumberFormat="1" applyFont="1" applyFill="1" applyBorder="1" applyAlignment="1"/>
    <xf numFmtId="0" fontId="14" fillId="0" borderId="1" xfId="0" applyFont="1" applyFill="1" applyBorder="1" applyAlignment="1">
      <alignment wrapText="1"/>
    </xf>
    <xf numFmtId="164" fontId="14" fillId="0" borderId="1" xfId="0" applyNumberFormat="1" applyFont="1" applyFill="1" applyBorder="1" applyAlignment="1"/>
    <xf numFmtId="165" fontId="14" fillId="0" borderId="1" xfId="0" applyNumberFormat="1" applyFont="1" applyFill="1" applyBorder="1" applyAlignment="1">
      <alignment wrapText="1"/>
    </xf>
    <xf numFmtId="0" fontId="0" fillId="0" borderId="2" xfId="0" applyFill="1" applyBorder="1" applyAlignment="1"/>
    <xf numFmtId="0" fontId="0" fillId="7" borderId="0" xfId="0" applyFill="1"/>
    <xf numFmtId="0" fontId="18" fillId="7" borderId="0" xfId="0" applyFont="1" applyFill="1"/>
    <xf numFmtId="14" fontId="17" fillId="7" borderId="0" xfId="0" applyNumberFormat="1" applyFont="1" applyFill="1" applyAlignment="1">
      <alignment horizontal="left"/>
    </xf>
    <xf numFmtId="0" fontId="17" fillId="7" borderId="0" xfId="0" applyFont="1" applyFill="1" applyAlignment="1">
      <alignment horizontal="center"/>
    </xf>
    <xf numFmtId="0" fontId="0" fillId="7" borderId="7" xfId="0" applyFill="1" applyBorder="1"/>
    <xf numFmtId="0" fontId="0" fillId="7" borderId="9" xfId="0" applyFill="1" applyBorder="1"/>
    <xf numFmtId="0" fontId="10" fillId="7" borderId="0" xfId="0" applyFont="1" applyFill="1" applyAlignment="1">
      <alignment horizontal="left"/>
    </xf>
    <xf numFmtId="0" fontId="10" fillId="7" borderId="10" xfId="0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7" borderId="12" xfId="0" applyFill="1" applyBorder="1"/>
    <xf numFmtId="0" fontId="0" fillId="7" borderId="12" xfId="0" applyFill="1" applyBorder="1" applyAlignment="1">
      <alignment horizontal="center"/>
    </xf>
    <xf numFmtId="167" fontId="0" fillId="7" borderId="12" xfId="0" applyNumberFormat="1" applyFill="1" applyBorder="1" applyAlignment="1">
      <alignment horizontal="center"/>
    </xf>
    <xf numFmtId="0" fontId="0" fillId="7" borderId="0" xfId="0" applyFill="1" applyBorder="1"/>
    <xf numFmtId="0" fontId="0" fillId="7" borderId="0" xfId="0" applyFill="1" applyBorder="1" applyAlignment="1">
      <alignment horizontal="left"/>
    </xf>
    <xf numFmtId="0" fontId="10" fillId="7" borderId="0" xfId="0" applyFont="1" applyFill="1" applyBorder="1"/>
    <xf numFmtId="0" fontId="0" fillId="7" borderId="0" xfId="0" applyFill="1" applyBorder="1" applyAlignment="1">
      <alignment horizontal="center" vertical="top"/>
    </xf>
    <xf numFmtId="167" fontId="0" fillId="7" borderId="0" xfId="0" applyNumberFormat="1" applyFill="1" applyBorder="1" applyProtection="1">
      <protection locked="0"/>
    </xf>
    <xf numFmtId="167" fontId="0" fillId="7" borderId="0" xfId="0" applyNumberFormat="1" applyFill="1" applyBorder="1"/>
    <xf numFmtId="0" fontId="0" fillId="8" borderId="13" xfId="0" applyFont="1" applyFill="1" applyBorder="1"/>
    <xf numFmtId="0" fontId="0" fillId="0" borderId="13" xfId="0" applyFont="1" applyBorder="1"/>
    <xf numFmtId="0" fontId="10" fillId="0" borderId="13" xfId="0" applyFont="1" applyBorder="1"/>
    <xf numFmtId="14" fontId="0" fillId="0" borderId="0" xfId="0" applyNumberFormat="1" applyFill="1"/>
    <xf numFmtId="168" fontId="0" fillId="7" borderId="0" xfId="0" applyNumberFormat="1" applyFill="1" applyAlignment="1">
      <alignment horizontal="left"/>
    </xf>
    <xf numFmtId="0" fontId="19" fillId="7" borderId="0" xfId="0" applyFont="1" applyFill="1" applyAlignment="1" applyProtection="1">
      <alignment horizontal="left"/>
      <protection locked="0"/>
    </xf>
    <xf numFmtId="14" fontId="0" fillId="7" borderId="12" xfId="0" applyNumberFormat="1" applyFill="1" applyBorder="1" applyAlignment="1">
      <alignment horizontal="left"/>
    </xf>
    <xf numFmtId="0" fontId="0" fillId="7" borderId="0" xfId="0" applyFill="1" applyAlignment="1">
      <alignment horizontal="left"/>
    </xf>
    <xf numFmtId="0" fontId="0" fillId="7" borderId="0" xfId="0" applyFont="1" applyFill="1" applyBorder="1" applyAlignment="1">
      <alignment horizontal="left"/>
    </xf>
    <xf numFmtId="0" fontId="10" fillId="7" borderId="0" xfId="0" applyFont="1" applyFill="1" applyBorder="1" applyAlignment="1">
      <alignment horizontal="left"/>
    </xf>
    <xf numFmtId="0" fontId="0" fillId="0" borderId="14" xfId="0" applyFont="1" applyFill="1" applyBorder="1"/>
    <xf numFmtId="0" fontId="0" fillId="7" borderId="6" xfId="0" applyFill="1" applyBorder="1" applyAlignment="1"/>
    <xf numFmtId="0" fontId="0" fillId="7" borderId="8" xfId="0" applyFill="1" applyBorder="1" applyAlignment="1"/>
    <xf numFmtId="0" fontId="0" fillId="10" borderId="15" xfId="0" applyFill="1" applyBorder="1"/>
    <xf numFmtId="0" fontId="15" fillId="10" borderId="10" xfId="0" applyFont="1" applyFill="1" applyBorder="1"/>
    <xf numFmtId="0" fontId="10" fillId="7" borderId="10" xfId="0" applyFont="1" applyFill="1" applyBorder="1" applyAlignment="1">
      <alignment horizontal="center" vertical="center"/>
    </xf>
    <xf numFmtId="0" fontId="20" fillId="0" borderId="3" xfId="0" applyFont="1" applyFill="1" applyBorder="1" applyAlignment="1"/>
    <xf numFmtId="0" fontId="20" fillId="0" borderId="1" xfId="0" applyFont="1" applyFill="1" applyBorder="1" applyAlignment="1"/>
    <xf numFmtId="14" fontId="20" fillId="0" borderId="1" xfId="0" applyNumberFormat="1" applyFont="1" applyFill="1" applyBorder="1" applyAlignment="1"/>
    <xf numFmtId="0" fontId="20" fillId="0" borderId="1" xfId="0" applyNumberFormat="1" applyFont="1" applyFill="1" applyBorder="1" applyAlignment="1"/>
    <xf numFmtId="164" fontId="20" fillId="0" borderId="1" xfId="0" applyNumberFormat="1" applyFont="1" applyFill="1" applyBorder="1" applyAlignment="1"/>
    <xf numFmtId="165" fontId="20" fillId="0" borderId="1" xfId="0" applyNumberFormat="1" applyFont="1" applyFill="1" applyBorder="1" applyAlignment="1">
      <alignment wrapText="1"/>
    </xf>
    <xf numFmtId="0" fontId="20" fillId="0" borderId="1" xfId="0" applyFont="1" applyFill="1" applyBorder="1" applyAlignment="1">
      <alignment wrapText="1"/>
    </xf>
    <xf numFmtId="0" fontId="0" fillId="0" borderId="0" xfId="0" applyFill="1" applyBorder="1" applyAlignment="1"/>
    <xf numFmtId="166" fontId="0" fillId="0" borderId="0" xfId="0" applyNumberFormat="1" applyFill="1" applyBorder="1" applyAlignment="1"/>
    <xf numFmtId="0" fontId="21" fillId="0" borderId="0" xfId="0" applyFont="1" applyFill="1" applyAlignment="1"/>
    <xf numFmtId="0" fontId="22" fillId="0" borderId="0" xfId="0" applyFont="1" applyFill="1" applyAlignment="1"/>
    <xf numFmtId="0" fontId="22" fillId="0" borderId="0" xfId="0" applyFont="1" applyFill="1" applyAlignment="1">
      <alignment horizontal="center"/>
    </xf>
    <xf numFmtId="0" fontId="22" fillId="0" borderId="0" xfId="0" applyFont="1" applyFill="1" applyAlignment="1">
      <alignment horizontal="left"/>
    </xf>
    <xf numFmtId="0" fontId="23" fillId="0" borderId="0" xfId="0" applyFont="1" applyFill="1" applyAlignment="1">
      <alignment wrapText="1"/>
    </xf>
    <xf numFmtId="0" fontId="24" fillId="0" borderId="0" xfId="0" applyFont="1" applyFill="1" applyBorder="1" applyAlignment="1">
      <alignment wrapText="1"/>
    </xf>
    <xf numFmtId="0" fontId="24" fillId="0" borderId="5" xfId="0" applyFont="1" applyFill="1" applyBorder="1" applyAlignment="1">
      <alignment wrapText="1"/>
    </xf>
    <xf numFmtId="165" fontId="24" fillId="0" borderId="5" xfId="0" applyNumberFormat="1" applyFont="1" applyFill="1" applyBorder="1" applyAlignment="1">
      <alignment wrapText="1"/>
    </xf>
    <xf numFmtId="0" fontId="24" fillId="0" borderId="5" xfId="0" applyFont="1" applyFill="1" applyBorder="1" applyAlignment="1">
      <alignment horizontal="left" wrapText="1"/>
    </xf>
    <xf numFmtId="0" fontId="0" fillId="0" borderId="0" xfId="0" applyFont="1" applyFill="1" applyAlignment="1"/>
    <xf numFmtId="0" fontId="0" fillId="0" borderId="0" xfId="0" applyFont="1" applyFill="1" applyAlignment="1">
      <alignment horizontal="left"/>
    </xf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0" fillId="7" borderId="0" xfId="0" applyFill="1" applyBorder="1" applyAlignment="1">
      <alignment horizontal="left"/>
    </xf>
    <xf numFmtId="0" fontId="22" fillId="0" borderId="19" xfId="0" applyFont="1" applyFill="1" applyBorder="1" applyAlignment="1"/>
    <xf numFmtId="0" fontId="25" fillId="0" borderId="20" xfId="0" applyFont="1" applyFill="1" applyBorder="1" applyAlignment="1">
      <alignment wrapText="1"/>
    </xf>
    <xf numFmtId="0" fontId="22" fillId="0" borderId="19" xfId="0" applyNumberFormat="1" applyFont="1" applyFill="1" applyBorder="1" applyAlignment="1"/>
    <xf numFmtId="0" fontId="0" fillId="0" borderId="0" xfId="0" applyAlignment="1">
      <alignment vertical="center"/>
    </xf>
    <xf numFmtId="0" fontId="16" fillId="7" borderId="0" xfId="0" applyFont="1" applyFill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26" fillId="0" borderId="3" xfId="0" applyFont="1" applyFill="1" applyBorder="1" applyAlignment="1"/>
    <xf numFmtId="0" fontId="26" fillId="0" borderId="1" xfId="0" applyFont="1" applyFill="1" applyBorder="1" applyAlignment="1"/>
    <xf numFmtId="14" fontId="26" fillId="0" borderId="1" xfId="0" applyNumberFormat="1" applyFont="1" applyFill="1" applyBorder="1" applyAlignment="1"/>
    <xf numFmtId="0" fontId="26" fillId="0" borderId="1" xfId="0" applyNumberFormat="1" applyFont="1" applyFill="1" applyBorder="1" applyAlignment="1"/>
    <xf numFmtId="164" fontId="26" fillId="0" borderId="1" xfId="0" applyNumberFormat="1" applyFont="1" applyFill="1" applyBorder="1" applyAlignment="1"/>
    <xf numFmtId="165" fontId="26" fillId="0" borderId="1" xfId="0" applyNumberFormat="1" applyFont="1" applyFill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21" xfId="0" applyBorder="1" applyAlignment="1">
      <alignment vertical="center" wrapText="1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8" borderId="14" xfId="0" applyFont="1" applyFill="1" applyBorder="1"/>
    <xf numFmtId="0" fontId="27" fillId="0" borderId="3" xfId="0" applyFont="1" applyFill="1" applyBorder="1" applyAlignment="1"/>
    <xf numFmtId="0" fontId="27" fillId="0" borderId="1" xfId="0" applyFont="1" applyFill="1" applyBorder="1" applyAlignment="1"/>
    <xf numFmtId="14" fontId="27" fillId="0" borderId="1" xfId="0" applyNumberFormat="1" applyFont="1" applyFill="1" applyBorder="1" applyAlignment="1"/>
    <xf numFmtId="0" fontId="27" fillId="0" borderId="1" xfId="0" applyNumberFormat="1" applyFont="1" applyFill="1" applyBorder="1" applyAlignment="1"/>
    <xf numFmtId="164" fontId="27" fillId="0" borderId="1" xfId="0" applyNumberFormat="1" applyFont="1" applyFill="1" applyBorder="1" applyAlignment="1"/>
    <xf numFmtId="165" fontId="27" fillId="0" borderId="1" xfId="0" applyNumberFormat="1" applyFont="1" applyFill="1" applyBorder="1" applyAlignment="1">
      <alignment wrapText="1"/>
    </xf>
    <xf numFmtId="0" fontId="0" fillId="0" borderId="0" xfId="0" applyFont="1" applyFill="1" applyAlignment="1">
      <alignment horizontal="left" wrapText="1"/>
    </xf>
    <xf numFmtId="0" fontId="21" fillId="0" borderId="0" xfId="0" applyFont="1" applyFill="1" applyAlignment="1"/>
    <xf numFmtId="0" fontId="4" fillId="6" borderId="0" xfId="0" applyFont="1" applyFill="1" applyAlignment="1">
      <alignment horizontal="center" vertical="center"/>
    </xf>
    <xf numFmtId="0" fontId="0" fillId="7" borderId="12" xfId="0" applyFill="1" applyBorder="1" applyAlignment="1" applyProtection="1">
      <alignment horizontal="center" vertical="top"/>
      <protection locked="0"/>
    </xf>
    <xf numFmtId="0" fontId="0" fillId="7" borderId="0" xfId="0" applyFill="1" applyBorder="1" applyAlignment="1" applyProtection="1">
      <alignment horizontal="center" vertical="top"/>
      <protection locked="0"/>
    </xf>
    <xf numFmtId="0" fontId="0" fillId="7" borderId="18" xfId="0" applyFill="1" applyBorder="1" applyAlignment="1" applyProtection="1">
      <alignment horizontal="center" vertical="top"/>
      <protection locked="0"/>
    </xf>
    <xf numFmtId="0" fontId="16" fillId="7" borderId="10" xfId="1" applyNumberFormat="1" applyFont="1" applyFill="1" applyBorder="1" applyAlignment="1" applyProtection="1">
      <alignment horizontal="center"/>
      <protection locked="0"/>
    </xf>
    <xf numFmtId="0" fontId="17" fillId="9" borderId="0" xfId="0" applyFont="1" applyFill="1" applyAlignment="1">
      <alignment horizontal="center"/>
    </xf>
    <xf numFmtId="0" fontId="18" fillId="7" borderId="0" xfId="0" applyFont="1" applyFill="1" applyAlignment="1">
      <alignment horizontal="left" vertical="top" wrapText="1"/>
    </xf>
    <xf numFmtId="0" fontId="10" fillId="7" borderId="11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left"/>
    </xf>
    <xf numFmtId="0" fontId="0" fillId="7" borderId="18" xfId="0" applyFill="1" applyBorder="1" applyAlignment="1">
      <alignment horizontal="left"/>
    </xf>
    <xf numFmtId="0" fontId="0" fillId="7" borderId="9" xfId="0" applyFill="1" applyBorder="1" applyAlignment="1">
      <alignment horizontal="left"/>
    </xf>
    <xf numFmtId="49" fontId="0" fillId="7" borderId="6" xfId="0" applyNumberFormat="1" applyFill="1" applyBorder="1" applyAlignment="1">
      <alignment horizontal="left"/>
    </xf>
    <xf numFmtId="49" fontId="0" fillId="7" borderId="0" xfId="0" applyNumberFormat="1" applyFill="1" applyBorder="1" applyAlignment="1">
      <alignment horizontal="left"/>
    </xf>
    <xf numFmtId="49" fontId="0" fillId="7" borderId="7" xfId="0" applyNumberFormat="1" applyFill="1" applyBorder="1" applyAlignment="1">
      <alignment horizontal="left"/>
    </xf>
    <xf numFmtId="0" fontId="0" fillId="7" borderId="6" xfId="0" applyFill="1" applyBorder="1" applyAlignment="1">
      <alignment horizontal="left" wrapText="1"/>
    </xf>
    <xf numFmtId="0" fontId="0" fillId="7" borderId="0" xfId="0" applyFill="1" applyBorder="1" applyAlignment="1">
      <alignment horizontal="left" wrapText="1"/>
    </xf>
    <xf numFmtId="0" fontId="0" fillId="7" borderId="7" xfId="0" applyFill="1" applyBorder="1" applyAlignment="1">
      <alignment horizontal="left" wrapText="1"/>
    </xf>
    <xf numFmtId="0" fontId="0" fillId="8" borderId="16" xfId="0" applyFill="1" applyBorder="1" applyAlignment="1">
      <alignment horizontal="left"/>
    </xf>
    <xf numFmtId="0" fontId="0" fillId="8" borderId="12" xfId="0" applyFont="1" applyFill="1" applyBorder="1" applyAlignment="1">
      <alignment horizontal="left"/>
    </xf>
    <xf numFmtId="0" fontId="0" fillId="8" borderId="17" xfId="0" applyFont="1" applyFill="1" applyBorder="1" applyAlignment="1">
      <alignment horizontal="left"/>
    </xf>
    <xf numFmtId="0" fontId="8" fillId="3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3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>
        <right style="thin">
          <color theme="4"/>
        </right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theme="4"/>
        </right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theme="4"/>
        </right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Copie réf auto pour forum.xlsm]Graph Mois!Tableau croisé dynamique1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 prstMaterial="matte">
            <a:bevelT w="127000" h="635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Mois'!$B$3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 prstMaterial="matte">
              <a:bevelT w="127000" h="635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Mois'!$A$4:$A$7</c:f>
              <c:strCache>
                <c:ptCount val="3"/>
                <c:pt idx="0">
                  <c:v>2018 10</c:v>
                </c:pt>
                <c:pt idx="1">
                  <c:v>2018 11</c:v>
                </c:pt>
                <c:pt idx="2">
                  <c:v>2018 12</c:v>
                </c:pt>
              </c:strCache>
            </c:strRef>
          </c:cat>
          <c:val>
            <c:numRef>
              <c:f>'Graph Mois'!$B$4:$B$7</c:f>
              <c:numCache>
                <c:formatCode>#.##0\.00\ "$"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4774-BD42-814A-7FEAACA9863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41931648"/>
        <c:axId val="141933184"/>
      </c:barChart>
      <c:catAx>
        <c:axId val="141931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933184"/>
        <c:crosses val="autoZero"/>
        <c:auto val="1"/>
        <c:lblAlgn val="ctr"/>
        <c:lblOffset val="100"/>
        <c:noMultiLvlLbl val="0"/>
      </c:catAx>
      <c:valAx>
        <c:axId val="141933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93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Copie réf auto pour forum.xlsm]Graph Biens!Tableau croisé dynamique3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>
            <a:solidFill>
              <a:srgbClr val="E7E6E6">
                <a:lumMod val="75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5"/>
        <c:spPr>
          <a:gradFill rotWithShape="1">
            <a:gsLst>
              <a:gs pos="0">
                <a:schemeClr val="accent5">
                  <a:satMod val="103000"/>
                  <a:lumMod val="102000"/>
                  <a:tint val="94000"/>
                </a:schemeClr>
              </a:gs>
              <a:gs pos="50000">
                <a:schemeClr val="accent5">
                  <a:satMod val="110000"/>
                  <a:lumMod val="100000"/>
                  <a:shade val="100000"/>
                </a:schemeClr>
              </a:gs>
              <a:gs pos="100000">
                <a:schemeClr val="accent5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6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7"/>
        <c:spPr>
          <a:gradFill rotWithShape="1">
            <a:gsLst>
              <a:gs pos="0">
                <a:schemeClr val="accent1">
                  <a:lumMod val="60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lumMod val="60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60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4"/>
        <c:spPr>
          <a:gradFill rotWithShape="1">
            <a:gsLst>
              <a:gs pos="0">
                <a:schemeClr val="accent2">
                  <a:satMod val="103000"/>
                  <a:lumMod val="102000"/>
                  <a:tint val="94000"/>
                </a:schemeClr>
              </a:gs>
              <a:gs pos="50000">
                <a:schemeClr val="accent2">
                  <a:satMod val="110000"/>
                  <a:lumMod val="100000"/>
                  <a:shade val="100000"/>
                </a:schemeClr>
              </a:gs>
              <a:gs pos="100000">
                <a:schemeClr val="accent2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5"/>
        <c:spPr>
          <a:gradFill rotWithShape="1">
            <a:gsLst>
              <a:gs pos="0">
                <a:schemeClr val="accent3">
                  <a:satMod val="103000"/>
                  <a:lumMod val="102000"/>
                  <a:tint val="94000"/>
                </a:schemeClr>
              </a:gs>
              <a:gs pos="50000">
                <a:schemeClr val="accent3">
                  <a:satMod val="110000"/>
                  <a:lumMod val="100000"/>
                  <a:shade val="100000"/>
                </a:schemeClr>
              </a:gs>
              <a:gs pos="100000">
                <a:schemeClr val="accent3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6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'Graph Biens'!$B$3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DCB6-4F6F-B94F-AD80BBE9DAF4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DCB6-4F6F-B94F-AD80BBE9DAF4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DCB6-4F6F-B94F-AD80BBE9DAF4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DCB6-4F6F-B94F-AD80BBE9DAF4}"/>
              </c:ext>
            </c:extLst>
          </c:dPt>
          <c:dPt>
            <c:idx val="11"/>
            <c:bubble3D val="0"/>
            <c:extLst>
              <c:ext xmlns:c16="http://schemas.microsoft.com/office/drawing/2014/chart" uri="{C3380CC4-5D6E-409C-BE32-E72D297353CC}">
                <c16:uniqueId val="{0000000D-DCB6-4F6F-B94F-AD80BBE9DAF4}"/>
              </c:ext>
            </c:extLst>
          </c:dPt>
          <c:dPt>
            <c:idx val="12"/>
            <c:bubble3D val="0"/>
            <c:extLst>
              <c:ext xmlns:c16="http://schemas.microsoft.com/office/drawing/2014/chart" uri="{C3380CC4-5D6E-409C-BE32-E72D297353CC}">
                <c16:uniqueId val="{0000000D-EBBE-492A-A550-AB27D87FC2FD}"/>
              </c:ext>
            </c:extLst>
          </c:dPt>
          <c:dPt>
            <c:idx val="13"/>
            <c:bubble3D val="0"/>
            <c:extLst>
              <c:ext xmlns:c16="http://schemas.microsoft.com/office/drawing/2014/chart" uri="{C3380CC4-5D6E-409C-BE32-E72D297353CC}">
                <c16:uniqueId val="{0000000E-4B62-468D-8C72-49312EF66866}"/>
              </c:ext>
            </c:extLst>
          </c:dPt>
          <c:dPt>
            <c:idx val="14"/>
            <c:bubble3D val="0"/>
            <c:extLst>
              <c:ext xmlns:c16="http://schemas.microsoft.com/office/drawing/2014/chart" uri="{C3380CC4-5D6E-409C-BE32-E72D297353CC}">
                <c16:uniqueId val="{0000000E-08D3-4974-8A49-805F0BDCD178}"/>
              </c:ext>
            </c:extLst>
          </c:dPt>
          <c:dPt>
            <c:idx val="15"/>
            <c:bubble3D val="0"/>
            <c:extLst>
              <c:ext xmlns:c16="http://schemas.microsoft.com/office/drawing/2014/chart" uri="{C3380CC4-5D6E-409C-BE32-E72D297353CC}">
                <c16:uniqueId val="{0000000F-BACD-42E3-8866-8D7CBD0AB2A3}"/>
              </c:ext>
            </c:extLst>
          </c:dPt>
          <c:dPt>
            <c:idx val="16"/>
            <c:bubble3D val="0"/>
            <c:extLst>
              <c:ext xmlns:c16="http://schemas.microsoft.com/office/drawing/2014/chart" uri="{C3380CC4-5D6E-409C-BE32-E72D297353CC}">
                <c16:uniqueId val="{00000010-2C52-4B9B-9BEF-57F53B520ECF}"/>
              </c:ext>
            </c:extLst>
          </c:dPt>
          <c:dLbls>
            <c:spPr>
              <a:solidFill>
                <a:srgbClr val="E7E6E6">
                  <a:lumMod val="75000"/>
                </a:srgb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Biens'!$A$4:$A$11</c:f>
              <c:strCache>
                <c:ptCount val="7"/>
                <c:pt idx="0">
                  <c:v>Appart. T1</c:v>
                </c:pt>
                <c:pt idx="1">
                  <c:v>Appart. T1M</c:v>
                </c:pt>
                <c:pt idx="2">
                  <c:v>Appart. T2</c:v>
                </c:pt>
                <c:pt idx="3">
                  <c:v>Appart. T2M</c:v>
                </c:pt>
                <c:pt idx="4">
                  <c:v>Appart. T3</c:v>
                </c:pt>
                <c:pt idx="5">
                  <c:v>Appart. T3M</c:v>
                </c:pt>
                <c:pt idx="6">
                  <c:v>Appart. T4</c:v>
                </c:pt>
              </c:strCache>
            </c:strRef>
          </c:cat>
          <c:val>
            <c:numRef>
              <c:f>'Graph Biens'!$B$4:$B$11</c:f>
              <c:numCache>
                <c:formatCode>#\ ##0.00\ "€"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0-5EDC-1A4C-B60D-103CAC46B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Copie réf auto pour forum.xlsm]Graph Biens!Tableau croisé dynamique3</c:name>
    <c:fmtId val="8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rgbClr val="00206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'Graph Biens'!$B$3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solidFill>
                <a:srgbClr val="00206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Biens'!$A$4:$A$11</c:f>
              <c:strCache>
                <c:ptCount val="7"/>
                <c:pt idx="0">
                  <c:v>Appart. T1</c:v>
                </c:pt>
                <c:pt idx="1">
                  <c:v>Appart. T1M</c:v>
                </c:pt>
                <c:pt idx="2">
                  <c:v>Appart. T2</c:v>
                </c:pt>
                <c:pt idx="3">
                  <c:v>Appart. T2M</c:v>
                </c:pt>
                <c:pt idx="4">
                  <c:v>Appart. T3</c:v>
                </c:pt>
                <c:pt idx="5">
                  <c:v>Appart. T3M</c:v>
                </c:pt>
                <c:pt idx="6">
                  <c:v>Appart. T4</c:v>
                </c:pt>
              </c:strCache>
            </c:strRef>
          </c:cat>
          <c:val>
            <c:numRef>
              <c:f>'Graph Biens'!$B$4:$B$11</c:f>
              <c:numCache>
                <c:formatCode>#\ ##0.00\ "€"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0-669F-DC46-A2D3-2BD07CBD0D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43043200"/>
        <c:axId val="143061376"/>
        <c:axId val="0"/>
      </c:bar3DChart>
      <c:catAx>
        <c:axId val="14304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061376"/>
        <c:crosses val="autoZero"/>
        <c:auto val="1"/>
        <c:lblAlgn val="ctr"/>
        <c:lblOffset val="100"/>
        <c:noMultiLvlLbl val="0"/>
      </c:catAx>
      <c:valAx>
        <c:axId val="14306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043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Copie réf auto pour forum.xlsm]Graph Ville!Tableau croisé dynamique2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rgbClr val="00206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chemeClr val="accent2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Ville'!$B$3:$B$4</c:f>
              <c:strCache>
                <c:ptCount val="1"/>
                <c:pt idx="0">
                  <c:v>CA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solidFill>
                <a:srgbClr val="00206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Ville'!$A$5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 Ville'!$B$5</c:f>
              <c:numCache>
                <c:formatCode>#\ ##0.00\ "€"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21D-ED47-AFEB-3A2AA1444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3201792"/>
        <c:axId val="143200256"/>
      </c:barChart>
      <c:lineChart>
        <c:grouping val="standard"/>
        <c:varyColors val="0"/>
        <c:ser>
          <c:idx val="1"/>
          <c:order val="1"/>
          <c:tx>
            <c:strRef>
              <c:f>'Graph Ville'!$C$3:$C$4</c:f>
              <c:strCache>
                <c:ptCount val="1"/>
                <c:pt idx="0">
                  <c:v>NB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solidFill>
                <a:schemeClr val="accent2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Ville'!$A$5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 Ville'!$C$5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1D-ED47-AFEB-3A2AA1444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09216"/>
        <c:axId val="143203328"/>
      </c:lineChart>
      <c:valAx>
        <c:axId val="14320025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01792"/>
        <c:crosses val="max"/>
        <c:crossBetween val="between"/>
      </c:valAx>
      <c:catAx>
        <c:axId val="143201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00256"/>
        <c:crosses val="autoZero"/>
        <c:auto val="1"/>
        <c:lblAlgn val="ctr"/>
        <c:lblOffset val="100"/>
        <c:noMultiLvlLbl val="0"/>
      </c:catAx>
      <c:valAx>
        <c:axId val="1432033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09216"/>
        <c:crosses val="autoZero"/>
        <c:crossBetween val="between"/>
      </c:valAx>
      <c:catAx>
        <c:axId val="143209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43203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v2 - Copie réf auto pour forum.xlsm]Graph Ville!Tableau croisé dynamique2</c:name>
    <c:fmtId val="29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'Graph Ville'!$B$3:$B$4</c:f>
              <c:strCache>
                <c:ptCount val="1"/>
                <c:pt idx="0">
                  <c:v>CA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07E-4E0C-9098-82EC119F5E5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07E-4E0C-9098-82EC119F5E5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F07E-4E0C-9098-82EC119F5E5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F07E-4E0C-9098-82EC119F5E5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F07E-4E0C-9098-82EC119F5E50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Ville'!$A$5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 Ville'!$B$5</c:f>
              <c:numCache>
                <c:formatCode>#\ ##0.00\ "€"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0534-B245-90A2-12AA50F4B3C3}"/>
            </c:ext>
          </c:extLst>
        </c:ser>
        <c:ser>
          <c:idx val="1"/>
          <c:order val="1"/>
          <c:tx>
            <c:strRef>
              <c:f>'Graph Ville'!$C$3:$C$4</c:f>
              <c:strCache>
                <c:ptCount val="1"/>
                <c:pt idx="0">
                  <c:v>NB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F07E-4E0C-9098-82EC119F5E5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F07E-4E0C-9098-82EC119F5E5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F07E-4E0C-9098-82EC119F5E5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F07E-4E0C-9098-82EC119F5E5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F07E-4E0C-9098-82EC119F5E50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Ville'!$A$5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 Ville'!$C$5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0534-B245-90A2-12AA50F4B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810660205936065"/>
          <c:y val="4.5688379861608196E-2"/>
          <c:w val="0.2242010902483344"/>
          <c:h val="0.910229062276306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Graph Biens'!L1C1"/><Relationship Id="rId3" Type="http://schemas.openxmlformats.org/officeDocument/2006/relationships/hyperlink" Target="#'Graph Ville'!L1C1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#PARAM!L1C1"/><Relationship Id="rId6" Type="http://schemas.openxmlformats.org/officeDocument/2006/relationships/hyperlink" Target="#'Graph Mois'!L1C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HELLO!L1C1"/><Relationship Id="rId4" Type="http://schemas.openxmlformats.org/officeDocument/2006/relationships/image" Target="../media/image2.png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TABLO!L1C1"/><Relationship Id="rId2" Type="http://schemas.openxmlformats.org/officeDocument/2006/relationships/image" Target="../media/image7.png"/><Relationship Id="rId1" Type="http://schemas.openxmlformats.org/officeDocument/2006/relationships/chart" Target="../charts/chart1.xml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8.png"/><Relationship Id="rId1" Type="http://schemas.openxmlformats.org/officeDocument/2006/relationships/hyperlink" Target="#TABLO!L1C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TABLO!L1C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#TABLO!L1C1"/><Relationship Id="rId7" Type="http://schemas.openxmlformats.org/officeDocument/2006/relationships/image" Target="../media/image2.png"/><Relationship Id="rId2" Type="http://schemas.openxmlformats.org/officeDocument/2006/relationships/chart" Target="../charts/chart2.xml"/><Relationship Id="rId1" Type="http://schemas.openxmlformats.org/officeDocument/2006/relationships/image" Target="../media/image10.png"/><Relationship Id="rId6" Type="http://schemas.openxmlformats.org/officeDocument/2006/relationships/hyperlink" Target="#'Graph Biens'!L1C1"/><Relationship Id="rId5" Type="http://schemas.openxmlformats.org/officeDocument/2006/relationships/chart" Target="../charts/chart3.xml"/><Relationship Id="rId10" Type="http://schemas.openxmlformats.org/officeDocument/2006/relationships/image" Target="../media/image12.png"/><Relationship Id="rId4" Type="http://schemas.openxmlformats.org/officeDocument/2006/relationships/image" Target="../media/image8.png"/><Relationship Id="rId9" Type="http://schemas.openxmlformats.org/officeDocument/2006/relationships/hyperlink" Target="#'Graph Biens'!L1C18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Graph Ville'!L1C1"/><Relationship Id="rId3" Type="http://schemas.openxmlformats.org/officeDocument/2006/relationships/hyperlink" Target="#TABLO!L1C1"/><Relationship Id="rId7" Type="http://schemas.openxmlformats.org/officeDocument/2006/relationships/image" Target="../media/image11.png"/><Relationship Id="rId2" Type="http://schemas.openxmlformats.org/officeDocument/2006/relationships/chart" Target="../charts/chart4.xml"/><Relationship Id="rId1" Type="http://schemas.openxmlformats.org/officeDocument/2006/relationships/image" Target="../media/image2.png"/><Relationship Id="rId6" Type="http://schemas.openxmlformats.org/officeDocument/2006/relationships/hyperlink" Target="#'Graph Ville'!L1C19"/><Relationship Id="rId5" Type="http://schemas.openxmlformats.org/officeDocument/2006/relationships/chart" Target="../charts/chart5.xml"/><Relationship Id="rId4" Type="http://schemas.openxmlformats.org/officeDocument/2006/relationships/image" Target="../media/image8.png"/><Relationship Id="rId9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426507</xdr:colOff>
      <xdr:row>3</xdr:row>
      <xdr:rowOff>95250</xdr:rowOff>
    </xdr:from>
    <xdr:to>
      <xdr:col>12</xdr:col>
      <xdr:colOff>1434040</xdr:colOff>
      <xdr:row>5</xdr:row>
      <xdr:rowOff>490008</xdr:rowOff>
    </xdr:to>
    <xdr:grpSp>
      <xdr:nvGrpSpPr>
        <xdr:cNvPr id="35" name="Groupe 34">
          <a:hlinkClick xmlns:r="http://schemas.openxmlformats.org/officeDocument/2006/relationships" r:id="rId1" tooltip="Paramètres et Réglages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5428896" y="95250"/>
          <a:ext cx="1670755" cy="761647"/>
          <a:chOff x="4819385" y="-285750"/>
          <a:chExt cx="1381125" cy="771525"/>
        </a:xfrm>
      </xdr:grpSpPr>
      <xdr:sp macro="" textlink="">
        <xdr:nvSpPr>
          <xdr:cNvPr id="36" name="Rectangle à coins arrondis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4819385" y="-285750"/>
            <a:ext cx="1381125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Réglages</a:t>
            </a:r>
          </a:p>
        </xdr:txBody>
      </xdr:sp>
      <xdr:pic>
        <xdr:nvPicPr>
          <xdr:cNvPr id="37" name="Image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76862" y="99786"/>
            <a:ext cx="690563" cy="381000"/>
          </a:xfrm>
          <a:prstGeom prst="rect">
            <a:avLst/>
          </a:prstGeom>
        </xdr:spPr>
      </xdr:pic>
    </xdr:grpSp>
    <xdr:clientData/>
  </xdr:twoCellAnchor>
  <xdr:twoCellAnchor editAs="absolute">
    <xdr:from>
      <xdr:col>1</xdr:col>
      <xdr:colOff>10583</xdr:colOff>
      <xdr:row>3</xdr:row>
      <xdr:rowOff>116416</xdr:rowOff>
    </xdr:from>
    <xdr:to>
      <xdr:col>4</xdr:col>
      <xdr:colOff>105833</xdr:colOff>
      <xdr:row>5</xdr:row>
      <xdr:rowOff>501649</xdr:rowOff>
    </xdr:to>
    <xdr:grpSp>
      <xdr:nvGrpSpPr>
        <xdr:cNvPr id="38" name="Groupe 37">
          <a:hlinkClick xmlns:r="http://schemas.openxmlformats.org/officeDocument/2006/relationships" r:id="rId3" tooltip="Graphiques par Villes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208139" y="116416"/>
          <a:ext cx="1605138" cy="752122"/>
          <a:chOff x="180975" y="381000"/>
          <a:chExt cx="1524000" cy="762000"/>
        </a:xfrm>
      </xdr:grpSpPr>
      <xdr:sp macro="" textlink="">
        <xdr:nvSpPr>
          <xdr:cNvPr id="39" name="Rectangle à coins arrondis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80975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Villes</a:t>
            </a:r>
          </a:p>
        </xdr:txBody>
      </xdr:sp>
      <xdr:pic>
        <xdr:nvPicPr>
          <xdr:cNvPr id="40" name="Imag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975" y="762000"/>
            <a:ext cx="762000" cy="353786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975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4</xdr:col>
      <xdr:colOff>191561</xdr:colOff>
      <xdr:row>3</xdr:row>
      <xdr:rowOff>105833</xdr:rowOff>
    </xdr:from>
    <xdr:to>
      <xdr:col>7</xdr:col>
      <xdr:colOff>542927</xdr:colOff>
      <xdr:row>5</xdr:row>
      <xdr:rowOff>495602</xdr:rowOff>
    </xdr:to>
    <xdr:grpSp>
      <xdr:nvGrpSpPr>
        <xdr:cNvPr id="42" name="Groupe 41">
          <a:hlinkClick xmlns:r="http://schemas.openxmlformats.org/officeDocument/2006/relationships" r:id="rId6" tooltip="Graphique par Mois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1899005" y="105833"/>
          <a:ext cx="1635478" cy="756658"/>
          <a:chOff x="1801402" y="-275167"/>
          <a:chExt cx="1566274" cy="766536"/>
        </a:xfrm>
      </xdr:grpSpPr>
      <xdr:sp macro="" textlink="">
        <xdr:nvSpPr>
          <xdr:cNvPr id="43" name="Rectangle à coins arrondis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1801402" y="-275167"/>
            <a:ext cx="1523999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Mois</a:t>
            </a:r>
          </a:p>
        </xdr:txBody>
      </xdr:sp>
      <xdr:pic>
        <xdr:nvPicPr>
          <xdr:cNvPr id="44" name="Imag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05676" y="137583"/>
            <a:ext cx="762000" cy="353786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381" y="137584"/>
            <a:ext cx="762000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7</xdr:col>
      <xdr:colOff>669925</xdr:colOff>
      <xdr:row>3</xdr:row>
      <xdr:rowOff>105833</xdr:rowOff>
    </xdr:from>
    <xdr:to>
      <xdr:col>11</xdr:col>
      <xdr:colOff>307977</xdr:colOff>
      <xdr:row>5</xdr:row>
      <xdr:rowOff>491066</xdr:rowOff>
    </xdr:to>
    <xdr:grpSp>
      <xdr:nvGrpSpPr>
        <xdr:cNvPr id="46" name="Groupe 45">
          <a:hlinkClick xmlns:r="http://schemas.openxmlformats.org/officeDocument/2006/relationships" r:id="rId8" tooltip="Graphiques par Types de Biens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3661481" y="105833"/>
          <a:ext cx="1648885" cy="752122"/>
          <a:chOff x="3590926" y="381000"/>
          <a:chExt cx="1524000" cy="762000"/>
        </a:xfrm>
      </xdr:grpSpPr>
      <xdr:sp macro="" textlink="">
        <xdr:nvSpPr>
          <xdr:cNvPr id="47" name="Rectangle à coins arrondis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3590926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Biens</a:t>
            </a:r>
          </a:p>
        </xdr:txBody>
      </xdr:sp>
      <xdr:pic>
        <xdr:nvPicPr>
          <xdr:cNvPr id="48" name="Imag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52925" y="571500"/>
            <a:ext cx="762001" cy="544286"/>
          </a:xfrm>
          <a:prstGeom prst="rect">
            <a:avLst/>
          </a:prstGeom>
        </xdr:spPr>
      </xdr:pic>
      <xdr:pic>
        <xdr:nvPicPr>
          <xdr:cNvPr id="49" name="Imag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0926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12</xdr:col>
      <xdr:colOff>1545183</xdr:colOff>
      <xdr:row>3</xdr:row>
      <xdr:rowOff>95250</xdr:rowOff>
    </xdr:from>
    <xdr:to>
      <xdr:col>13</xdr:col>
      <xdr:colOff>1005420</xdr:colOff>
      <xdr:row>5</xdr:row>
      <xdr:rowOff>537936</xdr:rowOff>
    </xdr:to>
    <xdr:grpSp>
      <xdr:nvGrpSpPr>
        <xdr:cNvPr id="50" name="Groupe 49">
          <a:hlinkClick xmlns:r="http://schemas.openxmlformats.org/officeDocument/2006/relationships" r:id="rId10" tooltip="Comment Contacter XLSolutions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/>
      </xdr:nvGrpSpPr>
      <xdr:grpSpPr>
        <a:xfrm>
          <a:off x="7210794" y="95250"/>
          <a:ext cx="1725070" cy="809575"/>
          <a:chOff x="9534324" y="-285750"/>
          <a:chExt cx="1371601" cy="819453"/>
        </a:xfrm>
      </xdr:grpSpPr>
      <xdr:sp macro="" textlink="">
        <xdr:nvSpPr>
          <xdr:cNvPr id="51" name="Rectangle à coins arrondis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9534324" y="-285750"/>
            <a:ext cx="1371601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Assistance</a:t>
            </a:r>
          </a:p>
        </xdr:txBody>
      </xdr:sp>
      <xdr:pic>
        <xdr:nvPicPr>
          <xdr:cNvPr id="52" name="Image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82270" y="152703"/>
            <a:ext cx="357518" cy="3810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17</xdr:col>
      <xdr:colOff>190500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0</xdr:rowOff>
    </xdr:from>
    <xdr:to>
      <xdr:col>3</xdr:col>
      <xdr:colOff>212090</xdr:colOff>
      <xdr:row>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5262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2</xdr:row>
      <xdr:rowOff>0</xdr:rowOff>
    </xdr:to>
    <xdr:pic>
      <xdr:nvPicPr>
        <xdr:cNvPr id="4" name="Image 3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0</xdr:rowOff>
    </xdr:from>
    <xdr:to>
      <xdr:col>17</xdr:col>
      <xdr:colOff>390525</xdr:colOff>
      <xdr:row>3</xdr:row>
      <xdr:rowOff>0</xdr:rowOff>
    </xdr:to>
    <xdr:sp macro="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601200" y="0"/>
          <a:ext cx="2286000" cy="571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1200">
              <a:latin typeface="AR BERKLEY" panose="02000000000000000000" pitchFamily="2" charset="0"/>
            </a:rPr>
            <a:t>06.82.92.36.59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714375</xdr:colOff>
      <xdr:row>3</xdr:row>
      <xdr:rowOff>0</xdr:rowOff>
    </xdr:to>
    <xdr:pic>
      <xdr:nvPicPr>
        <xdr:cNvPr id="4" name="Image 3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762000" cy="5715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3</xdr:row>
      <xdr:rowOff>0</xdr:rowOff>
    </xdr:from>
    <xdr:to>
      <xdr:col>12</xdr:col>
      <xdr:colOff>0</xdr:colOff>
      <xdr:row>22</xdr:row>
      <xdr:rowOff>0</xdr:rowOff>
    </xdr:to>
    <xdr:sp macro="" textlink="">
      <xdr:nvSpPr>
        <xdr:cNvPr id="41" name="Organigramme : Alternative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/>
      </xdr:nvSpPr>
      <xdr:spPr>
        <a:xfrm>
          <a:off x="3048000" y="571500"/>
          <a:ext cx="6096000" cy="3619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2">
                  <a:lumMod val="25000"/>
                </a:schemeClr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XLSolutions</a:t>
          </a:r>
          <a:endParaRPr lang="fr-FR" sz="2800">
            <a:solidFill>
              <a:schemeClr val="bg2">
                <a:lumMod val="25000"/>
              </a:schemeClr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AR BERKLEY" panose="02000000000000000000" pitchFamily="2" charset="0"/>
          </a:endParaRPr>
        </a:p>
        <a:p>
          <a:pPr algn="ctr"/>
          <a:r>
            <a:rPr lang="fr-FR" sz="2800">
              <a:latin typeface="AR BERKLEY" panose="02000000000000000000" pitchFamily="2" charset="0"/>
            </a:rPr>
            <a:t>06.82.92.36.59</a:t>
          </a:r>
        </a:p>
        <a:p>
          <a:pPr algn="ctr"/>
          <a:r>
            <a:rPr lang="fr-FR" sz="2800">
              <a:latin typeface="AR BERKLEY" panose="02000000000000000000" pitchFamily="2" charset="0"/>
            </a:rPr>
            <a:t>xlsolutions.infos@orange.fr</a:t>
          </a:r>
        </a:p>
        <a:p>
          <a:pPr algn="ctr"/>
          <a:endParaRPr lang="fr-FR" sz="2800">
            <a:latin typeface="AR BERKLEY" panose="02000000000000000000" pitchFamily="2" charset="0"/>
          </a:endParaRPr>
        </a:p>
        <a:p>
          <a:pPr algn="ctr"/>
          <a:r>
            <a:rPr lang="fr-FR" sz="2400">
              <a:latin typeface="AR BERKLEY" panose="02000000000000000000" pitchFamily="2" charset="0"/>
            </a:rPr>
            <a:t>Toutes vos Solutions</a:t>
          </a:r>
          <a:r>
            <a:rPr lang="fr-FR" sz="2400" baseline="0">
              <a:latin typeface="AR BERKLEY" panose="02000000000000000000" pitchFamily="2" charset="0"/>
            </a:rPr>
            <a:t> Excel pour</a:t>
          </a:r>
        </a:p>
        <a:p>
          <a:pPr algn="ctr"/>
          <a:r>
            <a:rPr lang="fr-FR" sz="2400" baseline="0">
              <a:latin typeface="AR BERKLEY" panose="02000000000000000000" pitchFamily="2" charset="0"/>
            </a:rPr>
            <a:t>Votre </a:t>
          </a:r>
          <a:r>
            <a:rPr lang="fr-FR" sz="2400">
              <a:solidFill>
                <a:schemeClr val="lt1"/>
              </a:solidFill>
              <a:effectLst/>
              <a:latin typeface="AR BERKLEY" panose="02000000000000000000" pitchFamily="2" charset="0"/>
              <a:ea typeface="+mn-ea"/>
              <a:cs typeface="+mn-cs"/>
            </a:rPr>
            <a:t>Bureautique &amp; Vos Spécifiques</a:t>
          </a:r>
          <a:endParaRPr lang="fr-FR" sz="2400">
            <a:effectLst/>
            <a:latin typeface="AR BERKLEY" panose="02000000000000000000" pitchFamily="2" charset="0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5</xdr:row>
      <xdr:rowOff>0</xdr:rowOff>
    </xdr:to>
    <xdr:pic>
      <xdr:nvPicPr>
        <xdr:cNvPr id="42" name="Image 41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4000" cy="952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3</xdr:col>
      <xdr:colOff>15239</xdr:colOff>
      <xdr:row>2</xdr:row>
      <xdr:rowOff>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9824" cy="571500"/>
        </a:xfrm>
        <a:prstGeom prst="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16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714375</xdr:colOff>
      <xdr:row>2</xdr:row>
      <xdr:rowOff>0</xdr:rowOff>
    </xdr:to>
    <xdr:pic>
      <xdr:nvPicPr>
        <xdr:cNvPr id="3" name="Image 2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17</xdr:col>
      <xdr:colOff>0</xdr:colOff>
      <xdr:row>2</xdr:row>
      <xdr:rowOff>0</xdr:rowOff>
    </xdr:from>
    <xdr:to>
      <xdr:col>30</xdr:col>
      <xdr:colOff>0</xdr:colOff>
      <xdr:row>26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47625</xdr:colOff>
      <xdr:row>0</xdr:row>
      <xdr:rowOff>0</xdr:rowOff>
    </xdr:from>
    <xdr:to>
      <xdr:col>18</xdr:col>
      <xdr:colOff>0</xdr:colOff>
      <xdr:row>2</xdr:row>
      <xdr:rowOff>0</xdr:rowOff>
    </xdr:to>
    <xdr:grpSp>
      <xdr:nvGrpSpPr>
        <xdr:cNvPr id="8" name="Groupe 7">
          <a:hlinkClick xmlns:r="http://schemas.openxmlformats.org/officeDocument/2006/relationships" r:id="rId6" tooltip="Répartitions CA par Villes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12830175" y="0"/>
          <a:ext cx="752475" cy="565150"/>
          <a:chOff x="2066925" y="2286000"/>
          <a:chExt cx="762000" cy="1143000"/>
        </a:xfrm>
      </xdr:grpSpPr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286000"/>
            <a:ext cx="762000" cy="1143000"/>
          </a:xfrm>
          <a:prstGeom prst="rect">
            <a:avLst/>
          </a:prstGeom>
        </xdr:spPr>
      </xdr:pic>
      <xdr:pic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476500"/>
            <a:ext cx="762000" cy="57150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47625</xdr:colOff>
      <xdr:row>0</xdr:row>
      <xdr:rowOff>0</xdr:rowOff>
    </xdr:from>
    <xdr:to>
      <xdr:col>4</xdr:col>
      <xdr:colOff>0</xdr:colOff>
      <xdr:row>2</xdr:row>
      <xdr:rowOff>0</xdr:rowOff>
    </xdr:to>
    <xdr:grpSp>
      <xdr:nvGrpSpPr>
        <xdr:cNvPr id="11" name="Groupe 10">
          <a:hlinkClick xmlns:r="http://schemas.openxmlformats.org/officeDocument/2006/relationships" r:id="rId9" tooltip="CA et Nombre par Villes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2232025" y="0"/>
          <a:ext cx="752475" cy="565150"/>
          <a:chOff x="1123950" y="2286000"/>
          <a:chExt cx="762000" cy="1143000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286000"/>
            <a:ext cx="762000" cy="1143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476500"/>
            <a:ext cx="762000" cy="571500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4</xdr:col>
      <xdr:colOff>369570</xdr:colOff>
      <xdr:row>2</xdr:row>
      <xdr:rowOff>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28825" cy="571500"/>
        </a:xfrm>
        <a:prstGeom prst="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 fPrintsWithSheet="0"/>
  </xdr:twoCellAnchor>
  <xdr:twoCellAnchor>
    <xdr:from>
      <xdr:col>4</xdr:col>
      <xdr:colOff>1</xdr:colOff>
      <xdr:row>2</xdr:row>
      <xdr:rowOff>0</xdr:rowOff>
    </xdr:from>
    <xdr:to>
      <xdr:col>17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714375</xdr:colOff>
      <xdr:row>2</xdr:row>
      <xdr:rowOff>0</xdr:rowOff>
    </xdr:to>
    <xdr:pic>
      <xdr:nvPicPr>
        <xdr:cNvPr id="3" name="Image 2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18</xdr:col>
      <xdr:colOff>0</xdr:colOff>
      <xdr:row>2</xdr:row>
      <xdr:rowOff>0</xdr:rowOff>
    </xdr:from>
    <xdr:to>
      <xdr:col>31</xdr:col>
      <xdr:colOff>0</xdr:colOff>
      <xdr:row>26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2</xdr:row>
      <xdr:rowOff>0</xdr:rowOff>
    </xdr:to>
    <xdr:grpSp>
      <xdr:nvGrpSpPr>
        <xdr:cNvPr id="16" name="Groupe 15">
          <a:hlinkClick xmlns:r="http://schemas.openxmlformats.org/officeDocument/2006/relationships" r:id="rId6" tooltip="Répartitions CA par Villes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1720850" y="0"/>
          <a:ext cx="755650" cy="565150"/>
          <a:chOff x="2066925" y="2286000"/>
          <a:chExt cx="762000" cy="1143000"/>
        </a:xfrm>
      </xdr:grpSpPr>
      <xdr:pic>
        <xdr:nvPicPr>
          <xdr:cNvPr id="17" name="Imag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286000"/>
            <a:ext cx="762000" cy="1143000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476500"/>
            <a:ext cx="762000" cy="57150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0</xdr:colOff>
      <xdr:row>0</xdr:row>
      <xdr:rowOff>0</xdr:rowOff>
    </xdr:from>
    <xdr:to>
      <xdr:col>19</xdr:col>
      <xdr:colOff>0</xdr:colOff>
      <xdr:row>2</xdr:row>
      <xdr:rowOff>0</xdr:rowOff>
    </xdr:to>
    <xdr:grpSp>
      <xdr:nvGrpSpPr>
        <xdr:cNvPr id="19" name="Groupe 18">
          <a:hlinkClick xmlns:r="http://schemas.openxmlformats.org/officeDocument/2006/relationships" r:id="rId8" tooltip="CA et Nombre par Villes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11741150" y="0"/>
          <a:ext cx="755650" cy="565150"/>
          <a:chOff x="1123950" y="2286000"/>
          <a:chExt cx="762000" cy="1143000"/>
        </a:xfrm>
      </xdr:grpSpPr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286000"/>
            <a:ext cx="762000" cy="1143000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476500"/>
            <a:ext cx="762000" cy="5715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bilit&#233;/Suivi%20d'activit&#233;%20v2%20TEST%20MATHIEU%20FACTURE%20AU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%20BROSSEAU/Documents/Mes%20Projets/MIB/PROJET%20CLIENTS/11%20CLIENTS/Sce%20Etat%20des%20Lieux%20-%20Mathieu%20LUCIANI/Copie%20de%20SAM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O"/>
      <sheetName val="Autres"/>
      <sheetName val="Graph Ville"/>
      <sheetName val="Graph Mois"/>
      <sheetName val="Graph Biens"/>
      <sheetName val="PARAM"/>
      <sheetName val="HELLO"/>
      <sheetName val="Fact Matt"/>
      <sheetName val="Suivi d'activité v2 TEST MATH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O"/>
      <sheetName val="Feuil2"/>
      <sheetName val="Graph Mois"/>
      <sheetName val="Graph Villes"/>
      <sheetName val="Graph Biens"/>
      <sheetName val="AIDE"/>
      <sheetName val="TUTO"/>
      <sheetName val="PARAM"/>
      <sheetName val="Copie de SAM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hieu L" refreshedDate="43408.572939467595" createdVersion="5" refreshedVersion="6" minRefreshableVersion="3" recordCount="18" xr:uid="{00000000-000A-0000-FFFF-FFFF00000000}">
  <cacheSource type="worksheet">
    <worksheetSource ref="B10:Q28" sheet="TABLO"/>
  </cacheSource>
  <cacheFields count="16">
    <cacheField name="Client" numFmtId="0">
      <sharedItems/>
    </cacheField>
    <cacheField name="Ref" numFmtId="0">
      <sharedItems containsBlank="1"/>
    </cacheField>
    <cacheField name="Dernier" numFmtId="0">
      <sharedItems containsNonDate="0" containsString="0" containsBlank="1"/>
    </cacheField>
    <cacheField name="Date" numFmtId="14">
      <sharedItems containsSemiMixedTypes="0" containsNonDate="0" containsDate="1" containsString="0" minDate="2018-10-01T00:00:00" maxDate="2018-12-29T00:00:00"/>
    </cacheField>
    <cacheField name="Mois" numFmtId="0">
      <sharedItems containsBlank="1" count="49">
        <s v="2018 10"/>
        <s v="2018 11"/>
        <s v="2018 12"/>
        <m u="1"/>
        <s v="2017 10" u="1"/>
        <s v="2017 01" u="1"/>
        <s v="2018 03" u="1"/>
        <s v="2017 11" u="1"/>
        <s v="2017 02" u="1"/>
        <s v="MAX 30/9/16" u="1"/>
        <s v="2018 04" u="1"/>
        <s v="2016 10" u="1"/>
        <s v="2016 01" u="1"/>
        <s v="2017 12" u="1"/>
        <s v="2017 03" u="1"/>
        <s v="2018 05" u="1"/>
        <s v="2016 11" u="1"/>
        <s v="2016 02" u="1"/>
        <s v="2017 04" u="1"/>
        <s v="2015 10" u="1"/>
        <s v="2018 06" u="1"/>
        <s v="2016 12" u="1"/>
        <s v="2016 03" u="1"/>
        <s v="2017 05" u="1"/>
        <s v="2015 11" u="1"/>
        <s v="2018 07" u="1"/>
        <s v="2016 04" u="1"/>
        <s v="2017 06" u="1"/>
        <s v="2015 12" u="1"/>
        <s v="2018 08" u="1"/>
        <e v="#REF!" u="1"/>
        <s v="2016 05" u="1"/>
        <s v="2017 07" u="1"/>
        <s v="2018 09" u="1"/>
        <s v="2016 06" u="1"/>
        <s v="2017 08" u="1"/>
        <s v="2014 03" u="1"/>
        <s v="2016 07" u="1"/>
        <s v="2017 09" u="1"/>
        <s v="2015 06" u="1"/>
        <s v="2016 08" u="1"/>
        <s v="2012 11" u="1"/>
        <s v="2015 07" u="1"/>
        <s v="2016 09" u="1"/>
        <s v="2015 08" u="1"/>
        <s v="2015 09" u="1"/>
        <s v="2018 01" u="1"/>
        <s v="1900 01" u="1"/>
        <s v="2018 02" u="1"/>
      </sharedItems>
    </cacheField>
    <cacheField name="E/S" numFmtId="0">
      <sharedItems containsBlank="1"/>
    </cacheField>
    <cacheField name="Type de Bien" numFmtId="0">
      <sharedItems containsBlank="1" count="21">
        <s v="Appart. T2M"/>
        <s v="Appart. T1"/>
        <s v="Appart. T4"/>
        <s v="Appart. T3"/>
        <s v="Appart. T3M"/>
        <s v="Appart. T1M"/>
        <s v="Appart. T2"/>
        <m u="1"/>
        <s v="Loc. Comm. 100 -199" u="1"/>
        <s v="local commercial 50-99" u="1"/>
        <s v="Loc. Comm. 50 - 99" u="1"/>
        <s v="Maison T2" u="1"/>
        <s v="Maison T5" u="1"/>
        <s v="Local Commercial 50 - 99" u="1"/>
        <s v="Appart. T4M" u="1"/>
        <s v="Maison T3M" u="1"/>
        <s v="Maison T4" u="1"/>
        <s v="Appart. T5" u="1"/>
        <s v="Maison T3" u="1"/>
        <s v="Loc. Comm. 0 - 49" u="1"/>
        <s v="Maison T6" u="1"/>
      </sharedItems>
    </cacheField>
    <cacheField name="VILLE" numFmtId="0">
      <sharedItems containsNonDate="0" containsBlank="1" count="26">
        <m/>
        <s v="Vallauris" u="1"/>
        <s v="villeneuve" u="1"/>
        <s v="Nice" u="1"/>
        <s v="JLP" u="1"/>
        <s v="SLDV" u="1"/>
        <s v="CONTES" u="1"/>
        <s v="Roquebiliere" u="1"/>
        <s v="Beausoleil" u="1"/>
        <s v="Drap" u="1"/>
        <s v="Le Cannet" u="1"/>
        <s v="La colle sur loup" u="1"/>
        <s v="GOLF JUAN" u="1"/>
        <s v="juan les pins" u="1"/>
        <s v="Cannes" u="1"/>
        <s v="Antibes" u="1"/>
        <s v="st paul" u="1"/>
        <s v="Valbonne" u="1"/>
        <s v="saint laurent" u="1"/>
        <s v="mougins" u="1"/>
        <s v="ST laurent" u="1"/>
        <s v="Cagnes sur mer" u="1"/>
        <s v="Gilette" u="1"/>
        <s v="Saint Martin du Var" u="1"/>
        <s v="biot" u="1"/>
        <s v="Villefranche sur mer" u="1"/>
      </sharedItems>
    </cacheField>
    <cacheField name="Tarif" numFmtId="164">
      <sharedItems containsNonDate="0" containsString="0" containsBlank="1"/>
    </cacheField>
    <cacheField name="Etat Facture" numFmtId="0">
      <sharedItems containsNonDate="0" containsString="0" containsBlank="1"/>
    </cacheField>
    <cacheField name="Expert" numFmtId="165">
      <sharedItems/>
    </cacheField>
    <cacheField name="Adresse" numFmtId="0">
      <sharedItems containsNonDate="0" containsString="0" containsBlank="1"/>
    </cacheField>
    <cacheField name="proprio" numFmtId="0">
      <sharedItems containsNonDate="0" containsString="0" containsBlank="1"/>
    </cacheField>
    <cacheField name="Locataire" numFmtId="0">
      <sharedItems containsNonDate="0" containsString="0" containsBlank="1"/>
    </cacheField>
    <cacheField name="Info facture" numFmtId="0">
      <sharedItems containsNonDate="0" containsString="0" containsBlank="1"/>
    </cacheField>
    <cacheField name="Aut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s v="Gounod"/>
    <m/>
    <m/>
    <d v="2018-10-16T00:00:00"/>
    <x v="0"/>
    <s v="EDLS"/>
    <x v="0"/>
    <x v="0"/>
    <m/>
    <m/>
    <s v="Benoit"/>
    <m/>
    <m/>
    <m/>
    <m/>
    <m/>
  </r>
  <r>
    <s v="Cabinet Vogue"/>
    <m/>
    <m/>
    <d v="2018-10-11T00:00:00"/>
    <x v="0"/>
    <s v="EDLE"/>
    <x v="0"/>
    <x v="0"/>
    <m/>
    <m/>
    <s v="Mathieu"/>
    <m/>
    <m/>
    <m/>
    <m/>
    <m/>
  </r>
  <r>
    <s v="Espargillière"/>
    <m/>
    <m/>
    <d v="2018-10-17T00:00:00"/>
    <x v="0"/>
    <s v="EDLS"/>
    <x v="1"/>
    <x v="0"/>
    <m/>
    <m/>
    <s v="Claire"/>
    <m/>
    <m/>
    <m/>
    <m/>
    <m/>
  </r>
  <r>
    <s v="Valrose Immobilier"/>
    <m/>
    <m/>
    <d v="2018-10-17T00:00:00"/>
    <x v="0"/>
    <s v="EDLE"/>
    <x v="2"/>
    <x v="0"/>
    <m/>
    <m/>
    <s v="Claire"/>
    <m/>
    <m/>
    <m/>
    <m/>
    <m/>
  </r>
  <r>
    <s v="Espargillière"/>
    <m/>
    <m/>
    <d v="2018-10-19T00:00:00"/>
    <x v="0"/>
    <s v="EDLE"/>
    <x v="3"/>
    <x v="0"/>
    <m/>
    <m/>
    <s v="xClaire"/>
    <m/>
    <m/>
    <m/>
    <m/>
    <m/>
  </r>
  <r>
    <s v="ATICA"/>
    <m/>
    <m/>
    <d v="2018-10-19T00:00:00"/>
    <x v="0"/>
    <s v="EDLE"/>
    <x v="0"/>
    <x v="0"/>
    <m/>
    <m/>
    <s v="xClaire"/>
    <m/>
    <m/>
    <m/>
    <m/>
    <m/>
  </r>
  <r>
    <s v="Alazard"/>
    <m/>
    <m/>
    <d v="2018-10-22T00:00:00"/>
    <x v="0"/>
    <m/>
    <x v="4"/>
    <x v="0"/>
    <m/>
    <m/>
    <s v="xClaire"/>
    <m/>
    <m/>
    <m/>
    <m/>
    <m/>
  </r>
  <r>
    <s v="Alazard"/>
    <m/>
    <m/>
    <d v="2018-10-26T00:00:00"/>
    <x v="0"/>
    <s v="EDLS"/>
    <x v="5"/>
    <x v="0"/>
    <m/>
    <m/>
    <s v="xClaire"/>
    <m/>
    <m/>
    <m/>
    <m/>
    <m/>
  </r>
  <r>
    <s v="Espargillière"/>
    <m/>
    <m/>
    <d v="2018-10-22T00:00:00"/>
    <x v="0"/>
    <s v="EDLE"/>
    <x v="6"/>
    <x v="0"/>
    <m/>
    <m/>
    <s v="xClaire"/>
    <m/>
    <m/>
    <m/>
    <m/>
    <m/>
  </r>
  <r>
    <s v="Cignetti"/>
    <s v="CIGN 50"/>
    <m/>
    <d v="2018-10-02T00:00:00"/>
    <x v="0"/>
    <s v="EDLS"/>
    <x v="2"/>
    <x v="0"/>
    <m/>
    <m/>
    <s v="Mathieu"/>
    <m/>
    <m/>
    <m/>
    <m/>
    <m/>
  </r>
  <r>
    <s v="Cignetti"/>
    <m/>
    <m/>
    <d v="2018-10-31T00:00:00"/>
    <x v="0"/>
    <s v="EDLS"/>
    <x v="2"/>
    <x v="0"/>
    <m/>
    <m/>
    <s v="xMathieu"/>
    <m/>
    <m/>
    <m/>
    <m/>
    <m/>
  </r>
  <r>
    <s v="Espargillière"/>
    <m/>
    <m/>
    <d v="2018-10-01T00:00:00"/>
    <x v="0"/>
    <s v="EDLS"/>
    <x v="6"/>
    <x v="0"/>
    <m/>
    <m/>
    <s v="Mathieu"/>
    <m/>
    <m/>
    <m/>
    <m/>
    <m/>
  </r>
  <r>
    <s v="Riviera Invest."/>
    <m/>
    <m/>
    <d v="2018-11-02T00:00:00"/>
    <x v="1"/>
    <s v="EDLS"/>
    <x v="6"/>
    <x v="0"/>
    <m/>
    <m/>
    <s v="Mathieu"/>
    <m/>
    <m/>
    <m/>
    <m/>
    <m/>
  </r>
  <r>
    <s v="Gounod"/>
    <m/>
    <m/>
    <d v="2018-11-02T00:00:00"/>
    <x v="1"/>
    <s v="EDLE"/>
    <x v="6"/>
    <x v="0"/>
    <m/>
    <m/>
    <s v="xMathieu"/>
    <m/>
    <m/>
    <m/>
    <m/>
    <m/>
  </r>
  <r>
    <s v="Alazard"/>
    <m/>
    <m/>
    <d v="2018-11-05T00:00:00"/>
    <x v="1"/>
    <s v="EDLS"/>
    <x v="5"/>
    <x v="0"/>
    <m/>
    <m/>
    <s v="xMathieu"/>
    <m/>
    <m/>
    <m/>
    <m/>
    <m/>
  </r>
  <r>
    <s v="Alazard"/>
    <m/>
    <m/>
    <d v="2018-12-28T00:00:00"/>
    <x v="2"/>
    <s v="EDLS"/>
    <x v="1"/>
    <x v="0"/>
    <m/>
    <m/>
    <s v="Mathieu"/>
    <m/>
    <m/>
    <m/>
    <m/>
    <m/>
  </r>
  <r>
    <s v="Espargillière"/>
    <m/>
    <m/>
    <d v="2018-11-02T00:00:00"/>
    <x v="1"/>
    <s v="EDLE"/>
    <x v="6"/>
    <x v="0"/>
    <m/>
    <m/>
    <s v="xMathieu"/>
    <m/>
    <m/>
    <m/>
    <m/>
    <m/>
  </r>
  <r>
    <s v="Espargillière"/>
    <m/>
    <m/>
    <d v="2018-11-09T00:00:00"/>
    <x v="1"/>
    <s v="EDLE"/>
    <x v="0"/>
    <x v="0"/>
    <m/>
    <m/>
    <s v="Mathieu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chartFormat="24" rowHeaderCaption="Mois" fieldListSortAscending="1">
  <location ref="A3:B7" firstHeaderRow="1" firstDataRow="1" firstDataCol="1"/>
  <pivotFields count="16">
    <pivotField showAll="0" defaultSubtotal="0"/>
    <pivotField showAll="0" defaultSubtotal="0"/>
    <pivotField showAll="0" defaultSubtotal="0"/>
    <pivotField showAll="0" defaultSubtotal="0"/>
    <pivotField axis="axisRow" showAll="0" sortType="ascending" defaultSubtotal="0">
      <items count="49">
        <item m="1" x="47"/>
        <item m="1" x="41"/>
        <item m="1" x="36"/>
        <item m="1" x="39"/>
        <item m="1" x="42"/>
        <item m="1" x="44"/>
        <item m="1" x="45"/>
        <item m="1" x="19"/>
        <item m="1" x="24"/>
        <item m="1" x="28"/>
        <item m="1" x="12"/>
        <item m="1" x="17"/>
        <item m="1" x="22"/>
        <item m="1" x="26"/>
        <item m="1" x="31"/>
        <item m="1" x="34"/>
        <item m="1" x="37"/>
        <item m="1" x="40"/>
        <item m="1" x="43"/>
        <item m="1" x="11"/>
        <item m="1" x="16"/>
        <item m="1" x="21"/>
        <item m="1" x="5"/>
        <item m="1" x="8"/>
        <item m="1" x="14"/>
        <item m="1" x="18"/>
        <item m="1" x="23"/>
        <item m="1" x="27"/>
        <item m="1" x="32"/>
        <item m="1" x="35"/>
        <item m="1" x="38"/>
        <item m="1" x="4"/>
        <item m="1" x="7"/>
        <item m="1" x="13"/>
        <item m="1" x="46"/>
        <item m="1" x="48"/>
        <item m="1" x="6"/>
        <item m="1" x="10"/>
        <item m="1" x="15"/>
        <item m="1" x="20"/>
        <item m="1" x="25"/>
        <item m="1" x="29"/>
        <item m="1" x="33"/>
        <item x="0"/>
        <item x="1"/>
        <item x="2"/>
        <item m="1" x="9"/>
        <item m="1" x="30"/>
        <item m="1" x="3"/>
      </items>
    </pivotField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1">
    <field x="4"/>
  </rowFields>
  <rowItems count="4">
    <i>
      <x v="43"/>
    </i>
    <i>
      <x v="44"/>
    </i>
    <i>
      <x v="45"/>
    </i>
    <i t="grand">
      <x/>
    </i>
  </rowItems>
  <colItems count="1">
    <i/>
  </colItems>
  <dataFields count="1">
    <dataField name="Somme des Tarifs" fld="8" baseField="2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3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21" rowHeaderCaption="Type de Biens">
  <location ref="A3:B11" firstHeaderRow="1" firstDataRow="1" firstDataCol="1"/>
  <pivotFields count="16">
    <pivotField showAll="0"/>
    <pivotField showAll="0"/>
    <pivotField showAll="0" defaultSubtotal="0"/>
    <pivotField numFmtId="14" showAll="0"/>
    <pivotField showAll="0"/>
    <pivotField showAll="0"/>
    <pivotField axis="axisRow" showAll="0" sortType="ascending">
      <items count="22">
        <item x="1"/>
        <item x="5"/>
        <item x="6"/>
        <item x="0"/>
        <item x="3"/>
        <item x="4"/>
        <item x="2"/>
        <item m="1" x="14"/>
        <item m="1" x="17"/>
        <item m="1" x="19"/>
        <item m="1" x="8"/>
        <item m="1" x="10"/>
        <item m="1" x="13"/>
        <item m="1" x="9"/>
        <item m="1" x="11"/>
        <item m="1" x="18"/>
        <item m="1" x="15"/>
        <item m="1" x="16"/>
        <item m="1" x="12"/>
        <item m="1" x="20"/>
        <item m="1" x="7"/>
        <item t="default"/>
      </items>
    </pivotField>
    <pivotField showAll="0"/>
    <pivotField dataField="1" numFmtId="164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Tarif" fld="8" baseField="5" baseItem="0" numFmtId="164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6" count="1" selected="0">
            <x v="1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6" count="1" selected="0">
            <x v="1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6" count="1" selected="0">
            <x v="1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6" count="1" selected="0">
            <x v="6"/>
          </reference>
        </references>
      </pivotArea>
    </chartFormat>
  </chartFormats>
  <pivotTableStyleInfo name="PivotStyleMedium15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eau croisé dynamique2" cacheId="35" dataPosition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52" rowHeaderCaption="Villes">
  <location ref="A3:C5" firstHeaderRow="1" firstDataRow="2" firstDataCol="1"/>
  <pivotFields count="16">
    <pivotField showAll="0"/>
    <pivotField showAll="0"/>
    <pivotField showAll="0" defaultSubtotal="0"/>
    <pivotField numFmtId="14" showAll="0"/>
    <pivotField showAll="0"/>
    <pivotField showAll="0"/>
    <pivotField showAll="0"/>
    <pivotField axis="axisRow" showAll="0">
      <items count="27">
        <item m="1" x="15"/>
        <item m="1" x="21"/>
        <item m="1" x="3"/>
        <item m="1" x="23"/>
        <item m="1" x="25"/>
        <item h="1" x="0"/>
        <item h="1" m="1" x="17"/>
        <item h="1" m="1" x="2"/>
        <item h="1" m="1" x="14"/>
        <item h="1" m="1" x="5"/>
        <item h="1" m="1" x="16"/>
        <item h="1" m="1" x="4"/>
        <item h="1" m="1" x="1"/>
        <item h="1" m="1" x="8"/>
        <item h="1" m="1" x="18"/>
        <item h="1" m="1" x="24"/>
        <item h="1" m="1" x="9"/>
        <item h="1" m="1" x="13"/>
        <item h="1" m="1" x="20"/>
        <item h="1" m="1" x="19"/>
        <item h="1" m="1" x="12"/>
        <item h="1" m="1" x="7"/>
        <item h="1" m="1" x="10"/>
        <item h="1" m="1" x="22"/>
        <item h="1" m="1" x="11"/>
        <item h="1" m="1" x="6"/>
        <item t="default"/>
      </items>
    </pivotField>
    <pivotField dataField="1" numFmtId="164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</pivotFields>
  <rowFields count="1">
    <field x="7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CA" fld="8" baseField="7" baseItem="3" numFmtId="164"/>
    <dataField name="NB" fld="8" subtotal="count" baseField="7" baseItem="2"/>
  </dataFields>
  <chartFormats count="1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2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9" format="3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9" format="4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29" format="5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  <chartFormat chart="29" format="6">
      <pivotArea type="data" outline="0" fieldPosition="0">
        <references count="2">
          <reference field="4294967294" count="1" selected="0">
            <x v="0"/>
          </reference>
          <reference field="7" count="1" selected="0">
            <x v="4"/>
          </reference>
        </references>
      </pivotArea>
    </chartFormat>
    <chartFormat chart="29" format="7">
      <pivotArea type="data" outline="0" fieldPosition="0">
        <references count="2">
          <reference field="4294967294" count="1" selected="0">
            <x v="1"/>
          </reference>
          <reference field="7" count="1" selected="0">
            <x v="0"/>
          </reference>
        </references>
      </pivotArea>
    </chartFormat>
    <chartFormat chart="29" format="8">
      <pivotArea type="data" outline="0" fieldPosition="0">
        <references count="2">
          <reference field="4294967294" count="1" selected="0">
            <x v="1"/>
          </reference>
          <reference field="7" count="1" selected="0">
            <x v="1"/>
          </reference>
        </references>
      </pivotArea>
    </chartFormat>
    <chartFormat chart="29" format="9">
      <pivotArea type="data" outline="0" fieldPosition="0">
        <references count="2">
          <reference field="4294967294" count="1" selected="0">
            <x v="1"/>
          </reference>
          <reference field="7" count="1" selected="0">
            <x v="2"/>
          </reference>
        </references>
      </pivotArea>
    </chartFormat>
    <chartFormat chart="29" format="10">
      <pivotArea type="data" outline="0" fieldPosition="0">
        <references count="2">
          <reference field="4294967294" count="1" selected="0">
            <x v="1"/>
          </reference>
          <reference field="7" count="1" selected="0">
            <x v="3"/>
          </reference>
        </references>
      </pivotArea>
    </chartFormat>
    <chartFormat chart="29" format="11">
      <pivotArea type="data" outline="0" fieldPosition="0">
        <references count="2">
          <reference field="4294967294" count="1" selected="0">
            <x v="1"/>
          </reference>
          <reference field="7" count="1" selected="0">
            <x v="4"/>
          </reference>
        </references>
      </pivotArea>
    </chartFormat>
  </chartFormats>
  <pivotTableStyleInfo name="PivotStyleMedium15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0:S28" totalsRowShown="0" headerRowDxfId="38" dataDxfId="37" tableBorderDxfId="36">
  <autoFilter ref="B10:S28" xr:uid="{00000000-0009-0000-0100-000001000000}"/>
  <sortState ref="B12:S28">
    <sortCondition ref="E10:E28"/>
  </sortState>
  <tableColumns count="18">
    <tableColumn id="1" xr3:uid="{00000000-0010-0000-0000-000001000000}" name="Client" dataDxfId="35" totalsRowDxfId="34"/>
    <tableColumn id="2" xr3:uid="{00000000-0010-0000-0000-000002000000}" name="Ref" dataDxfId="33" totalsRowDxfId="32"/>
    <tableColumn id="8" xr3:uid="{00000000-0010-0000-0000-000008000000}" name="Dernier" dataDxfId="31" totalsRowDxfId="30"/>
    <tableColumn id="3" xr3:uid="{00000000-0010-0000-0000-000003000000}" name="Date" dataDxfId="29" totalsRowDxfId="28"/>
    <tableColumn id="4" xr3:uid="{00000000-0010-0000-0000-000004000000}" name="Mois" dataDxfId="27" totalsRowDxfId="26">
      <calculatedColumnFormula>TEXT(Tableau1[[#This Row],[Date]],"AAAA MM")</calculatedColumnFormula>
    </tableColumn>
    <tableColumn id="5" xr3:uid="{00000000-0010-0000-0000-000005000000}" name="E/S" dataDxfId="25" totalsRowDxfId="24"/>
    <tableColumn id="6" xr3:uid="{00000000-0010-0000-0000-000006000000}" name="Type de Bien" dataDxfId="23" totalsRowDxfId="22"/>
    <tableColumn id="7" xr3:uid="{00000000-0010-0000-0000-000007000000}" name="VILLE" dataDxfId="21" totalsRowDxfId="20"/>
    <tableColumn id="10" xr3:uid="{00000000-0010-0000-0000-00000A000000}" name="Tarif" dataDxfId="19" totalsRowDxfId="18"/>
    <tableColumn id="11" xr3:uid="{00000000-0010-0000-0000-00000B000000}" name="Etat Facture" dataDxfId="17" totalsRowDxfId="16"/>
    <tableColumn id="13" xr3:uid="{00000000-0010-0000-0000-00000D000000}" name="Expert" dataDxfId="15" totalsRowDxfId="14"/>
    <tableColumn id="15" xr3:uid="{00000000-0010-0000-0000-00000F000000}" name="Adresse" dataDxfId="13" totalsRowDxfId="12"/>
    <tableColumn id="17" xr3:uid="{00000000-0010-0000-0000-000011000000}" name="proprio" dataDxfId="11" totalsRowDxfId="10"/>
    <tableColumn id="19" xr3:uid="{00000000-0010-0000-0000-000013000000}" name="Locataire" dataDxfId="9" totalsRowDxfId="8"/>
    <tableColumn id="9" xr3:uid="{00000000-0010-0000-0000-000009000000}" name="Info facture" dataDxfId="7" totalsRowDxfId="6"/>
    <tableColumn id="22" xr3:uid="{00000000-0010-0000-0000-000016000000}" name="Autre" dataDxfId="5" totalsRowDxfId="4"/>
    <tableColumn id="12" xr3:uid="{00000000-0010-0000-0000-00000C000000}" name="Facturé par Benoit" dataDxfId="3"/>
    <tableColumn id="14" xr3:uid="{00000000-0010-0000-0000-00000E000000}" name="A verser à Claire" dataDxfId="2">
      <calculatedColumnFormula>(Tableau1[[#This Row],[Tarif]]-Tableau1[[#This Row],[Facturé par Benoit]])/2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TypeBien" displayName="tabTypeBien" ref="B10:B37" totalsRowShown="0">
  <autoFilter ref="B10:B37" xr:uid="{00000000-0009-0000-0100-000002000000}"/>
  <tableColumns count="1">
    <tableColumn id="1" xr3:uid="{00000000-0010-0000-0300-000001000000}" name="LLIBELL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Expert" displayName="tabExpert" ref="D10:D15" totalsRowShown="0">
  <autoFilter ref="D10:D15" xr:uid="{00000000-0009-0000-0100-000003000000}"/>
  <tableColumns count="1">
    <tableColumn id="1" xr3:uid="{00000000-0010-0000-0400-000001000000}" name="LIBELL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ES" displayName="tabES" ref="F10:F13" totalsRowShown="0">
  <autoFilter ref="F10:F13" xr:uid="{00000000-0009-0000-0100-000004000000}"/>
  <tableColumns count="1">
    <tableColumn id="1" xr3:uid="{00000000-0010-0000-0500-000001000000}" name="LIBELL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EtatFact" displayName="tabEtatFact" ref="H10:I12" totalsRowShown="0">
  <autoFilter ref="H10:I12" xr:uid="{00000000-0009-0000-0100-000006000000}"/>
  <tableColumns count="2">
    <tableColumn id="1" xr3:uid="{00000000-0010-0000-0600-000001000000}" name="LIBELLE"/>
    <tableColumn id="2" xr3:uid="{00000000-0010-0000-0600-000002000000}" name="COD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abClient" displayName="tabClient" ref="K10:K31" totalsRowShown="0">
  <autoFilter ref="K10:K31" xr:uid="{00000000-0009-0000-0100-000007000000}"/>
  <tableColumns count="1">
    <tableColumn id="1" xr3:uid="{00000000-0010-0000-0700-000001000000}" name="NOM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hiffrage" displayName="tabChiffrage" ref="N10:N12" totalsRowShown="0" dataDxfId="1">
  <autoFilter ref="N10:N12" xr:uid="{00000000-0009-0000-0100-000009000000}"/>
  <tableColumns count="1">
    <tableColumn id="1" xr3:uid="{00000000-0010-0000-0800-000001000000}" name="LIBEL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8"/>
  <sheetViews>
    <sheetView showGridLines="0" tabSelected="1" topLeftCell="A4" zoomScale="90" zoomScaleNormal="90" workbookViewId="0">
      <selection activeCell="O24" sqref="O24"/>
    </sheetView>
  </sheetViews>
  <sheetFormatPr baseColWidth="10" defaultColWidth="11.453125" defaultRowHeight="14.5"/>
  <cols>
    <col min="1" max="1" width="2.81640625" style="86" customWidth="1"/>
    <col min="2" max="3" width="10.81640625" style="86" customWidth="1"/>
    <col min="4" max="4" width="2.81640625" style="86" hidden="1" customWidth="1"/>
    <col min="5" max="5" width="12.1796875" style="86" customWidth="1"/>
    <col min="6" max="6" width="7.81640625" style="86" hidden="1" customWidth="1"/>
    <col min="7" max="7" width="6.1796875" style="86" customWidth="1"/>
    <col min="8" max="8" width="12.1796875" style="86" customWidth="1"/>
    <col min="9" max="9" width="9.453125" style="86" hidden="1" customWidth="1"/>
    <col min="10" max="10" width="10" style="86" customWidth="1"/>
    <col min="11" max="11" width="6.54296875" style="86" customWidth="1"/>
    <col min="12" max="12" width="9.453125" style="86" customWidth="1"/>
    <col min="13" max="13" width="32.453125" style="86" customWidth="1"/>
    <col min="14" max="14" width="22.1796875" style="86" customWidth="1"/>
    <col min="15" max="15" width="21" style="86" customWidth="1"/>
    <col min="16" max="16" width="28.1796875" style="88" customWidth="1"/>
    <col min="17" max="17" width="10.81640625" style="86" customWidth="1"/>
    <col min="18" max="16384" width="11.453125" style="86"/>
  </cols>
  <sheetData>
    <row r="1" spans="1:19" ht="15" hidden="1" customHeight="1">
      <c r="A1" s="131" t="s">
        <v>38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85"/>
      <c r="N1" s="86" t="s">
        <v>81</v>
      </c>
      <c r="O1" s="87">
        <f>COUNTIF(L:L,"Claire")</f>
        <v>2</v>
      </c>
    </row>
    <row r="2" spans="1:19" ht="15" hidden="1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85"/>
      <c r="N2" s="86" t="s">
        <v>82</v>
      </c>
      <c r="O2" s="87">
        <f>COUNTIF(L:L,"Mathieu")</f>
        <v>6</v>
      </c>
    </row>
    <row r="3" spans="1:19" ht="12" hidden="1" customHeight="1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85"/>
    </row>
    <row r="4" spans="1:19">
      <c r="O4" s="86" t="s">
        <v>17</v>
      </c>
      <c r="P4" s="87">
        <f>COUNTIF(Tableau1[Expert],O4)</f>
        <v>2</v>
      </c>
      <c r="Q4" s="88">
        <f>P4-P5</f>
        <v>-4</v>
      </c>
    </row>
    <row r="5" spans="1:19">
      <c r="O5" s="86" t="s">
        <v>18</v>
      </c>
      <c r="P5" s="87">
        <f>COUNTIF(Tableau1[Expert],O5)</f>
        <v>6</v>
      </c>
      <c r="Q5" s="88">
        <f>P5-P4</f>
        <v>4</v>
      </c>
    </row>
    <row r="6" spans="1:19" ht="69" customHeight="1"/>
    <row r="7" spans="1:19" hidden="1"/>
    <row r="8" spans="1:19" hidden="1"/>
    <row r="9" spans="1:19" ht="12" hidden="1" customHeight="1"/>
    <row r="10" spans="1:19" s="89" customFormat="1" ht="18" customHeight="1">
      <c r="B10" s="90" t="s">
        <v>8</v>
      </c>
      <c r="C10" s="91" t="s">
        <v>30</v>
      </c>
      <c r="D10" s="91" t="s">
        <v>129</v>
      </c>
      <c r="E10" s="91" t="s">
        <v>31</v>
      </c>
      <c r="F10" s="91" t="s">
        <v>37</v>
      </c>
      <c r="G10" s="91" t="s">
        <v>32</v>
      </c>
      <c r="H10" s="91" t="s">
        <v>33</v>
      </c>
      <c r="I10" s="91" t="s">
        <v>0</v>
      </c>
      <c r="J10" s="91" t="s">
        <v>34</v>
      </c>
      <c r="K10" s="91" t="s">
        <v>35</v>
      </c>
      <c r="L10" s="92" t="s">
        <v>83</v>
      </c>
      <c r="M10" s="91" t="s">
        <v>62</v>
      </c>
      <c r="N10" s="91" t="s">
        <v>53</v>
      </c>
      <c r="O10" s="91" t="s">
        <v>52</v>
      </c>
      <c r="P10" s="93" t="s">
        <v>126</v>
      </c>
      <c r="Q10" s="91" t="s">
        <v>36</v>
      </c>
      <c r="R10" s="102" t="s">
        <v>137</v>
      </c>
      <c r="S10" s="102" t="s">
        <v>138</v>
      </c>
    </row>
    <row r="11" spans="1:19">
      <c r="B11" s="109" t="s">
        <v>22</v>
      </c>
      <c r="C11" s="110"/>
      <c r="D11" s="110"/>
      <c r="E11" s="111">
        <v>43389</v>
      </c>
      <c r="F11" s="112" t="str">
        <f>TEXT(Tableau1[[#This Row],[Date]],"AAAA MM")</f>
        <v>2018 10</v>
      </c>
      <c r="G11" s="110" t="s">
        <v>65</v>
      </c>
      <c r="H11" s="110" t="s">
        <v>68</v>
      </c>
      <c r="I11" s="110"/>
      <c r="J11" s="113"/>
      <c r="K11" s="110"/>
      <c r="L11" s="114" t="s">
        <v>135</v>
      </c>
      <c r="M11" s="28"/>
      <c r="N11" s="99"/>
      <c r="O11" s="97"/>
      <c r="Q11" s="109"/>
      <c r="R11" s="101"/>
      <c r="S11" s="103">
        <f>(Tableau1[[#This Row],[Tarif]]-Tableau1[[#This Row],[Facturé par Benoit]])/2</f>
        <v>0</v>
      </c>
    </row>
    <row r="12" spans="1:19">
      <c r="B12" s="124" t="s">
        <v>90</v>
      </c>
      <c r="C12" s="125"/>
      <c r="D12" s="125"/>
      <c r="E12" s="126">
        <v>43384</v>
      </c>
      <c r="F12" s="127" t="str">
        <f>TEXT(Tableau1[[#This Row],[Date]],"AAAA MM")</f>
        <v>2018 10</v>
      </c>
      <c r="G12" s="125" t="s">
        <v>64</v>
      </c>
      <c r="H12" s="125" t="s">
        <v>68</v>
      </c>
      <c r="I12" s="125"/>
      <c r="J12" s="128"/>
      <c r="K12" s="125"/>
      <c r="L12" s="129" t="s">
        <v>18</v>
      </c>
      <c r="M12" s="28"/>
      <c r="N12" s="94"/>
      <c r="O12" s="97"/>
      <c r="Q12" s="124"/>
      <c r="R12" s="101"/>
      <c r="S12" s="103">
        <f>(Tableau1[[#This Row],[Tarif]]-Tableau1[[#This Row],[Facturé par Benoit]])/2</f>
        <v>0</v>
      </c>
    </row>
    <row r="13" spans="1:19" ht="14.4" customHeight="1">
      <c r="B13" s="124" t="s">
        <v>92</v>
      </c>
      <c r="C13" s="125"/>
      <c r="D13" s="125"/>
      <c r="E13" s="126">
        <v>43390</v>
      </c>
      <c r="F13" s="127" t="str">
        <f>TEXT(Tableau1[[#This Row],[Date]],"AAAA MM")</f>
        <v>2018 10</v>
      </c>
      <c r="G13" s="125" t="s">
        <v>65</v>
      </c>
      <c r="H13" s="125" t="s">
        <v>55</v>
      </c>
      <c r="I13" s="125"/>
      <c r="J13" s="128"/>
      <c r="K13" s="125"/>
      <c r="L13" s="129" t="s">
        <v>17</v>
      </c>
      <c r="M13" s="28"/>
      <c r="N13" s="130"/>
      <c r="O13" s="97"/>
      <c r="P13" s="95"/>
      <c r="Q13" s="124"/>
      <c r="R13" s="101"/>
      <c r="S13" s="103">
        <f>(Tableau1[[#This Row],[Tarif]]-Tableau1[[#This Row],[Facturé par Benoit]])/2</f>
        <v>0</v>
      </c>
    </row>
    <row r="14" spans="1:19">
      <c r="B14" s="124" t="s">
        <v>130</v>
      </c>
      <c r="C14" s="125"/>
      <c r="D14" s="125"/>
      <c r="E14" s="126">
        <v>43390</v>
      </c>
      <c r="F14" s="127" t="str">
        <f>TEXT(Tableau1[[#This Row],[Date]],"AAAA MM")</f>
        <v>2018 10</v>
      </c>
      <c r="G14" s="125" t="s">
        <v>64</v>
      </c>
      <c r="H14" s="125" t="s">
        <v>58</v>
      </c>
      <c r="I14" s="125"/>
      <c r="J14" s="128"/>
      <c r="K14" s="125"/>
      <c r="L14" s="129" t="s">
        <v>17</v>
      </c>
      <c r="M14" s="28"/>
      <c r="N14" s="94"/>
      <c r="O14" s="97"/>
      <c r="Q14" s="124"/>
      <c r="R14" s="101"/>
      <c r="S14" s="103">
        <f>(Tableau1[[#This Row],[Tarif]]-Tableau1[[#This Row],[Facturé par Benoit]])/2</f>
        <v>0</v>
      </c>
    </row>
    <row r="15" spans="1:19">
      <c r="B15" s="124" t="s">
        <v>92</v>
      </c>
      <c r="C15" s="125"/>
      <c r="D15" s="125"/>
      <c r="E15" s="126">
        <v>43392</v>
      </c>
      <c r="F15" s="127" t="str">
        <f>TEXT(Tableau1[[#This Row],[Date]],"AAAA MM")</f>
        <v>2018 10</v>
      </c>
      <c r="G15" s="125" t="s">
        <v>64</v>
      </c>
      <c r="H15" s="125" t="s">
        <v>57</v>
      </c>
      <c r="I15" s="125"/>
      <c r="J15" s="128"/>
      <c r="K15" s="125"/>
      <c r="L15" s="129" t="s">
        <v>79</v>
      </c>
      <c r="M15" s="28"/>
      <c r="N15" s="94"/>
      <c r="O15" s="97"/>
      <c r="P15" s="95"/>
      <c r="Q15" s="124"/>
      <c r="R15" s="101"/>
      <c r="S15" s="103">
        <f>(Tableau1[[#This Row],[Tarif]]-Tableau1[[#This Row],[Facturé par Benoit]])/2</f>
        <v>0</v>
      </c>
    </row>
    <row r="16" spans="1:19">
      <c r="B16" s="124" t="s">
        <v>85</v>
      </c>
      <c r="C16" s="125"/>
      <c r="D16" s="125"/>
      <c r="E16" s="126">
        <v>43392</v>
      </c>
      <c r="F16" s="127" t="str">
        <f>TEXT(Tableau1[[#This Row],[Date]],"AAAA MM")</f>
        <v>2018 10</v>
      </c>
      <c r="G16" s="125" t="s">
        <v>64</v>
      </c>
      <c r="H16" s="125" t="s">
        <v>68</v>
      </c>
      <c r="I16" s="125"/>
      <c r="J16" s="128"/>
      <c r="K16" s="125"/>
      <c r="L16" s="129" t="s">
        <v>79</v>
      </c>
      <c r="M16" s="28"/>
      <c r="N16" s="94"/>
      <c r="O16" s="97"/>
      <c r="Q16" s="124"/>
      <c r="R16" s="101"/>
      <c r="S16" s="103">
        <f>(Tableau1[[#This Row],[Tarif]]-Tableau1[[#This Row],[Facturé par Benoit]])/2</f>
        <v>0</v>
      </c>
    </row>
    <row r="17" spans="2:19">
      <c r="B17" s="124" t="s">
        <v>21</v>
      </c>
      <c r="C17" s="125"/>
      <c r="D17" s="125"/>
      <c r="E17" s="126">
        <v>43395</v>
      </c>
      <c r="F17" s="127" t="str">
        <f>TEXT(Tableau1[[#This Row],[Date]],"AAAA MM")</f>
        <v>2018 10</v>
      </c>
      <c r="G17" s="125"/>
      <c r="H17" s="125" t="s">
        <v>69</v>
      </c>
      <c r="I17" s="125"/>
      <c r="J17" s="128"/>
      <c r="K17" s="125"/>
      <c r="L17" s="129" t="s">
        <v>79</v>
      </c>
      <c r="M17" s="28"/>
      <c r="O17" s="97"/>
      <c r="P17" s="95"/>
      <c r="Q17" s="124"/>
      <c r="R17" s="101"/>
      <c r="S17" s="103">
        <f>(Tableau1[[#This Row],[Tarif]]-Tableau1[[#This Row],[Facturé par Benoit]])/2</f>
        <v>0</v>
      </c>
    </row>
    <row r="18" spans="2:19">
      <c r="B18" s="124" t="s">
        <v>21</v>
      </c>
      <c r="C18" s="125"/>
      <c r="D18" s="125"/>
      <c r="E18" s="126">
        <v>43399</v>
      </c>
      <c r="F18" s="127" t="str">
        <f>TEXT(Tableau1[[#This Row],[Date]],"AAAA MM")</f>
        <v>2018 10</v>
      </c>
      <c r="G18" s="125" t="s">
        <v>65</v>
      </c>
      <c r="H18" s="125" t="s">
        <v>67</v>
      </c>
      <c r="I18" s="125"/>
      <c r="J18" s="128"/>
      <c r="K18" s="125"/>
      <c r="L18" s="129" t="s">
        <v>79</v>
      </c>
      <c r="M18" s="28"/>
      <c r="N18" s="94"/>
      <c r="O18" s="97"/>
      <c r="Q18" s="124"/>
      <c r="R18" s="101"/>
      <c r="S18" s="103">
        <f>(Tableau1[[#This Row],[Tarif]]-Tableau1[[#This Row],[Facturé par Benoit]])/2</f>
        <v>0</v>
      </c>
    </row>
    <row r="19" spans="2:19">
      <c r="B19" s="124" t="s">
        <v>92</v>
      </c>
      <c r="C19" s="125"/>
      <c r="D19" s="125"/>
      <c r="E19" s="126">
        <v>43395</v>
      </c>
      <c r="F19" s="127" t="str">
        <f>TEXT(Tableau1[[#This Row],[Date]],"AAAA MM")</f>
        <v>2018 10</v>
      </c>
      <c r="G19" s="125" t="s">
        <v>64</v>
      </c>
      <c r="H19" s="125" t="s">
        <v>56</v>
      </c>
      <c r="I19" s="125"/>
      <c r="J19" s="128"/>
      <c r="K19" s="125"/>
      <c r="L19" s="129" t="s">
        <v>79</v>
      </c>
      <c r="M19" s="28"/>
      <c r="N19" s="94"/>
      <c r="O19" s="97"/>
      <c r="P19" s="95"/>
      <c r="Q19" s="124"/>
      <c r="R19" s="101"/>
      <c r="S19" s="103">
        <f>(Tableau1[[#This Row],[Tarif]]-Tableau1[[#This Row],[Facturé par Benoit]])/2</f>
        <v>0</v>
      </c>
    </row>
    <row r="20" spans="2:19">
      <c r="B20" s="109" t="s">
        <v>24</v>
      </c>
      <c r="C20" s="28" t="s">
        <v>146</v>
      </c>
      <c r="D20" s="110"/>
      <c r="E20" s="111">
        <v>43375</v>
      </c>
      <c r="F20" s="112" t="str">
        <f>TEXT(Tableau1[[#This Row],[Date]],"AAAA MM")</f>
        <v>2018 10</v>
      </c>
      <c r="G20" s="110" t="s">
        <v>65</v>
      </c>
      <c r="H20" s="110" t="s">
        <v>58</v>
      </c>
      <c r="I20" s="110"/>
      <c r="J20" s="113"/>
      <c r="K20" s="110"/>
      <c r="L20" s="114" t="s">
        <v>18</v>
      </c>
      <c r="M20" s="28"/>
      <c r="N20" s="94"/>
      <c r="O20" s="97"/>
      <c r="Q20" s="109"/>
      <c r="R20" s="101"/>
      <c r="S20" s="103">
        <f>(Tableau1[[#This Row],[Tarif]]-Tableau1[[#This Row],[Facturé par Benoit]])/2</f>
        <v>0</v>
      </c>
    </row>
    <row r="21" spans="2:19">
      <c r="B21" s="109" t="s">
        <v>24</v>
      </c>
      <c r="C21" s="110"/>
      <c r="D21" s="110"/>
      <c r="E21" s="111">
        <v>43404</v>
      </c>
      <c r="F21" s="112" t="str">
        <f>TEXT(Tableau1[[#This Row],[Date]],"AAAA MM")</f>
        <v>2018 10</v>
      </c>
      <c r="G21" s="110" t="s">
        <v>65</v>
      </c>
      <c r="H21" s="110" t="s">
        <v>58</v>
      </c>
      <c r="I21" s="110"/>
      <c r="J21" s="113"/>
      <c r="K21" s="110"/>
      <c r="L21" s="114" t="s">
        <v>80</v>
      </c>
      <c r="M21" s="110"/>
      <c r="O21" s="97"/>
      <c r="Q21" s="109"/>
      <c r="R21" s="101"/>
      <c r="S21" s="103">
        <f>(Tableau1[[#This Row],[Tarif]]-Tableau1[[#This Row],[Facturé par Benoit]])/2</f>
        <v>0</v>
      </c>
    </row>
    <row r="22" spans="2:19">
      <c r="B22" s="109" t="s">
        <v>92</v>
      </c>
      <c r="C22" s="110"/>
      <c r="D22" s="110"/>
      <c r="E22" s="111">
        <v>43374</v>
      </c>
      <c r="F22" s="112" t="str">
        <f>TEXT(Tableau1[[#This Row],[Date]],"AAAA MM")</f>
        <v>2018 10</v>
      </c>
      <c r="G22" s="110" t="s">
        <v>65</v>
      </c>
      <c r="H22" s="110" t="s">
        <v>56</v>
      </c>
      <c r="I22" s="110"/>
      <c r="J22" s="113"/>
      <c r="K22" s="110"/>
      <c r="L22" s="114" t="s">
        <v>18</v>
      </c>
      <c r="M22" s="110"/>
      <c r="N22" s="99"/>
      <c r="O22" s="97"/>
      <c r="P22" s="98"/>
      <c r="Q22" s="109"/>
      <c r="R22" s="101"/>
      <c r="S22" s="103">
        <f>(Tableau1[[#This Row],[Tarif]]-Tableau1[[#This Row],[Facturé par Benoit]])/2</f>
        <v>0</v>
      </c>
    </row>
    <row r="23" spans="2:19">
      <c r="B23" s="124" t="s">
        <v>91</v>
      </c>
      <c r="C23" s="125"/>
      <c r="D23" s="125"/>
      <c r="E23" s="126">
        <v>43406</v>
      </c>
      <c r="F23" s="127" t="str">
        <f>TEXT(Tableau1[[#This Row],[Date]],"AAAA MM")</f>
        <v>2018 11</v>
      </c>
      <c r="G23" s="125" t="s">
        <v>65</v>
      </c>
      <c r="H23" s="125" t="s">
        <v>56</v>
      </c>
      <c r="I23" s="125"/>
      <c r="J23" s="128"/>
      <c r="K23" s="125"/>
      <c r="L23" s="129" t="s">
        <v>18</v>
      </c>
      <c r="M23" s="28"/>
      <c r="N23" s="94"/>
      <c r="O23" s="97"/>
      <c r="P23" s="95"/>
      <c r="Q23" s="124"/>
      <c r="R23" s="101"/>
      <c r="S23" s="103">
        <f>(Tableau1[[#This Row],[Tarif]]-Tableau1[[#This Row],[Facturé par Benoit]])/2</f>
        <v>0</v>
      </c>
    </row>
    <row r="24" spans="2:19">
      <c r="B24" s="124" t="s">
        <v>22</v>
      </c>
      <c r="C24" s="125"/>
      <c r="D24" s="125"/>
      <c r="E24" s="126">
        <v>43406</v>
      </c>
      <c r="F24" s="127" t="str">
        <f>TEXT(Tableau1[[#This Row],[Date]],"AAAA MM")</f>
        <v>2018 11</v>
      </c>
      <c r="G24" s="125" t="s">
        <v>64</v>
      </c>
      <c r="H24" s="125" t="s">
        <v>56</v>
      </c>
      <c r="I24" s="125"/>
      <c r="J24" s="128"/>
      <c r="K24" s="125"/>
      <c r="L24" s="129" t="s">
        <v>80</v>
      </c>
      <c r="M24" s="28"/>
      <c r="N24" s="94"/>
      <c r="O24" s="97"/>
      <c r="Q24" s="124"/>
      <c r="R24" s="101"/>
      <c r="S24" s="103">
        <f>(Tableau1[[#This Row],[Tarif]]-Tableau1[[#This Row],[Facturé par Benoit]])/2</f>
        <v>0</v>
      </c>
    </row>
    <row r="25" spans="2:19">
      <c r="B25" s="109" t="s">
        <v>21</v>
      </c>
      <c r="C25" s="110"/>
      <c r="D25" s="110"/>
      <c r="E25" s="111">
        <v>43409</v>
      </c>
      <c r="F25" s="112" t="str">
        <f>TEXT(Tableau1[[#This Row],[Date]],"AAAA MM")</f>
        <v>2018 11</v>
      </c>
      <c r="G25" s="110" t="s">
        <v>65</v>
      </c>
      <c r="H25" s="110" t="s">
        <v>67</v>
      </c>
      <c r="I25" s="110"/>
      <c r="J25" s="113"/>
      <c r="K25" s="110"/>
      <c r="L25" s="114" t="s">
        <v>80</v>
      </c>
      <c r="M25" s="97"/>
      <c r="N25" s="96"/>
      <c r="O25" s="97"/>
      <c r="Q25" s="109"/>
      <c r="R25" s="101"/>
      <c r="S25" s="103">
        <f>(Tableau1[[#This Row],[Tarif]]-Tableau1[[#This Row],[Facturé par Benoit]])/2</f>
        <v>0</v>
      </c>
    </row>
    <row r="26" spans="2:19">
      <c r="B26" s="124" t="s">
        <v>21</v>
      </c>
      <c r="C26" s="125"/>
      <c r="D26" s="125"/>
      <c r="E26" s="126">
        <v>43462</v>
      </c>
      <c r="F26" s="127" t="str">
        <f>TEXT(Tableau1[[#This Row],[Date]],"AAAA MM")</f>
        <v>2018 12</v>
      </c>
      <c r="G26" s="125" t="s">
        <v>65</v>
      </c>
      <c r="H26" s="125" t="s">
        <v>55</v>
      </c>
      <c r="I26" s="125"/>
      <c r="J26" s="128"/>
      <c r="K26" s="125"/>
      <c r="L26" s="129" t="s">
        <v>18</v>
      </c>
      <c r="M26" s="28"/>
      <c r="N26" s="94"/>
      <c r="O26" s="97"/>
      <c r="Q26" s="124"/>
      <c r="R26" s="101"/>
      <c r="S26" s="103">
        <f>(Tableau1[[#This Row],[Tarif]]-Tableau1[[#This Row],[Facturé par Benoit]])/2</f>
        <v>0</v>
      </c>
    </row>
    <row r="27" spans="2:19">
      <c r="B27" s="124" t="s">
        <v>92</v>
      </c>
      <c r="C27" s="125"/>
      <c r="D27" s="125"/>
      <c r="E27" s="126">
        <v>43406</v>
      </c>
      <c r="F27" s="127" t="str">
        <f>TEXT(Tableau1[[#This Row],[Date]],"AAAA MM")</f>
        <v>2018 11</v>
      </c>
      <c r="G27" s="125" t="s">
        <v>64</v>
      </c>
      <c r="H27" s="125" t="s">
        <v>56</v>
      </c>
      <c r="I27" s="125"/>
      <c r="J27" s="128"/>
      <c r="K27" s="125"/>
      <c r="L27" s="129" t="s">
        <v>80</v>
      </c>
      <c r="M27" s="28"/>
      <c r="N27" s="94"/>
      <c r="O27" s="97"/>
      <c r="Q27" s="124"/>
      <c r="R27" s="101"/>
      <c r="S27" s="103">
        <f>(Tableau1[[#This Row],[Tarif]]-Tableau1[[#This Row],[Facturé par Benoit]])/2</f>
        <v>0</v>
      </c>
    </row>
    <row r="28" spans="2:19">
      <c r="B28" s="124" t="s">
        <v>92</v>
      </c>
      <c r="C28" s="125"/>
      <c r="D28" s="125"/>
      <c r="E28" s="126">
        <v>43413</v>
      </c>
      <c r="F28" s="127" t="str">
        <f>TEXT(Tableau1[[#This Row],[Date]],"AAAA MM")</f>
        <v>2018 11</v>
      </c>
      <c r="G28" s="125" t="s">
        <v>64</v>
      </c>
      <c r="H28" s="125" t="s">
        <v>68</v>
      </c>
      <c r="I28" s="125"/>
      <c r="J28" s="128"/>
      <c r="K28" s="125"/>
      <c r="L28" s="129" t="s">
        <v>18</v>
      </c>
      <c r="M28" s="28"/>
      <c r="N28" s="94"/>
      <c r="O28" s="97"/>
      <c r="Q28" s="124"/>
      <c r="R28" s="101"/>
      <c r="S28" s="103">
        <f>(Tableau1[[#This Row],[Tarif]]-Tableau1[[#This Row],[Facturé par Benoit]])/2</f>
        <v>0</v>
      </c>
    </row>
  </sheetData>
  <mergeCells count="1">
    <mergeCell ref="A1:K3"/>
  </mergeCells>
  <dataValidations count="4">
    <dataValidation type="list" errorStyle="information" allowBlank="1" showInputMessage="1" showErrorMessage="1" errorTitle="Nouveau Client" error="Entrez un Nouveau Client" sqref="B11:B28" xr:uid="{00000000-0002-0000-0000-000001000000}">
      <formula1>selClient</formula1>
    </dataValidation>
    <dataValidation type="list" allowBlank="1" showInputMessage="1" showErrorMessage="1" sqref="G11:G28" xr:uid="{00000000-0002-0000-0000-000002000000}">
      <formula1>selES</formula1>
    </dataValidation>
    <dataValidation type="list" allowBlank="1" showInputMessage="1" showErrorMessage="1" sqref="H11:H28" xr:uid="{00000000-0002-0000-0000-000003000000}">
      <formula1>selTypeBien</formula1>
    </dataValidation>
    <dataValidation type="list" allowBlank="1" showInputMessage="1" showErrorMessage="1" sqref="L11:L28" xr:uid="{00000000-0002-0000-0000-000004000000}">
      <formula1>selExpert</formula1>
    </dataValidation>
  </dataValidations>
  <pageMargins left="0.7" right="0.7" top="0.75" bottom="0.75" header="0.3" footer="0.3"/>
  <pageSetup paperSize="9" orientation="portrait" horizont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T14"/>
  <sheetViews>
    <sheetView showGridLines="0" zoomScale="90" zoomScaleNormal="90" workbookViewId="0">
      <selection activeCell="C10" sqref="C10"/>
    </sheetView>
  </sheetViews>
  <sheetFormatPr baseColWidth="10" defaultColWidth="11.453125" defaultRowHeight="14.5"/>
  <cols>
    <col min="1" max="1" width="2.81640625" style="12" customWidth="1"/>
    <col min="2" max="2" width="10.81640625" style="12" bestFit="1" customWidth="1"/>
    <col min="3" max="3" width="10.81640625" style="12" customWidth="1"/>
    <col min="4" max="4" width="12.1796875" style="12" customWidth="1"/>
    <col min="5" max="5" width="7.81640625" style="12" hidden="1" customWidth="1"/>
    <col min="6" max="6" width="28.81640625" style="12" customWidth="1"/>
    <col min="7" max="7" width="25.81640625" style="12" customWidth="1"/>
    <col min="8" max="8" width="5.1796875" style="12" customWidth="1"/>
    <col min="9" max="9" width="10" style="12" customWidth="1"/>
    <col min="10" max="10" width="6.54296875" style="12" customWidth="1"/>
    <col min="11" max="11" width="9.453125" style="12" customWidth="1"/>
    <col min="12" max="12" width="0.81640625" style="16" customWidth="1"/>
    <col min="13" max="13" width="32.453125" style="12" customWidth="1"/>
    <col min="14" max="14" width="0.81640625" style="12" customWidth="1"/>
    <col min="15" max="15" width="16.453125" style="12" customWidth="1"/>
    <col min="16" max="16" width="1.1796875" style="12" customWidth="1"/>
    <col min="17" max="17" width="17.1796875" style="12" customWidth="1"/>
    <col min="18" max="18" width="33.1796875" style="12" customWidth="1"/>
    <col min="19" max="19" width="14.81640625" style="30" customWidth="1"/>
    <col min="20" max="20" width="50.81640625" style="12" customWidth="1"/>
    <col min="21" max="16384" width="11.453125" style="12"/>
  </cols>
  <sheetData>
    <row r="1" spans="2:20" ht="7.5" customHeight="1"/>
    <row r="2" spans="2:20" hidden="1"/>
    <row r="3" spans="2:20" hidden="1"/>
    <row r="4" spans="2:20" ht="12" hidden="1" customHeight="1"/>
    <row r="5" spans="2:20" s="1" customFormat="1" ht="18" customHeight="1" thickBot="1">
      <c r="B5" s="17"/>
      <c r="C5" s="18"/>
      <c r="D5" s="18"/>
      <c r="E5" s="18"/>
      <c r="F5" s="18"/>
      <c r="G5" s="18"/>
      <c r="H5" s="18"/>
      <c r="I5" s="18"/>
      <c r="J5" s="18"/>
      <c r="K5" s="19"/>
      <c r="L5" s="20"/>
      <c r="M5" s="18"/>
      <c r="N5" s="18"/>
      <c r="O5" s="18"/>
      <c r="P5" s="18"/>
      <c r="Q5" s="18"/>
      <c r="R5" s="21"/>
      <c r="S5" s="31"/>
      <c r="T5" s="18"/>
    </row>
    <row r="6" spans="2:20" ht="15" customHeight="1">
      <c r="B6" s="22"/>
      <c r="C6" s="23"/>
      <c r="D6" s="24"/>
      <c r="E6" s="29"/>
      <c r="F6" s="23"/>
      <c r="G6" s="23"/>
      <c r="H6" s="23"/>
      <c r="I6" s="25"/>
      <c r="J6" s="23"/>
      <c r="K6" s="23"/>
      <c r="L6" s="26"/>
      <c r="M6" s="23"/>
      <c r="N6" s="23"/>
      <c r="O6" s="41"/>
      <c r="P6" s="23"/>
      <c r="Q6" s="27"/>
      <c r="R6" s="23"/>
      <c r="S6" s="32"/>
      <c r="T6" s="23"/>
    </row>
    <row r="7" spans="2:20">
      <c r="B7" s="34"/>
      <c r="C7" s="35"/>
      <c r="D7" s="36"/>
      <c r="E7" s="37"/>
      <c r="F7" s="35"/>
      <c r="G7" s="35"/>
      <c r="H7" s="35"/>
      <c r="I7" s="39"/>
      <c r="J7" s="35"/>
      <c r="K7" s="40"/>
      <c r="L7" s="37"/>
      <c r="M7" s="35"/>
      <c r="N7" s="37"/>
      <c r="O7" s="14"/>
      <c r="P7" s="37"/>
      <c r="Q7" s="38"/>
      <c r="R7" s="14"/>
      <c r="S7" s="33"/>
      <c r="T7" s="34"/>
    </row>
    <row r="8" spans="2:20">
      <c r="B8" s="34"/>
      <c r="C8" s="35"/>
      <c r="D8" s="36"/>
      <c r="E8" s="37"/>
      <c r="F8" s="35"/>
      <c r="G8" s="35"/>
      <c r="H8" s="35"/>
      <c r="I8" s="39"/>
      <c r="J8" s="35"/>
      <c r="K8" s="40"/>
      <c r="L8" s="37"/>
      <c r="M8" s="35"/>
      <c r="N8" s="37"/>
      <c r="O8" s="14"/>
      <c r="P8" s="37"/>
      <c r="Q8" s="38"/>
      <c r="R8" s="14"/>
      <c r="S8" s="33"/>
      <c r="T8" s="34"/>
    </row>
    <row r="9" spans="2:20">
      <c r="B9" s="34"/>
      <c r="C9" s="35"/>
      <c r="D9" s="36"/>
      <c r="E9" s="37"/>
      <c r="F9" s="28"/>
      <c r="G9" s="35"/>
      <c r="H9" s="35"/>
      <c r="I9" s="39"/>
      <c r="J9" s="35"/>
      <c r="K9" s="40"/>
      <c r="L9" s="37"/>
      <c r="M9" s="35"/>
      <c r="N9" s="37"/>
      <c r="O9" s="14"/>
      <c r="P9" s="37"/>
      <c r="Q9" s="38"/>
      <c r="R9" s="14"/>
      <c r="S9" s="33"/>
      <c r="T9" s="34"/>
    </row>
    <row r="10" spans="2:20">
      <c r="B10" s="34"/>
      <c r="C10" s="35"/>
      <c r="D10" s="36"/>
      <c r="E10" s="37"/>
      <c r="F10" s="28"/>
      <c r="G10" s="35"/>
      <c r="H10" s="35"/>
      <c r="I10" s="39"/>
      <c r="J10" s="35"/>
      <c r="K10" s="40"/>
      <c r="L10" s="37"/>
      <c r="M10" s="35"/>
      <c r="N10" s="37"/>
      <c r="O10" s="14"/>
      <c r="P10" s="37"/>
      <c r="Q10" s="38"/>
      <c r="R10" s="14"/>
      <c r="S10" s="33"/>
      <c r="T10" s="34"/>
    </row>
    <row r="11" spans="2:20">
      <c r="B11" s="34"/>
      <c r="C11" s="35"/>
      <c r="D11" s="36"/>
      <c r="E11" s="37"/>
      <c r="F11" s="28"/>
      <c r="G11" s="35"/>
      <c r="H11" s="35"/>
      <c r="I11" s="39"/>
      <c r="J11" s="35"/>
      <c r="K11" s="40"/>
      <c r="L11" s="37"/>
      <c r="M11" s="35"/>
      <c r="N11" s="37"/>
      <c r="O11" s="14"/>
      <c r="P11" s="37"/>
      <c r="Q11" s="38"/>
      <c r="R11" s="14"/>
      <c r="S11" s="33"/>
      <c r="T11" s="34"/>
    </row>
    <row r="12" spans="2:20">
      <c r="B12" s="34"/>
      <c r="C12" s="35"/>
      <c r="D12" s="36"/>
      <c r="E12" s="37"/>
      <c r="F12" s="28"/>
      <c r="G12" s="35"/>
      <c r="H12" s="35"/>
      <c r="I12" s="39"/>
      <c r="J12" s="35"/>
      <c r="K12" s="40"/>
      <c r="L12" s="37"/>
      <c r="M12" s="35"/>
      <c r="N12" s="37"/>
      <c r="O12" s="14"/>
      <c r="P12" s="37"/>
      <c r="Q12" s="38"/>
      <c r="R12" s="14"/>
      <c r="S12" s="33"/>
      <c r="T12" s="34"/>
    </row>
    <row r="13" spans="2:20">
      <c r="B13" s="76"/>
      <c r="C13" s="77"/>
      <c r="D13" s="78"/>
      <c r="E13" s="79"/>
      <c r="F13" s="77"/>
      <c r="G13" s="77"/>
      <c r="H13" s="77"/>
      <c r="I13" s="80"/>
      <c r="J13" s="77"/>
      <c r="K13" s="81"/>
      <c r="L13" s="79"/>
      <c r="M13" s="77"/>
      <c r="N13" s="79"/>
      <c r="O13" s="83"/>
      <c r="P13" s="79"/>
      <c r="Q13" s="82"/>
      <c r="R13" s="83"/>
      <c r="S13" s="84"/>
      <c r="T13" s="76"/>
    </row>
    <row r="14" spans="2:20">
      <c r="B14" s="76"/>
      <c r="C14" s="77"/>
      <c r="D14" s="78"/>
      <c r="E14" s="79"/>
      <c r="F14" s="77"/>
      <c r="G14" s="77"/>
      <c r="H14" s="77"/>
      <c r="I14" s="80"/>
      <c r="J14" s="77"/>
      <c r="K14" s="81"/>
      <c r="L14" s="79"/>
      <c r="M14" s="77"/>
      <c r="N14" s="79"/>
      <c r="O14" s="83"/>
      <c r="P14" s="79"/>
      <c r="Q14" s="82"/>
      <c r="R14" s="83"/>
      <c r="S14" s="84"/>
      <c r="T14" s="76"/>
    </row>
  </sheetData>
  <conditionalFormatting sqref="I6:I14">
    <cfRule type="dataBar" priority="19">
      <dataBar>
        <cfvo type="min"/>
        <cfvo type="max"/>
        <color rgb="FF008AEF"/>
      </dataBar>
    </cfRule>
  </conditionalFormatting>
  <dataValidations count="4">
    <dataValidation type="list" allowBlank="1" showInputMessage="1" showErrorMessage="1" sqref="J6:J14" xr:uid="{00000000-0002-0000-0100-000000000000}">
      <formula1>selEtatFact</formula1>
    </dataValidation>
    <dataValidation type="list" allowBlank="1" showInputMessage="1" showErrorMessage="1" sqref="K6:K14" xr:uid="{00000000-0002-0000-0100-000001000000}">
      <formula1>selExpert</formula1>
    </dataValidation>
    <dataValidation type="list" allowBlank="1" showInputMessage="1" showErrorMessage="1" sqref="G6:G14" xr:uid="{00000000-0002-0000-0100-000002000000}">
      <formula1>selTypeBien</formula1>
    </dataValidation>
    <dataValidation type="list" errorStyle="information" allowBlank="1" showInputMessage="1" showErrorMessage="1" errorTitle="Nouveau Client" error="Entrez un Nouveau Client" sqref="B6:B14" xr:uid="{00000000-0002-0000-0100-000003000000}">
      <formula1>selClient</formula1>
    </dataValidation>
  </dataValidations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36"/>
  <sheetViews>
    <sheetView zoomScaleNormal="100" workbookViewId="0">
      <selection sqref="A1:XFD1048576"/>
    </sheetView>
  </sheetViews>
  <sheetFormatPr baseColWidth="10" defaultColWidth="10.81640625" defaultRowHeight="14.5"/>
  <cols>
    <col min="1" max="1" width="23.1796875" style="106" bestFit="1" customWidth="1"/>
    <col min="2" max="2" width="21.81640625" style="115" customWidth="1"/>
    <col min="3" max="3" width="19.1796875" style="104" customWidth="1"/>
    <col min="4" max="4" width="26" style="104" customWidth="1"/>
    <col min="5" max="5" width="18.453125" style="104" customWidth="1"/>
    <col min="6" max="6" width="27" style="104" customWidth="1"/>
    <col min="7" max="7" width="23.81640625" style="104" customWidth="1"/>
    <col min="8" max="8" width="10.81640625" style="104"/>
    <col min="9" max="9" width="14.81640625" style="104" customWidth="1"/>
    <col min="10" max="16384" width="10.81640625" style="104"/>
  </cols>
  <sheetData>
    <row r="2" spans="1:9">
      <c r="A2" s="107"/>
      <c r="B2" s="116"/>
      <c r="C2" s="117"/>
      <c r="D2" s="117"/>
      <c r="E2" s="117"/>
      <c r="F2" s="117"/>
      <c r="G2" s="117"/>
      <c r="H2" s="117"/>
      <c r="I2" s="117"/>
    </row>
    <row r="3" spans="1:9">
      <c r="A3" s="107"/>
      <c r="B3" s="116"/>
      <c r="C3" s="117"/>
      <c r="D3" s="117"/>
      <c r="E3" s="117"/>
      <c r="F3" s="117"/>
      <c r="G3" s="117"/>
      <c r="H3" s="117"/>
      <c r="I3" s="117"/>
    </row>
    <row r="4" spans="1:9">
      <c r="A4" s="107"/>
      <c r="B4" s="116"/>
      <c r="C4" s="117"/>
      <c r="D4" s="117"/>
      <c r="E4" s="117"/>
      <c r="F4" s="117"/>
      <c r="G4" s="117"/>
      <c r="H4" s="117"/>
    </row>
    <row r="5" spans="1:9">
      <c r="H5" s="117"/>
    </row>
    <row r="6" spans="1:9">
      <c r="A6" s="107"/>
      <c r="B6" s="116"/>
      <c r="C6" s="117"/>
      <c r="D6" s="117"/>
      <c r="E6" s="117"/>
      <c r="F6" s="117"/>
      <c r="G6" s="117"/>
      <c r="H6" s="117"/>
      <c r="I6" s="117"/>
    </row>
    <row r="7" spans="1:9">
      <c r="A7" s="107"/>
      <c r="B7" s="116"/>
      <c r="C7" s="117"/>
      <c r="D7" s="117"/>
      <c r="E7" s="117"/>
      <c r="F7" s="117"/>
      <c r="G7" s="117"/>
      <c r="H7" s="117"/>
      <c r="I7" s="117"/>
    </row>
    <row r="8" spans="1:9">
      <c r="A8" s="107"/>
      <c r="B8" s="116"/>
      <c r="C8" s="117"/>
      <c r="D8" s="117"/>
      <c r="E8" s="117"/>
      <c r="F8" s="117"/>
      <c r="G8" s="117"/>
      <c r="H8" s="117"/>
      <c r="I8" s="117"/>
    </row>
    <row r="9" spans="1:9">
      <c r="A9" s="107"/>
      <c r="B9" s="116"/>
      <c r="C9" s="117"/>
      <c r="D9" s="117"/>
      <c r="E9" s="117"/>
      <c r="F9" s="117"/>
      <c r="G9" s="117"/>
      <c r="H9" s="117"/>
    </row>
    <row r="10" spans="1:9">
      <c r="A10" s="107"/>
      <c r="B10" s="116"/>
      <c r="C10" s="117"/>
      <c r="D10" s="117"/>
      <c r="E10" s="117"/>
      <c r="F10" s="117"/>
      <c r="G10" s="117"/>
      <c r="H10" s="117"/>
      <c r="I10" s="117"/>
    </row>
    <row r="11" spans="1:9">
      <c r="A11" s="107"/>
      <c r="B11" s="116"/>
      <c r="C11" s="117"/>
      <c r="D11" s="117"/>
      <c r="E11" s="117"/>
      <c r="F11" s="117"/>
      <c r="G11" s="117"/>
      <c r="H11" s="117"/>
      <c r="I11" s="117"/>
    </row>
    <row r="12" spans="1:9">
      <c r="H12" s="117"/>
    </row>
    <row r="13" spans="1:9">
      <c r="H13" s="117"/>
    </row>
    <row r="14" spans="1:9">
      <c r="H14" s="117"/>
    </row>
    <row r="15" spans="1:9">
      <c r="A15" s="107"/>
      <c r="B15" s="116"/>
      <c r="C15" s="117"/>
      <c r="D15" s="117"/>
      <c r="E15" s="117"/>
      <c r="F15" s="118"/>
      <c r="G15" s="117"/>
      <c r="H15" s="117"/>
      <c r="I15" s="117"/>
    </row>
    <row r="16" spans="1:9">
      <c r="H16" s="117"/>
    </row>
    <row r="17" spans="1:9">
      <c r="H17" s="117"/>
    </row>
    <row r="18" spans="1:9">
      <c r="A18" s="108"/>
      <c r="B18" s="119"/>
      <c r="C18" s="120"/>
      <c r="D18" s="120"/>
      <c r="E18" s="120"/>
      <c r="F18" s="120"/>
      <c r="G18" s="120"/>
      <c r="H18" s="120"/>
      <c r="I18" s="120"/>
    </row>
    <row r="19" spans="1:9">
      <c r="A19" s="108"/>
      <c r="B19" s="119"/>
      <c r="C19" s="120"/>
      <c r="D19" s="120"/>
      <c r="E19" s="120"/>
      <c r="F19" s="120"/>
      <c r="G19" s="120"/>
      <c r="H19" s="120"/>
      <c r="I19" s="120"/>
    </row>
    <row r="20" spans="1:9">
      <c r="A20" s="108"/>
      <c r="B20" s="119"/>
      <c r="C20" s="120"/>
      <c r="D20" s="120"/>
      <c r="E20" s="120"/>
      <c r="F20" s="121"/>
      <c r="G20" s="120"/>
      <c r="H20" s="120"/>
      <c r="I20" s="120"/>
    </row>
    <row r="21" spans="1:9">
      <c r="A21" s="108"/>
      <c r="B21" s="119"/>
      <c r="C21" s="120"/>
      <c r="D21" s="120"/>
      <c r="E21" s="120"/>
      <c r="F21" s="120"/>
      <c r="G21" s="120"/>
      <c r="H21" s="120"/>
      <c r="I21" s="120"/>
    </row>
    <row r="22" spans="1:9">
      <c r="A22" s="107"/>
      <c r="B22" s="119"/>
      <c r="C22" s="117"/>
      <c r="D22" s="117"/>
      <c r="E22" s="117"/>
      <c r="F22" s="117"/>
      <c r="G22" s="117"/>
      <c r="H22" s="120"/>
      <c r="I22" s="117"/>
    </row>
    <row r="23" spans="1:9">
      <c r="A23" s="107"/>
      <c r="B23" s="116"/>
      <c r="C23" s="117"/>
      <c r="D23" s="117"/>
      <c r="E23" s="117"/>
      <c r="F23" s="117"/>
      <c r="G23" s="117"/>
      <c r="H23" s="120"/>
      <c r="I23" s="117"/>
    </row>
    <row r="24" spans="1:9">
      <c r="H24" s="120"/>
    </row>
    <row r="25" spans="1:9">
      <c r="H25" s="122"/>
    </row>
    <row r="26" spans="1:9">
      <c r="H26" s="117"/>
    </row>
    <row r="27" spans="1:9">
      <c r="H27" s="117"/>
    </row>
    <row r="28" spans="1:9">
      <c r="H28" s="117"/>
    </row>
    <row r="29" spans="1:9">
      <c r="H29" s="117"/>
    </row>
    <row r="30" spans="1:9">
      <c r="H30" s="117"/>
    </row>
    <row r="31" spans="1:9">
      <c r="H31" s="117"/>
    </row>
    <row r="32" spans="1:9">
      <c r="H32" s="117"/>
    </row>
    <row r="33" spans="8:8">
      <c r="H33" s="122"/>
    </row>
    <row r="34" spans="8:8">
      <c r="H34" s="122"/>
    </row>
    <row r="35" spans="8:8">
      <c r="H35" s="122"/>
    </row>
    <row r="36" spans="8:8">
      <c r="H36" s="12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P7"/>
  <sheetViews>
    <sheetView showGridLines="0" showRowColHeaders="0" zoomScaleNormal="100" workbookViewId="0"/>
  </sheetViews>
  <sheetFormatPr baseColWidth="10" defaultColWidth="11.453125" defaultRowHeight="14.5"/>
  <cols>
    <col min="1" max="1" width="11.6328125" bestFit="1" customWidth="1"/>
    <col min="2" max="2" width="15.54296875" bestFit="1" customWidth="1"/>
    <col min="3" max="3" width="2.81640625" customWidth="1"/>
  </cols>
  <sheetData>
    <row r="1" spans="1:16" ht="30" customHeight="1">
      <c r="D1" s="132" t="s">
        <v>49</v>
      </c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3" spans="1:16">
      <c r="A3" s="5" t="s">
        <v>37</v>
      </c>
      <c r="B3" t="s">
        <v>40</v>
      </c>
    </row>
    <row r="4" spans="1:16">
      <c r="A4" s="6" t="s">
        <v>145</v>
      </c>
      <c r="B4" s="7"/>
    </row>
    <row r="5" spans="1:16">
      <c r="A5" s="6" t="s">
        <v>147</v>
      </c>
      <c r="B5" s="7"/>
    </row>
    <row r="6" spans="1:16">
      <c r="A6" s="6" t="s">
        <v>148</v>
      </c>
      <c r="B6" s="7"/>
    </row>
    <row r="7" spans="1:16">
      <c r="A7" s="6" t="s">
        <v>39</v>
      </c>
      <c r="B7" s="7"/>
    </row>
  </sheetData>
  <mergeCells count="1">
    <mergeCell ref="D1:P1"/>
  </mergeCell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3"/>
  <sheetViews>
    <sheetView showZeros="0" showWhiteSpace="0" view="pageLayout" zoomScaleNormal="80" workbookViewId="0">
      <selection sqref="A1:XFD1048576"/>
    </sheetView>
  </sheetViews>
  <sheetFormatPr baseColWidth="10" defaultColWidth="10.81640625" defaultRowHeight="14.5"/>
  <cols>
    <col min="1" max="1" width="9.1796875" style="42" customWidth="1"/>
    <col min="2" max="2" width="13.54296875" style="67" customWidth="1"/>
    <col min="3" max="3" width="26.81640625" style="42" customWidth="1"/>
    <col min="4" max="4" width="12.81640625" style="42" customWidth="1"/>
    <col min="5" max="6" width="10.81640625" style="42" customWidth="1"/>
    <col min="7" max="16384" width="10.81640625" style="42"/>
  </cols>
  <sheetData>
    <row r="1" spans="1:6" ht="19" customHeight="1">
      <c r="A1" s="137"/>
      <c r="B1" s="137"/>
      <c r="D1" s="74"/>
      <c r="E1" s="136"/>
      <c r="F1" s="136"/>
    </row>
    <row r="2" spans="1:6">
      <c r="A2" s="43"/>
      <c r="E2" s="44"/>
      <c r="F2" s="45"/>
    </row>
    <row r="3" spans="1:6">
      <c r="A3" s="43"/>
    </row>
    <row r="4" spans="1:6">
      <c r="A4" s="43"/>
      <c r="E4" s="60"/>
      <c r="F4" s="73"/>
    </row>
    <row r="5" spans="1:6">
      <c r="A5" s="43"/>
      <c r="E5" s="71"/>
      <c r="F5" s="46"/>
    </row>
    <row r="6" spans="1:6">
      <c r="A6" s="43"/>
      <c r="E6" s="71"/>
      <c r="F6" s="46"/>
    </row>
    <row r="7" spans="1:6">
      <c r="A7" s="43"/>
      <c r="E7" s="72"/>
      <c r="F7" s="47"/>
    </row>
    <row r="8" spans="1:6">
      <c r="A8" s="43"/>
    </row>
    <row r="9" spans="1:6">
      <c r="A9" s="43"/>
    </row>
    <row r="10" spans="1:6" ht="15" customHeight="1"/>
    <row r="11" spans="1:6">
      <c r="A11" s="48"/>
      <c r="B11" s="65"/>
      <c r="C11" s="64"/>
    </row>
    <row r="12" spans="1:6">
      <c r="A12" s="138"/>
      <c r="B12" s="138"/>
      <c r="C12" s="138"/>
      <c r="D12" s="138"/>
      <c r="E12" s="138"/>
      <c r="F12" s="138"/>
    </row>
    <row r="13" spans="1:6" s="50" customFormat="1" ht="22.5" customHeight="1">
      <c r="A13" s="49"/>
      <c r="B13" s="139"/>
      <c r="C13" s="140"/>
      <c r="D13" s="49"/>
      <c r="E13" s="49"/>
      <c r="F13" s="49"/>
    </row>
    <row r="14" spans="1:6">
      <c r="A14" s="133"/>
      <c r="B14" s="66"/>
      <c r="C14" s="51"/>
      <c r="D14" s="52"/>
      <c r="E14" s="53"/>
      <c r="F14" s="53"/>
    </row>
    <row r="15" spans="1:6">
      <c r="A15" s="134"/>
      <c r="B15" s="68"/>
      <c r="C15" s="54"/>
      <c r="D15" s="54"/>
      <c r="E15" s="54"/>
      <c r="F15" s="54"/>
    </row>
    <row r="16" spans="1:6">
      <c r="A16" s="134"/>
      <c r="B16" s="68"/>
      <c r="D16" s="54"/>
      <c r="E16" s="54"/>
      <c r="F16" s="54"/>
    </row>
    <row r="17" spans="1:6">
      <c r="A17" s="134"/>
      <c r="B17" s="68"/>
      <c r="C17" s="54"/>
      <c r="D17" s="54"/>
      <c r="E17" s="54"/>
      <c r="F17" s="54"/>
    </row>
    <row r="18" spans="1:6">
      <c r="A18" s="135"/>
      <c r="B18" s="68"/>
      <c r="C18" s="100"/>
      <c r="D18" s="54"/>
      <c r="E18" s="54"/>
      <c r="F18" s="54"/>
    </row>
    <row r="19" spans="1:6">
      <c r="A19" s="57"/>
      <c r="B19" s="69"/>
      <c r="C19" s="55"/>
      <c r="D19" s="54"/>
      <c r="E19" s="56"/>
      <c r="F19" s="58"/>
    </row>
    <row r="20" spans="1:6" ht="18.5">
      <c r="A20" s="57"/>
      <c r="B20" s="69"/>
      <c r="C20" s="105"/>
      <c r="D20" s="54"/>
      <c r="E20" s="56"/>
      <c r="F20" s="59"/>
    </row>
    <row r="21" spans="1:6">
      <c r="A21" s="57"/>
      <c r="B21" s="69"/>
      <c r="C21" s="55"/>
      <c r="D21" s="54"/>
      <c r="E21" s="54"/>
      <c r="F21" s="54"/>
    </row>
    <row r="22" spans="1:6">
      <c r="C22" s="63"/>
    </row>
    <row r="23" spans="1:6">
      <c r="C23" s="63"/>
    </row>
  </sheetData>
  <mergeCells count="5">
    <mergeCell ref="A14:A18"/>
    <mergeCell ref="E1:F1"/>
    <mergeCell ref="A1:B1"/>
    <mergeCell ref="A12:F12"/>
    <mergeCell ref="B13:C13"/>
  </mergeCells>
  <pageMargins left="0.70866141732283472" right="0.70866141732283472" top="0.94488188976377963" bottom="0.74803149606299213" header="0.31496062992125984" footer="0.31496062992125984"/>
  <pageSetup paperSize="9" orientation="portrait" horizontalDpi="4294967292" verticalDpi="4294967292" r:id="rId1"/>
  <headerFooter>
    <oddHeader>&amp;L&amp;G&amp;CPage &amp;P de &amp;N&amp;R&amp;D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PARAM!$D$5:$D$6</xm:f>
          </x14:formula1>
          <xm:sqref>A1</xm:sqref>
        </x14:dataValidation>
        <x14:dataValidation type="list" allowBlank="1" showInputMessage="1" showErrorMessage="1" xr:uid="{00000000-0002-0000-0400-000001000000}">
          <x14:formula1>
            <xm:f>PARAM!$P$12:$P$25</xm:f>
          </x14:formula1>
          <xm:sqref>E4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3"/>
  <sheetViews>
    <sheetView showZeros="0" view="pageLayout" zoomScaleNormal="80" workbookViewId="0">
      <selection activeCell="B3" sqref="B3"/>
    </sheetView>
  </sheetViews>
  <sheetFormatPr baseColWidth="10" defaultColWidth="10.81640625" defaultRowHeight="14.5"/>
  <cols>
    <col min="1" max="1" width="9.1796875" style="42" customWidth="1"/>
    <col min="2" max="2" width="13.54296875" style="67" customWidth="1"/>
    <col min="3" max="3" width="26.81640625" style="42" customWidth="1"/>
    <col min="4" max="4" width="12.81640625" style="42" customWidth="1"/>
    <col min="5" max="6" width="10.81640625" style="42" customWidth="1"/>
    <col min="7" max="16384" width="10.81640625" style="42"/>
  </cols>
  <sheetData>
    <row r="1" spans="1:6" ht="19" customHeight="1">
      <c r="A1" s="137"/>
      <c r="B1" s="137"/>
      <c r="D1" s="74"/>
      <c r="E1" s="136"/>
      <c r="F1" s="136"/>
    </row>
    <row r="2" spans="1:6">
      <c r="A2" s="43"/>
      <c r="E2" s="44"/>
      <c r="F2" s="45"/>
    </row>
    <row r="3" spans="1:6">
      <c r="A3" s="43"/>
    </row>
    <row r="4" spans="1:6">
      <c r="A4" s="43"/>
      <c r="D4" s="150"/>
      <c r="E4" s="151"/>
      <c r="F4" s="152"/>
    </row>
    <row r="5" spans="1:6">
      <c r="A5" s="43"/>
      <c r="D5" s="147"/>
      <c r="E5" s="148"/>
      <c r="F5" s="149"/>
    </row>
    <row r="6" spans="1:6">
      <c r="A6" s="43"/>
      <c r="D6" s="144"/>
      <c r="E6" s="145"/>
      <c r="F6" s="146"/>
    </row>
    <row r="7" spans="1:6">
      <c r="A7" s="43"/>
      <c r="D7" s="141"/>
      <c r="E7" s="142"/>
      <c r="F7" s="143"/>
    </row>
    <row r="8" spans="1:6">
      <c r="A8" s="43"/>
    </row>
    <row r="9" spans="1:6">
      <c r="A9" s="43"/>
    </row>
    <row r="11" spans="1:6">
      <c r="A11" s="48"/>
      <c r="B11" s="65"/>
      <c r="C11" s="64"/>
    </row>
    <row r="12" spans="1:6">
      <c r="A12" s="138"/>
      <c r="B12" s="138"/>
      <c r="C12" s="138"/>
      <c r="D12" s="138"/>
      <c r="E12" s="138"/>
      <c r="F12" s="138"/>
    </row>
    <row r="13" spans="1:6" s="50" customFormat="1" ht="23.15" customHeight="1">
      <c r="A13" s="75"/>
      <c r="B13" s="139"/>
      <c r="C13" s="140"/>
      <c r="D13" s="75"/>
      <c r="E13" s="75"/>
      <c r="F13" s="75"/>
    </row>
    <row r="14" spans="1:6">
      <c r="A14" s="133"/>
      <c r="B14" s="66"/>
      <c r="C14" s="51"/>
      <c r="D14" s="52"/>
      <c r="E14" s="53"/>
      <c r="F14" s="53"/>
    </row>
    <row r="15" spans="1:6">
      <c r="A15" s="134"/>
      <c r="B15" s="68"/>
      <c r="C15" s="54"/>
      <c r="D15" s="54"/>
      <c r="E15" s="54"/>
      <c r="F15" s="54"/>
    </row>
    <row r="16" spans="1:6">
      <c r="A16" s="134"/>
      <c r="B16" s="68"/>
      <c r="D16" s="54"/>
      <c r="E16" s="54"/>
      <c r="F16" s="54"/>
    </row>
    <row r="17" spans="1:6">
      <c r="A17" s="134"/>
      <c r="B17" s="68"/>
      <c r="C17" s="54"/>
      <c r="D17" s="54"/>
      <c r="E17" s="54"/>
      <c r="F17" s="54"/>
    </row>
    <row r="18" spans="1:6">
      <c r="A18" s="134"/>
      <c r="B18" s="68"/>
      <c r="C18" s="100"/>
      <c r="D18" s="54"/>
      <c r="E18" s="54"/>
      <c r="F18" s="54"/>
    </row>
    <row r="19" spans="1:6">
      <c r="A19" s="57"/>
      <c r="B19" s="69"/>
      <c r="C19" s="55"/>
      <c r="D19" s="54"/>
      <c r="E19" s="56"/>
      <c r="F19" s="58"/>
    </row>
    <row r="20" spans="1:6">
      <c r="A20" s="57"/>
      <c r="B20" s="69"/>
      <c r="C20" s="55"/>
      <c r="D20" s="54"/>
      <c r="E20" s="56"/>
      <c r="F20" s="59"/>
    </row>
    <row r="21" spans="1:6">
      <c r="A21" s="57"/>
      <c r="B21" s="69"/>
      <c r="C21" s="55"/>
      <c r="D21" s="54"/>
      <c r="E21" s="54"/>
      <c r="F21" s="54"/>
    </row>
    <row r="22" spans="1:6">
      <c r="C22" s="63"/>
    </row>
    <row r="23" spans="1:6">
      <c r="C23" s="63"/>
    </row>
  </sheetData>
  <mergeCells count="9">
    <mergeCell ref="A14:A18"/>
    <mergeCell ref="D7:F7"/>
    <mergeCell ref="D6:F6"/>
    <mergeCell ref="D5:F5"/>
    <mergeCell ref="A1:B1"/>
    <mergeCell ref="E1:F1"/>
    <mergeCell ref="A12:F12"/>
    <mergeCell ref="B13:C13"/>
    <mergeCell ref="D4:F4"/>
  </mergeCells>
  <pageMargins left="0.70866141732283472" right="0.70866141732283472" top="0.94488188976377963" bottom="0.74803149606299213" header="0.31496062992125984" footer="0.31496062992125984"/>
  <pageSetup paperSize="9" orientation="portrait" horizontalDpi="4294967292" verticalDpi="4294967292" r:id="rId1"/>
  <headerFooter>
    <oddHeader>&amp;L&amp;G&amp;CPage &amp;P de &amp;N&amp;R&amp;D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PARAM!$D$5:$D$6</xm:f>
          </x14:formula1>
          <xm:sqref>A1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S37"/>
  <sheetViews>
    <sheetView workbookViewId="0">
      <pane ySplit="10" topLeftCell="A14" activePane="bottomLeft" state="frozen"/>
      <selection activeCell="D1" sqref="D1"/>
      <selection pane="bottomLeft" activeCell="B25" sqref="B25"/>
    </sheetView>
  </sheetViews>
  <sheetFormatPr baseColWidth="10" defaultColWidth="11.453125" defaultRowHeight="14.5"/>
  <cols>
    <col min="1" max="1" width="2.81640625" customWidth="1"/>
    <col min="2" max="2" width="25.81640625" customWidth="1"/>
    <col min="3" max="3" width="2.81640625" customWidth="1"/>
    <col min="5" max="5" width="2.81640625" customWidth="1"/>
    <col min="6" max="6" width="25.81640625" customWidth="1"/>
    <col min="7" max="7" width="2.81640625" customWidth="1"/>
    <col min="8" max="8" width="25.81640625" customWidth="1"/>
    <col min="9" max="9" width="0" hidden="1" customWidth="1"/>
    <col min="10" max="10" width="2.81640625" customWidth="1"/>
    <col min="11" max="11" width="25.81640625" customWidth="1"/>
    <col min="12" max="13" width="2.81640625" customWidth="1"/>
    <col min="14" max="14" width="10.81640625" customWidth="1"/>
    <col min="15" max="15" width="4.1796875" customWidth="1"/>
    <col min="16" max="16" width="12.81640625" customWidth="1"/>
  </cols>
  <sheetData>
    <row r="1" spans="1:19" s="11" customFormat="1" ht="14">
      <c r="A1" s="154" t="s">
        <v>29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1:19" s="11" customFormat="1" ht="14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</row>
    <row r="3" spans="1:19" s="11" customFormat="1" ht="14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</row>
    <row r="4" spans="1:19">
      <c r="D4" t="s">
        <v>115</v>
      </c>
    </row>
    <row r="5" spans="1:19">
      <c r="D5" t="s">
        <v>127</v>
      </c>
      <c r="E5" t="s">
        <v>116</v>
      </c>
      <c r="H5" t="s">
        <v>117</v>
      </c>
    </row>
    <row r="6" spans="1:19">
      <c r="D6" t="s">
        <v>128</v>
      </c>
      <c r="E6" t="s">
        <v>118</v>
      </c>
      <c r="H6" t="s">
        <v>119</v>
      </c>
    </row>
    <row r="8" spans="1:19" s="3" customFormat="1" ht="35">
      <c r="B8" s="10" t="s">
        <v>5</v>
      </c>
      <c r="D8" s="10" t="s">
        <v>6</v>
      </c>
      <c r="F8" s="10" t="s">
        <v>4</v>
      </c>
      <c r="H8" s="153" t="s">
        <v>7</v>
      </c>
      <c r="I8" s="153"/>
      <c r="K8" s="10" t="s">
        <v>8</v>
      </c>
      <c r="N8" s="10" t="s">
        <v>9</v>
      </c>
      <c r="P8" s="153" t="s">
        <v>114</v>
      </c>
      <c r="Q8" s="153"/>
      <c r="R8" s="153"/>
      <c r="S8" s="153"/>
    </row>
    <row r="9" spans="1:19" s="9" customFormat="1" ht="15.5">
      <c r="B9" s="9" t="s">
        <v>28</v>
      </c>
      <c r="D9" s="9" t="s">
        <v>10</v>
      </c>
      <c r="F9" s="9" t="s">
        <v>28</v>
      </c>
      <c r="H9" s="9" t="s">
        <v>28</v>
      </c>
      <c r="K9" s="9" t="s">
        <v>10</v>
      </c>
    </row>
    <row r="10" spans="1:19" hidden="1">
      <c r="B10" t="s">
        <v>1</v>
      </c>
      <c r="D10" t="s">
        <v>2</v>
      </c>
      <c r="F10" t="s">
        <v>2</v>
      </c>
      <c r="H10" t="s">
        <v>2</v>
      </c>
      <c r="I10" t="s">
        <v>3</v>
      </c>
      <c r="K10" t="s">
        <v>10</v>
      </c>
      <c r="N10" t="s">
        <v>2</v>
      </c>
    </row>
    <row r="11" spans="1:19">
      <c r="B11" t="s">
        <v>55</v>
      </c>
      <c r="D11" t="s">
        <v>17</v>
      </c>
      <c r="F11" t="s">
        <v>64</v>
      </c>
      <c r="H11" t="s">
        <v>19</v>
      </c>
      <c r="I11">
        <v>1</v>
      </c>
      <c r="K11" t="s">
        <v>92</v>
      </c>
      <c r="N11" s="2" t="s">
        <v>26</v>
      </c>
      <c r="P11" s="62" t="s">
        <v>113</v>
      </c>
      <c r="Q11" s="62" t="s">
        <v>112</v>
      </c>
      <c r="R11" s="62" t="s">
        <v>111</v>
      </c>
      <c r="S11" s="62" t="s">
        <v>110</v>
      </c>
    </row>
    <row r="12" spans="1:19">
      <c r="B12" t="s">
        <v>67</v>
      </c>
      <c r="D12" t="s">
        <v>18</v>
      </c>
      <c r="F12" t="s">
        <v>65</v>
      </c>
      <c r="H12" t="s">
        <v>20</v>
      </c>
      <c r="I12">
        <v>2</v>
      </c>
      <c r="K12" t="s">
        <v>21</v>
      </c>
      <c r="N12" s="2" t="s">
        <v>27</v>
      </c>
      <c r="O12">
        <v>1</v>
      </c>
      <c r="P12" s="60" t="s">
        <v>94</v>
      </c>
      <c r="Q12" s="60" t="s">
        <v>109</v>
      </c>
      <c r="R12" s="60" t="s">
        <v>96</v>
      </c>
      <c r="S12" s="60" t="s">
        <v>95</v>
      </c>
    </row>
    <row r="13" spans="1:19">
      <c r="B13" t="s">
        <v>56</v>
      </c>
      <c r="D13" t="s">
        <v>79</v>
      </c>
      <c r="F13" t="s">
        <v>66</v>
      </c>
      <c r="H13" s="13"/>
      <c r="I13">
        <v>3</v>
      </c>
      <c r="K13" t="s">
        <v>22</v>
      </c>
      <c r="O13">
        <v>2</v>
      </c>
      <c r="P13" s="61" t="s">
        <v>108</v>
      </c>
      <c r="Q13" s="61" t="s">
        <v>107</v>
      </c>
      <c r="R13" s="61" t="s">
        <v>96</v>
      </c>
      <c r="S13" s="61" t="s">
        <v>95</v>
      </c>
    </row>
    <row r="14" spans="1:19">
      <c r="B14" t="s">
        <v>68</v>
      </c>
      <c r="D14" t="s">
        <v>80</v>
      </c>
      <c r="K14" t="s">
        <v>91</v>
      </c>
      <c r="O14">
        <v>3</v>
      </c>
      <c r="P14" s="60" t="s">
        <v>120</v>
      </c>
      <c r="Q14" s="60" t="s">
        <v>121</v>
      </c>
      <c r="R14" s="60" t="s">
        <v>122</v>
      </c>
      <c r="S14" s="60" t="s">
        <v>95</v>
      </c>
    </row>
    <row r="15" spans="1:19">
      <c r="B15" t="s">
        <v>57</v>
      </c>
      <c r="D15" t="s">
        <v>135</v>
      </c>
      <c r="K15" t="s">
        <v>51</v>
      </c>
      <c r="O15">
        <v>4</v>
      </c>
      <c r="P15" s="61" t="s">
        <v>106</v>
      </c>
      <c r="Q15" s="61" t="s">
        <v>102</v>
      </c>
      <c r="R15" s="61" t="s">
        <v>96</v>
      </c>
      <c r="S15" s="61" t="s">
        <v>95</v>
      </c>
    </row>
    <row r="16" spans="1:19">
      <c r="B16" t="s">
        <v>69</v>
      </c>
      <c r="K16" t="s">
        <v>24</v>
      </c>
      <c r="O16">
        <v>5</v>
      </c>
      <c r="P16" s="60" t="s">
        <v>89</v>
      </c>
      <c r="Q16" s="60" t="s">
        <v>125</v>
      </c>
      <c r="R16" s="60" t="s">
        <v>96</v>
      </c>
      <c r="S16" s="60" t="s">
        <v>95</v>
      </c>
    </row>
    <row r="17" spans="2:19">
      <c r="B17" t="s">
        <v>58</v>
      </c>
      <c r="K17" t="s">
        <v>84</v>
      </c>
      <c r="O17">
        <v>6</v>
      </c>
      <c r="P17" s="61" t="s">
        <v>105</v>
      </c>
      <c r="Q17" s="61" t="s">
        <v>104</v>
      </c>
      <c r="R17" s="61" t="s">
        <v>96</v>
      </c>
      <c r="S17" s="61" t="s">
        <v>95</v>
      </c>
    </row>
    <row r="18" spans="2:19">
      <c r="B18" t="s">
        <v>70</v>
      </c>
      <c r="K18" t="s">
        <v>61</v>
      </c>
      <c r="O18">
        <v>7</v>
      </c>
      <c r="P18" s="60" t="s">
        <v>123</v>
      </c>
      <c r="Q18" s="60" t="s">
        <v>124</v>
      </c>
      <c r="R18" s="60" t="s">
        <v>96</v>
      </c>
      <c r="S18" s="60" t="s">
        <v>95</v>
      </c>
    </row>
    <row r="19" spans="2:19">
      <c r="B19" t="s">
        <v>59</v>
      </c>
      <c r="K19" t="s">
        <v>63</v>
      </c>
      <c r="O19">
        <v>8</v>
      </c>
      <c r="P19" s="61" t="s">
        <v>103</v>
      </c>
      <c r="Q19" s="61" t="s">
        <v>102</v>
      </c>
      <c r="R19" s="61" t="s">
        <v>96</v>
      </c>
      <c r="S19" s="61" t="s">
        <v>95</v>
      </c>
    </row>
    <row r="20" spans="2:19">
      <c r="B20" t="s">
        <v>71</v>
      </c>
      <c r="K20" s="15" t="s">
        <v>85</v>
      </c>
      <c r="O20">
        <v>9</v>
      </c>
      <c r="P20" s="60" t="s">
        <v>101</v>
      </c>
      <c r="Q20" s="60" t="s">
        <v>100</v>
      </c>
      <c r="R20" s="60" t="s">
        <v>99</v>
      </c>
      <c r="S20" s="60" t="s">
        <v>95</v>
      </c>
    </row>
    <row r="21" spans="2:19">
      <c r="B21" t="s">
        <v>60</v>
      </c>
      <c r="K21" t="s">
        <v>25</v>
      </c>
      <c r="O21">
        <v>10</v>
      </c>
      <c r="P21" s="61" t="s">
        <v>88</v>
      </c>
      <c r="Q21" s="61" t="s">
        <v>133</v>
      </c>
      <c r="R21" s="61" t="s">
        <v>131</v>
      </c>
      <c r="S21" s="61" t="s">
        <v>95</v>
      </c>
    </row>
    <row r="22" spans="2:19">
      <c r="B22" t="s">
        <v>72</v>
      </c>
      <c r="K22" t="s">
        <v>89</v>
      </c>
      <c r="O22">
        <v>11</v>
      </c>
      <c r="P22" s="60" t="s">
        <v>98</v>
      </c>
      <c r="Q22" s="60" t="s">
        <v>97</v>
      </c>
      <c r="R22" s="60" t="s">
        <v>96</v>
      </c>
      <c r="S22" s="60" t="s">
        <v>95</v>
      </c>
    </row>
    <row r="23" spans="2:19">
      <c r="B23" t="s">
        <v>11</v>
      </c>
      <c r="K23" t="s">
        <v>90</v>
      </c>
      <c r="O23">
        <v>12</v>
      </c>
      <c r="P23" s="70" t="s">
        <v>130</v>
      </c>
      <c r="Q23" s="70" t="s">
        <v>132</v>
      </c>
      <c r="R23" s="70" t="s">
        <v>131</v>
      </c>
      <c r="S23" s="70" t="s">
        <v>95</v>
      </c>
    </row>
    <row r="24" spans="2:19">
      <c r="B24" t="s">
        <v>73</v>
      </c>
      <c r="K24" t="s">
        <v>23</v>
      </c>
      <c r="O24">
        <v>13</v>
      </c>
      <c r="P24" s="123" t="s">
        <v>140</v>
      </c>
      <c r="Q24" s="123" t="s">
        <v>141</v>
      </c>
      <c r="R24" s="123" t="s">
        <v>142</v>
      </c>
      <c r="S24" s="123" t="s">
        <v>95</v>
      </c>
    </row>
    <row r="25" spans="2:19">
      <c r="B25" t="s">
        <v>12</v>
      </c>
      <c r="K25" t="s">
        <v>88</v>
      </c>
      <c r="O25">
        <v>14</v>
      </c>
      <c r="P25" s="70" t="s">
        <v>143</v>
      </c>
      <c r="Q25" s="70" t="s">
        <v>144</v>
      </c>
      <c r="R25" s="70" t="s">
        <v>99</v>
      </c>
      <c r="S25" s="70" t="s">
        <v>95</v>
      </c>
    </row>
    <row r="26" spans="2:19">
      <c r="B26" t="s">
        <v>74</v>
      </c>
      <c r="K26" s="70" t="s">
        <v>130</v>
      </c>
    </row>
    <row r="27" spans="2:19">
      <c r="B27" t="s">
        <v>13</v>
      </c>
      <c r="K27" s="70" t="s">
        <v>134</v>
      </c>
    </row>
    <row r="28" spans="2:19">
      <c r="B28" t="s">
        <v>75</v>
      </c>
      <c r="K28" t="s">
        <v>136</v>
      </c>
    </row>
    <row r="29" spans="2:19">
      <c r="B29" t="s">
        <v>14</v>
      </c>
      <c r="K29" t="s">
        <v>140</v>
      </c>
    </row>
    <row r="30" spans="2:19">
      <c r="B30" t="s">
        <v>76</v>
      </c>
      <c r="K30" t="s">
        <v>143</v>
      </c>
    </row>
    <row r="31" spans="2:19">
      <c r="B31" t="s">
        <v>15</v>
      </c>
      <c r="K31" t="s">
        <v>93</v>
      </c>
    </row>
    <row r="32" spans="2:19">
      <c r="B32" t="s">
        <v>77</v>
      </c>
    </row>
    <row r="33" spans="2:2">
      <c r="B33" t="s">
        <v>16</v>
      </c>
    </row>
    <row r="34" spans="2:2">
      <c r="B34" t="s">
        <v>78</v>
      </c>
    </row>
    <row r="35" spans="2:2">
      <c r="B35" t="s">
        <v>139</v>
      </c>
    </row>
    <row r="36" spans="2:2">
      <c r="B36" t="s">
        <v>87</v>
      </c>
    </row>
    <row r="37" spans="2:2">
      <c r="B37" t="s">
        <v>86</v>
      </c>
    </row>
  </sheetData>
  <mergeCells count="3">
    <mergeCell ref="H8:I8"/>
    <mergeCell ref="A1:M3"/>
    <mergeCell ref="P8:S8"/>
  </mergeCells>
  <pageMargins left="0.7" right="0.7" top="0.75" bottom="0.75" header="0.3" footer="0.3"/>
  <pageSetup paperSize="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"/>
  <sheetViews>
    <sheetView showGridLines="0" showRowColHeaders="0" zoomScaleNormal="100" workbookViewId="0">
      <selection activeCell="C6" sqref="C6"/>
    </sheetView>
  </sheetViews>
  <sheetFormatPr baseColWidth="10" defaultColWidth="11.453125" defaultRowHeight="14.5"/>
  <cols>
    <col min="1" max="16384" width="11.453125" style="8"/>
  </cols>
  <sheetData/>
  <sheetProtection algorithmName="SHA-512" hashValue="rMI9qLwbO7PC1oyZ8QEWANw0jmgsMjSfDtWP7cHS0TZFnkZlM/v6N5KJKnK3td3pybmYSE/JJ6vU9oV2Fdj+Gw==" saltValue="JX61GqO36mOhYkKigjaebg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:AD11"/>
  <sheetViews>
    <sheetView showGridLines="0" showRowColHeaders="0" zoomScaleNormal="100" workbookViewId="0"/>
  </sheetViews>
  <sheetFormatPr baseColWidth="10" defaultColWidth="11.453125" defaultRowHeight="14.5"/>
  <cols>
    <col min="1" max="1" width="14.54296875" bestFit="1" customWidth="1"/>
    <col min="2" max="2" width="13.90625" bestFit="1" customWidth="1"/>
    <col min="3" max="3" width="2.81640625" customWidth="1"/>
    <col min="17" max="17" width="2.81640625" customWidth="1"/>
  </cols>
  <sheetData>
    <row r="1" spans="1:30" ht="30" customHeight="1">
      <c r="D1" s="132" t="s">
        <v>46</v>
      </c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R1" s="132" t="s">
        <v>48</v>
      </c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</row>
    <row r="3" spans="1:30">
      <c r="A3" s="5" t="s">
        <v>47</v>
      </c>
      <c r="B3" t="s">
        <v>41</v>
      </c>
    </row>
    <row r="4" spans="1:30">
      <c r="A4" s="6" t="s">
        <v>55</v>
      </c>
      <c r="B4" s="7"/>
    </row>
    <row r="5" spans="1:30">
      <c r="A5" s="6" t="s">
        <v>67</v>
      </c>
      <c r="B5" s="7"/>
    </row>
    <row r="6" spans="1:30">
      <c r="A6" s="6" t="s">
        <v>56</v>
      </c>
      <c r="B6" s="7"/>
    </row>
    <row r="7" spans="1:30">
      <c r="A7" s="6" t="s">
        <v>68</v>
      </c>
      <c r="B7" s="7"/>
    </row>
    <row r="8" spans="1:30">
      <c r="A8" s="6" t="s">
        <v>57</v>
      </c>
      <c r="B8" s="7"/>
    </row>
    <row r="9" spans="1:30">
      <c r="A9" s="6" t="s">
        <v>69</v>
      </c>
      <c r="B9" s="7"/>
    </row>
    <row r="10" spans="1:30">
      <c r="A10" s="6" t="s">
        <v>58</v>
      </c>
      <c r="B10" s="7"/>
    </row>
    <row r="11" spans="1:30">
      <c r="A11" s="6" t="s">
        <v>39</v>
      </c>
      <c r="B11" s="7"/>
    </row>
  </sheetData>
  <mergeCells count="2">
    <mergeCell ref="D1:P1"/>
    <mergeCell ref="R1:AD1"/>
  </mergeCells>
  <pageMargins left="0.7" right="0.7" top="0.75" bottom="0.75" header="0.3" footer="0.3"/>
  <pageSetup paperSize="9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1:AE10"/>
  <sheetViews>
    <sheetView showGridLines="0" showRowColHeaders="0" zoomScaleNormal="100" workbookViewId="0"/>
  </sheetViews>
  <sheetFormatPr baseColWidth="10" defaultColWidth="11.453125" defaultRowHeight="14.5"/>
  <cols>
    <col min="1" max="1" width="11.6328125" bestFit="1" customWidth="1"/>
    <col min="2" max="2" width="7" bestFit="1" customWidth="1"/>
    <col min="3" max="3" width="3.1796875" bestFit="1" customWidth="1"/>
    <col min="4" max="4" width="2.81640625" customWidth="1"/>
    <col min="5" max="17" width="10.81640625" customWidth="1"/>
    <col min="18" max="18" width="2.81640625" customWidth="1"/>
    <col min="19" max="31" width="10.81640625" customWidth="1"/>
  </cols>
  <sheetData>
    <row r="1" spans="1:31" ht="30" customHeight="1">
      <c r="E1" s="132" t="s">
        <v>44</v>
      </c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S1" s="132" t="s">
        <v>45</v>
      </c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</row>
    <row r="3" spans="1:31">
      <c r="B3" s="5" t="s">
        <v>54</v>
      </c>
    </row>
    <row r="4" spans="1:31">
      <c r="A4" s="5" t="s">
        <v>50</v>
      </c>
      <c r="B4" t="s">
        <v>42</v>
      </c>
      <c r="C4" t="s">
        <v>43</v>
      </c>
    </row>
    <row r="5" spans="1:31">
      <c r="A5" s="6" t="s">
        <v>39</v>
      </c>
      <c r="B5" s="7"/>
      <c r="C5" s="4"/>
    </row>
    <row r="7" spans="1:31">
      <c r="D7" s="4"/>
    </row>
    <row r="8" spans="1:31">
      <c r="D8" s="4"/>
    </row>
    <row r="9" spans="1:31">
      <c r="D9" s="4"/>
    </row>
    <row r="10" spans="1:31">
      <c r="D10" s="4"/>
    </row>
  </sheetData>
  <mergeCells count="2">
    <mergeCell ref="E1:Q1"/>
    <mergeCell ref="S1:AE1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18</vt:i4>
      </vt:variant>
    </vt:vector>
  </HeadingPairs>
  <TitlesOfParts>
    <vt:vector size="28" baseType="lpstr">
      <vt:lpstr>TABLO</vt:lpstr>
      <vt:lpstr>Autres</vt:lpstr>
      <vt:lpstr>A partager</vt:lpstr>
      <vt:lpstr>Graph Mois</vt:lpstr>
      <vt:lpstr>Fact.</vt:lpstr>
      <vt:lpstr>Fact Part</vt:lpstr>
      <vt:lpstr>PARAM</vt:lpstr>
      <vt:lpstr>HELLO</vt:lpstr>
      <vt:lpstr>Graph Biens</vt:lpstr>
      <vt:lpstr>Graph Ville</vt:lpstr>
      <vt:lpstr>'Fact Part'!Print_Area</vt:lpstr>
      <vt:lpstr>Fact.!Print_Area</vt:lpstr>
      <vt:lpstr>'Fact Part'!Print_Titles</vt:lpstr>
      <vt:lpstr>Fact.!Print_Titles</vt:lpstr>
      <vt:lpstr>Autres!selChiffrage</vt:lpstr>
      <vt:lpstr>selChiffrage</vt:lpstr>
      <vt:lpstr>Autres!selClient</vt:lpstr>
      <vt:lpstr>selClient</vt:lpstr>
      <vt:lpstr>Autres!selES</vt:lpstr>
      <vt:lpstr>selES</vt:lpstr>
      <vt:lpstr>Autres!selEtatFact</vt:lpstr>
      <vt:lpstr>selEtatFact</vt:lpstr>
      <vt:lpstr>Autres!selExpert</vt:lpstr>
      <vt:lpstr>selExpert</vt:lpstr>
      <vt:lpstr>Autres!selTypeBien</vt:lpstr>
      <vt:lpstr>selTypeBien</vt:lpstr>
      <vt:lpstr>'Fact Part'!test</vt:lpstr>
      <vt:lpstr>Fact.!test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Mathieu L</cp:lastModifiedBy>
  <cp:lastPrinted>2018-10-04T13:50:52Z</cp:lastPrinted>
  <dcterms:created xsi:type="dcterms:W3CDTF">2016-03-28T16:49:27Z</dcterms:created>
  <dcterms:modified xsi:type="dcterms:W3CDTF">2018-11-04T12:45:16Z</dcterms:modified>
</cp:coreProperties>
</file>