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 codeName="{1563B04E-AB91-75FE-B8BC-B18F01832D5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ropbox\Presta Immo\Comptabilité\"/>
    </mc:Choice>
  </mc:AlternateContent>
  <bookViews>
    <workbookView xWindow="0" yWindow="0" windowWidth="19410" windowHeight="8340"/>
  </bookViews>
  <sheets>
    <sheet name="TABLO" sheetId="1" r:id="rId1"/>
    <sheet name="Graph Ville" sheetId="4" r:id="rId2"/>
    <sheet name="Graph Mois" sheetId="3" r:id="rId3"/>
    <sheet name="Graph Biens" sheetId="6" r:id="rId4"/>
    <sheet name="PARAM" sheetId="2" r:id="rId5"/>
    <sheet name="HELLO" sheetId="5" r:id="rId6"/>
  </sheets>
  <externalReferences>
    <externalReference r:id="rId7"/>
  </externalReferences>
  <definedNames>
    <definedName name="_xlnm._FilterDatabase" localSheetId="0" hidden="1">TABLO!#REF!</definedName>
    <definedName name="selChiffrage">tabChiffrage[LIBELLE]</definedName>
    <definedName name="selClient">tabClient[NOM]</definedName>
    <definedName name="selES">tabES[LIBELLE]</definedName>
    <definedName name="selEtatFact">tabEtatFact[LIBELLE]</definedName>
    <definedName name="selEtatFacture">[1]!Tableau5[état facturation]</definedName>
    <definedName name="selExpert">tabExpert[LIBELLE]</definedName>
    <definedName name="selMeuble">#REF!</definedName>
    <definedName name="selMeublé">[1]!Tableau7[meublé]</definedName>
    <definedName name="selNature">[1]!tabNature[Type de bien]</definedName>
    <definedName name="selTypeBien">tabTypeBien[LLIBELLE]</definedName>
  </definedNames>
  <calcPr calcId="162913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2" i="1"/>
  <c r="E13" i="1"/>
  <c r="E14" i="1"/>
  <c r="E15" i="1"/>
  <c r="E16" i="1"/>
  <c r="E17" i="1"/>
  <c r="E18" i="1"/>
  <c r="E19" i="1"/>
  <c r="S11" i="1" l="1"/>
  <c r="S12" i="1"/>
  <c r="S13" i="1"/>
  <c r="S14" i="1"/>
  <c r="S15" i="1"/>
  <c r="S16" i="1"/>
  <c r="S17" i="1"/>
  <c r="S18" i="1"/>
  <c r="S19" i="1"/>
  <c r="Q11" i="1"/>
  <c r="Q12" i="1"/>
  <c r="Q13" i="1"/>
  <c r="Q14" i="1"/>
  <c r="Q15" i="1"/>
  <c r="Q16" i="1"/>
  <c r="Q17" i="1"/>
  <c r="Q18" i="1"/>
  <c r="Q19" i="1"/>
  <c r="O11" i="1"/>
  <c r="O12" i="1"/>
  <c r="O13" i="1"/>
  <c r="O14" i="1"/>
  <c r="O15" i="1"/>
  <c r="O16" i="1"/>
  <c r="O17" i="1"/>
  <c r="O18" i="1"/>
  <c r="O19" i="1"/>
  <c r="T2" i="1" l="1"/>
  <c r="T1" i="1"/>
</calcChain>
</file>

<file path=xl/sharedStrings.xml><?xml version="1.0" encoding="utf-8"?>
<sst xmlns="http://schemas.openxmlformats.org/spreadsheetml/2006/main" count="191" uniqueCount="123">
  <si>
    <t>VILLE</t>
  </si>
  <si>
    <t>LLIBELLE</t>
  </si>
  <si>
    <t>LIBELLE</t>
  </si>
  <si>
    <t>CODE</t>
  </si>
  <si>
    <t>Type Etat des Lieux</t>
  </si>
  <si>
    <t>Types de Bien</t>
  </si>
  <si>
    <t>Experts</t>
  </si>
  <si>
    <t>Etat de Facturation</t>
  </si>
  <si>
    <t>Client</t>
  </si>
  <si>
    <t>Chiffrage O/N</t>
  </si>
  <si>
    <t>NOM</t>
  </si>
  <si>
    <t>Maison T1</t>
  </si>
  <si>
    <t>Maison T2</t>
  </si>
  <si>
    <t>Maison T3</t>
  </si>
  <si>
    <t>Maison T4</t>
  </si>
  <si>
    <t>Maison T5</t>
  </si>
  <si>
    <t>Maison T6</t>
  </si>
  <si>
    <t>local commercial 50-99</t>
  </si>
  <si>
    <t>Claire</t>
  </si>
  <si>
    <t>Mathieu</t>
  </si>
  <si>
    <t>émise</t>
  </si>
  <si>
    <t>payée</t>
  </si>
  <si>
    <t>Alazard</t>
  </si>
  <si>
    <t>Gounod</t>
  </si>
  <si>
    <t>Portiques</t>
  </si>
  <si>
    <t>Cignetti</t>
  </si>
  <si>
    <t>Resid-Immo</t>
  </si>
  <si>
    <t>OUI</t>
  </si>
  <si>
    <t>NON</t>
  </si>
  <si>
    <t>Libellé</t>
  </si>
  <si>
    <t>Paramètres et Réglages</t>
  </si>
  <si>
    <t>Ref</t>
  </si>
  <si>
    <t>Date</t>
  </si>
  <si>
    <t>E/S</t>
  </si>
  <si>
    <t>Type de Bien</t>
  </si>
  <si>
    <t>Durée</t>
  </si>
  <si>
    <t>Tarif</t>
  </si>
  <si>
    <t>Etat Facture</t>
  </si>
  <si>
    <t>Autre</t>
  </si>
  <si>
    <t>oui</t>
  </si>
  <si>
    <t>Villefranche sur mer</t>
  </si>
  <si>
    <t>non</t>
  </si>
  <si>
    <t>2h30</t>
  </si>
  <si>
    <t>Saint Martin du Var</t>
  </si>
  <si>
    <t>2h</t>
  </si>
  <si>
    <t>Cagnes sur mer</t>
  </si>
  <si>
    <t>Nice</t>
  </si>
  <si>
    <t>Antibes</t>
  </si>
  <si>
    <t>Mois</t>
  </si>
  <si>
    <t>Chiffrage</t>
  </si>
  <si>
    <t>SAM v2.01 - ©XLSolutions, ©2016</t>
  </si>
  <si>
    <t>2015 06</t>
  </si>
  <si>
    <t>2015 07</t>
  </si>
  <si>
    <t>2015 08</t>
  </si>
  <si>
    <t>2015 09</t>
  </si>
  <si>
    <t>2015 10</t>
  </si>
  <si>
    <t>2015 11</t>
  </si>
  <si>
    <t>2015 12</t>
  </si>
  <si>
    <t>2016 01</t>
  </si>
  <si>
    <t>2016 02</t>
  </si>
  <si>
    <t>2016 03</t>
  </si>
  <si>
    <t>Total général</t>
  </si>
  <si>
    <t>Somme des Tarifs</t>
  </si>
  <si>
    <t>Somme de Tarif</t>
  </si>
  <si>
    <t>CA</t>
  </si>
  <si>
    <t>NB</t>
  </si>
  <si>
    <r>
      <rPr>
        <b/>
        <sz val="14"/>
        <color theme="4"/>
        <rFont val="Calibri"/>
        <family val="2"/>
        <scheme val="minor"/>
      </rPr>
      <t>CA</t>
    </r>
    <r>
      <rPr>
        <b/>
        <sz val="14"/>
        <color theme="0"/>
        <rFont val="Calibri"/>
        <family val="2"/>
        <scheme val="minor"/>
      </rPr>
      <t xml:space="preserve"> et </t>
    </r>
    <r>
      <rPr>
        <b/>
        <sz val="14"/>
        <color theme="5"/>
        <rFont val="Calibri"/>
        <family val="2"/>
        <scheme val="minor"/>
      </rPr>
      <t>Nombre</t>
    </r>
    <r>
      <rPr>
        <b/>
        <sz val="14"/>
        <color theme="0"/>
        <rFont val="Calibri"/>
        <family val="2"/>
        <scheme val="minor"/>
      </rPr>
      <t xml:space="preserve"> par Villes</t>
    </r>
  </si>
  <si>
    <t>Répartitions CA par Villes</t>
  </si>
  <si>
    <t>Répartiton CA par Type de Biens</t>
  </si>
  <si>
    <t>Type de Biens</t>
  </si>
  <si>
    <t>CA par Type de Biens</t>
  </si>
  <si>
    <t>CA par Année et Mois</t>
  </si>
  <si>
    <t>Villes</t>
  </si>
  <si>
    <t>2016 04</t>
  </si>
  <si>
    <t>COSTA</t>
  </si>
  <si>
    <t>2016 05</t>
  </si>
  <si>
    <t>Surface</t>
  </si>
  <si>
    <t>(vide)</t>
  </si>
  <si>
    <t>Locataire</t>
  </si>
  <si>
    <t>proprio</t>
  </si>
  <si>
    <t>Valeurs</t>
  </si>
  <si>
    <t>2016 06</t>
  </si>
  <si>
    <t>mail locataire</t>
  </si>
  <si>
    <t>2016 07</t>
  </si>
  <si>
    <t>Appart. T1</t>
  </si>
  <si>
    <t>Appart. T2</t>
  </si>
  <si>
    <t>Appart. T3</t>
  </si>
  <si>
    <t>Appart. T4</t>
  </si>
  <si>
    <t>Appart. T5</t>
  </si>
  <si>
    <t>Appart. T6</t>
  </si>
  <si>
    <t>Adresse</t>
  </si>
  <si>
    <t>Coccimmo</t>
  </si>
  <si>
    <t>Ad</t>
  </si>
  <si>
    <t>Propriétaire</t>
  </si>
  <si>
    <t>Loc</t>
  </si>
  <si>
    <t>EDLE</t>
  </si>
  <si>
    <t>EDLS</t>
  </si>
  <si>
    <t>EDLS/EDLE</t>
  </si>
  <si>
    <t>Appart. T1M</t>
  </si>
  <si>
    <t>Appart. T2M</t>
  </si>
  <si>
    <t>Appart. T3M</t>
  </si>
  <si>
    <t>Appart. T4M</t>
  </si>
  <si>
    <t>Appart. T5M</t>
  </si>
  <si>
    <t>Appart. T6M</t>
  </si>
  <si>
    <t>Maison T1M</t>
  </si>
  <si>
    <t>Maison T2M</t>
  </si>
  <si>
    <t>Maison T3M</t>
  </si>
  <si>
    <t>Maison T4M</t>
  </si>
  <si>
    <t>Maison T5M</t>
  </si>
  <si>
    <t>Maison T6M</t>
  </si>
  <si>
    <t>Local Commercial 50 - 99</t>
  </si>
  <si>
    <t>xClaire</t>
  </si>
  <si>
    <t>xMathieu</t>
  </si>
  <si>
    <t>EDL Claire</t>
  </si>
  <si>
    <t>EDL Mathieu</t>
  </si>
  <si>
    <t>tel locataire</t>
  </si>
  <si>
    <t>2016 08</t>
  </si>
  <si>
    <t>2016 09</t>
  </si>
  <si>
    <t>Expert</t>
  </si>
  <si>
    <t>DRAGO</t>
  </si>
  <si>
    <t>0</t>
  </si>
  <si>
    <t>1900 01</t>
  </si>
  <si>
    <t>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</si>
</sst>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General&quot; m2&quot;"/>
  </numFmts>
  <fonts count="1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0"/>
      <name val="AR BERKLEY"/>
    </font>
    <font>
      <b/>
      <sz val="14"/>
      <color theme="5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2"/>
      <color theme="0"/>
      <name val="AR CENA"/>
    </font>
    <font>
      <sz val="11"/>
      <color theme="0"/>
      <name val="AR CENA"/>
    </font>
    <font>
      <sz val="14"/>
      <name val="AR CENA"/>
    </font>
    <font>
      <sz val="26"/>
      <color theme="0"/>
      <name val="AR CENA"/>
    </font>
    <font>
      <b/>
      <sz val="12"/>
      <color theme="0"/>
      <name val="Calibri"/>
      <family val="2"/>
      <scheme val="minor"/>
    </font>
    <font>
      <sz val="10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749992370372631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" fillId="5" borderId="0" xfId="0" applyFont="1" applyFill="1"/>
    <xf numFmtId="0" fontId="7" fillId="4" borderId="0" xfId="0" applyFont="1" applyFill="1"/>
    <xf numFmtId="0" fontId="9" fillId="3" borderId="0" xfId="0" applyFont="1" applyFill="1" applyAlignment="1">
      <alignment horizontal="center" vertical="center" wrapText="1"/>
    </xf>
    <xf numFmtId="0" fontId="8" fillId="2" borderId="0" xfId="0" applyFont="1" applyFill="1"/>
    <xf numFmtId="0" fontId="0" fillId="0" borderId="0" xfId="0" applyAlignment="1"/>
    <xf numFmtId="0" fontId="0" fillId="0" borderId="0" xfId="0" applyFill="1"/>
    <xf numFmtId="0" fontId="0" fillId="0" borderId="0" xfId="0" applyBorder="1"/>
    <xf numFmtId="1" fontId="0" fillId="0" borderId="0" xfId="0" applyNumberFormat="1" applyAlignment="1"/>
    <xf numFmtId="0" fontId="11" fillId="5" borderId="0" xfId="0" applyFont="1" applyFill="1" applyBorder="1" applyAlignment="1">
      <alignment wrapText="1"/>
    </xf>
    <xf numFmtId="0" fontId="11" fillId="5" borderId="5" xfId="0" applyFont="1" applyFill="1" applyBorder="1" applyAlignment="1">
      <alignment wrapText="1"/>
    </xf>
    <xf numFmtId="165" fontId="11" fillId="5" borderId="5" xfId="0" applyNumberFormat="1" applyFont="1" applyFill="1" applyBorder="1" applyAlignment="1">
      <alignment wrapText="1"/>
    </xf>
    <xf numFmtId="1" fontId="11" fillId="5" borderId="5" xfId="0" applyNumberFormat="1" applyFont="1" applyFill="1" applyBorder="1" applyAlignment="1">
      <alignment wrapText="1"/>
    </xf>
    <xf numFmtId="0" fontId="11" fillId="5" borderId="5" xfId="0" applyFont="1" applyFill="1" applyBorder="1" applyAlignment="1"/>
    <xf numFmtId="0" fontId="0" fillId="0" borderId="4" xfId="0" applyFont="1" applyFill="1" applyBorder="1" applyAlignment="1"/>
    <xf numFmtId="0" fontId="0" fillId="0" borderId="2" xfId="0" applyFont="1" applyFill="1" applyBorder="1" applyAlignment="1"/>
    <xf numFmtId="14" fontId="0" fillId="0" borderId="2" xfId="0" applyNumberFormat="1" applyFont="1" applyFill="1" applyBorder="1" applyAlignment="1"/>
    <xf numFmtId="164" fontId="0" fillId="0" borderId="2" xfId="0" applyNumberFormat="1" applyFont="1" applyFill="1" applyBorder="1" applyAlignment="1"/>
    <xf numFmtId="165" fontId="0" fillId="0" borderId="2" xfId="0" applyNumberFormat="1" applyFont="1" applyFill="1" applyBorder="1" applyAlignment="1">
      <alignment wrapText="1"/>
    </xf>
    <xf numFmtId="0" fontId="12" fillId="0" borderId="0" xfId="0" applyFont="1" applyAlignment="1"/>
    <xf numFmtId="0" fontId="0" fillId="0" borderId="2" xfId="0" applyFont="1" applyFill="1" applyBorder="1" applyAlignment="1">
      <alignment wrapText="1"/>
    </xf>
    <xf numFmtId="0" fontId="0" fillId="0" borderId="3" xfId="0" applyFont="1" applyFill="1" applyBorder="1" applyAlignment="1"/>
    <xf numFmtId="0" fontId="0" fillId="0" borderId="1" xfId="0" applyFont="1" applyFill="1" applyBorder="1" applyAlignment="1"/>
    <xf numFmtId="14" fontId="0" fillId="0" borderId="1" xfId="0" applyNumberFormat="1" applyFont="1" applyFill="1" applyBorder="1" applyAlignment="1"/>
    <xf numFmtId="164" fontId="0" fillId="0" borderId="1" xfId="0" applyNumberFormat="1" applyFont="1" applyFill="1" applyBorder="1" applyAlignment="1"/>
    <xf numFmtId="165" fontId="0" fillId="0" borderId="1" xfId="0" applyNumberFormat="1" applyFont="1" applyFill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/>
    <xf numFmtId="49" fontId="0" fillId="0" borderId="1" xfId="0" applyNumberFormat="1" applyFont="1" applyFill="1" applyBorder="1" applyAlignment="1"/>
    <xf numFmtId="0" fontId="3" fillId="5" borderId="0" xfId="0" applyFont="1" applyFill="1" applyAlignment="1"/>
    <xf numFmtId="49" fontId="0" fillId="0" borderId="0" xfId="0" applyNumberFormat="1" applyAlignment="1"/>
    <xf numFmtId="49" fontId="11" fillId="5" borderId="5" xfId="0" applyNumberFormat="1" applyFont="1" applyFill="1" applyBorder="1" applyAlignment="1">
      <alignment wrapText="1"/>
    </xf>
    <xf numFmtId="49" fontId="0" fillId="0" borderId="2" xfId="0" applyNumberFormat="1" applyFont="1" applyFill="1" applyBorder="1" applyAlignment="1"/>
    <xf numFmtId="0" fontId="3" fillId="5" borderId="0" xfId="0" applyFont="1" applyFill="1" applyAlignment="1"/>
    <xf numFmtId="0" fontId="5" fillId="6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</cellXfs>
  <cellStyles count="1">
    <cellStyle name="Normal" xfId="0" builtinId="0"/>
  </cellStyles>
  <dxfs count="29">
    <dxf>
      <fill>
        <patternFill>
          <bgColor rgb="FF92D050"/>
        </patternFill>
      </fill>
    </dxf>
    <dxf>
      <fill>
        <patternFill>
          <bgColor rgb="FFFFC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General&quot; m2&quot;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ill>
        <patternFill patternType="none">
          <fgColor indexed="64"/>
          <bgColor auto="1"/>
        </patternFill>
      </fill>
      <alignment horizontal="general" vertical="bottom" textRotation="0" indent="0" justifyLastLine="0" shrinkToFit="0" readingOrder="0"/>
      <border diagonalUp="0" diagonalDown="0" outline="0">
        <right style="thin">
          <color theme="4"/>
        </right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v2.03test - Copie.xlsm]Graph Ville!Tableau croisé dynamique2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rgbClr val="00206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chemeClr val="accent2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Ville'!$B$3:$B$4</c:f>
              <c:strCache>
                <c:ptCount val="1"/>
                <c:pt idx="0">
                  <c:v>CA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solidFill>
                <a:srgbClr val="00206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Ville'!$A$5:$A$10</c:f>
              <c:strCache>
                <c:ptCount val="5"/>
                <c:pt idx="0">
                  <c:v>Antibes</c:v>
                </c:pt>
                <c:pt idx="1">
                  <c:v>Cagnes sur mer</c:v>
                </c:pt>
                <c:pt idx="2">
                  <c:v>Nice</c:v>
                </c:pt>
                <c:pt idx="3">
                  <c:v>Saint Martin du Var</c:v>
                </c:pt>
                <c:pt idx="4">
                  <c:v>Villefranche sur mer</c:v>
                </c:pt>
              </c:strCache>
            </c:strRef>
          </c:cat>
          <c:val>
            <c:numRef>
              <c:f>'Graph Ville'!$B$5:$B$10</c:f>
              <c:numCache>
                <c:formatCode>#\ ##0.00\ "€"</c:formatCode>
                <c:ptCount val="5"/>
                <c:pt idx="0">
                  <c:v>318</c:v>
                </c:pt>
                <c:pt idx="1">
                  <c:v>233</c:v>
                </c:pt>
                <c:pt idx="2">
                  <c:v>17060.399999999994</c:v>
                </c:pt>
                <c:pt idx="3">
                  <c:v>313</c:v>
                </c:pt>
                <c:pt idx="4">
                  <c:v>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1D-ED47-AFEB-3A2AA1444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86088320"/>
        <c:axId val="86086784"/>
      </c:barChart>
      <c:lineChart>
        <c:grouping val="standard"/>
        <c:varyColors val="0"/>
        <c:ser>
          <c:idx val="1"/>
          <c:order val="1"/>
          <c:tx>
            <c:strRef>
              <c:f>'Graph Ville'!$C$3:$C$4</c:f>
              <c:strCache>
                <c:ptCount val="1"/>
                <c:pt idx="0">
                  <c:v>NB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solidFill>
                <a:schemeClr val="accent2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Ville'!$A$5:$A$10</c:f>
              <c:strCache>
                <c:ptCount val="5"/>
                <c:pt idx="0">
                  <c:v>Antibes</c:v>
                </c:pt>
                <c:pt idx="1">
                  <c:v>Cagnes sur mer</c:v>
                </c:pt>
                <c:pt idx="2">
                  <c:v>Nice</c:v>
                </c:pt>
                <c:pt idx="3">
                  <c:v>Saint Martin du Var</c:v>
                </c:pt>
                <c:pt idx="4">
                  <c:v>Villefranche sur mer</c:v>
                </c:pt>
              </c:strCache>
            </c:strRef>
          </c:cat>
          <c:val>
            <c:numRef>
              <c:f>'Graph Ville'!$C$5:$C$10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156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1D-ED47-AFEB-3A2AA14444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24416"/>
        <c:axId val="86122880"/>
      </c:lineChart>
      <c:valAx>
        <c:axId val="86086784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088320"/>
        <c:crosses val="max"/>
        <c:crossBetween val="between"/>
      </c:valAx>
      <c:catAx>
        <c:axId val="86088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086784"/>
        <c:crosses val="autoZero"/>
        <c:auto val="1"/>
        <c:lblAlgn val="ctr"/>
        <c:lblOffset val="100"/>
        <c:noMultiLvlLbl val="0"/>
      </c:catAx>
      <c:valAx>
        <c:axId val="861228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124416"/>
        <c:crosses val="autoZero"/>
        <c:crossBetween val="between"/>
      </c:valAx>
      <c:catAx>
        <c:axId val="861244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861228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v2.03test - Copie.xlsm]Graph Ville!Tableau croisé dynamique2</c:name>
    <c:fmtId val="29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'Graph Ville'!$B$3:$B$4</c:f>
              <c:strCache>
                <c:ptCount val="1"/>
                <c:pt idx="0">
                  <c:v>CA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07E-4E0C-9098-82EC119F5E5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07E-4E0C-9098-82EC119F5E5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F07E-4E0C-9098-82EC119F5E5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F07E-4E0C-9098-82EC119F5E5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F07E-4E0C-9098-82EC119F5E50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Ville'!$A$5:$A$10</c:f>
              <c:strCache>
                <c:ptCount val="5"/>
                <c:pt idx="0">
                  <c:v>Antibes</c:v>
                </c:pt>
                <c:pt idx="1">
                  <c:v>Cagnes sur mer</c:v>
                </c:pt>
                <c:pt idx="2">
                  <c:v>Nice</c:v>
                </c:pt>
                <c:pt idx="3">
                  <c:v>Saint Martin du Var</c:v>
                </c:pt>
                <c:pt idx="4">
                  <c:v>Villefranche sur mer</c:v>
                </c:pt>
              </c:strCache>
            </c:strRef>
          </c:cat>
          <c:val>
            <c:numRef>
              <c:f>'Graph Ville'!$B$5:$B$10</c:f>
              <c:numCache>
                <c:formatCode>#\ ##0.00\ "€"</c:formatCode>
                <c:ptCount val="5"/>
                <c:pt idx="0">
                  <c:v>318</c:v>
                </c:pt>
                <c:pt idx="1">
                  <c:v>233</c:v>
                </c:pt>
                <c:pt idx="2">
                  <c:v>17060.399999999994</c:v>
                </c:pt>
                <c:pt idx="3">
                  <c:v>313</c:v>
                </c:pt>
                <c:pt idx="4">
                  <c:v>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34-B245-90A2-12AA50F4B3C3}"/>
            </c:ext>
          </c:extLst>
        </c:ser>
        <c:ser>
          <c:idx val="1"/>
          <c:order val="1"/>
          <c:tx>
            <c:strRef>
              <c:f>'Graph Ville'!$C$3:$C$4</c:f>
              <c:strCache>
                <c:ptCount val="1"/>
                <c:pt idx="0">
                  <c:v>NB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F07E-4E0C-9098-82EC119F5E5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F07E-4E0C-9098-82EC119F5E5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F07E-4E0C-9098-82EC119F5E5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F07E-4E0C-9098-82EC119F5E5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F07E-4E0C-9098-82EC119F5E50}"/>
              </c:ext>
            </c:extLst>
          </c:dPt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Ville'!$A$5:$A$10</c:f>
              <c:strCache>
                <c:ptCount val="5"/>
                <c:pt idx="0">
                  <c:v>Antibes</c:v>
                </c:pt>
                <c:pt idx="1">
                  <c:v>Cagnes sur mer</c:v>
                </c:pt>
                <c:pt idx="2">
                  <c:v>Nice</c:v>
                </c:pt>
                <c:pt idx="3">
                  <c:v>Saint Martin du Var</c:v>
                </c:pt>
                <c:pt idx="4">
                  <c:v>Villefranche sur mer</c:v>
                </c:pt>
              </c:strCache>
            </c:strRef>
          </c:cat>
          <c:val>
            <c:numRef>
              <c:f>'Graph Ville'!$C$5:$C$10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156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34-B245-90A2-12AA50F4B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810660205936065"/>
          <c:y val="4.5688379861608196E-2"/>
          <c:w val="0.2242010902483344"/>
          <c:h val="0.910229062276306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v2.03test - Copie.xlsm]Graph Mois!Tableau croisé dynamique1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 prstMaterial="matte">
            <a:bevelT w="127000" h="635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Mois'!$B$3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 prstMaterial="matte">
              <a:bevelT w="127000" h="635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Mois'!$A$4:$A$21</c:f>
              <c:strCache>
                <c:ptCount val="17"/>
                <c:pt idx="0">
                  <c:v>1900 01</c:v>
                </c:pt>
                <c:pt idx="1">
                  <c:v>2015 06</c:v>
                </c:pt>
                <c:pt idx="2">
                  <c:v>2015 07</c:v>
                </c:pt>
                <c:pt idx="3">
                  <c:v>2015 08</c:v>
                </c:pt>
                <c:pt idx="4">
                  <c:v>2015 09</c:v>
                </c:pt>
                <c:pt idx="5">
                  <c:v>2015 10</c:v>
                </c:pt>
                <c:pt idx="6">
                  <c:v>2015 11</c:v>
                </c:pt>
                <c:pt idx="7">
                  <c:v>2015 12</c:v>
                </c:pt>
                <c:pt idx="8">
                  <c:v>2016 01</c:v>
                </c:pt>
                <c:pt idx="9">
                  <c:v>2016 02</c:v>
                </c:pt>
                <c:pt idx="10">
                  <c:v>2016 03</c:v>
                </c:pt>
                <c:pt idx="11">
                  <c:v>2016 04</c:v>
                </c:pt>
                <c:pt idx="12">
                  <c:v>2016 05</c:v>
                </c:pt>
                <c:pt idx="13">
                  <c:v>2016 06</c:v>
                </c:pt>
                <c:pt idx="14">
                  <c:v>2016 07</c:v>
                </c:pt>
                <c:pt idx="15">
                  <c:v>2016 08</c:v>
                </c:pt>
                <c:pt idx="16">
                  <c:v>2016 09</c:v>
                </c:pt>
              </c:strCache>
            </c:strRef>
          </c:cat>
          <c:val>
            <c:numRef>
              <c:f>'Graph Mois'!$B$4:$B$21</c:f>
              <c:numCache>
                <c:formatCode>#\ ##0.00\ "€"</c:formatCode>
                <c:ptCount val="17"/>
                <c:pt idx="0">
                  <c:v>431.4</c:v>
                </c:pt>
                <c:pt idx="1">
                  <c:v>174</c:v>
                </c:pt>
                <c:pt idx="2">
                  <c:v>164</c:v>
                </c:pt>
                <c:pt idx="3">
                  <c:v>843</c:v>
                </c:pt>
                <c:pt idx="4">
                  <c:v>1320</c:v>
                </c:pt>
                <c:pt idx="5">
                  <c:v>511</c:v>
                </c:pt>
                <c:pt idx="6">
                  <c:v>352</c:v>
                </c:pt>
                <c:pt idx="7">
                  <c:v>608</c:v>
                </c:pt>
                <c:pt idx="8">
                  <c:v>715</c:v>
                </c:pt>
                <c:pt idx="9">
                  <c:v>407</c:v>
                </c:pt>
                <c:pt idx="10">
                  <c:v>293</c:v>
                </c:pt>
                <c:pt idx="11">
                  <c:v>893</c:v>
                </c:pt>
                <c:pt idx="12">
                  <c:v>1911.35</c:v>
                </c:pt>
                <c:pt idx="13">
                  <c:v>2212.8500000000004</c:v>
                </c:pt>
                <c:pt idx="14">
                  <c:v>2069.0500000000002</c:v>
                </c:pt>
                <c:pt idx="15">
                  <c:v>3632.2500000000009</c:v>
                </c:pt>
                <c:pt idx="16">
                  <c:v>1780.5000000000005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74-BD42-814A-7FEAACA9863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8776192"/>
        <c:axId val="38777984"/>
      </c:barChart>
      <c:catAx>
        <c:axId val="3877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77984"/>
        <c:crosses val="autoZero"/>
        <c:auto val="1"/>
        <c:lblAlgn val="ctr"/>
        <c:lblOffset val="100"/>
        <c:noMultiLvlLbl val="0"/>
      </c:catAx>
      <c:valAx>
        <c:axId val="38777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77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v2.03test - Copie.xlsm]Graph Biens!Tableau croisé dynamique3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>
            <a:solidFill>
              <a:srgbClr val="E7E6E6">
                <a:lumMod val="75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5"/>
        <c:spPr>
          <a:gradFill rotWithShape="1">
            <a:gsLst>
              <a:gs pos="0">
                <a:schemeClr val="accent5">
                  <a:satMod val="103000"/>
                  <a:lumMod val="102000"/>
                  <a:tint val="94000"/>
                </a:schemeClr>
              </a:gs>
              <a:gs pos="50000">
                <a:schemeClr val="accent5">
                  <a:satMod val="110000"/>
                  <a:lumMod val="100000"/>
                  <a:shade val="100000"/>
                </a:schemeClr>
              </a:gs>
              <a:gs pos="100000">
                <a:schemeClr val="accent5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6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7"/>
        <c:spPr>
          <a:gradFill rotWithShape="1">
            <a:gsLst>
              <a:gs pos="0">
                <a:schemeClr val="accent1">
                  <a:lumMod val="60000"/>
                  <a:satMod val="103000"/>
                  <a:lumMod val="102000"/>
                  <a:tint val="94000"/>
                </a:schemeClr>
              </a:gs>
              <a:gs pos="50000">
                <a:schemeClr val="accent1">
                  <a:lumMod val="60000"/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60000"/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4"/>
        <c:spPr>
          <a:gradFill rotWithShape="1">
            <a:gsLst>
              <a:gs pos="0">
                <a:schemeClr val="accent2">
                  <a:satMod val="103000"/>
                  <a:lumMod val="102000"/>
                  <a:tint val="94000"/>
                </a:schemeClr>
              </a:gs>
              <a:gs pos="50000">
                <a:schemeClr val="accent2">
                  <a:satMod val="110000"/>
                  <a:lumMod val="100000"/>
                  <a:shade val="100000"/>
                </a:schemeClr>
              </a:gs>
              <a:gs pos="100000">
                <a:schemeClr val="accent2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5"/>
        <c:spPr>
          <a:gradFill rotWithShape="1">
            <a:gsLst>
              <a:gs pos="0">
                <a:schemeClr val="accent3">
                  <a:satMod val="103000"/>
                  <a:lumMod val="102000"/>
                  <a:tint val="94000"/>
                </a:schemeClr>
              </a:gs>
              <a:gs pos="50000">
                <a:schemeClr val="accent3">
                  <a:satMod val="110000"/>
                  <a:lumMod val="100000"/>
                  <a:shade val="100000"/>
                </a:schemeClr>
              </a:gs>
              <a:gs pos="100000">
                <a:schemeClr val="accent3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6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</c:pivotFmt>
    </c:pivotFmts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'Graph Biens'!$B$3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DCB6-4F6F-B94F-AD80BBE9DAF4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DCB6-4F6F-B94F-AD80BBE9DAF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DCB6-4F6F-B94F-AD80BBE9DAF4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DCB6-4F6F-B94F-AD80BBE9DAF4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DCB6-4F6F-B94F-AD80BBE9DAF4}"/>
              </c:ext>
            </c:extLst>
          </c:dPt>
          <c:dPt>
            <c:idx val="10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DCB6-4F6F-B94F-AD80BBE9DAF4}"/>
              </c:ext>
            </c:extLst>
          </c:dPt>
          <c:dPt>
            <c:idx val="1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DCB6-4F6F-B94F-AD80BBE9DAF4}"/>
              </c:ext>
            </c:extLst>
          </c:dPt>
          <c:dLbls>
            <c:spPr>
              <a:solidFill>
                <a:srgbClr val="E7E6E6">
                  <a:lumMod val="75000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'Graph Biens'!$A$4:$A$17</c:f>
              <c:strCache>
                <c:ptCount val="13"/>
                <c:pt idx="0">
                  <c:v>Appart. T1</c:v>
                </c:pt>
                <c:pt idx="1">
                  <c:v>Appart. T1M</c:v>
                </c:pt>
                <c:pt idx="2">
                  <c:v>Appart. T2</c:v>
                </c:pt>
                <c:pt idx="3">
                  <c:v>Appart. T2M</c:v>
                </c:pt>
                <c:pt idx="4">
                  <c:v>Appart. T3</c:v>
                </c:pt>
                <c:pt idx="5">
                  <c:v>Appart. T3M</c:v>
                </c:pt>
                <c:pt idx="6">
                  <c:v>Appart. T4</c:v>
                </c:pt>
                <c:pt idx="7">
                  <c:v>Appart. T4M</c:v>
                </c:pt>
                <c:pt idx="8">
                  <c:v>Local Commercial 50 - 99</c:v>
                </c:pt>
                <c:pt idx="9">
                  <c:v>local commercial 50-99</c:v>
                </c:pt>
                <c:pt idx="10">
                  <c:v>Maison T2</c:v>
                </c:pt>
                <c:pt idx="11">
                  <c:v>Maison T4</c:v>
                </c:pt>
                <c:pt idx="12">
                  <c:v>(vide)</c:v>
                </c:pt>
              </c:strCache>
            </c:strRef>
          </c:cat>
          <c:val>
            <c:numRef>
              <c:f>'Graph Biens'!$B$4:$B$17</c:f>
              <c:numCache>
                <c:formatCode>#\ ##0.00\ "€"</c:formatCode>
                <c:ptCount val="13"/>
                <c:pt idx="0">
                  <c:v>1474.9</c:v>
                </c:pt>
                <c:pt idx="1">
                  <c:v>5759.7999999999975</c:v>
                </c:pt>
                <c:pt idx="2">
                  <c:v>1112.4000000000001</c:v>
                </c:pt>
                <c:pt idx="3">
                  <c:v>4259.5000000000009</c:v>
                </c:pt>
                <c:pt idx="4">
                  <c:v>2139</c:v>
                </c:pt>
                <c:pt idx="5">
                  <c:v>1944.8000000000002</c:v>
                </c:pt>
                <c:pt idx="6">
                  <c:v>567</c:v>
                </c:pt>
                <c:pt idx="7">
                  <c:v>174</c:v>
                </c:pt>
                <c:pt idx="8">
                  <c:v>115</c:v>
                </c:pt>
                <c:pt idx="9">
                  <c:v>289</c:v>
                </c:pt>
                <c:pt idx="10">
                  <c:v>169</c:v>
                </c:pt>
                <c:pt idx="11">
                  <c:v>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DC-1A4C-B60D-103CAC46B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d'activité v2.03test - Copie.xlsm]Graph Biens!Tableau croisé dynamique3</c:name>
    <c:fmtId val="8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solidFill>
              <a:srgbClr val="00206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'Graph Biens'!$B$3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solidFill>
                <a:srgbClr val="00206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Biens'!$A$4:$A$17</c:f>
              <c:strCache>
                <c:ptCount val="13"/>
                <c:pt idx="0">
                  <c:v>Appart. T1</c:v>
                </c:pt>
                <c:pt idx="1">
                  <c:v>Appart. T1M</c:v>
                </c:pt>
                <c:pt idx="2">
                  <c:v>Appart. T2</c:v>
                </c:pt>
                <c:pt idx="3">
                  <c:v>Appart. T2M</c:v>
                </c:pt>
                <c:pt idx="4">
                  <c:v>Appart. T3</c:v>
                </c:pt>
                <c:pt idx="5">
                  <c:v>Appart. T3M</c:v>
                </c:pt>
                <c:pt idx="6">
                  <c:v>Appart. T4</c:v>
                </c:pt>
                <c:pt idx="7">
                  <c:v>Appart. T4M</c:v>
                </c:pt>
                <c:pt idx="8">
                  <c:v>Local Commercial 50 - 99</c:v>
                </c:pt>
                <c:pt idx="9">
                  <c:v>local commercial 50-99</c:v>
                </c:pt>
                <c:pt idx="10">
                  <c:v>Maison T2</c:v>
                </c:pt>
                <c:pt idx="11">
                  <c:v>Maison T4</c:v>
                </c:pt>
                <c:pt idx="12">
                  <c:v>(vide)</c:v>
                </c:pt>
              </c:strCache>
            </c:strRef>
          </c:cat>
          <c:val>
            <c:numRef>
              <c:f>'Graph Biens'!$B$4:$B$17</c:f>
              <c:numCache>
                <c:formatCode>#\ ##0.00\ "€"</c:formatCode>
                <c:ptCount val="13"/>
                <c:pt idx="0">
                  <c:v>1474.9</c:v>
                </c:pt>
                <c:pt idx="1">
                  <c:v>5759.7999999999975</c:v>
                </c:pt>
                <c:pt idx="2">
                  <c:v>1112.4000000000001</c:v>
                </c:pt>
                <c:pt idx="3">
                  <c:v>4259.5000000000009</c:v>
                </c:pt>
                <c:pt idx="4">
                  <c:v>2139</c:v>
                </c:pt>
                <c:pt idx="5">
                  <c:v>1944.8000000000002</c:v>
                </c:pt>
                <c:pt idx="6">
                  <c:v>567</c:v>
                </c:pt>
                <c:pt idx="7">
                  <c:v>174</c:v>
                </c:pt>
                <c:pt idx="8">
                  <c:v>115</c:v>
                </c:pt>
                <c:pt idx="9">
                  <c:v>289</c:v>
                </c:pt>
                <c:pt idx="10">
                  <c:v>169</c:v>
                </c:pt>
                <c:pt idx="11">
                  <c:v>313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9F-DC46-A2D3-2BD07CBD0DE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79501568"/>
        <c:axId val="79523840"/>
        <c:axId val="0"/>
      </c:bar3DChart>
      <c:catAx>
        <c:axId val="79501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523840"/>
        <c:crosses val="autoZero"/>
        <c:auto val="1"/>
        <c:lblAlgn val="ctr"/>
        <c:lblOffset val="100"/>
        <c:noMultiLvlLbl val="0"/>
      </c:catAx>
      <c:valAx>
        <c:axId val="7952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501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788" l="0.70000000000000062" r="0.70000000000000062" t="0.75000000000000788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Graph Biens'!L1C1"/><Relationship Id="rId3" Type="http://schemas.openxmlformats.org/officeDocument/2006/relationships/hyperlink" Target="#'Graph Ville'!L1C1"/><Relationship Id="rId7" Type="http://schemas.openxmlformats.org/officeDocument/2006/relationships/image" Target="../media/image4.png"/><Relationship Id="rId2" Type="http://schemas.openxmlformats.org/officeDocument/2006/relationships/image" Target="../media/image1.png"/><Relationship Id="rId1" Type="http://schemas.openxmlformats.org/officeDocument/2006/relationships/hyperlink" Target="#PARAM!L1C1"/><Relationship Id="rId6" Type="http://schemas.openxmlformats.org/officeDocument/2006/relationships/hyperlink" Target="#'Graph Mois'!L1C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HELLO!L1C1"/><Relationship Id="rId4" Type="http://schemas.openxmlformats.org/officeDocument/2006/relationships/image" Target="../media/image2.png"/><Relationship Id="rId9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Graph Ville'!L1C1"/><Relationship Id="rId3" Type="http://schemas.openxmlformats.org/officeDocument/2006/relationships/hyperlink" Target="#TABLO!L1C1"/><Relationship Id="rId7" Type="http://schemas.openxmlformats.org/officeDocument/2006/relationships/image" Target="../media/image8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hyperlink" Target="#'Graph Ville'!L1C19"/><Relationship Id="rId5" Type="http://schemas.openxmlformats.org/officeDocument/2006/relationships/chart" Target="../charts/chart2.xml"/><Relationship Id="rId4" Type="http://schemas.openxmlformats.org/officeDocument/2006/relationships/image" Target="../media/image7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TABLO!L1C1"/><Relationship Id="rId2" Type="http://schemas.openxmlformats.org/officeDocument/2006/relationships/image" Target="../media/image10.png"/><Relationship Id="rId1" Type="http://schemas.openxmlformats.org/officeDocument/2006/relationships/chart" Target="../charts/chart3.xml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hyperlink" Target="#TABLO!L1C1"/><Relationship Id="rId7" Type="http://schemas.openxmlformats.org/officeDocument/2006/relationships/image" Target="../media/image2.png"/><Relationship Id="rId2" Type="http://schemas.openxmlformats.org/officeDocument/2006/relationships/chart" Target="../charts/chart4.xml"/><Relationship Id="rId1" Type="http://schemas.openxmlformats.org/officeDocument/2006/relationships/image" Target="../media/image11.png"/><Relationship Id="rId6" Type="http://schemas.openxmlformats.org/officeDocument/2006/relationships/hyperlink" Target="#'Graph Biens'!L1C1"/><Relationship Id="rId5" Type="http://schemas.openxmlformats.org/officeDocument/2006/relationships/chart" Target="../charts/chart5.xml"/><Relationship Id="rId10" Type="http://schemas.openxmlformats.org/officeDocument/2006/relationships/image" Target="../media/image9.png"/><Relationship Id="rId4" Type="http://schemas.openxmlformats.org/officeDocument/2006/relationships/image" Target="../media/image7.png"/><Relationship Id="rId9" Type="http://schemas.openxmlformats.org/officeDocument/2006/relationships/hyperlink" Target="#'Graph Biens'!L1C18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7.png"/><Relationship Id="rId1" Type="http://schemas.openxmlformats.org/officeDocument/2006/relationships/hyperlink" Target="#TABLO!L1C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TABLO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384174</xdr:colOff>
      <xdr:row>0</xdr:row>
      <xdr:rowOff>95250</xdr:rowOff>
    </xdr:from>
    <xdr:to>
      <xdr:col>11</xdr:col>
      <xdr:colOff>47624</xdr:colOff>
      <xdr:row>4</xdr:row>
      <xdr:rowOff>147108</xdr:rowOff>
    </xdr:to>
    <xdr:grpSp>
      <xdr:nvGrpSpPr>
        <xdr:cNvPr id="35" name="Groupe 34">
          <a:hlinkClick xmlns:r="http://schemas.openxmlformats.org/officeDocument/2006/relationships" r:id="rId1" tooltip="Paramètres et Réglages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5908674" y="95250"/>
          <a:ext cx="1801283" cy="771525"/>
          <a:chOff x="4819385" y="-285750"/>
          <a:chExt cx="1381125" cy="771525"/>
        </a:xfrm>
      </xdr:grpSpPr>
      <xdr:sp macro="" textlink="">
        <xdr:nvSpPr>
          <xdr:cNvPr id="36" name="Rectangle à coins arrondis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4819385" y="-285750"/>
            <a:ext cx="1381125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Réglages</a:t>
            </a:r>
          </a:p>
        </xdr:txBody>
      </xdr:sp>
      <xdr:pic>
        <xdr:nvPicPr>
          <xdr:cNvPr id="37" name="Image 36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76862" y="99786"/>
            <a:ext cx="690563" cy="381000"/>
          </a:xfrm>
          <a:prstGeom prst="rect">
            <a:avLst/>
          </a:prstGeom>
        </xdr:spPr>
      </xdr:pic>
    </xdr:grpSp>
    <xdr:clientData/>
  </xdr:twoCellAnchor>
  <xdr:twoCellAnchor editAs="absolute">
    <xdr:from>
      <xdr:col>1</xdr:col>
      <xdr:colOff>10583</xdr:colOff>
      <xdr:row>0</xdr:row>
      <xdr:rowOff>116416</xdr:rowOff>
    </xdr:from>
    <xdr:to>
      <xdr:col>3</xdr:col>
      <xdr:colOff>105833</xdr:colOff>
      <xdr:row>4</xdr:row>
      <xdr:rowOff>158749</xdr:rowOff>
    </xdr:to>
    <xdr:grpSp>
      <xdr:nvGrpSpPr>
        <xdr:cNvPr id="38" name="Groupe 37">
          <a:hlinkClick xmlns:r="http://schemas.openxmlformats.org/officeDocument/2006/relationships" r:id="rId3" tooltip="Graphiques par Villes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/>
      </xdr:nvGrpSpPr>
      <xdr:grpSpPr>
        <a:xfrm>
          <a:off x="222250" y="116416"/>
          <a:ext cx="1725083" cy="762000"/>
          <a:chOff x="180975" y="381000"/>
          <a:chExt cx="1524000" cy="762000"/>
        </a:xfrm>
      </xdr:grpSpPr>
      <xdr:sp macro="" textlink="">
        <xdr:nvSpPr>
          <xdr:cNvPr id="39" name="Rectangle à coins arrondis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80975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Villes</a:t>
            </a:r>
          </a:p>
        </xdr:txBody>
      </xdr:sp>
      <xdr:pic>
        <xdr:nvPicPr>
          <xdr:cNvPr id="40" name="Image 39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975" y="762000"/>
            <a:ext cx="762000" cy="353786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975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3</xdr:col>
      <xdr:colOff>191561</xdr:colOff>
      <xdr:row>0</xdr:row>
      <xdr:rowOff>105833</xdr:rowOff>
    </xdr:from>
    <xdr:to>
      <xdr:col>5</xdr:col>
      <xdr:colOff>299511</xdr:colOff>
      <xdr:row>4</xdr:row>
      <xdr:rowOff>152702</xdr:rowOff>
    </xdr:to>
    <xdr:grpSp>
      <xdr:nvGrpSpPr>
        <xdr:cNvPr id="42" name="Groupe 41">
          <a:hlinkClick xmlns:r="http://schemas.openxmlformats.org/officeDocument/2006/relationships" r:id="rId6" tooltip="Graphique par Mois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2033061" y="105833"/>
          <a:ext cx="1737783" cy="766536"/>
          <a:chOff x="1801402" y="-275167"/>
          <a:chExt cx="1566274" cy="766536"/>
        </a:xfrm>
      </xdr:grpSpPr>
      <xdr:sp macro="" textlink="">
        <xdr:nvSpPr>
          <xdr:cNvPr id="43" name="Rectangle à coins arrondis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1801402" y="-275167"/>
            <a:ext cx="1523999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Mois</a:t>
            </a:r>
          </a:p>
        </xdr:txBody>
      </xdr:sp>
      <xdr:pic>
        <xdr:nvPicPr>
          <xdr:cNvPr id="44" name="Image 43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05676" y="137583"/>
            <a:ext cx="762000" cy="353786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381" y="137584"/>
            <a:ext cx="762000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426509</xdr:colOff>
      <xdr:row>0</xdr:row>
      <xdr:rowOff>105833</xdr:rowOff>
    </xdr:from>
    <xdr:to>
      <xdr:col>8</xdr:col>
      <xdr:colOff>159810</xdr:colOff>
      <xdr:row>4</xdr:row>
      <xdr:rowOff>148166</xdr:rowOff>
    </xdr:to>
    <xdr:grpSp>
      <xdr:nvGrpSpPr>
        <xdr:cNvPr id="46" name="Groupe 45">
          <a:hlinkClick xmlns:r="http://schemas.openxmlformats.org/officeDocument/2006/relationships" r:id="rId8" tooltip="Graphiques par Types de Biens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pSpPr/>
      </xdr:nvGrpSpPr>
      <xdr:grpSpPr>
        <a:xfrm>
          <a:off x="3897842" y="105833"/>
          <a:ext cx="1786468" cy="762000"/>
          <a:chOff x="3590926" y="381000"/>
          <a:chExt cx="1524000" cy="762000"/>
        </a:xfrm>
      </xdr:grpSpPr>
      <xdr:sp macro="" textlink="">
        <xdr:nvSpPr>
          <xdr:cNvPr id="47" name="Rectangle à coins arrondis 46"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/>
        </xdr:nvSpPr>
        <xdr:spPr>
          <a:xfrm>
            <a:off x="3590926" y="381000"/>
            <a:ext cx="1524000" cy="762000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Par Biens</a:t>
            </a:r>
          </a:p>
        </xdr:txBody>
      </xdr:sp>
      <xdr:pic>
        <xdr:nvPicPr>
          <xdr:cNvPr id="48" name="Image 47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52925" y="571500"/>
            <a:ext cx="762001" cy="544286"/>
          </a:xfrm>
          <a:prstGeom prst="rect">
            <a:avLst/>
          </a:prstGeom>
        </xdr:spPr>
      </xdr:pic>
      <xdr:pic>
        <xdr:nvPicPr>
          <xdr:cNvPr id="49" name="Imag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0926" y="762000"/>
            <a:ext cx="762001" cy="353785"/>
          </a:xfrm>
          <a:prstGeom prst="rect">
            <a:avLst/>
          </a:prstGeom>
        </xdr:spPr>
      </xdr:pic>
    </xdr:grpSp>
    <xdr:clientData/>
  </xdr:twoCellAnchor>
  <xdr:twoCellAnchor editAs="absolute">
    <xdr:from>
      <xdr:col>11</xdr:col>
      <xdr:colOff>254017</xdr:colOff>
      <xdr:row>0</xdr:row>
      <xdr:rowOff>95250</xdr:rowOff>
    </xdr:from>
    <xdr:to>
      <xdr:col>13</xdr:col>
      <xdr:colOff>698503</xdr:colOff>
      <xdr:row>5</xdr:row>
      <xdr:rowOff>4536</xdr:rowOff>
    </xdr:to>
    <xdr:grpSp>
      <xdr:nvGrpSpPr>
        <xdr:cNvPr id="50" name="Groupe 49">
          <a:hlinkClick xmlns:r="http://schemas.openxmlformats.org/officeDocument/2006/relationships" r:id="rId10" tooltip="Comment Contacter XLSolutions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/>
      </xdr:nvGrpSpPr>
      <xdr:grpSpPr>
        <a:xfrm>
          <a:off x="7916350" y="95250"/>
          <a:ext cx="1725070" cy="819453"/>
          <a:chOff x="9534324" y="-285750"/>
          <a:chExt cx="1371601" cy="819453"/>
        </a:xfrm>
      </xdr:grpSpPr>
      <xdr:sp macro="" textlink="">
        <xdr:nvSpPr>
          <xdr:cNvPr id="51" name="Rectangle à coins arrondis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9534324" y="-285750"/>
            <a:ext cx="1371601" cy="771525"/>
          </a:xfrm>
          <a:prstGeom prst="roundRect">
            <a:avLst/>
          </a:prstGeom>
          <a:ln>
            <a:noFill/>
          </a:ln>
          <a:effectLst>
            <a:outerShdw blurRad="50800" dist="38100" dir="8100000" algn="tr" rotWithShape="0">
              <a:prstClr val="black">
                <a:alpha val="40000"/>
              </a:prst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1500000"/>
            </a:lightRig>
          </a:scene3d>
          <a:sp3d prstMaterial="metal">
            <a:bevelT w="88900" h="889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2000"/>
              <a:t>Assistance</a:t>
            </a:r>
          </a:p>
        </xdr:txBody>
      </xdr:sp>
      <xdr:pic>
        <xdr:nvPicPr>
          <xdr:cNvPr id="52" name="Image 51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82270" y="152703"/>
            <a:ext cx="357518" cy="3810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3</xdr:col>
      <xdr:colOff>28575</xdr:colOff>
      <xdr:row>2</xdr:row>
      <xdr:rowOff>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28825" cy="571500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 fPrintsWithSheet="0"/>
  </xdr:twoCellAnchor>
  <xdr:twoCellAnchor>
    <xdr:from>
      <xdr:col>4</xdr:col>
      <xdr:colOff>1</xdr:colOff>
      <xdr:row>2</xdr:row>
      <xdr:rowOff>0</xdr:rowOff>
    </xdr:from>
    <xdr:to>
      <xdr:col>17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2</xdr:row>
      <xdr:rowOff>0</xdr:rowOff>
    </xdr:to>
    <xdr:pic>
      <xdr:nvPicPr>
        <xdr:cNvPr id="3" name="Image 2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18</xdr:col>
      <xdr:colOff>0</xdr:colOff>
      <xdr:row>2</xdr:row>
      <xdr:rowOff>0</xdr:rowOff>
    </xdr:from>
    <xdr:to>
      <xdr:col>31</xdr:col>
      <xdr:colOff>0</xdr:colOff>
      <xdr:row>26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0</xdr:colOff>
      <xdr:row>0</xdr:row>
      <xdr:rowOff>0</xdr:rowOff>
    </xdr:from>
    <xdr:to>
      <xdr:col>5</xdr:col>
      <xdr:colOff>0</xdr:colOff>
      <xdr:row>2</xdr:row>
      <xdr:rowOff>0</xdr:rowOff>
    </xdr:to>
    <xdr:grpSp>
      <xdr:nvGrpSpPr>
        <xdr:cNvPr id="16" name="Groupe 15">
          <a:hlinkClick xmlns:r="http://schemas.openxmlformats.org/officeDocument/2006/relationships" r:id="rId6" tooltip="Répartitions CA par Villes"/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2419350" y="0"/>
          <a:ext cx="714375" cy="571500"/>
          <a:chOff x="2066925" y="2286000"/>
          <a:chExt cx="762000" cy="1143000"/>
        </a:xfrm>
      </xdr:grpSpPr>
      <xdr:pic>
        <xdr:nvPicPr>
          <xdr:cNvPr id="17" name="Imag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286000"/>
            <a:ext cx="762000" cy="1143000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476500"/>
            <a:ext cx="762000" cy="57150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0</xdr:colOff>
      <xdr:row>0</xdr:row>
      <xdr:rowOff>0</xdr:rowOff>
    </xdr:from>
    <xdr:to>
      <xdr:col>19</xdr:col>
      <xdr:colOff>0</xdr:colOff>
      <xdr:row>2</xdr:row>
      <xdr:rowOff>0</xdr:rowOff>
    </xdr:to>
    <xdr:grpSp>
      <xdr:nvGrpSpPr>
        <xdr:cNvPr id="19" name="Groupe 18">
          <a:hlinkClick xmlns:r="http://schemas.openxmlformats.org/officeDocument/2006/relationships" r:id="rId8" tooltip="CA et Nombre par Villes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pSpPr/>
      </xdr:nvGrpSpPr>
      <xdr:grpSpPr>
        <a:xfrm>
          <a:off x="11887200" y="0"/>
          <a:ext cx="714375" cy="571500"/>
          <a:chOff x="1123950" y="2286000"/>
          <a:chExt cx="762000" cy="1143000"/>
        </a:xfrm>
      </xdr:grpSpPr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286000"/>
            <a:ext cx="762000" cy="1143000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476500"/>
            <a:ext cx="762000" cy="57150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16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0</xdr:colOff>
      <xdr:row>0</xdr:row>
      <xdr:rowOff>0</xdr:rowOff>
    </xdr:from>
    <xdr:to>
      <xdr:col>3</xdr:col>
      <xdr:colOff>171450</xdr:colOff>
      <xdr:row>2</xdr:row>
      <xdr:rowOff>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5262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 fPrintsWithSheet="0"/>
  </xdr:twoCellAnchor>
  <xdr:twoCellAnchor editAs="oneCell">
    <xdr:from>
      <xdr:col>0</xdr:col>
      <xdr:colOff>0</xdr:colOff>
      <xdr:row>0</xdr:row>
      <xdr:rowOff>0</xdr:rowOff>
    </xdr:from>
    <xdr:to>
      <xdr:col>0</xdr:col>
      <xdr:colOff>695325</xdr:colOff>
      <xdr:row>2</xdr:row>
      <xdr:rowOff>0</xdr:rowOff>
    </xdr:to>
    <xdr:pic>
      <xdr:nvPicPr>
        <xdr:cNvPr id="4" name="Image 3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</xdr:col>
      <xdr:colOff>66674</xdr:colOff>
      <xdr:row>2</xdr:row>
      <xdr:rowOff>0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09824" cy="571500"/>
        </a:xfrm>
        <a:prstGeom prst="rect">
          <a:avLst/>
        </a:prstGeom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3</xdr:col>
      <xdr:colOff>0</xdr:colOff>
      <xdr:row>2</xdr:row>
      <xdr:rowOff>0</xdr:rowOff>
    </xdr:from>
    <xdr:to>
      <xdr:col>16</xdr:col>
      <xdr:colOff>0</xdr:colOff>
      <xdr:row>26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714375</xdr:colOff>
      <xdr:row>2</xdr:row>
      <xdr:rowOff>0</xdr:rowOff>
    </xdr:to>
    <xdr:pic>
      <xdr:nvPicPr>
        <xdr:cNvPr id="3" name="Image 2">
          <a:hlinkClick xmlns:r="http://schemas.openxmlformats.org/officeDocument/2006/relationships" r:id="rId3" tooltip="Retour à la Saisie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17</xdr:col>
      <xdr:colOff>0</xdr:colOff>
      <xdr:row>2</xdr:row>
      <xdr:rowOff>0</xdr:rowOff>
    </xdr:from>
    <xdr:to>
      <xdr:col>30</xdr:col>
      <xdr:colOff>0</xdr:colOff>
      <xdr:row>26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47625</xdr:colOff>
      <xdr:row>0</xdr:row>
      <xdr:rowOff>0</xdr:rowOff>
    </xdr:from>
    <xdr:to>
      <xdr:col>18</xdr:col>
      <xdr:colOff>0</xdr:colOff>
      <xdr:row>2</xdr:row>
      <xdr:rowOff>0</xdr:rowOff>
    </xdr:to>
    <xdr:grpSp>
      <xdr:nvGrpSpPr>
        <xdr:cNvPr id="8" name="Groupe 7">
          <a:hlinkClick xmlns:r="http://schemas.openxmlformats.org/officeDocument/2006/relationships" r:id="rId6" tooltip="Répartitions CA par Villes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12820650" y="0"/>
          <a:ext cx="714375" cy="571500"/>
          <a:chOff x="2066925" y="2286000"/>
          <a:chExt cx="762000" cy="1143000"/>
        </a:xfrm>
      </xdr:grpSpPr>
      <xdr:pic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286000"/>
            <a:ext cx="762000" cy="1143000"/>
          </a:xfrm>
          <a:prstGeom prst="rect">
            <a:avLst/>
          </a:prstGeom>
        </xdr:spPr>
      </xdr:pic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6925" y="2476500"/>
            <a:ext cx="762000" cy="571500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47625</xdr:colOff>
      <xdr:row>0</xdr:row>
      <xdr:rowOff>0</xdr:rowOff>
    </xdr:from>
    <xdr:to>
      <xdr:col>4</xdr:col>
      <xdr:colOff>0</xdr:colOff>
      <xdr:row>2</xdr:row>
      <xdr:rowOff>0</xdr:rowOff>
    </xdr:to>
    <xdr:grpSp>
      <xdr:nvGrpSpPr>
        <xdr:cNvPr id="11" name="Groupe 10">
          <a:hlinkClick xmlns:r="http://schemas.openxmlformats.org/officeDocument/2006/relationships" r:id="rId9" tooltip="CA et Nombre par Villes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pSpPr/>
      </xdr:nvGrpSpPr>
      <xdr:grpSpPr>
        <a:xfrm>
          <a:off x="2733675" y="0"/>
          <a:ext cx="714375" cy="571500"/>
          <a:chOff x="1123950" y="2286000"/>
          <a:chExt cx="762000" cy="1143000"/>
        </a:xfrm>
      </xdr:grpSpPr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286000"/>
            <a:ext cx="762000" cy="1143000"/>
          </a:xfrm>
          <a:prstGeom prst="rect">
            <a:avLst/>
          </a:prstGeom>
        </xdr:spPr>
      </xdr:pic>
      <xdr:pic>
        <xdr:nvPicPr>
          <xdr:cNvPr id="13" name="Image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23950" y="2476500"/>
            <a:ext cx="762000" cy="571500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0</xdr:rowOff>
    </xdr:from>
    <xdr:to>
      <xdr:col>17</xdr:col>
      <xdr:colOff>0</xdr:colOff>
      <xdr:row>3</xdr:row>
      <xdr:rowOff>0</xdr:rowOff>
    </xdr:to>
    <xdr:sp macro="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601200" y="0"/>
          <a:ext cx="2286000" cy="571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1200">
              <a:latin typeface="AR BERKLEY" panose="02000000000000000000" pitchFamily="2" charset="0"/>
            </a:rPr>
            <a:t>06.82.92.36.59</a:t>
          </a: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714375</xdr:colOff>
      <xdr:row>3</xdr:row>
      <xdr:rowOff>0</xdr:rowOff>
    </xdr:to>
    <xdr:pic>
      <xdr:nvPicPr>
        <xdr:cNvPr id="4" name="Image 3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0"/>
          <a:ext cx="714375" cy="571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absolute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762000" cy="571500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3</xdr:row>
      <xdr:rowOff>0</xdr:rowOff>
    </xdr:from>
    <xdr:to>
      <xdr:col>12</xdr:col>
      <xdr:colOff>0</xdr:colOff>
      <xdr:row>22</xdr:row>
      <xdr:rowOff>0</xdr:rowOff>
    </xdr:to>
    <xdr:sp macro="" textlink="">
      <xdr:nvSpPr>
        <xdr:cNvPr id="41" name="Organigramme : Alternative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/>
      </xdr:nvSpPr>
      <xdr:spPr>
        <a:xfrm>
          <a:off x="3048000" y="571500"/>
          <a:ext cx="6096000" cy="36195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>
              <a:solidFill>
                <a:schemeClr val="bg2">
                  <a:lumMod val="25000"/>
                </a:schemeClr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XLSolutions</a:t>
          </a:r>
          <a:endParaRPr lang="fr-FR" sz="2800">
            <a:solidFill>
              <a:schemeClr val="bg2">
                <a:lumMod val="25000"/>
              </a:schemeClr>
            </a:solidFill>
            <a:effectLst>
              <a:outerShdw blurRad="50800" dist="38100" dir="10800000" algn="r" rotWithShape="0">
                <a:prstClr val="black">
                  <a:alpha val="40000"/>
                </a:prstClr>
              </a:outerShdw>
            </a:effectLst>
            <a:latin typeface="AR BERKLEY" panose="02000000000000000000" pitchFamily="2" charset="0"/>
          </a:endParaRPr>
        </a:p>
        <a:p>
          <a:pPr algn="ctr"/>
          <a:r>
            <a:rPr lang="fr-FR" sz="2800">
              <a:latin typeface="AR BERKLEY" panose="02000000000000000000" pitchFamily="2" charset="0"/>
            </a:rPr>
            <a:t>06.82.92.36.59</a:t>
          </a:r>
        </a:p>
        <a:p>
          <a:pPr algn="ctr"/>
          <a:r>
            <a:rPr lang="fr-FR" sz="2800">
              <a:latin typeface="AR BERKLEY" panose="02000000000000000000" pitchFamily="2" charset="0"/>
            </a:rPr>
            <a:t>xlsolutions.infos@orange.fr</a:t>
          </a:r>
        </a:p>
        <a:p>
          <a:pPr algn="ctr"/>
          <a:endParaRPr lang="fr-FR" sz="2800">
            <a:latin typeface="AR BERKLEY" panose="02000000000000000000" pitchFamily="2" charset="0"/>
          </a:endParaRPr>
        </a:p>
        <a:p>
          <a:pPr algn="ctr"/>
          <a:r>
            <a:rPr lang="fr-FR" sz="2400">
              <a:latin typeface="AR BERKLEY" panose="02000000000000000000" pitchFamily="2" charset="0"/>
            </a:rPr>
            <a:t>Toutes vos Solutions</a:t>
          </a:r>
          <a:r>
            <a:rPr lang="fr-FR" sz="2400" baseline="0">
              <a:latin typeface="AR BERKLEY" panose="02000000000000000000" pitchFamily="2" charset="0"/>
            </a:rPr>
            <a:t> Excel pour</a:t>
          </a:r>
        </a:p>
        <a:p>
          <a:pPr algn="ctr"/>
          <a:r>
            <a:rPr lang="fr-FR" sz="2400" baseline="0">
              <a:latin typeface="AR BERKLEY" panose="02000000000000000000" pitchFamily="2" charset="0"/>
            </a:rPr>
            <a:t>Votre </a:t>
          </a:r>
          <a:r>
            <a:rPr lang="fr-FR" sz="2400">
              <a:solidFill>
                <a:schemeClr val="lt1"/>
              </a:solidFill>
              <a:effectLst/>
              <a:latin typeface="AR BERKLEY" panose="02000000000000000000" pitchFamily="2" charset="0"/>
              <a:ea typeface="+mn-ea"/>
              <a:cs typeface="+mn-cs"/>
            </a:rPr>
            <a:t>Bureautique &amp; Vos Spécifiques</a:t>
          </a:r>
          <a:endParaRPr lang="fr-FR" sz="2400">
            <a:effectLst/>
            <a:latin typeface="AR BERKLEY" panose="02000000000000000000" pitchFamily="2" charset="0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42" name="Image 41">
          <a:hlinkClick xmlns:r="http://schemas.openxmlformats.org/officeDocument/2006/relationships" r:id="rId1" tooltip="Retour à la Saisie"/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4000" cy="9525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%20BROSSEAU/Documents/Mes%20Projets/MIB/PROJET%20CLIENTS/11%20CLIENTS/Sce%20Etat%20des%20Lieux%20-%20Mathieu%20LUCIANI/Copie%20de%20SAM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O"/>
      <sheetName val="Feuil2"/>
      <sheetName val="Graph Mois"/>
      <sheetName val="Graph Villes"/>
      <sheetName val="Graph Biens"/>
      <sheetName val="AIDE"/>
      <sheetName val="TUTO"/>
      <sheetName val="PARAM"/>
      <sheetName val="Copie de SAM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" refreshedDate="42606.824160648146" createdVersion="5" refreshedVersion="6" minRefreshableVersion="3" recordCount="168">
  <cacheSource type="worksheet">
    <worksheetSource ref="B10:W19" sheet="TABLO"/>
  </cacheSource>
  <cacheFields count="22">
    <cacheField name="Client" numFmtId="0">
      <sharedItems/>
    </cacheField>
    <cacheField name="Ref" numFmtId="0">
      <sharedItems containsBlank="1"/>
    </cacheField>
    <cacheField name="Date" numFmtId="14">
      <sharedItems containsNonDate="0" containsDate="1" containsString="0" containsBlank="1" minDate="2015-06-15T00:00:00" maxDate="2016-09-09T00:00:00"/>
    </cacheField>
    <cacheField name="Mois" numFmtId="0">
      <sharedItems containsBlank="1" count="19">
        <s v="2015 06"/>
        <s v="2015 07"/>
        <s v="2015 08"/>
        <s v="2015 09"/>
        <s v="2015 10"/>
        <s v="2015 11"/>
        <s v="2015 12"/>
        <s v="2016 01"/>
        <s v="2016 02"/>
        <s v="2016 03"/>
        <s v="2016 04"/>
        <s v="2016 05"/>
        <s v="2016 06"/>
        <s v="2016 07"/>
        <s v="2016 08"/>
        <s v="2016 09"/>
        <s v="1900 01"/>
        <m u="1"/>
        <s v="MAX 30/9/16" u="1"/>
      </sharedItems>
    </cacheField>
    <cacheField name="E/S" numFmtId="0">
      <sharedItems containsBlank="1"/>
    </cacheField>
    <cacheField name="Type de Bien" numFmtId="0">
      <sharedItems containsBlank="1" count="13">
        <s v="Appart. T4M"/>
        <s v="Maison T4"/>
        <s v="Appart. T3"/>
        <s v="Appart. T2M"/>
        <s v="Appart. T2"/>
        <s v="Appart. T1M"/>
        <s v="Appart. T3M"/>
        <s v="Appart. T1"/>
        <s v="Maison T2"/>
        <s v="local commercial 50-99"/>
        <s v="Appart. T4"/>
        <s v="Local Commercial 50 - 99"/>
        <m/>
      </sharedItems>
    </cacheField>
    <cacheField name="VILLE" numFmtId="0">
      <sharedItems containsBlank="1" count="7">
        <s v="Villefranche sur mer"/>
        <s v="Saint Martin du Var"/>
        <s v="Cagnes sur mer"/>
        <s v="Nice"/>
        <s v="Antibes"/>
        <m/>
        <s v="Valbonne"/>
      </sharedItems>
    </cacheField>
    <cacheField name="Chiffrage" numFmtId="0">
      <sharedItems containsBlank="1"/>
    </cacheField>
    <cacheField name="Durée" numFmtId="0">
      <sharedItems containsBlank="1" containsMixedTypes="1" containsNumber="1" containsInteger="1" minValue="3" maxValue="3"/>
    </cacheField>
    <cacheField name="Tarif" numFmtId="164">
      <sharedItems containsString="0" containsBlank="1" containsNumber="1" minValue="15" maxValue="300"/>
    </cacheField>
    <cacheField name="Etat Facture" numFmtId="0">
      <sharedItems containsBlank="1"/>
    </cacheField>
    <cacheField name="Surface" numFmtId="165">
      <sharedItems containsString="0" containsBlank="1" containsNumber="1" minValue="20" maxValue="100"/>
    </cacheField>
    <cacheField name="Expert" numFmtId="0">
      <sharedItems/>
    </cacheField>
    <cacheField name="Ad" numFmtId="0">
      <sharedItems/>
    </cacheField>
    <cacheField name="Adresse" numFmtId="0">
      <sharedItems containsBlank="1"/>
    </cacheField>
    <cacheField name="Propriétaire" numFmtId="0">
      <sharedItems/>
    </cacheField>
    <cacheField name="proprio" numFmtId="0">
      <sharedItems containsBlank="1"/>
    </cacheField>
    <cacheField name="Loc" numFmtId="0">
      <sharedItems/>
    </cacheField>
    <cacheField name="Locataire" numFmtId="0">
      <sharedItems containsBlank="1"/>
    </cacheField>
    <cacheField name="mail locataire" numFmtId="0">
      <sharedItems containsBlank="1"/>
    </cacheField>
    <cacheField name="tel locataire" numFmtId="0">
      <sharedItems containsBlank="1" containsMixedTypes="1" containsNumber="1" containsInteger="1" minValue="610742558" maxValue="768801295"/>
    </cacheField>
    <cacheField name="Autre" numFmtId="0">
      <sharedItems containsDate="1" containsBlank="1" containsMixedTypes="1" minDate="2016-08-30T00:00:00" maxDate="2016-09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s v="PropertiesForRent"/>
    <s v="?"/>
    <d v="2015-06-15T00:00:00"/>
    <x v="0"/>
    <s v="EDLE"/>
    <x v="0"/>
    <x v="0"/>
    <s v="non"/>
    <s v="2h30"/>
    <n v="174"/>
    <m/>
    <m/>
    <s v="xClaire"/>
    <s v="Adresse: "/>
    <m/>
    <s v="Propriétaire: "/>
    <m/>
    <s v="Locataire: "/>
    <m/>
    <m/>
    <m/>
    <m/>
  </r>
  <r>
    <s v="Resid-Immo"/>
    <s v="RES1"/>
    <d v="2015-07-30T00:00:00"/>
    <x v="1"/>
    <s v="EDLS"/>
    <x v="1"/>
    <x v="1"/>
    <s v="oui"/>
    <s v="2h30"/>
    <n v="164"/>
    <s v="payée"/>
    <m/>
    <s v="xClaire"/>
    <s v="Adresse: "/>
    <m/>
    <s v="Propriétaire: "/>
    <m/>
    <s v="Locataire: "/>
    <m/>
    <m/>
    <m/>
    <m/>
  </r>
  <r>
    <s v="Resid-Immo"/>
    <s v="RES3"/>
    <d v="2015-08-01T00:00:00"/>
    <x v="2"/>
    <s v="EDLE"/>
    <x v="1"/>
    <x v="1"/>
    <s v="non"/>
    <s v="2h"/>
    <n v="149"/>
    <s v="payée"/>
    <m/>
    <s v="xMathieu"/>
    <s v="Adresse: "/>
    <m/>
    <s v="Propriétaire: "/>
    <m/>
    <s v="Locataire: "/>
    <s v="payé à Claire"/>
    <m/>
    <m/>
    <m/>
  </r>
  <r>
    <s v="Portiques"/>
    <s v="RES2"/>
    <d v="2015-08-03T00:00:00"/>
    <x v="2"/>
    <s v="EDLS"/>
    <x v="2"/>
    <x v="2"/>
    <s v="oui"/>
    <m/>
    <n v="124"/>
    <m/>
    <m/>
    <s v="xClaire"/>
    <s v="Adresse: "/>
    <m/>
    <s v="Propriétaire: "/>
    <m/>
    <s v="Locataire: "/>
    <s v="15€ à reverser à math"/>
    <m/>
    <m/>
    <m/>
  </r>
  <r>
    <s v="Portiques"/>
    <s v="PORT1"/>
    <d v="2015-08-18T00:00:00"/>
    <x v="2"/>
    <s v="EDLS"/>
    <x v="2"/>
    <x v="3"/>
    <s v="non"/>
    <m/>
    <n v="109"/>
    <m/>
    <m/>
    <s v="xClaire"/>
    <s v="Adresse: "/>
    <m/>
    <s v="Propriétaire: "/>
    <m/>
    <s v="Locataire: "/>
    <m/>
    <m/>
    <m/>
    <m/>
  </r>
  <r>
    <s v="Portiques"/>
    <s v="PORT2"/>
    <d v="2015-08-21T00:00:00"/>
    <x v="2"/>
    <s v="EDLS"/>
    <x v="3"/>
    <x v="3"/>
    <s v="non"/>
    <m/>
    <n v="134"/>
    <m/>
    <m/>
    <s v="xClaire"/>
    <s v="Adresse: "/>
    <m/>
    <s v="Propriétaire: "/>
    <m/>
    <s v="Locataire: "/>
    <m/>
    <m/>
    <m/>
    <m/>
  </r>
  <r>
    <s v="Berard"/>
    <s v="BERARD1"/>
    <d v="2015-08-26T00:00:00"/>
    <x v="2"/>
    <s v="EDLS"/>
    <x v="4"/>
    <x v="3"/>
    <s v="non"/>
    <m/>
    <n v="99"/>
    <m/>
    <m/>
    <s v="xClaire"/>
    <s v="Adresse: "/>
    <m/>
    <s v="Propriétaire: "/>
    <m/>
    <s v="Locataire: "/>
    <m/>
    <m/>
    <m/>
    <m/>
  </r>
  <r>
    <s v="Gounod"/>
    <s v="GOUN 1"/>
    <d v="2015-08-27T00:00:00"/>
    <x v="2"/>
    <s v="EDLE"/>
    <x v="5"/>
    <x v="3"/>
    <s v="non"/>
    <m/>
    <n v="114"/>
    <m/>
    <m/>
    <s v="xClaire"/>
    <s v="Adresse: "/>
    <m/>
    <s v="Propriétaire: "/>
    <m/>
    <s v="Locataire: "/>
    <m/>
    <m/>
    <m/>
    <m/>
  </r>
  <r>
    <s v="Gounod"/>
    <s v="GOUN 2"/>
    <d v="2015-08-28T00:00:00"/>
    <x v="2"/>
    <s v="EDLE"/>
    <x v="5"/>
    <x v="3"/>
    <s v="non"/>
    <m/>
    <n v="114"/>
    <m/>
    <m/>
    <s v="xClaire"/>
    <s v="Adresse: "/>
    <m/>
    <s v="Propriétaire: "/>
    <m/>
    <s v="Locataire: "/>
    <m/>
    <m/>
    <m/>
    <m/>
  </r>
  <r>
    <s v="Portiques"/>
    <s v="PORT3"/>
    <d v="2015-09-02T00:00:00"/>
    <x v="3"/>
    <s v="EDLE"/>
    <x v="4"/>
    <x v="3"/>
    <s v="non"/>
    <m/>
    <n v="99"/>
    <s v="payée"/>
    <m/>
    <s v="Claire"/>
    <s v="Adresse: "/>
    <m/>
    <s v="Propriétaire: "/>
    <m/>
    <s v="Locataire: "/>
    <m/>
    <m/>
    <m/>
    <m/>
  </r>
  <r>
    <s v="Xyannick"/>
    <s v="PLANT1"/>
    <d v="2015-09-03T00:00:00"/>
    <x v="3"/>
    <s v="EDLE"/>
    <x v="5"/>
    <x v="3"/>
    <s v="non"/>
    <s v="1h30"/>
    <n v="80"/>
    <s v="payée"/>
    <m/>
    <s v="Claire"/>
    <s v="Adresse: "/>
    <m/>
    <s v="Propriétaire: "/>
    <m/>
    <s v="Locataire: "/>
    <s v="mechin"/>
    <m/>
    <n v="665697664"/>
    <m/>
  </r>
  <r>
    <s v="Gounod"/>
    <s v="GOUN 3"/>
    <d v="2015-09-03T00:00:00"/>
    <x v="3"/>
    <s v="EDLE"/>
    <x v="6"/>
    <x v="3"/>
    <s v="non"/>
    <s v="2h"/>
    <n v="154"/>
    <s v="payée"/>
    <m/>
    <s v="Claire"/>
    <s v="Adresse: "/>
    <m/>
    <s v="Propriétaire: "/>
    <m/>
    <s v="Locataire: "/>
    <m/>
    <m/>
    <m/>
    <m/>
  </r>
  <r>
    <s v="Gounod"/>
    <s v="GOUN 4"/>
    <d v="2015-09-04T00:00:00"/>
    <x v="3"/>
    <s v="EDLE"/>
    <x v="5"/>
    <x v="3"/>
    <s v="non"/>
    <s v="1h30"/>
    <n v="114"/>
    <s v="payée"/>
    <m/>
    <s v="Claire"/>
    <s v="Adresse: "/>
    <m/>
    <s v="Propriétaire: "/>
    <m/>
    <s v="Locataire: "/>
    <m/>
    <m/>
    <m/>
    <m/>
  </r>
  <r>
    <s v="Gounod"/>
    <s v="GOUN 5"/>
    <d v="2015-09-11T00:00:00"/>
    <x v="3"/>
    <s v="EDLS"/>
    <x v="7"/>
    <x v="3"/>
    <s v="oui"/>
    <s v="1h30"/>
    <n v="104"/>
    <s v="payée"/>
    <m/>
    <s v="Claire"/>
    <s v="Adresse: "/>
    <m/>
    <s v="Propriétaire: "/>
    <m/>
    <s v="Locataire: "/>
    <s v="payé à Mathieu (équilibre du 01/08)"/>
    <m/>
    <m/>
    <m/>
  </r>
  <r>
    <s v="Xgazan"/>
    <s v="GAZ1"/>
    <d v="2015-09-12T00:00:00"/>
    <x v="3"/>
    <s v="EDLE"/>
    <x v="6"/>
    <x v="3"/>
    <s v="non"/>
    <s v="3h"/>
    <n v="154"/>
    <s v="payée"/>
    <m/>
    <s v="Claire"/>
    <s v="Adresse: "/>
    <m/>
    <s v="Propriétaire: "/>
    <m/>
    <s v="Locataire: "/>
    <m/>
    <m/>
    <m/>
    <m/>
  </r>
  <r>
    <s v="Gounod"/>
    <s v="GOUN 5b"/>
    <d v="2015-09-14T00:00:00"/>
    <x v="3"/>
    <s v="EDLE"/>
    <x v="7"/>
    <x v="3"/>
    <s v="non"/>
    <s v="1h30"/>
    <n v="89"/>
    <s v="payée"/>
    <m/>
    <s v="Mathieu"/>
    <s v="Adresse: "/>
    <m/>
    <s v="Propriétaire: "/>
    <m/>
    <s v="Locataire: "/>
    <m/>
    <m/>
    <m/>
    <m/>
  </r>
  <r>
    <s v="Gounod"/>
    <s v="GOUN 7"/>
    <d v="2015-09-18T00:00:00"/>
    <x v="3"/>
    <s v="EDLE"/>
    <x v="3"/>
    <x v="3"/>
    <s v="non"/>
    <s v="2h30"/>
    <n v="134"/>
    <s v="payée"/>
    <m/>
    <s v="Claire"/>
    <s v="Adresse: "/>
    <m/>
    <s v="Propriétaire: "/>
    <m/>
    <s v="Locataire: "/>
    <m/>
    <m/>
    <m/>
    <m/>
  </r>
  <r>
    <s v="Gounod"/>
    <s v="GOUN 8"/>
    <d v="2015-09-28T00:00:00"/>
    <x v="3"/>
    <s v="EDLE"/>
    <x v="5"/>
    <x v="3"/>
    <s v="non"/>
    <m/>
    <n v="114"/>
    <s v="payée"/>
    <m/>
    <s v="Mathieu"/>
    <s v="Adresse: "/>
    <m/>
    <s v="Propriétaire: "/>
    <m/>
    <s v="Locataire: "/>
    <m/>
    <m/>
    <m/>
    <m/>
  </r>
  <r>
    <s v="Cignetti"/>
    <s v="CIGN3"/>
    <d v="2015-09-30T00:00:00"/>
    <x v="3"/>
    <s v="EDLS"/>
    <x v="2"/>
    <x v="3"/>
    <s v="non"/>
    <s v="1h50"/>
    <n v="109"/>
    <s v="payée"/>
    <m/>
    <s v="Claire"/>
    <s v="Adresse: "/>
    <m/>
    <s v="Propriétaire: "/>
    <m/>
    <s v="Locataire: "/>
    <m/>
    <m/>
    <m/>
    <m/>
  </r>
  <r>
    <s v="Xbentahar"/>
    <s v="BENT1"/>
    <d v="2015-09-30T00:00:00"/>
    <x v="3"/>
    <s v="EDLS/EDLE"/>
    <x v="8"/>
    <x v="3"/>
    <s v="oui"/>
    <s v="2h30"/>
    <n v="169"/>
    <s v="payée"/>
    <m/>
    <s v="Mathieu"/>
    <s v="Adresse: "/>
    <m/>
    <s v="Propriétaire: "/>
    <m/>
    <s v="Locataire: "/>
    <s v="7.5€ à reverser à claire"/>
    <m/>
    <m/>
    <m/>
  </r>
  <r>
    <s v="Gounod"/>
    <s v="GOUN 9"/>
    <d v="2015-10-05T00:00:00"/>
    <x v="4"/>
    <s v="EDLE"/>
    <x v="5"/>
    <x v="3"/>
    <s v="non"/>
    <s v="1h30"/>
    <n v="114"/>
    <s v="payée"/>
    <m/>
    <s v="Mathieu"/>
    <s v="Adresse: "/>
    <m/>
    <s v="Propriétaire: "/>
    <m/>
    <s v="Locataire: "/>
    <m/>
    <m/>
    <m/>
    <m/>
  </r>
  <r>
    <s v="Cignetti"/>
    <s v="CIGN4"/>
    <d v="2015-10-19T00:00:00"/>
    <x v="4"/>
    <s v="EDLE"/>
    <x v="2"/>
    <x v="4"/>
    <s v="non"/>
    <s v="1h30"/>
    <n v="139"/>
    <s v="payée"/>
    <m/>
    <s v="Claire"/>
    <s v="Adresse: "/>
    <m/>
    <s v="Propriétaire: "/>
    <m/>
    <s v="Locataire: "/>
    <s v="30€ à reverser à math"/>
    <m/>
    <m/>
    <m/>
  </r>
  <r>
    <s v="Cignetti"/>
    <s v="CIGN5"/>
    <d v="2015-10-26T00:00:00"/>
    <x v="4"/>
    <s v="EDLE"/>
    <x v="4"/>
    <x v="3"/>
    <s v="non"/>
    <s v="1h30"/>
    <n v="99"/>
    <s v="payée"/>
    <m/>
    <s v="xClaire"/>
    <s v="Adresse: "/>
    <m/>
    <s v="Propriétaire: "/>
    <m/>
    <s v="Locataire: "/>
    <m/>
    <m/>
    <m/>
    <m/>
  </r>
  <r>
    <s v="Alazard"/>
    <s v="ALAZ1"/>
    <d v="2015-10-29T00:00:00"/>
    <x v="4"/>
    <s v="EDLS"/>
    <x v="2"/>
    <x v="3"/>
    <s v="non"/>
    <m/>
    <n v="109"/>
    <s v="émise"/>
    <m/>
    <s v="xClaire"/>
    <s v="Adresse: "/>
    <m/>
    <s v="Propriétaire: "/>
    <m/>
    <s v="Locataire: "/>
    <m/>
    <m/>
    <m/>
    <m/>
  </r>
  <r>
    <s v="Alazard"/>
    <s v="ALAZ2"/>
    <d v="2015-10-29T00:00:00"/>
    <x v="4"/>
    <s v="EDLE"/>
    <x v="2"/>
    <x v="3"/>
    <s v="non"/>
    <m/>
    <n v="50"/>
    <s v="émise"/>
    <m/>
    <s v="xClaire"/>
    <s v="Adresse: "/>
    <m/>
    <s v="Propriétaire: "/>
    <m/>
    <s v="Locataire: "/>
    <m/>
    <m/>
    <m/>
    <m/>
  </r>
  <r>
    <s v="Gounod"/>
    <s v="GOUN 10"/>
    <d v="2015-11-02T00:00:00"/>
    <x v="5"/>
    <s v="EDLS"/>
    <x v="5"/>
    <x v="3"/>
    <s v="oui"/>
    <s v="1h45"/>
    <n v="129"/>
    <s v="payée"/>
    <m/>
    <s v="xClaire"/>
    <s v="Adresse: "/>
    <m/>
    <s v="Propriétaire: "/>
    <m/>
    <s v="Locataire: "/>
    <s v="7.5€ à reverser à math"/>
    <m/>
    <m/>
    <m/>
  </r>
  <r>
    <s v="Gounod"/>
    <s v="GOUN 11"/>
    <d v="2015-11-03T00:00:00"/>
    <x v="5"/>
    <s v="EDLE"/>
    <x v="5"/>
    <x v="3"/>
    <s v="non"/>
    <m/>
    <n v="114"/>
    <s v="payée"/>
    <m/>
    <s v="Claire"/>
    <s v="Adresse: "/>
    <m/>
    <s v="Propriétaire: "/>
    <m/>
    <s v="Locataire: "/>
    <m/>
    <m/>
    <m/>
    <m/>
  </r>
  <r>
    <s v="Xjayet"/>
    <m/>
    <d v="2015-11-30T00:00:00"/>
    <x v="5"/>
    <s v="EDLE"/>
    <x v="2"/>
    <x v="3"/>
    <s v="non"/>
    <s v="2h"/>
    <n v="109"/>
    <s v="payée"/>
    <m/>
    <s v="Mathieu"/>
    <s v="Adresse: "/>
    <m/>
    <s v="Propriétaire: "/>
    <m/>
    <s v="Locataire: "/>
    <m/>
    <m/>
    <m/>
    <m/>
  </r>
  <r>
    <s v="Gounod"/>
    <s v="GOUN 16"/>
    <d v="2015-12-04T00:00:00"/>
    <x v="6"/>
    <s v="EDLS"/>
    <x v="4"/>
    <x v="3"/>
    <s v="non"/>
    <s v="1h45"/>
    <n v="99"/>
    <s v="payée"/>
    <m/>
    <s v="Claire"/>
    <s v="Adresse: "/>
    <m/>
    <s v="Propriétaire: "/>
    <m/>
    <s v="Locataire: "/>
    <m/>
    <m/>
    <m/>
    <m/>
  </r>
  <r>
    <s v="Gounod"/>
    <s v="GOUN 12"/>
    <d v="2015-12-07T00:00:00"/>
    <x v="6"/>
    <s v="EDLS"/>
    <x v="6"/>
    <x v="3"/>
    <s v="non"/>
    <s v="3h"/>
    <n v="169"/>
    <s v="payée"/>
    <m/>
    <s v="Mathieu"/>
    <s v="Adresse: "/>
    <m/>
    <s v="Propriétaire: "/>
    <m/>
    <s v="Locataire: "/>
    <s v="7.5€ à reverser à claire"/>
    <m/>
    <m/>
    <m/>
  </r>
  <r>
    <s v="Xfranchi"/>
    <s v="XFRA"/>
    <d v="2015-12-12T00:00:00"/>
    <x v="6"/>
    <s v="EDLE"/>
    <x v="2"/>
    <x v="3"/>
    <s v="non"/>
    <s v="2h45"/>
    <n v="109"/>
    <s v="payée"/>
    <m/>
    <s v="Mathieu"/>
    <s v="Adresse: "/>
    <m/>
    <s v="Propriétaire: "/>
    <m/>
    <s v="Locataire: "/>
    <s v="Cellier, terrasse X2, parking, SdbX2"/>
    <m/>
    <m/>
    <m/>
  </r>
  <r>
    <s v="Xgazan"/>
    <s v="xxxx"/>
    <d v="2015-12-19T00:00:00"/>
    <x v="6"/>
    <s v="EDLS"/>
    <x v="6"/>
    <x v="3"/>
    <s v="non"/>
    <s v="1h"/>
    <n v="77"/>
    <s v="payée"/>
    <m/>
    <s v="Claire"/>
    <s v="Adresse: "/>
    <m/>
    <s v="Propriétaire: "/>
    <m/>
    <s v="Locataire: "/>
    <m/>
    <m/>
    <m/>
    <m/>
  </r>
  <r>
    <s v="Gounod"/>
    <s v="GOUN 13"/>
    <d v="2015-12-21T00:00:00"/>
    <x v="6"/>
    <s v="EDLE"/>
    <x v="6"/>
    <x v="3"/>
    <s v="non"/>
    <s v="2h20"/>
    <n v="154"/>
    <s v="payée"/>
    <m/>
    <s v="Mathieu"/>
    <s v="Adresse: "/>
    <m/>
    <s v="Propriétaire: "/>
    <m/>
    <s v="Locataire: "/>
    <m/>
    <m/>
    <m/>
    <m/>
  </r>
  <r>
    <s v="Gounod"/>
    <s v="GOUN 17"/>
    <d v="2016-01-05T00:00:00"/>
    <x v="7"/>
    <s v="EDLE"/>
    <x v="2"/>
    <x v="3"/>
    <s v="non"/>
    <s v="1h"/>
    <n v="109"/>
    <s v="payée"/>
    <m/>
    <s v="Claire"/>
    <s v="Adresse: "/>
    <s v="42 rue hérold 06000 nice"/>
    <s v="Propriétaire: "/>
    <s v="MERAT"/>
    <s v="Locataire: "/>
    <s v="BEN ATTAR"/>
    <m/>
    <m/>
    <m/>
  </r>
  <r>
    <s v="France EDL"/>
    <m/>
    <d v="2016-01-12T00:00:00"/>
    <x v="7"/>
    <s v="EDLE"/>
    <x v="9"/>
    <x v="3"/>
    <s v="non"/>
    <n v="3"/>
    <n v="120"/>
    <s v="payée"/>
    <m/>
    <s v="Claire"/>
    <s v="Adresse: "/>
    <m/>
    <s v="Propriétaire: "/>
    <m/>
    <s v="Locataire: "/>
    <m/>
    <m/>
    <m/>
    <m/>
  </r>
  <r>
    <s v="Gounod"/>
    <s v="GOUN 15"/>
    <d v="2016-01-25T00:00:00"/>
    <x v="7"/>
    <s v="EDLE"/>
    <x v="5"/>
    <x v="3"/>
    <s v="non"/>
    <m/>
    <n v="89"/>
    <s v="payée"/>
    <m/>
    <s v="Mathieu"/>
    <s v="Adresse: "/>
    <m/>
    <s v="Propriétaire: "/>
    <m/>
    <s v="Locataire: "/>
    <m/>
    <m/>
    <m/>
    <m/>
  </r>
  <r>
    <s v="Gounod"/>
    <s v="GOUN 14"/>
    <d v="2016-01-26T00:00:00"/>
    <x v="7"/>
    <s v="EDLE"/>
    <x v="3"/>
    <x v="3"/>
    <s v="non"/>
    <m/>
    <n v="134"/>
    <s v="payée"/>
    <m/>
    <s v="Claire"/>
    <s v="Adresse: "/>
    <m/>
    <s v="Propriétaire: "/>
    <m/>
    <s v="Locataire: "/>
    <m/>
    <m/>
    <m/>
    <m/>
  </r>
  <r>
    <s v="Gounod"/>
    <s v="GOUN 17"/>
    <d v="2016-01-28T00:00:00"/>
    <x v="7"/>
    <s v="EDLS"/>
    <x v="2"/>
    <x v="3"/>
    <s v="non"/>
    <s v="2h"/>
    <n v="109"/>
    <s v="payée"/>
    <m/>
    <s v="Claire"/>
    <s v="Adresse: "/>
    <m/>
    <s v="Propriétaire: "/>
    <m/>
    <s v="Locataire: "/>
    <m/>
    <m/>
    <m/>
    <m/>
  </r>
  <r>
    <s v="Gounod"/>
    <s v="GOUN 18"/>
    <d v="2016-01-29T00:00:00"/>
    <x v="7"/>
    <s v="EDLE"/>
    <x v="6"/>
    <x v="3"/>
    <s v="non"/>
    <s v="1h45"/>
    <n v="154"/>
    <s v="payée"/>
    <m/>
    <s v="Mathieu"/>
    <s v="Adresse: "/>
    <m/>
    <s v="Propriétaire: "/>
    <m/>
    <s v="Locataire: "/>
    <m/>
    <m/>
    <m/>
    <m/>
  </r>
  <r>
    <s v="Cignetti"/>
    <s v="CIGN 4"/>
    <d v="2016-02-19T00:00:00"/>
    <x v="8"/>
    <s v="EDLE"/>
    <x v="10"/>
    <x v="3"/>
    <s v="non"/>
    <s v="2h30"/>
    <n v="119"/>
    <s v="payée"/>
    <m/>
    <s v="Claire"/>
    <s v="Adresse: "/>
    <m/>
    <s v="Propriétaire: "/>
    <m/>
    <s v="Locataire: "/>
    <m/>
    <m/>
    <m/>
    <m/>
  </r>
  <r>
    <s v="Cignetti"/>
    <s v="CI260216"/>
    <d v="2016-02-26T00:00:00"/>
    <x v="8"/>
    <s v="EDLE"/>
    <x v="2"/>
    <x v="3"/>
    <s v="non"/>
    <s v="1h30"/>
    <n v="109"/>
    <s v="payée"/>
    <m/>
    <s v="Mathieu"/>
    <s v="Adresse: "/>
    <m/>
    <s v="Propriétaire: "/>
    <m/>
    <s v="Locataire: "/>
    <m/>
    <m/>
    <m/>
    <m/>
  </r>
  <r>
    <s v="Xavier de Cointet (Paris)"/>
    <s v="XAV270216"/>
    <d v="2016-02-27T00:00:00"/>
    <x v="8"/>
    <s v="EDLS"/>
    <x v="6"/>
    <x v="4"/>
    <s v="oui"/>
    <s v="1h45"/>
    <n v="179"/>
    <s v="payée"/>
    <m/>
    <s v="Mathieu"/>
    <s v="Adresse: "/>
    <m/>
    <s v="Propriétaire: "/>
    <m/>
    <s v="Locataire: "/>
    <m/>
    <m/>
    <m/>
    <m/>
  </r>
  <r>
    <s v="Cignetti"/>
    <s v="CIGN 8"/>
    <d v="2016-03-04T00:00:00"/>
    <x v="9"/>
    <s v="EDLE"/>
    <x v="2"/>
    <x v="2"/>
    <s v="non"/>
    <s v="1H15"/>
    <n v="109"/>
    <s v="payée"/>
    <m/>
    <s v="Claire"/>
    <s v="Adresse: "/>
    <m/>
    <s v="Propriétaire: "/>
    <m/>
    <s v="Locataire: "/>
    <m/>
    <m/>
    <m/>
    <m/>
  </r>
  <r>
    <s v="Xbenoit"/>
    <m/>
    <d v="2016-03-04T00:00:00"/>
    <x v="9"/>
    <m/>
    <x v="5"/>
    <x v="3"/>
    <s v="non"/>
    <s v="1H10"/>
    <n v="75"/>
    <s v="payée"/>
    <m/>
    <s v="Mathieu"/>
    <s v="Adresse: "/>
    <m/>
    <s v="Propriétaire: "/>
    <m/>
    <s v="Locataire: "/>
    <s v="procuration"/>
    <m/>
    <m/>
    <m/>
  </r>
  <r>
    <s v="Gounod"/>
    <s v="GOUN "/>
    <d v="2016-03-09T00:00:00"/>
    <x v="9"/>
    <s v="EDLS"/>
    <x v="2"/>
    <x v="3"/>
    <s v="non"/>
    <m/>
    <n v="109"/>
    <s v="payée"/>
    <m/>
    <s v="Claire"/>
    <s v="Adresse: "/>
    <m/>
    <s v="Propriétaire: "/>
    <m/>
    <s v="Locataire: "/>
    <s v="loc clemente (abs)"/>
    <m/>
    <m/>
    <m/>
  </r>
  <r>
    <s v="Gounod"/>
    <s v="GOUN 18"/>
    <d v="2016-04-06T00:00:00"/>
    <x v="10"/>
    <s v="EDLS"/>
    <x v="3"/>
    <x v="3"/>
    <s v="non"/>
    <s v="2h"/>
    <n v="134"/>
    <s v="payée"/>
    <m/>
    <s v="xClaire"/>
    <s v="Adresse: "/>
    <m/>
    <s v="Propriétaire: "/>
    <m/>
    <s v="Locataire: "/>
    <m/>
    <m/>
    <m/>
    <m/>
  </r>
  <r>
    <s v="Gounod"/>
    <s v="GOUN 19"/>
    <d v="2016-04-12T00:00:00"/>
    <x v="10"/>
    <s v="EDLE"/>
    <x v="2"/>
    <x v="3"/>
    <s v="non"/>
    <s v="1H15"/>
    <n v="109"/>
    <s v="payée"/>
    <m/>
    <s v="xClaire"/>
    <s v="Adresse: "/>
    <m/>
    <s v="Propriétaire: "/>
    <m/>
    <s v="Locataire: "/>
    <s v="loc besancon"/>
    <m/>
    <m/>
    <m/>
  </r>
  <r>
    <s v="Cignetti"/>
    <s v="CIGN 9"/>
    <d v="2016-04-13T00:00:00"/>
    <x v="10"/>
    <s v="EDLE"/>
    <x v="9"/>
    <x v="3"/>
    <s v="non"/>
    <m/>
    <n v="169"/>
    <s v="payée"/>
    <m/>
    <s v="xClaire"/>
    <s v="Adresse: "/>
    <m/>
    <s v="Propriétaire: "/>
    <m/>
    <s v="Locataire: "/>
    <s v="loc blaysat"/>
    <m/>
    <m/>
    <m/>
  </r>
  <r>
    <s v="Gounod"/>
    <s v="GOUN 20"/>
    <d v="2016-04-17T00:00:00"/>
    <x v="10"/>
    <s v="EDLS"/>
    <x v="3"/>
    <x v="3"/>
    <s v="oui"/>
    <m/>
    <n v="134"/>
    <s v="payée"/>
    <m/>
    <s v="xClaire"/>
    <s v="Adresse: "/>
    <m/>
    <s v="Propriétaire: "/>
    <m/>
    <s v="Locataire: "/>
    <s v="loc carmen"/>
    <m/>
    <m/>
    <m/>
  </r>
  <r>
    <s v="Cignetti"/>
    <s v="CIGN 10"/>
    <d v="2016-04-20T00:00:00"/>
    <x v="10"/>
    <s v="EDLE"/>
    <x v="10"/>
    <x v="3"/>
    <s v="non"/>
    <s v="4h"/>
    <n v="119"/>
    <s v="payée"/>
    <m/>
    <s v="Mathieu"/>
    <s v="Adresse: "/>
    <s v="virt claire à matt 23 mai 16"/>
    <s v="Propriétaire: "/>
    <m/>
    <s v="Locataire: "/>
    <s v="loc giacomino"/>
    <m/>
    <m/>
    <m/>
  </r>
  <r>
    <s v="Gounod"/>
    <s v="GOUN 21"/>
    <d v="2016-04-22T00:00:00"/>
    <x v="10"/>
    <s v="EDLS"/>
    <x v="5"/>
    <x v="3"/>
    <s v="non"/>
    <m/>
    <n v="114"/>
    <s v="payée"/>
    <m/>
    <s v="Mathieu"/>
    <s v="Adresse: "/>
    <m/>
    <s v="Propriétaire: "/>
    <m/>
    <s v="Locataire: "/>
    <s v="loc mariata KANE"/>
    <m/>
    <m/>
    <m/>
  </r>
  <r>
    <s v="Gounod"/>
    <s v="GOUN 22"/>
    <d v="2016-04-29T00:00:00"/>
    <x v="10"/>
    <s v="EDLS"/>
    <x v="5"/>
    <x v="3"/>
    <m/>
    <m/>
    <n v="114"/>
    <s v="payée"/>
    <m/>
    <s v="Claire"/>
    <s v="Adresse: "/>
    <m/>
    <s v="Propriétaire: "/>
    <m/>
    <s v="Locataire: "/>
    <s v="LOC CAPPAI"/>
    <m/>
    <m/>
    <m/>
  </r>
  <r>
    <s v="COSTA"/>
    <s v="COSTA 2"/>
    <d v="2016-05-02T00:00:00"/>
    <x v="11"/>
    <s v="EDLS"/>
    <x v="5"/>
    <x v="3"/>
    <m/>
    <s v="1H15"/>
    <n v="69"/>
    <s v="payée"/>
    <n v="23"/>
    <s v="Claire"/>
    <s v="Adresse: "/>
    <m/>
    <s v="Propriétaire: "/>
    <m/>
    <s v="Locataire: "/>
    <s v="loc petricheva"/>
    <m/>
    <m/>
    <m/>
  </r>
  <r>
    <s v="COSTA"/>
    <s v="COSTA 1"/>
    <d v="2016-05-02T00:00:00"/>
    <x v="11"/>
    <s v="EDLE"/>
    <x v="10"/>
    <x v="3"/>
    <m/>
    <s v="2h30"/>
    <n v="210"/>
    <s v="payée"/>
    <n v="70"/>
    <s v="Claire"/>
    <s v="Adresse: "/>
    <m/>
    <s v="Propriétaire: "/>
    <m/>
    <s v="Locataire: "/>
    <s v="loc berger"/>
    <m/>
    <m/>
    <m/>
  </r>
  <r>
    <s v="Gounod"/>
    <s v="GOUN 23"/>
    <d v="2016-05-03T00:00:00"/>
    <x v="11"/>
    <s v="EDLS"/>
    <x v="6"/>
    <x v="3"/>
    <m/>
    <m/>
    <n v="154"/>
    <s v="payée"/>
    <m/>
    <s v="Claire"/>
    <s v="Adresse: "/>
    <m/>
    <s v="Propriétaire: "/>
    <m/>
    <s v="Locataire: "/>
    <s v="loc zhang"/>
    <m/>
    <m/>
    <m/>
  </r>
  <r>
    <s v="COSTA"/>
    <s v="COSTA 3"/>
    <d v="2016-05-06T00:00:00"/>
    <x v="11"/>
    <s v="EDLS"/>
    <x v="5"/>
    <x v="3"/>
    <m/>
    <s v="1h20"/>
    <n v="72"/>
    <s v="payée"/>
    <n v="24"/>
    <s v="Mathieu"/>
    <s v="Adresse: "/>
    <m/>
    <s v="Propriétaire: "/>
    <m/>
    <s v="Locataire: "/>
    <s v="loc saidi"/>
    <m/>
    <m/>
    <m/>
  </r>
  <r>
    <s v="Alazard"/>
    <s v="ALAZ 3"/>
    <d v="2016-05-09T00:00:00"/>
    <x v="11"/>
    <s v="EDLS"/>
    <x v="4"/>
    <x v="3"/>
    <m/>
    <m/>
    <n v="84.15"/>
    <s v="payée"/>
    <m/>
    <s v="Mathieu"/>
    <s v="Adresse: "/>
    <m/>
    <s v="Propriétaire: "/>
    <m/>
    <s v="Locataire: "/>
    <s v="loc charier"/>
    <m/>
    <m/>
    <m/>
  </r>
  <r>
    <s v="Cignetti"/>
    <s v="CIGN11"/>
    <d v="2016-05-12T00:00:00"/>
    <x v="11"/>
    <s v="EDLE"/>
    <x v="7"/>
    <x v="3"/>
    <m/>
    <m/>
    <n v="89"/>
    <s v="payée"/>
    <m/>
    <s v="Mathieu"/>
    <s v="Adresse: "/>
    <s v="virt claire à matt 23 mai 16"/>
    <s v="Propriétaire: "/>
    <m/>
    <s v="Locataire: "/>
    <s v="loc ALEMANY"/>
    <m/>
    <m/>
    <m/>
  </r>
  <r>
    <s v="Gounod"/>
    <s v="GOUN 22"/>
    <d v="2016-05-18T00:00:00"/>
    <x v="11"/>
    <s v="EDLS"/>
    <x v="5"/>
    <x v="3"/>
    <s v="oui"/>
    <m/>
    <n v="15"/>
    <s v="payée"/>
    <m/>
    <s v="xClaire"/>
    <s v="Adresse: "/>
    <s v="que le chiffrage"/>
    <s v="Propriétaire: "/>
    <m/>
    <s v="Locataire: "/>
    <s v="CHIFFRAGE cappai"/>
    <m/>
    <m/>
    <m/>
  </r>
  <r>
    <s v="Gounod"/>
    <s v="GOUN 25"/>
    <d v="2016-05-24T00:00:00"/>
    <x v="11"/>
    <s v="EDLE"/>
    <x v="3"/>
    <x v="3"/>
    <m/>
    <m/>
    <n v="134"/>
    <s v="payée"/>
    <m/>
    <s v="Mathieu"/>
    <s v="Adresse: "/>
    <m/>
    <s v="Propriétaire: "/>
    <m/>
    <s v="Locataire: "/>
    <s v="Loc moule"/>
    <m/>
    <m/>
    <m/>
  </r>
  <r>
    <s v="Alazard"/>
    <s v="ALAZ 4"/>
    <d v="2016-05-24T00:00:00"/>
    <x v="11"/>
    <s v="EDLS"/>
    <x v="6"/>
    <x v="3"/>
    <m/>
    <m/>
    <n v="130.9"/>
    <s v="payée"/>
    <m/>
    <s v="Claire"/>
    <s v="Adresse: "/>
    <s v="3 rue poincaré 06000 Nice"/>
    <s v="Propriétaire: "/>
    <s v="SALVUCCI"/>
    <s v="Locataire: "/>
    <s v="SEKKAT / KECHEMIR"/>
    <m/>
    <m/>
    <m/>
  </r>
  <r>
    <s v="Gounod"/>
    <s v="GOUN 26"/>
    <d v="2016-05-25T00:00:00"/>
    <x v="11"/>
    <s v="EDLS"/>
    <x v="6"/>
    <x v="3"/>
    <m/>
    <m/>
    <n v="154"/>
    <s v="payée"/>
    <m/>
    <s v="Mathieu"/>
    <s v="Adresse: "/>
    <m/>
    <s v="Propriétaire: "/>
    <m/>
    <s v="Locataire: "/>
    <s v="loc Prat et Pariser"/>
    <m/>
    <m/>
    <m/>
  </r>
  <r>
    <s v="COSTA"/>
    <s v="COSTA 6"/>
    <d v="2016-05-26T00:00:00"/>
    <x v="11"/>
    <s v="EDLS"/>
    <x v="3"/>
    <x v="3"/>
    <m/>
    <m/>
    <n v="120"/>
    <s v="payée"/>
    <n v="40"/>
    <s v="Claire"/>
    <s v="Adresse: "/>
    <s v="23 bd alsace lorraine 06000 nice"/>
    <s v="Propriétaire: "/>
    <s v="BORGANESE"/>
    <s v="Locataire: "/>
    <s v="loc ayeb"/>
    <m/>
    <m/>
    <m/>
  </r>
  <r>
    <s v="Gounod"/>
    <s v="GOUN 24"/>
    <d v="2016-05-27T00:00:00"/>
    <x v="11"/>
    <s v="EDLS"/>
    <x v="5"/>
    <x v="3"/>
    <m/>
    <m/>
    <n v="114"/>
    <s v="payée"/>
    <m/>
    <s v="Mathieu"/>
    <s v="Adresse: "/>
    <m/>
    <s v="Propriétaire: "/>
    <m/>
    <s v="Locataire: "/>
    <s v="loc villoingt"/>
    <m/>
    <m/>
    <m/>
  </r>
  <r>
    <s v="Alazard"/>
    <s v="ALAZ 5"/>
    <d v="2016-05-27T00:00:00"/>
    <x v="11"/>
    <s v="EDLS"/>
    <x v="5"/>
    <x v="3"/>
    <m/>
    <m/>
    <n v="114"/>
    <s v="payée"/>
    <m/>
    <s v="Claire"/>
    <s v="Adresse: "/>
    <s v="131 prom des anglais"/>
    <s v="Propriétaire: "/>
    <s v="VERDIER"/>
    <s v="Locataire: "/>
    <s v="loc iraquihoussaini"/>
    <m/>
    <m/>
    <m/>
  </r>
  <r>
    <s v="xLemoulin"/>
    <s v="XLEM1"/>
    <d v="2016-05-28T00:00:00"/>
    <x v="11"/>
    <s v="EDLS"/>
    <x v="7"/>
    <x v="3"/>
    <m/>
    <m/>
    <n v="62.3"/>
    <s v="payée"/>
    <m/>
    <s v="Mathieu"/>
    <s v="Adresse: "/>
    <s v="particulier"/>
    <s v="Propriétaire: "/>
    <m/>
    <s v="Locataire: "/>
    <s v="loc CHRAPKIEWCIZ"/>
    <m/>
    <m/>
    <m/>
  </r>
  <r>
    <s v="xLemoulin"/>
    <s v="XLEM2"/>
    <d v="2016-05-28T00:00:00"/>
    <x v="11"/>
    <s v="EDLE"/>
    <x v="7"/>
    <x v="3"/>
    <m/>
    <m/>
    <n v="89"/>
    <s v="payée"/>
    <m/>
    <s v="Mathieu"/>
    <s v="Adresse: "/>
    <s v="particulier"/>
    <s v="Propriétaire: "/>
    <m/>
    <s v="Locataire: "/>
    <s v="loc Morand"/>
    <m/>
    <m/>
    <m/>
  </r>
  <r>
    <s v="COSTA"/>
    <s v="COSTA 6"/>
    <d v="2016-05-28T00:00:00"/>
    <x v="11"/>
    <s v="EDLE"/>
    <x v="6"/>
    <x v="3"/>
    <m/>
    <m/>
    <n v="180"/>
    <s v="payée"/>
    <n v="60"/>
    <s v="Claire"/>
    <s v="Adresse: "/>
    <m/>
    <s v="Propriétaire: "/>
    <m/>
    <s v="Locataire: "/>
    <s v="GUARNACCIA "/>
    <m/>
    <m/>
    <m/>
  </r>
  <r>
    <s v="COSTA"/>
    <s v="COSTA 4"/>
    <d v="2016-05-31T00:00:00"/>
    <x v="11"/>
    <s v="EDLS"/>
    <x v="7"/>
    <x v="3"/>
    <m/>
    <m/>
    <n v="60"/>
    <s v="payée"/>
    <n v="20"/>
    <s v="Mathieu"/>
    <s v="Adresse: "/>
    <m/>
    <s v="Propriétaire: "/>
    <m/>
    <s v="Locataire: "/>
    <s v="loc Saint Etienne"/>
    <m/>
    <m/>
    <m/>
  </r>
  <r>
    <s v="COSTA"/>
    <s v="COSTA 7"/>
    <d v="2016-05-31T00:00:00"/>
    <x v="11"/>
    <s v="EDLS"/>
    <x v="5"/>
    <x v="3"/>
    <m/>
    <m/>
    <n v="60"/>
    <s v="payée"/>
    <n v="20"/>
    <s v="Mathieu"/>
    <s v="Adresse: "/>
    <m/>
    <s v="Propriétaire: "/>
    <m/>
    <s v="Locataire: "/>
    <s v="loc SCEPI"/>
    <m/>
    <m/>
    <m/>
  </r>
  <r>
    <s v="Alazard"/>
    <s v="ALAZ 6"/>
    <d v="2016-06-10T00:00:00"/>
    <x v="12"/>
    <s v="EDLE"/>
    <x v="4"/>
    <x v="3"/>
    <m/>
    <m/>
    <n v="84.1"/>
    <s v="payée"/>
    <n v="50"/>
    <s v="Claire"/>
    <s v="Adresse: "/>
    <s v="64 rue candeu 06000 nice"/>
    <s v="Propriétaire: "/>
    <s v="darmon"/>
    <s v="Locataire: "/>
    <s v="touze"/>
    <m/>
    <m/>
    <m/>
  </r>
  <r>
    <s v="Alazard"/>
    <s v="ALAZ 7"/>
    <d v="2016-06-13T00:00:00"/>
    <x v="12"/>
    <s v="EDLS"/>
    <x v="5"/>
    <x v="3"/>
    <m/>
    <m/>
    <n v="96.1"/>
    <s v="payée"/>
    <m/>
    <s v="Claire"/>
    <s v="Adresse: "/>
    <s v="68 av jean medecin"/>
    <s v="Propriétaire: "/>
    <s v="terrile"/>
    <s v="Locataire: "/>
    <s v="sekfali"/>
    <m/>
    <m/>
    <m/>
  </r>
  <r>
    <s v="Gounod"/>
    <s v="GOUN 28"/>
    <d v="2016-06-13T00:00:00"/>
    <x v="12"/>
    <s v="EDLE"/>
    <x v="5"/>
    <x v="3"/>
    <m/>
    <s v="2h"/>
    <n v="114"/>
    <s v="payée"/>
    <m/>
    <s v="Mathieu"/>
    <s v="Adresse: "/>
    <s v="15 rue guiglia"/>
    <s v="Propriétaire: "/>
    <s v="LOUBET"/>
    <s v="Locataire: "/>
    <s v="TELIPAN"/>
    <m/>
    <m/>
    <m/>
  </r>
  <r>
    <s v="Alazard"/>
    <s v="ALAZ 9"/>
    <d v="2016-06-14T00:00:00"/>
    <x v="12"/>
    <s v="EDLS"/>
    <x v="7"/>
    <x v="3"/>
    <m/>
    <m/>
    <n v="75.650000000000006"/>
    <s v="payée"/>
    <m/>
    <s v="Claire"/>
    <s v="Adresse: "/>
    <s v=" 63 BD DE la madeleine"/>
    <s v="Propriétaire: "/>
    <s v="justes"/>
    <s v="Locataire: "/>
    <s v="MARTINET"/>
    <m/>
    <m/>
    <m/>
  </r>
  <r>
    <s v="Alazard"/>
    <s v="ALAZ 15"/>
    <d v="2016-06-20T00:00:00"/>
    <x v="12"/>
    <s v="EDLS"/>
    <x v="5"/>
    <x v="3"/>
    <m/>
    <s v="1h40"/>
    <n v="96.9"/>
    <s v="payée"/>
    <m/>
    <s v="Mathieu"/>
    <s v="Adresse: "/>
    <s v="5 rue meyerbeer"/>
    <s v="Propriétaire: "/>
    <s v="Paraghamian"/>
    <s v="Locataire: "/>
    <s v="BAFOIL"/>
    <s v="mergoil.melissa@gmail.com"/>
    <m/>
    <m/>
  </r>
  <r>
    <s v="COSTA"/>
    <s v="COSTA 11"/>
    <d v="2016-06-22T00:00:00"/>
    <x v="12"/>
    <s v="EDLS"/>
    <x v="5"/>
    <x v="3"/>
    <m/>
    <s v="1h20"/>
    <n v="84"/>
    <s v="payée"/>
    <n v="28.1"/>
    <s v="Mathieu"/>
    <s v="Adresse: "/>
    <s v="11 rue Massenet"/>
    <s v="Propriétaire: "/>
    <s v="Falzone_Enza_et_Santucci_Giulia"/>
    <s v="Locataire: "/>
    <s v="ELKAMEL"/>
    <s v="nourelkamel17@hotmail.com_x000a_"/>
    <m/>
    <m/>
  </r>
  <r>
    <s v="COSTA"/>
    <s v="COSTA 8"/>
    <d v="2016-06-26T00:00:00"/>
    <x v="12"/>
    <s v="EDLS"/>
    <x v="5"/>
    <x v="3"/>
    <m/>
    <m/>
    <n v="120"/>
    <s v="payée"/>
    <n v="40"/>
    <s v="Claire"/>
    <s v="Adresse: "/>
    <s v="4 rue offenbach"/>
    <s v="Propriétaire: "/>
    <m/>
    <s v="Locataire: "/>
    <s v="BRETON"/>
    <s v="abreton73@icloud.com"/>
    <m/>
    <m/>
  </r>
  <r>
    <s v="Alazard"/>
    <s v="ALAZ 8"/>
    <d v="2016-06-27T00:00:00"/>
    <x v="12"/>
    <s v="EDLE"/>
    <x v="5"/>
    <x v="3"/>
    <m/>
    <m/>
    <n v="96.9"/>
    <s v="payée"/>
    <m/>
    <s v="Claire"/>
    <s v="Adresse: "/>
    <s v="68 av jean medecin"/>
    <s v="Propriétaire: "/>
    <s v="terrile"/>
    <s v="Locataire: "/>
    <s v="baran"/>
    <m/>
    <m/>
    <m/>
  </r>
  <r>
    <s v="Alazard"/>
    <s v="ALAZ 10"/>
    <d v="2016-06-28T00:00:00"/>
    <x v="12"/>
    <s v="EDLS"/>
    <x v="5"/>
    <x v="3"/>
    <m/>
    <s v="1h20"/>
    <n v="96.9"/>
    <s v="payée"/>
    <m/>
    <s v="Mathieu"/>
    <s v="Adresse: "/>
    <s v="1 ruelle des canebiers"/>
    <s v="Propriétaire: "/>
    <s v="SCI canebiers"/>
    <s v="Locataire: "/>
    <s v="LONGIS"/>
    <s v="louislngs@orange.fr, helene.victor@wanadoo.fr"/>
    <m/>
    <m/>
  </r>
  <r>
    <s v="Alazard"/>
    <s v="ALAZ 14"/>
    <d v="2016-06-29T00:00:00"/>
    <x v="12"/>
    <s v="EDLS"/>
    <x v="3"/>
    <x v="3"/>
    <m/>
    <m/>
    <n v="113.9"/>
    <s v="payée"/>
    <m/>
    <s v="Claire"/>
    <s v="Adresse: "/>
    <s v="1 rue dalpozzo"/>
    <s v="Propriétaire: "/>
    <s v="ducroizet"/>
    <s v="Locataire: "/>
    <s v="CASELLA"/>
    <m/>
    <m/>
    <m/>
  </r>
  <r>
    <s v="Alazard"/>
    <s v="ALAZ 23"/>
    <d v="2016-06-29T00:00:00"/>
    <x v="12"/>
    <s v="EDLS"/>
    <x v="5"/>
    <x v="3"/>
    <m/>
    <m/>
    <n v="96.9"/>
    <s v="payée"/>
    <m/>
    <s v="Claire"/>
    <s v="Adresse: "/>
    <s v="4 boulevard François Grosso"/>
    <s v="Propriétaire: "/>
    <s v="M. et Mme MURU"/>
    <s v="Locataire: "/>
    <s v="OBERTIN"/>
    <s v="obertin.lucie@orange.fr"/>
    <m/>
    <m/>
  </r>
  <r>
    <s v="Gounod"/>
    <s v="GOUN 31"/>
    <d v="2016-06-29T00:00:00"/>
    <x v="12"/>
    <s v="EDLE"/>
    <x v="3"/>
    <x v="3"/>
    <m/>
    <m/>
    <n v="134"/>
    <s v="émise"/>
    <m/>
    <s v="Claire"/>
    <s v="Adresse: "/>
    <s v="18 AV du congres"/>
    <s v="Propriétaire: "/>
    <s v="john"/>
    <s v="Locataire: "/>
    <s v="piscitello"/>
    <m/>
    <m/>
    <s v="mail proprio david.c.john@ru.pwc.com"/>
  </r>
  <r>
    <s v="Alazard"/>
    <s v="ALAZ 21"/>
    <d v="2016-06-29T00:00:00"/>
    <x v="12"/>
    <s v="EDLS"/>
    <x v="5"/>
    <x v="3"/>
    <s v="oui"/>
    <s v="2h"/>
    <n v="111.9"/>
    <s v="payée"/>
    <m/>
    <s v="Mathieu"/>
    <s v="Adresse: "/>
    <s v="154 rue de france"/>
    <s v="Propriétaire: "/>
    <s v="M. SKALSKI"/>
    <s v="Locataire: "/>
    <s v="SANCHO"/>
    <m/>
    <m/>
    <m/>
  </r>
  <r>
    <s v="xhenaff"/>
    <s v="PLANT 2"/>
    <d v="2016-06-30T00:00:00"/>
    <x v="12"/>
    <s v="EDLS"/>
    <x v="5"/>
    <x v="3"/>
    <m/>
    <m/>
    <n v="80"/>
    <s v="payée"/>
    <m/>
    <s v="Claire"/>
    <s v="Adresse: "/>
    <s v="4 av des bosquets"/>
    <s v="Propriétaire: "/>
    <s v="sarl les planties"/>
    <s v="Locataire: "/>
    <s v="mechin"/>
    <s v="laura.mechin@laposte.net"/>
    <n v="665697664"/>
    <m/>
  </r>
  <r>
    <s v="Gounod"/>
    <s v="GOUN 32"/>
    <d v="2016-06-30T00:00:00"/>
    <x v="12"/>
    <s v="EDLS"/>
    <x v="3"/>
    <x v="3"/>
    <s v="oui"/>
    <m/>
    <n v="134"/>
    <s v="émise"/>
    <m/>
    <s v="Claire"/>
    <s v="Adresse: "/>
    <s v="17 rue Gounod"/>
    <s v="Propriétaire: "/>
    <s v="LAMBERT"/>
    <s v="Locataire: "/>
    <s v="MATHEW"/>
    <s v="jennie.schroeber@gmail.com"/>
    <s v="06.51.20.39.61"/>
    <s v="chiffrage a facturer en juillet"/>
  </r>
  <r>
    <s v="Alazard"/>
    <s v="ALAZ 19"/>
    <d v="2016-06-30T00:00:00"/>
    <x v="12"/>
    <s v="EDLS"/>
    <x v="5"/>
    <x v="3"/>
    <m/>
    <s v="1H15"/>
    <n v="96.9"/>
    <s v="payée"/>
    <m/>
    <s v="Mathieu"/>
    <s v="Adresse: "/>
    <s v="34 rue de la buffa"/>
    <s v="Propriétaire: "/>
    <s v="M. TERRILE"/>
    <s v="Locataire: "/>
    <s v="VINIAL"/>
    <m/>
    <m/>
    <m/>
  </r>
  <r>
    <s v="Gounod"/>
    <s v="GOUN 27"/>
    <d v="2016-06-30T00:00:00"/>
    <x v="12"/>
    <s v="EDLS"/>
    <x v="5"/>
    <x v="3"/>
    <m/>
    <m/>
    <n v="114"/>
    <s v="émise"/>
    <m/>
    <s v="Claire"/>
    <s v="Adresse: "/>
    <s v="8 av durante"/>
    <s v="Propriétaire: "/>
    <s v="drouin"/>
    <s v="Locataire: "/>
    <s v="kabbaj"/>
    <m/>
    <m/>
    <m/>
  </r>
  <r>
    <s v="Alazard"/>
    <s v="ALAZ 11"/>
    <d v="2016-06-30T00:00:00"/>
    <x v="12"/>
    <s v="EDLS"/>
    <x v="5"/>
    <x v="3"/>
    <m/>
    <m/>
    <n v="96.9"/>
    <s v="payée"/>
    <m/>
    <s v="Claire"/>
    <s v="Adresse: "/>
    <s v="154 rue de france"/>
    <s v="Propriétaire: "/>
    <s v="roksic"/>
    <s v="Locataire: "/>
    <s v="FRENTZEL"/>
    <m/>
    <m/>
    <m/>
  </r>
  <r>
    <s v="Alazard"/>
    <s v="ALAZ 12"/>
    <d v="2016-06-30T00:00:00"/>
    <x v="12"/>
    <s v="EDLS"/>
    <x v="5"/>
    <x v="3"/>
    <m/>
    <m/>
    <n v="96.9"/>
    <s v="payée"/>
    <m/>
    <s v="Claire"/>
    <s v="Adresse: "/>
    <s v="123 rue de France"/>
    <s v="Propriétaire: "/>
    <s v="buttigliero"/>
    <s v="Locataire: "/>
    <s v="frascarelli"/>
    <m/>
    <m/>
    <m/>
  </r>
  <r>
    <s v="Alazard"/>
    <s v="ALAZ 24"/>
    <d v="2016-06-30T00:00:00"/>
    <x v="12"/>
    <s v="EDLS"/>
    <x v="3"/>
    <x v="3"/>
    <m/>
    <m/>
    <n v="113.9"/>
    <s v="payée"/>
    <m/>
    <s v="Mathieu"/>
    <s v="Adresse: "/>
    <s v="1 ruelle des canebiers, appart 22"/>
    <s v="Propriétaire: "/>
    <s v="SCI canebiers"/>
    <s v="Locataire: "/>
    <s v="MELGRANI"/>
    <m/>
    <m/>
    <m/>
  </r>
  <r>
    <s v="Assalit"/>
    <s v="ASSA 1"/>
    <d v="2016-06-30T00:00:00"/>
    <x v="12"/>
    <s v="EDLS"/>
    <x v="4"/>
    <x v="3"/>
    <m/>
    <s v="1h20"/>
    <n v="99"/>
    <s v="payée"/>
    <m/>
    <s v="Mathieu"/>
    <s v="Adresse: "/>
    <s v="33 rue gutemberg"/>
    <s v="Propriétaire: "/>
    <s v="Azoulay Levy"/>
    <s v="Locataire: "/>
    <s v="CLAUSSE - GROSSO"/>
    <s v="yoyocasino@hotmail.fr"/>
    <m/>
    <s v="fait sur papier (ASSALIT)"/>
  </r>
  <r>
    <s v="COSTA"/>
    <s v="COSTA 12"/>
    <d v="2016-06-30T00:00:00"/>
    <x v="12"/>
    <s v="EDLS"/>
    <x v="3"/>
    <x v="3"/>
    <m/>
    <s v="1h"/>
    <n v="60"/>
    <s v="payée"/>
    <n v="20"/>
    <s v="Mathieu"/>
    <s v="Adresse: "/>
    <s v="26 Rue de la Buffa"/>
    <s v="Propriétaire: "/>
    <s v="GRISONI"/>
    <s v="Locataire: "/>
    <s v="ALINGRIN"/>
    <s v="ajoha@wanadoo.fr"/>
    <m/>
    <m/>
  </r>
  <r>
    <s v="Alazard"/>
    <s v="ALAZ 25"/>
    <d v="2016-07-01T00:00:00"/>
    <x v="13"/>
    <s v="EDLS"/>
    <x v="3"/>
    <x v="3"/>
    <m/>
    <m/>
    <n v="113.9"/>
    <s v="émise"/>
    <m/>
    <s v="Claire"/>
    <s v="Adresse: "/>
    <s v="24 av grinda"/>
    <s v="Propriétaire: "/>
    <s v="abou"/>
    <s v="Locataire: "/>
    <s v="wallerand"/>
    <s v="loup.wallerand@gmail.com"/>
    <n v="682106295"/>
    <m/>
  </r>
  <r>
    <s v="Alazard"/>
    <s v="ALAZ 26"/>
    <d v="2016-07-01T00:00:00"/>
    <x v="13"/>
    <s v="EDLE"/>
    <x v="7"/>
    <x v="3"/>
    <m/>
    <m/>
    <n v="75.650000000000006"/>
    <s v="émise"/>
    <m/>
    <s v="Claire"/>
    <s v="Adresse: "/>
    <s v=" 63 BD DE la madeleine"/>
    <s v="Propriétaire: "/>
    <s v="justes"/>
    <s v="Locataire: "/>
    <s v="demaret"/>
    <m/>
    <n v="768801295"/>
    <m/>
  </r>
  <r>
    <s v="Alazard"/>
    <s v="ALAZ 13 "/>
    <d v="2016-07-02T00:00:00"/>
    <x v="13"/>
    <s v="EDLS"/>
    <x v="5"/>
    <x v="3"/>
    <m/>
    <m/>
    <n v="96.9"/>
    <s v="émise"/>
    <m/>
    <s v="Claire"/>
    <s v="Adresse: "/>
    <s v="1 rue canebiers"/>
    <s v="Propriétaire: "/>
    <s v="SCI canebiers"/>
    <s v="Locataire: "/>
    <s v="URBAIN"/>
    <s v="urbain.simon.30@gmail.com"/>
    <m/>
    <m/>
  </r>
  <r>
    <s v="Alazard"/>
    <s v="ALAZ 16"/>
    <d v="2016-07-02T00:00:00"/>
    <x v="13"/>
    <s v="EDLS"/>
    <x v="5"/>
    <x v="3"/>
    <m/>
    <s v="1H15"/>
    <n v="96.9"/>
    <s v="émise"/>
    <m/>
    <s v="Mathieu"/>
    <s v="Adresse: "/>
    <s v="1 ruelle des canebiers, appart 14"/>
    <s v="Propriétaire: "/>
    <s v="SCI canebiers"/>
    <s v="Locataire: "/>
    <s v="MARTIN ALTIERI"/>
    <m/>
    <m/>
    <m/>
  </r>
  <r>
    <s v="Assalit"/>
    <s v="ASSA 3"/>
    <d v="2016-07-04T00:00:00"/>
    <x v="13"/>
    <s v="EDLS"/>
    <x v="10"/>
    <x v="3"/>
    <m/>
    <s v="1h35"/>
    <n v="119"/>
    <s v="payée"/>
    <m/>
    <s v="xMathieu"/>
    <s v="Adresse: "/>
    <s v="46 Rue André Theuriet, Nice"/>
    <s v="Propriétaire: "/>
    <s v="NOUCHI"/>
    <s v="Locataire: "/>
    <s v="BATTISTELLI"/>
    <m/>
    <n v="660434467"/>
    <m/>
  </r>
  <r>
    <s v="Assalit"/>
    <s v="ASSA 2"/>
    <d v="2016-07-04T00:00:00"/>
    <x v="13"/>
    <s v="EDLS"/>
    <x v="2"/>
    <x v="3"/>
    <m/>
    <s v="1h45"/>
    <n v="109"/>
    <s v="payée"/>
    <m/>
    <s v="xMathieu"/>
    <s v="Adresse: "/>
    <s v="72 bd françois grosso"/>
    <s v="Propriétaire: "/>
    <s v="JACQUOT"/>
    <s v="Locataire: "/>
    <s v="POULIQUEN"/>
    <m/>
    <m/>
    <m/>
  </r>
  <r>
    <s v="Coccimmo"/>
    <s v="COC 1"/>
    <d v="2016-07-05T00:00:00"/>
    <x v="13"/>
    <s v="EDLE"/>
    <x v="7"/>
    <x v="3"/>
    <m/>
    <s v="1H10"/>
    <n v="89"/>
    <s v="émise"/>
    <m/>
    <s v="xMathieu"/>
    <s v="Adresse: "/>
    <s v="25 Avenue de la Californie, 06200 Nice"/>
    <s v="Propriétaire: "/>
    <s v="Mme et M. VIOLANTE Emilio"/>
    <s v="Locataire: "/>
    <s v="AZOULAY"/>
    <s v="fee.lings@laposte.net"/>
    <n v="619901907"/>
    <m/>
  </r>
  <r>
    <s v="Gounod"/>
    <s v="GOUN 30"/>
    <d v="2016-07-05T00:00:00"/>
    <x v="13"/>
    <s v="EDLS"/>
    <x v="5"/>
    <x v="3"/>
    <m/>
    <m/>
    <n v="114"/>
    <s v="payée"/>
    <m/>
    <s v="xMathieu"/>
    <s v="Adresse: "/>
    <s v="48 rue Rossini"/>
    <s v="Propriétaire: "/>
    <s v="Mme  GIBAUD"/>
    <s v="Locataire: "/>
    <s v="LEVILLAGEOIS-BESNAIMOU"/>
    <s v="vlevillageoisbesnainou@gmail.com"/>
    <m/>
    <m/>
  </r>
  <r>
    <s v="Gounod"/>
    <s v="GOUN 33"/>
    <d v="2016-07-05T00:00:00"/>
    <x v="13"/>
    <s v="EDLS"/>
    <x v="3"/>
    <x v="3"/>
    <m/>
    <s v="1h"/>
    <n v="134"/>
    <s v="payée"/>
    <m/>
    <s v="xMathieu"/>
    <s v="Adresse: "/>
    <s v="18 rue du congrès"/>
    <s v="Propriétaire: "/>
    <s v="M. John"/>
    <s v="Locataire: "/>
    <s v="PISCITELLO ET TACCONELLI "/>
    <s v="andreatello92@gmail.com"/>
    <n v="768579787"/>
    <m/>
  </r>
  <r>
    <s v="COSTA"/>
    <s v="COSTA 10"/>
    <d v="2016-07-07T00:00:00"/>
    <x v="13"/>
    <s v="EDLS"/>
    <x v="5"/>
    <x v="5"/>
    <m/>
    <m/>
    <n v="90"/>
    <s v="émise"/>
    <n v="30"/>
    <s v="Mathieu"/>
    <s v="Adresse: "/>
    <s v="152 Rue de France, Nice"/>
    <s v="Propriétaire: "/>
    <s v="VALCI RADAN"/>
    <s v="Locataire: "/>
    <s v="HANSALI"/>
    <s v="rania_616@hotmail.com"/>
    <n v="622704025"/>
    <m/>
  </r>
  <r>
    <s v="COSTA"/>
    <s v="COSTA 13"/>
    <d v="2016-07-12T00:00:00"/>
    <x v="13"/>
    <s v="EDLS"/>
    <x v="5"/>
    <x v="3"/>
    <m/>
    <s v="1h"/>
    <n v="96"/>
    <m/>
    <n v="32"/>
    <s v="xClaire"/>
    <s v="Adresse: "/>
    <s v="19 av de la californie 06200 Nice"/>
    <s v="Propriétaire: "/>
    <s v="BALDASSINI"/>
    <s v="Locataire: "/>
    <s v="GOURLAY"/>
    <s v="kati.gourlay@gmail.com"/>
    <n v="698276257"/>
    <m/>
  </r>
  <r>
    <s v="COSTA"/>
    <s v="COSTA 14"/>
    <d v="2016-07-12T00:00:00"/>
    <x v="13"/>
    <s v="EDLS"/>
    <x v="5"/>
    <x v="3"/>
    <m/>
    <m/>
    <n v="120"/>
    <s v="émise"/>
    <n v="40"/>
    <s v="Mathieu"/>
    <s v="Adresse: "/>
    <s v="4 rue offenbach"/>
    <s v="Propriétaire: "/>
    <s v="SCI CAYENNE France 330"/>
    <s v="Locataire: "/>
    <s v="GOURNAY"/>
    <s v="kati.gourlay@gmail.com"/>
    <s v="06 98 27 62 57"/>
    <m/>
  </r>
  <r>
    <s v="xEhrhardt"/>
    <s v="XEHR"/>
    <d v="2016-07-13T00:00:00"/>
    <x v="13"/>
    <s v="EDLS"/>
    <x v="4"/>
    <x v="6"/>
    <m/>
    <m/>
    <n v="129"/>
    <s v="payée"/>
    <m/>
    <s v="xMathieu"/>
    <s v="Adresse: "/>
    <s v="9 Courette des Baladins, 06560 Valbonne, France"/>
    <s v="Propriétaire: "/>
    <s v="Ehrhardt"/>
    <s v="Locataire: "/>
    <s v="SARANT"/>
    <s v="pmsarant@ynsis.com"/>
    <s v="06.75.06.84.91"/>
    <s v="dont 30€ de frais de déplacement"/>
  </r>
  <r>
    <s v="COSTA"/>
    <s v="COSTA 9"/>
    <d v="2016-07-13T00:00:00"/>
    <x v="13"/>
    <s v="EDLS"/>
    <x v="3"/>
    <x v="3"/>
    <m/>
    <s v="1h"/>
    <n v="114"/>
    <s v="émise"/>
    <n v="38"/>
    <s v="Claire"/>
    <s v="Adresse: "/>
    <s v="2 RUE MARECHAL JOFFRE"/>
    <s v="Propriétaire: "/>
    <s v="BARABINO"/>
    <s v="Locataire: "/>
    <s v="MARHOUNOVA"/>
    <s v="h.marhounova@gmail.com"/>
    <m/>
    <s v="pas de vaisselle"/>
  </r>
  <r>
    <s v="Alazard"/>
    <s v="ALAZ 22"/>
    <d v="2016-07-15T00:00:00"/>
    <x v="13"/>
    <s v="EDLS"/>
    <x v="5"/>
    <x v="3"/>
    <m/>
    <s v="1H10"/>
    <n v="96.9"/>
    <s v="émise"/>
    <m/>
    <s v="Mathieu"/>
    <s v="Adresse: "/>
    <s v="7 avenue d'Artois"/>
    <s v="Propriétaire: "/>
    <s v="M. et Mme LEE"/>
    <s v="Locataire: "/>
    <s v="MORTREUX"/>
    <s v="mortreuxh@gmail.com"/>
    <m/>
    <m/>
  </r>
  <r>
    <s v="Alazard"/>
    <s v="ALAZ 17"/>
    <d v="2016-07-16T00:00:00"/>
    <x v="13"/>
    <s v="EDLS"/>
    <x v="3"/>
    <x v="3"/>
    <m/>
    <m/>
    <n v="113.9"/>
    <s v="émise"/>
    <m/>
    <s v="Mathieu"/>
    <s v="Adresse: "/>
    <s v="1 ruelle des canebiers, appart 21"/>
    <s v="Propriétaire: "/>
    <s v="SCI canebiers"/>
    <s v="Locataire: "/>
    <s v="SANTINI"/>
    <m/>
    <m/>
    <m/>
  </r>
  <r>
    <s v="Gounod"/>
    <s v="GOUN 29"/>
    <d v="2016-07-21T00:00:00"/>
    <x v="13"/>
    <s v="EDLS"/>
    <x v="5"/>
    <x v="3"/>
    <m/>
    <m/>
    <n v="114"/>
    <s v="émise"/>
    <m/>
    <s v="Mathieu"/>
    <s v="Adresse: "/>
    <s v="13 Avenue de Shakespeare"/>
    <s v="Propriétaire: "/>
    <s v="Mme SINANI"/>
    <s v="Locataire: "/>
    <s v="GADSBY"/>
    <m/>
    <m/>
    <m/>
  </r>
  <r>
    <s v="France EDL"/>
    <s v="France 2"/>
    <d v="2016-07-28T00:00:00"/>
    <x v="13"/>
    <s v="EDLE"/>
    <x v="11"/>
    <x v="3"/>
    <m/>
    <m/>
    <n v="115"/>
    <s v="émise"/>
    <m/>
    <s v="Claire"/>
    <s v="Adresse: "/>
    <s v="17b av st augustin 06200 nice"/>
    <s v="Propriétaire: "/>
    <s v="SARL_IMMOBILIA"/>
    <s v="Locataire: "/>
    <s v="sud est assurances"/>
    <m/>
    <s v="04.93.72.37.20"/>
    <s v="m.Meyer"/>
  </r>
  <r>
    <s v="Alazard"/>
    <s v="ALAZ 20"/>
    <d v="2016-07-29T00:00:00"/>
    <x v="13"/>
    <s v="EDLS"/>
    <x v="5"/>
    <x v="3"/>
    <m/>
    <m/>
    <n v="96.9"/>
    <s v="émise"/>
    <m/>
    <s v="Claire"/>
    <s v="Adresse: "/>
    <s v="1 ruelle des canebiers, appart 3"/>
    <s v="Propriétaire: "/>
    <s v="SCI canebiers"/>
    <s v="Locataire: "/>
    <s v="ELOMRI"/>
    <s v="nawelle.elomri@gmail.com"/>
    <m/>
    <s v="pas de tel"/>
  </r>
  <r>
    <s v="Cignetti"/>
    <s v="CIGN C1"/>
    <d v="2016-07-29T00:00:00"/>
    <x v="13"/>
    <m/>
    <x v="4"/>
    <x v="3"/>
    <s v="oui"/>
    <s v="1H15"/>
    <n v="35"/>
    <m/>
    <m/>
    <s v="xClaire"/>
    <s v="Adresse: "/>
    <s v="118 av de la lanterne 06200 Nice"/>
    <s v="Propriétaire: "/>
    <m/>
    <s v="Locataire: "/>
    <s v="CHICHE"/>
    <m/>
    <m/>
    <s v="Chiffrage uniquement"/>
  </r>
  <r>
    <s v="Coccimmo"/>
    <s v="COC 2"/>
    <d v="2016-08-01T00:00:00"/>
    <x v="14"/>
    <s v="EDLE"/>
    <x v="3"/>
    <x v="3"/>
    <m/>
    <m/>
    <n v="134"/>
    <m/>
    <m/>
    <s v="Claire"/>
    <s v="Adresse: "/>
    <s v="8 Bis avenue Gloria, 06000 Nice"/>
    <s v="Propriétaire: "/>
    <s v="Mme et Mr VIOLANTE Emilio"/>
    <s v="Locataire: "/>
    <s v="HETYEI"/>
    <s v="helene_hetyei@yahoo.fr"/>
    <s v="06 69 62 39 42"/>
    <m/>
  </r>
  <r>
    <s v="Alazard"/>
    <s v="ALAZ 29"/>
    <d v="2016-08-01T00:00:00"/>
    <x v="14"/>
    <s v="EDLE"/>
    <x v="5"/>
    <x v="3"/>
    <m/>
    <m/>
    <n v="96.9"/>
    <m/>
    <m/>
    <s v="Claire"/>
    <s v="Adresse: "/>
    <s v="11 avenue des orangers, Nice"/>
    <s v="Propriétaire: "/>
    <s v="Mr PARIENTI"/>
    <s v="Locataire: "/>
    <s v="PARHAD"/>
    <s v="meryl.parhad@gmail.com"/>
    <n v="610742558"/>
    <s v="mail proprio: alain.parienti@gmail.com / 06.16.08.26.57"/>
  </r>
  <r>
    <s v="Alazard"/>
    <s v="ALAZ 30"/>
    <d v="2016-08-01T00:00:00"/>
    <x v="14"/>
    <s v="EDLE"/>
    <x v="5"/>
    <x v="3"/>
    <m/>
    <m/>
    <n v="96.9"/>
    <m/>
    <m/>
    <s v="Claire"/>
    <s v="Adresse: "/>
    <s v="8 rue fricero 06000 nice"/>
    <s v="Propriétaire: "/>
    <s v="MUNDZIC"/>
    <s v="Locataire: "/>
    <s v="POIRIER"/>
    <m/>
    <s v="0777007187"/>
    <s v="pas de mail"/>
  </r>
  <r>
    <s v="COSTA"/>
    <s v="COSTA 18"/>
    <d v="2016-08-03T00:00:00"/>
    <x v="14"/>
    <s v="EDLS"/>
    <x v="7"/>
    <x v="3"/>
    <m/>
    <m/>
    <n v="93"/>
    <m/>
    <n v="31"/>
    <s v="Mathieu"/>
    <s v="Adresse: "/>
    <s v="17 reu Michelet 06100 Nice"/>
    <s v="Propriétaire: "/>
    <s v="LENTINI"/>
    <s v="Locataire: "/>
    <s v="DA LUZ"/>
    <s v="sabrina.daluzsilva@hotmail.com"/>
    <s v="0620062305"/>
    <m/>
  </r>
  <r>
    <s v="Alazard"/>
    <s v="ALAZ 31"/>
    <d v="2016-08-03T00:00:00"/>
    <x v="14"/>
    <s v="EDLS"/>
    <x v="5"/>
    <x v="3"/>
    <m/>
    <m/>
    <n v="126.9"/>
    <m/>
    <m/>
    <s v="Mathieu"/>
    <s v="Adresse: "/>
    <s v="10 rue de l’Abbé Grégoire"/>
    <s v="Propriétaire: "/>
    <s v="GOMEZ"/>
    <s v="Locataire: "/>
    <s v="POIRIER"/>
    <s v="pas de mail"/>
    <s v="0777007187"/>
    <s v="pas prêt le 03/08 =&gt; indemnité 30 euros"/>
  </r>
  <r>
    <s v="COSTA"/>
    <s v="COSTA 22"/>
    <d v="2016-08-03T00:00:00"/>
    <x v="14"/>
    <s v="EDLE"/>
    <x v="7"/>
    <x v="3"/>
    <m/>
    <m/>
    <n v="96"/>
    <m/>
    <n v="32"/>
    <s v="Claire"/>
    <s v="Adresse: "/>
    <s v="19 Av de la californie 06200 Nice"/>
    <s v="Propriétaire: "/>
    <s v="BALDASSINI"/>
    <s v="Locataire: "/>
    <s v="RICCIO"/>
    <m/>
    <s v="07 68 67 03 92"/>
    <m/>
  </r>
  <r>
    <s v="COSTA"/>
    <s v="COSTA 20"/>
    <d v="2016-08-04T00:00:00"/>
    <x v="14"/>
    <s v="EDLE"/>
    <x v="7"/>
    <x v="3"/>
    <m/>
    <m/>
    <n v="72"/>
    <m/>
    <n v="24"/>
    <s v="Claire"/>
    <s v="Adresse: "/>
    <s v="30/32 bd pasteur 06300 nice"/>
    <s v="Propriétaire: "/>
    <s v="DI BIASE"/>
    <s v="Locataire: "/>
    <s v="MEYER"/>
    <s v="30/32 bd pasteur 06300 nice"/>
    <s v="0629131890"/>
    <s v="maman"/>
  </r>
  <r>
    <s v="DRAGO"/>
    <s v="DRA 2"/>
    <d v="2016-08-04T00:00:00"/>
    <x v="14"/>
    <s v="EDLS"/>
    <x v="7"/>
    <x v="3"/>
    <m/>
    <m/>
    <n v="89"/>
    <m/>
    <m/>
    <s v="Mathieu"/>
    <s v="Adresse: "/>
    <s v="14 Avenue Malaussena, 06000 Nice"/>
    <s v="Propriétaire: "/>
    <s v="Mr SOURAKH"/>
    <s v="Locataire: "/>
    <s v="KIANGEBENI / SOURAKH"/>
    <s v="pas de mail"/>
    <s v="06.81.81.11.51"/>
    <m/>
  </r>
  <r>
    <s v="Alazard"/>
    <s v="ALAZ 28"/>
    <d v="2016-08-05T00:00:00"/>
    <x v="14"/>
    <s v="EDLE"/>
    <x v="7"/>
    <x v="3"/>
    <m/>
    <m/>
    <n v="75.650000000000006"/>
    <m/>
    <m/>
    <s v="xClaire"/>
    <s v="Adresse: "/>
    <s v="36 av primerose"/>
    <s v="Propriétaire: "/>
    <s v="FORTEL"/>
    <s v="Locataire: "/>
    <s v="LAPLACE"/>
    <m/>
    <s v="0628263011"/>
    <m/>
  </r>
  <r>
    <s v="Gounod"/>
    <s v="GOUN 31"/>
    <d v="2016-08-05T00:00:00"/>
    <x v="14"/>
    <s v="EDLS"/>
    <x v="3"/>
    <x v="3"/>
    <m/>
    <m/>
    <n v="149"/>
    <m/>
    <m/>
    <s v="xClaire"/>
    <s v="Adresse: "/>
    <s v="32 rue gounod 06000 nice"/>
    <s v="Propriétaire: "/>
    <s v="M.FRECCIA"/>
    <s v="Locataire: "/>
    <s v="Mme BIRAULT"/>
    <s v="laurenebirault@gmail.com"/>
    <n v="610904126"/>
    <s v="chiffrage à facturer en aout"/>
  </r>
  <r>
    <s v="DRAGO"/>
    <s v="DRA 1"/>
    <d v="2016-08-06T00:00:00"/>
    <x v="14"/>
    <s v="EDLS"/>
    <x v="2"/>
    <x v="3"/>
    <m/>
    <m/>
    <n v="109"/>
    <m/>
    <m/>
    <s v="xClaire"/>
    <s v="Adresse: "/>
    <s v="15 rue louise ackerman"/>
    <s v="Propriétaire: "/>
    <s v="GAUMY"/>
    <s v="Locataire: "/>
    <s v="WOKAWUI"/>
    <s v="viceyb@yahoo.fr"/>
    <s v="0669697378"/>
    <m/>
  </r>
  <r>
    <s v="COSTA"/>
    <s v="COSTA 23"/>
    <d v="2016-08-08T00:00:00"/>
    <x v="14"/>
    <s v="EDLE"/>
    <x v="3"/>
    <x v="3"/>
    <m/>
    <m/>
    <n v="120"/>
    <m/>
    <n v="40"/>
    <s v="xClaire"/>
    <s v="Adresse: "/>
    <s v="23 bd alsace lorraine 06000 nice"/>
    <s v="Propriétaire: "/>
    <s v="BORGANESE"/>
    <s v="Locataire: "/>
    <s v="AGGETTINO"/>
    <m/>
    <m/>
    <m/>
  </r>
  <r>
    <s v="COSTA"/>
    <s v="COSTA 17"/>
    <d v="2016-08-10T00:00:00"/>
    <x v="14"/>
    <s v="EDLE"/>
    <x v="2"/>
    <x v="3"/>
    <m/>
    <m/>
    <n v="300"/>
    <m/>
    <n v="100"/>
    <s v="xClaire"/>
    <s v="Adresse: "/>
    <s v="18 av de sévigné 06000 Nice"/>
    <s v="Propriétaire: "/>
    <s v="M. MARI"/>
    <s v="Locataire: "/>
    <s v="PAGE"/>
    <s v="morgane.page@wanadoo.fr"/>
    <s v="0663046970"/>
    <m/>
  </r>
  <r>
    <s v="COSTA"/>
    <s v="COSTA 15"/>
    <d v="2016-08-12T00:00:00"/>
    <x v="14"/>
    <s v="EDLS"/>
    <x v="4"/>
    <x v="3"/>
    <m/>
    <m/>
    <n v="102"/>
    <m/>
    <n v="34"/>
    <s v="xClaire"/>
    <s v="Adresse: "/>
    <s v="6B av durante 06000 nice"/>
    <s v="Propriétaire: "/>
    <s v="M. SOFFIANTINO "/>
    <s v="Locataire: "/>
    <s v="LIZON"/>
    <s v="mantelilizon@hotmail.com"/>
    <s v="0626891342"/>
    <m/>
  </r>
  <r>
    <s v="COSTA"/>
    <s v="COSTA 19"/>
    <d v="2016-08-12T00:00:00"/>
    <x v="14"/>
    <s v="EDLS"/>
    <x v="3"/>
    <x v="3"/>
    <m/>
    <m/>
    <n v="122"/>
    <m/>
    <n v="40.71"/>
    <s v="xClaire"/>
    <s v="Adresse: "/>
    <s v="40 rue dabray 06000 nice"/>
    <s v="Propriétaire: "/>
    <s v="SCI Albamare 1993"/>
    <s v="Locataire: "/>
    <s v="FRIGOSINI"/>
    <s v="vanina.laurenti@wanadoo.fr"/>
    <s v="0669409849"/>
    <m/>
  </r>
  <r>
    <s v="Gounod"/>
    <s v="GOUN 35"/>
    <d v="2016-08-12T00:00:00"/>
    <x v="14"/>
    <s v="EDLE"/>
    <x v="5"/>
    <x v="3"/>
    <m/>
    <m/>
    <n v="114"/>
    <m/>
    <m/>
    <s v="xClaire"/>
    <s v="Adresse: "/>
    <s v="13 Avenue de Shakespeare"/>
    <s v="Propriétaire: "/>
    <s v="Mme SINANI"/>
    <s v="Locataire: "/>
    <s v="BOULAAYNINE"/>
    <s v="boulaaynine.y@gmail.com"/>
    <s v="0758368307"/>
    <m/>
  </r>
  <r>
    <s v="Cignetti"/>
    <s v="CIGN 12"/>
    <d v="2016-08-12T00:00:00"/>
    <x v="14"/>
    <s v="EDLS"/>
    <x v="4"/>
    <x v="3"/>
    <m/>
    <s v="1H15"/>
    <n v="99"/>
    <s v="émise"/>
    <m/>
    <s v="xClaire"/>
    <s v="Adresse: "/>
    <s v="8 rue chabrier 06000 nice"/>
    <s v="Propriétaire: "/>
    <s v="LUPI"/>
    <s v="Locataire: "/>
    <s v="GILLES"/>
    <m/>
    <m/>
    <m/>
  </r>
  <r>
    <s v="COSTA"/>
    <s v="COSTA 16"/>
    <d v="2016-08-17T00:00:00"/>
    <x v="14"/>
    <s v="EDLS"/>
    <x v="7"/>
    <x v="3"/>
    <m/>
    <m/>
    <n v="79"/>
    <m/>
    <n v="26.33"/>
    <s v="xClaire"/>
    <s v="Adresse: "/>
    <s v="29 av clemenceau 06000 Nice"/>
    <s v="Propriétaire: "/>
    <s v="ESKENAZI"/>
    <s v="Locataire: "/>
    <s v="BOURGET"/>
    <s v="joelle.bourget@orange.fr"/>
    <m/>
    <m/>
  </r>
  <r>
    <s v="DRAGO"/>
    <s v="DRA 3"/>
    <d v="2016-08-17T00:00:00"/>
    <x v="14"/>
    <s v="EDLE"/>
    <x v="7"/>
    <x v="3"/>
    <m/>
    <m/>
    <n v="89"/>
    <m/>
    <m/>
    <s v="xClaire"/>
    <s v="Adresse: "/>
    <s v="3 rue blasco ibanez 06000 nice"/>
    <s v="Propriétaire: "/>
    <s v="DEPRESLE"/>
    <s v="Locataire: "/>
    <s v="COMBELLE"/>
    <s v="combellemathieu@gmail.com"/>
    <s v="0681098812"/>
    <m/>
  </r>
  <r>
    <s v="Alazard"/>
    <s v="ALAZ 32"/>
    <d v="2016-08-20T00:00:00"/>
    <x v="14"/>
    <s v="EDLS"/>
    <x v="7"/>
    <x v="3"/>
    <m/>
    <m/>
    <n v="75.650000000000006"/>
    <m/>
    <m/>
    <s v="xClaire"/>
    <s v="Adresse: "/>
    <s v="17 av des fleurs 06000 nice"/>
    <s v="Propriétaire: "/>
    <s v="M. REKENEIRE"/>
    <s v="Locataire: "/>
    <s v="DEJOUY"/>
    <s v="renauddejouy@hotmail.fr"/>
    <s v="06.30.96.36.74"/>
    <m/>
  </r>
  <r>
    <s v="COSTA"/>
    <s v="COSTA 24"/>
    <d v="2016-08-22T00:00:00"/>
    <x v="14"/>
    <m/>
    <x v="5"/>
    <x v="3"/>
    <m/>
    <m/>
    <m/>
    <m/>
    <m/>
    <s v="Claire"/>
    <s v="Adresse: "/>
    <s v="11B  rue massenet 06000 nice"/>
    <s v="Propriétaire: "/>
    <s v="FALSONE"/>
    <s v="Locataire: "/>
    <s v="SETRICH"/>
    <s v="sonia.aufrere@aliceadsl.fr"/>
    <m/>
    <m/>
  </r>
  <r>
    <s v="Alazard"/>
    <s v="ALAZ 33"/>
    <d v="2016-08-26T00:00:00"/>
    <x v="14"/>
    <s v="EDLE"/>
    <x v="4"/>
    <x v="3"/>
    <m/>
    <m/>
    <n v="84.15"/>
    <m/>
    <m/>
    <s v="Mathieu"/>
    <s v="Adresse: "/>
    <s v="155 Boulevard de la Madeleine, 06000 Nice, France"/>
    <s v="Propriétaire: "/>
    <s v="Mr ALAOUI"/>
    <s v="Locataire: "/>
    <s v="LEBOEUF Coralie &amp; MATHION Julien"/>
    <s v="julien.mathion@hotmail.fr"/>
    <s v="06.46.70.00.98 / "/>
    <m/>
  </r>
  <r>
    <s v="Alazard"/>
    <s v="ALAZ 34"/>
    <d v="2016-08-27T00:00:00"/>
    <x v="14"/>
    <s v="EDLE"/>
    <x v="5"/>
    <x v="3"/>
    <m/>
    <m/>
    <n v="96.9"/>
    <m/>
    <m/>
    <s v="Claire"/>
    <s v="Adresse: "/>
    <s v="1 Ruelle des Canebiers, 06000 Nice, France, appart 23"/>
    <s v="Propriétaire: "/>
    <s v="SCI LES CANEBIERS - Mme COEUR"/>
    <s v="Locataire: "/>
    <s v="Mlle LEANDRI"/>
    <s v="leandrimarie2@gmail.com"/>
    <s v="06.34.09.15.02"/>
    <m/>
  </r>
  <r>
    <s v="COSTA"/>
    <s v="COSTA 21"/>
    <d v="2016-08-28T00:00:00"/>
    <x v="14"/>
    <s v="EDLE"/>
    <x v="7"/>
    <x v="3"/>
    <m/>
    <m/>
    <n v="72"/>
    <m/>
    <n v="24"/>
    <s v="Claire"/>
    <s v="Adresse: "/>
    <m/>
    <s v="Propriétaire: "/>
    <s v="STABILE"/>
    <s v="Locataire: "/>
    <s v="WAMBERSIE"/>
    <s v="fredericwambersie@yahoo.fr"/>
    <s v="0760499005"/>
    <m/>
  </r>
  <r>
    <s v="Gounod"/>
    <s v="GOUN 34"/>
    <d v="2016-08-29T00:00:00"/>
    <x v="14"/>
    <s v="EDLS"/>
    <x v="2"/>
    <x v="3"/>
    <m/>
    <m/>
    <n v="109"/>
    <m/>
    <m/>
    <s v="Claire"/>
    <s v="Adresse: "/>
    <s v="42 rue hérold 06000"/>
    <s v="Propriétaire: "/>
    <s v="MERAT"/>
    <s v="Locataire: "/>
    <s v="BEN ATTAR"/>
    <s v="benattarbettie@hotmail.fr"/>
    <m/>
    <m/>
  </r>
  <r>
    <s v="Alazard"/>
    <s v="ALAZ 18"/>
    <d v="2016-08-29T00:00:00"/>
    <x v="14"/>
    <s v="EDLE"/>
    <x v="5"/>
    <x v="3"/>
    <m/>
    <m/>
    <n v="96.9"/>
    <m/>
    <m/>
    <s v="Claire"/>
    <s v="Adresse: "/>
    <s v="131 prom des anglais 06000 nice"/>
    <s v="Propriétaire: "/>
    <s v="M et Mme VERDIER"/>
    <s v="Locataire: "/>
    <s v="LAHLOU"/>
    <s v="lahloumaha96@gmail.com"/>
    <s v="06.64.32.83.13"/>
    <m/>
  </r>
  <r>
    <s v="Alazard"/>
    <s v="ALAZ 44"/>
    <d v="2016-08-29T00:00:00"/>
    <x v="14"/>
    <s v="EDLE"/>
    <x v="6"/>
    <x v="3"/>
    <m/>
    <m/>
    <n v="130.9"/>
    <m/>
    <m/>
    <s v="Claire"/>
    <s v="Adresse: "/>
    <s v="3 rue poincaré 06000 Nice"/>
    <s v="Propriétaire: "/>
    <s v="SALVUCCI"/>
    <s v="Locataire: "/>
    <s v="Mme MARSHALL et M MERCIER"/>
    <s v="laurentmarshall@me.com / patrick.mercier62@orange.fr"/>
    <s v="06.03.26.75.82 06.72.33.12.77"/>
    <m/>
  </r>
  <r>
    <s v="Alazard"/>
    <s v="ALAZ 35"/>
    <d v="2016-08-30T00:00:00"/>
    <x v="14"/>
    <s v="EDLE"/>
    <x v="3"/>
    <x v="3"/>
    <m/>
    <m/>
    <n v="113.9"/>
    <m/>
    <m/>
    <s v="Mathieu"/>
    <s v="Adresse: "/>
    <s v="1 Ruelle des Canebiers, 06000 Nice, France, appart 22"/>
    <s v="Propriétaire: "/>
    <s v="SCI LES CANEBIERS - Mme COEUR"/>
    <s v="Locataire: "/>
    <s v="WESSER Matthias &amp; HUSEMANN Julia"/>
    <s v="matthias.wesser@gmx.de"/>
    <s v="00.49.15.78.60.44.431"/>
    <m/>
  </r>
  <r>
    <s v="Alazard"/>
    <s v="ALAZ 36"/>
    <d v="2016-08-30T00:00:00"/>
    <x v="14"/>
    <s v="EDLE"/>
    <x v="5"/>
    <x v="3"/>
    <m/>
    <m/>
    <n v="96.9"/>
    <m/>
    <m/>
    <s v="Mathieu"/>
    <s v="Adresse: "/>
    <s v="5 Rue Meyerbeer, 75009 Paris, France"/>
    <s v="Propriétaire: "/>
    <s v="Mr PARAGHAMIAN"/>
    <s v="Locataire: "/>
    <s v="M. BAFOIL"/>
    <s v="bafoilmartin@gmail.com"/>
    <s v="06.59.71.08.66"/>
    <m/>
  </r>
  <r>
    <s v="Alazard"/>
    <s v="ALAZ 45"/>
    <d v="2016-08-30T00:00:00"/>
    <x v="14"/>
    <s v="EDLE"/>
    <x v="3"/>
    <x v="3"/>
    <m/>
    <m/>
    <n v="113.9"/>
    <m/>
    <m/>
    <s v="Claire"/>
    <s v="Adresse: "/>
    <s v="46  rue de France"/>
    <s v="Propriétaire: "/>
    <s v="M. PERROT"/>
    <s v="Locataire: "/>
    <s v="M. WIEME"/>
    <s v="pierre.wieme@orange.com"/>
    <s v="06 72 90 06 93"/>
    <m/>
  </r>
  <r>
    <s v="Alazard"/>
    <s v="ALAZ 37"/>
    <d v="2016-08-31T00:00:00"/>
    <x v="14"/>
    <s v="EDLE"/>
    <x v="5"/>
    <x v="3"/>
    <m/>
    <m/>
    <n v="96.9"/>
    <m/>
    <m/>
    <s v="Mathieu"/>
    <s v="Adresse: "/>
    <s v="1 Ruelle des Canebiers, 06000 Nice, France, appart 1"/>
    <s v="Propriétaire: "/>
    <m/>
    <s v="Locataire: "/>
    <s v="SCHOUMACHER"/>
    <s v="amelie.schoumacher.bba@edhec.com"/>
    <s v="07-50-80-18-29"/>
    <m/>
  </r>
  <r>
    <s v="Alazard"/>
    <s v="ALAZ 38"/>
    <d v="2016-08-31T00:00:00"/>
    <x v="14"/>
    <s v="EDLE"/>
    <x v="3"/>
    <x v="3"/>
    <m/>
    <m/>
    <n v="113.9"/>
    <m/>
    <m/>
    <s v="Mathieu"/>
    <s v="Adresse: "/>
    <s v="1 Ruelle des Canebiers, 06000 Nice, France, appart 11"/>
    <s v="Propriétaire: "/>
    <s v="SCI LES CANEBIERS - Mme COEUR"/>
    <s v="Locataire: "/>
    <s v="Louis LONGIS"/>
    <s v="louislngs@orange.fr"/>
    <s v="06.76.04.57.91"/>
    <m/>
  </r>
  <r>
    <s v="Alazard"/>
    <s v="ALAZ 44"/>
    <d v="2016-08-31T00:00:00"/>
    <x v="14"/>
    <s v="EDLS"/>
    <x v="3"/>
    <x v="3"/>
    <m/>
    <m/>
    <n v="113.9"/>
    <m/>
    <m/>
    <s v="Mathieu"/>
    <s v="Adresse: "/>
    <s v="70 rue de France, 06000 Nice"/>
    <s v="Propriétaire: "/>
    <s v="Mme DALMAS"/>
    <s v="Locataire: "/>
    <s v="MELLE OLOUFOUMY-SERRI Whassia"/>
    <s v="whassia-sery@hotmail.fr"/>
    <s v="07.87.77.64.24"/>
    <m/>
  </r>
  <r>
    <s v="Coccimmo"/>
    <s v="COC 3"/>
    <d v="2016-08-31T00:00:00"/>
    <x v="14"/>
    <s v="EDLE"/>
    <x v="6"/>
    <x v="3"/>
    <m/>
    <m/>
    <n v="154"/>
    <m/>
    <m/>
    <s v="Claire"/>
    <s v="Adresse: "/>
    <s v="7/9 av de fabron. les grands cedres Bat C1"/>
    <s v="Propriétaire: "/>
    <s v="Mme BRUN"/>
    <s v="Locataire: "/>
    <s v="Mme LACAZE  et Mme SORRENTE"/>
    <s v="benedicte.lacaze@gmail.com"/>
    <s v="0630689211"/>
    <s v="4eme D. a partir du 31/8"/>
  </r>
  <r>
    <s v="Alazard"/>
    <s v="ALAZ 39"/>
    <d v="2016-09-01T00:00:00"/>
    <x v="15"/>
    <s v="EDLE"/>
    <x v="3"/>
    <x v="3"/>
    <m/>
    <m/>
    <n v="113.9"/>
    <m/>
    <m/>
    <s v="Mathieu"/>
    <s v="Adresse: "/>
    <s v="88 Boulevard de la Madeleine, 06000 Nice, France"/>
    <s v="Propriétaire: "/>
    <s v="Mme BERTRAND"/>
    <s v="Locataire: "/>
    <s v="TUGAYE Pascale"/>
    <s v="pascale.tugaye@hotmail.fr"/>
    <s v="06.20.28.95.12"/>
    <m/>
  </r>
  <r>
    <s v="Alazard"/>
    <s v="ALAZ 40"/>
    <d v="2016-09-01T00:00:00"/>
    <x v="15"/>
    <s v="EDLE"/>
    <x v="5"/>
    <x v="3"/>
    <m/>
    <m/>
    <n v="96.9"/>
    <m/>
    <m/>
    <s v="Mathieu"/>
    <s v="Adresse: "/>
    <s v="1 Ruelle des Canebiers, 06000 Nice, France, appart 24"/>
    <s v="Propriétaire: "/>
    <s v="SCI LES CANEBIERS - Mme COEUR"/>
    <s v="Locataire: "/>
    <s v="SCANNAPIECO Guglielmo"/>
    <s v="g.scannapieco@outlook.com"/>
    <s v="00.41.078.951.37.36"/>
    <m/>
  </r>
  <r>
    <s v="ATICA"/>
    <s v="ATI 2"/>
    <d v="2016-09-01T00:00:00"/>
    <x v="15"/>
    <s v="EDLE"/>
    <x v="3"/>
    <x v="3"/>
    <m/>
    <m/>
    <n v="134"/>
    <m/>
    <m/>
    <s v="Mathieu"/>
    <s v="Adresse: "/>
    <s v="84 Route de Bellet – Cap Bellet 06200 NICE"/>
    <s v="Propriétaire: "/>
    <s v=" Mme CARLETTO"/>
    <s v="Locataire: "/>
    <s v="Mr Clément NOSSANT et Mlle Chaïmaa TAGHRAR "/>
    <s v="clement.nossant@gmail.com"/>
    <s v="06 73 54 58 26"/>
    <m/>
  </r>
  <r>
    <s v="ATICA"/>
    <s v="ATI 3"/>
    <d v="2016-09-01T00:00:00"/>
    <x v="15"/>
    <s v="EDLE"/>
    <x v="3"/>
    <x v="3"/>
    <m/>
    <m/>
    <n v="134"/>
    <m/>
    <m/>
    <s v="Mathieu"/>
    <s v="Adresse: "/>
    <s v="2 Rue Balatchano, 06300 Nice, France"/>
    <s v="Propriétaire: "/>
    <s v="Mme et Mr TOSELLO"/>
    <s v="Locataire: "/>
    <s v=" Mlle Maéva CHAINEAU"/>
    <s v="maevaroxane.chaineau@gmail.com "/>
    <s v="06 35 30 43 85"/>
    <m/>
  </r>
  <r>
    <s v="Alazard"/>
    <s v="ALAZ 27"/>
    <d v="2016-09-01T00:00:00"/>
    <x v="15"/>
    <s v="EDLE"/>
    <x v="5"/>
    <x v="3"/>
    <m/>
    <m/>
    <n v="96.9"/>
    <m/>
    <m/>
    <s v="Claire"/>
    <s v="Adresse: "/>
    <s v="1 ruelle des canebiers, appart 4"/>
    <s v="Propriétaire: "/>
    <s v="SCI LES CANEBIERS - "/>
    <s v="Locataire: "/>
    <s v="Mme ROZIER"/>
    <s v="margotrozier@gmail.com"/>
    <s v="07.50.42.97.35"/>
    <m/>
  </r>
  <r>
    <s v="Alazard"/>
    <s v="ALAZ 46"/>
    <d v="2016-09-01T00:00:00"/>
    <x v="15"/>
    <s v="EDLE"/>
    <x v="3"/>
    <x v="3"/>
    <m/>
    <m/>
    <n v="113.9"/>
    <m/>
    <m/>
    <s v="Claire"/>
    <s v="Adresse: "/>
    <s v="24 av grinda 06200 nice"/>
    <s v="Propriétaire: "/>
    <s v="ABOU"/>
    <s v="Locataire: "/>
    <s v="MARTINI"/>
    <s v="michel.martini123@orange.fr"/>
    <s v="06.72.25.36.32 "/>
    <m/>
  </r>
  <r>
    <s v="Alazard"/>
    <s v="ALAZ 53"/>
    <d v="2016-09-01T00:00:00"/>
    <x v="15"/>
    <s v="EDLE"/>
    <x v="5"/>
    <x v="3"/>
    <m/>
    <m/>
    <n v="96.6"/>
    <m/>
    <m/>
    <s v="Claire"/>
    <s v="Adresse: "/>
    <s v="6 rue mossa 06000 nice"/>
    <s v="Propriétaire: "/>
    <s v="MARRO"/>
    <s v="Locataire: "/>
    <s v="MARTIN ALTIERI"/>
    <s v="adrian.martinaltieri.bb@edhec.com "/>
    <s v="08.18.20.76.26"/>
    <d v="2016-09-01T00:00:00"/>
  </r>
  <r>
    <s v="Gounod"/>
    <s v="GOUN 36"/>
    <d v="2016-09-02T00:00:00"/>
    <x v="15"/>
    <s v="EDLE"/>
    <x v="5"/>
    <x v="3"/>
    <m/>
    <m/>
    <n v="114"/>
    <m/>
    <m/>
    <s v="Claire"/>
    <s v="Adresse: "/>
    <s v="48 Rue Rossini 06000 nice"/>
    <s v="Propriétaire: "/>
    <s v="GIBAUD"/>
    <s v="Locataire: "/>
    <s v="LEVILLAGEOIS-BESNAIMOU"/>
    <s v="vlevillageoisbesnainou@gmail.com"/>
    <m/>
    <m/>
  </r>
  <r>
    <s v="Alazard"/>
    <s v="ALAZ 41"/>
    <d v="2016-09-02T00:00:00"/>
    <x v="15"/>
    <s v="EDLE"/>
    <x v="3"/>
    <x v="3"/>
    <m/>
    <m/>
    <n v="113.9"/>
    <m/>
    <m/>
    <s v="Mathieu"/>
    <s v="Adresse: "/>
    <s v="1 Ruelle des Canebiers, 06000 Nice, France, appart 21"/>
    <s v="Propriétaire: "/>
    <s v="SCI LES CANEBIERS - Mme COEUR"/>
    <s v="Locataire: "/>
    <s v="TOURNIAIRE Lucie"/>
    <s v="tourniaire.lucie95@gmail.com"/>
    <s v="06.65.44.47.64"/>
    <m/>
  </r>
  <r>
    <s v="Alazard"/>
    <s v="ALAZ 47"/>
    <d v="2016-09-02T00:00:00"/>
    <x v="15"/>
    <s v="EDLE"/>
    <x v="3"/>
    <x v="3"/>
    <m/>
    <m/>
    <n v="113.9"/>
    <m/>
    <m/>
    <s v="Claire"/>
    <s v="Adresse: "/>
    <s v="1 rue dalpozzo 06000 nice"/>
    <s v="Propriétaire: "/>
    <s v="M et Mme DUCROIZET"/>
    <s v="Locataire: "/>
    <s v="ENNOURI"/>
    <s v="hedi.ennouri@gmail.com"/>
    <s v="06.31.38.01.57 "/>
    <m/>
  </r>
  <r>
    <s v="Alazard"/>
    <s v="ALAZ 48"/>
    <d v="2016-09-02T00:00:00"/>
    <x v="15"/>
    <s v="EDLE"/>
    <x v="5"/>
    <x v="3"/>
    <m/>
    <m/>
    <n v="96.9"/>
    <m/>
    <m/>
    <s v="Claire"/>
    <s v="Adresse: "/>
    <s v="1 ruelle des canebiers, appart 3"/>
    <s v="Propriétaire: "/>
    <s v="SCI LES CANEBIERS"/>
    <s v="Locataire: "/>
    <s v="GRAMOULLE"/>
    <s v="melissa.gramoulle@live.fr "/>
    <s v="06.20.99.31.61"/>
    <m/>
  </r>
  <r>
    <s v="ATICA"/>
    <s v="ATI 4"/>
    <d v="2016-09-03T00:00:00"/>
    <x v="15"/>
    <s v="EDLE"/>
    <x v="3"/>
    <x v="3"/>
    <m/>
    <m/>
    <n v="134"/>
    <m/>
    <m/>
    <s v="Claire"/>
    <s v="Adresse: "/>
    <s v="8 av jeanne marlin 06300 nice"/>
    <s v="Propriétaire: "/>
    <s v="M. et Mme SHANNON"/>
    <s v="Locataire: "/>
    <s v="Mme RENNIE"/>
    <s v="pamrennie@yahoo.co.uk"/>
    <s v="07 52 26 43 99"/>
    <m/>
  </r>
  <r>
    <s v="Alazard"/>
    <s v="ALAZ 49"/>
    <d v="2016-09-03T00:00:00"/>
    <x v="15"/>
    <s v="EDLE"/>
    <x v="5"/>
    <x v="3"/>
    <m/>
    <m/>
    <n v="96.9"/>
    <m/>
    <m/>
    <s v="Claire"/>
    <s v="Adresse: "/>
    <s v="123 rue de France 06000 nice"/>
    <s v="Propriétaire: "/>
    <s v="BUTTIGIERO"/>
    <s v="Locataire: "/>
    <s v="LOINE"/>
    <s v="romainloine@outlook.fr"/>
    <s v="06.24.36.80.47"/>
    <m/>
  </r>
  <r>
    <s v="Alazard"/>
    <s v="ALAZ 42"/>
    <d v="2016-09-05T00:00:00"/>
    <x v="15"/>
    <s v="EDLE"/>
    <x v="5"/>
    <x v="3"/>
    <m/>
    <m/>
    <n v="96.9"/>
    <m/>
    <m/>
    <s v="Mathieu"/>
    <s v="Adresse: "/>
    <s v="1 Ruelle des Canebiers, 06000 Nice, France, appart 2"/>
    <s v="Propriétaire: "/>
    <s v="SCI LES CANEBIERS - Mme COEUR"/>
    <s v="Locataire: "/>
    <s v="GUYON Benoit"/>
    <s v="fransounet67@gmail.com"/>
    <s v="06.58.10.11.94"/>
    <m/>
  </r>
  <r>
    <s v="Alazard"/>
    <s v="ALAZ 50"/>
    <d v="2016-09-06T00:00:00"/>
    <x v="15"/>
    <s v="EDLE"/>
    <x v="3"/>
    <x v="3"/>
    <m/>
    <m/>
    <n v="113.9"/>
    <m/>
    <m/>
    <s v="Claire"/>
    <s v="Adresse: "/>
    <s v="1 rue dalpozzo 06000 nice"/>
    <s v="Propriétaire: "/>
    <s v="M et Mme DUCROIZET"/>
    <s v="Locataire: "/>
    <s v="EYMARD"/>
    <s v="catherine.eymard@orange.fr"/>
    <s v="06.72.21.40.00"/>
    <m/>
  </r>
  <r>
    <s v="Alazard"/>
    <s v="ALAZ 43"/>
    <d v="2016-09-08T00:00:00"/>
    <x v="15"/>
    <s v="EDLE"/>
    <x v="3"/>
    <x v="3"/>
    <m/>
    <m/>
    <n v="113.9"/>
    <m/>
    <m/>
    <s v="Mathieu"/>
    <s v="Adresse: "/>
    <s v="1 Ruelle des Canebiers, 06000 Nice, France, appart 12"/>
    <s v="Propriétaire: "/>
    <s v="SCI LES CANEBIERS - Mme COEUR"/>
    <s v="Locataire: "/>
    <s v="SPORTES"/>
    <s v="sportes.jessica@hotmail.fr"/>
    <s v="06.56.87.69.14"/>
    <m/>
  </r>
  <r>
    <s v="ATM"/>
    <s v="ATM 1"/>
    <m/>
    <x v="16"/>
    <s v="EDLS"/>
    <x v="12"/>
    <x v="3"/>
    <m/>
    <m/>
    <m/>
    <m/>
    <m/>
    <s v="Claire"/>
    <s v="Adresse: "/>
    <s v="45 av thiers 06000 nice"/>
    <s v="Propriétaire: "/>
    <s v="ZANNI"/>
    <s v="Locataire: "/>
    <s v="DRAI"/>
    <m/>
    <s v="0611822538"/>
    <s v="ATMP du Var (service de tutelle) Mme MORIN &lt;courrierlaseyne@atmp83.fr&gt; 0494109270 date de l'EDL d'entrée: 23/02/1990, max 30/9"/>
  </r>
  <r>
    <s v="ATICA"/>
    <s v="ATI 1"/>
    <m/>
    <x v="16"/>
    <s v="EDLE"/>
    <x v="3"/>
    <x v="3"/>
    <m/>
    <m/>
    <n v="124"/>
    <m/>
    <m/>
    <s v="Claire"/>
    <s v="Adresse: "/>
    <s v="10 rue lascaris 06300 nice"/>
    <s v="Propriétaire: "/>
    <s v="TERRISSE"/>
    <s v="Locataire: "/>
    <s v="VIEIRA"/>
    <s v="souky28@hotmail.fr"/>
    <s v="06 19 84 68 22"/>
    <s v="mail et appel le 24/8. RDV à poser le 12/9"/>
  </r>
  <r>
    <s v="Alazard"/>
    <s v="ALAZ 51"/>
    <m/>
    <x v="16"/>
    <s v="EDLE"/>
    <x v="5"/>
    <x v="3"/>
    <m/>
    <m/>
    <n v="96.9"/>
    <m/>
    <m/>
    <s v="Claire"/>
    <s v="Adresse: "/>
    <s v="7 av d'artois 06000 nice"/>
    <s v="Propriétaire: "/>
    <s v="M et Mme LEE"/>
    <s v="Locataire: "/>
    <s v="TIHANGE"/>
    <s v="francis.tihange@free.fr"/>
    <m/>
    <s v="16 septembre normalement"/>
  </r>
  <r>
    <s v="Alazard"/>
    <s v="ALAZ 52"/>
    <m/>
    <x v="16"/>
    <s v="EDLE"/>
    <x v="3"/>
    <x v="3"/>
    <m/>
    <m/>
    <n v="113.9"/>
    <m/>
    <m/>
    <s v="Claire"/>
    <s v="Adresse: "/>
    <s v="8 av isnard 06000 nice"/>
    <s v="Propriétaire: "/>
    <s v="MENNESSON"/>
    <s v="Locataire: "/>
    <s v="PAILLES"/>
    <s v="lili1348@hotmail.fr "/>
    <s v="06.88.99.27.05"/>
    <d v="2016-08-30T00:00:00"/>
  </r>
  <r>
    <s v="Alazard"/>
    <s v="ALAZ 54"/>
    <m/>
    <x v="16"/>
    <s v="EDLS"/>
    <x v="5"/>
    <x v="3"/>
    <m/>
    <m/>
    <n v="96.6"/>
    <m/>
    <m/>
    <s v="Claire"/>
    <s v="Adresse: "/>
    <s v="21 Rue Marie Bashkirtseff 06000 nice"/>
    <s v="Propriétaire: "/>
    <s v="Mme BOSSON"/>
    <s v="Locataire: "/>
    <s v="M. BLICK"/>
    <s v="blicq_ch@hotmail.com"/>
    <s v="06.31.35.66.52"/>
    <s v="MAX 31 AOUT"/>
  </r>
  <r>
    <s v="Alazard"/>
    <s v="ALAZ"/>
    <m/>
    <x v="16"/>
    <m/>
    <x v="12"/>
    <x v="3"/>
    <m/>
    <m/>
    <m/>
    <m/>
    <m/>
    <s v="Claire"/>
    <s v="Adresse: "/>
    <m/>
    <s v="Propriétaire: "/>
    <m/>
    <s v="Locataire: 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Position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52" rowHeaderCaption="Villes">
  <location ref="A3:C10" firstHeaderRow="1" firstDataRow="2" firstDataCol="1"/>
  <pivotFields count="22">
    <pivotField showAll="0"/>
    <pivotField showAll="0"/>
    <pivotField numFmtId="14" showAll="0"/>
    <pivotField showAll="0"/>
    <pivotField showAll="0"/>
    <pivotField showAll="0"/>
    <pivotField axis="axisRow" showAll="0">
      <items count="8">
        <item x="4"/>
        <item x="2"/>
        <item x="3"/>
        <item x="1"/>
        <item x="0"/>
        <item h="1" x="5"/>
        <item h="1" x="6"/>
        <item t="default"/>
      </items>
    </pivotField>
    <pivotField showAll="0"/>
    <pivotField showAll="0"/>
    <pivotField dataField="1" numFmtId="164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</pivotFields>
  <rowFields count="1">
    <field x="6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CA" fld="9" baseField="7" baseItem="3" numFmtId="164"/>
    <dataField name="NB" fld="9" subtotal="count" baseField="7" baseItem="2"/>
  </dataFields>
  <chartFormats count="1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9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9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29" format="4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9" format="5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9" format="6">
      <pivotArea type="data" outline="0" fieldPosition="0">
        <references count="2">
          <reference field="4294967294" count="1" selected="0">
            <x v="0"/>
          </reference>
          <reference field="6" count="1" selected="0">
            <x v="4"/>
          </reference>
        </references>
      </pivotArea>
    </chartFormat>
    <chartFormat chart="29" format="7">
      <pivotArea type="data" outline="0" fieldPosition="0">
        <references count="2">
          <reference field="4294967294" count="1" selected="0">
            <x v="1"/>
          </reference>
          <reference field="6" count="1" selected="0">
            <x v="0"/>
          </reference>
        </references>
      </pivotArea>
    </chartFormat>
    <chartFormat chart="29" format="8">
      <pivotArea type="data" outline="0" fieldPosition="0">
        <references count="2">
          <reference field="4294967294" count="1" selected="0">
            <x v="1"/>
          </reference>
          <reference field="6" count="1" selected="0">
            <x v="1"/>
          </reference>
        </references>
      </pivotArea>
    </chartFormat>
    <chartFormat chart="29" format="9">
      <pivotArea type="data" outline="0" fieldPosition="0">
        <references count="2">
          <reference field="4294967294" count="1" selected="0">
            <x v="1"/>
          </reference>
          <reference field="6" count="1" selected="0">
            <x v="2"/>
          </reference>
        </references>
      </pivotArea>
    </chartFormat>
    <chartFormat chart="29" format="10">
      <pivotArea type="data" outline="0" fieldPosition="0">
        <references count="2">
          <reference field="4294967294" count="1" selected="0">
            <x v="1"/>
          </reference>
          <reference field="6" count="1" selected="0">
            <x v="3"/>
          </reference>
        </references>
      </pivotArea>
    </chartFormat>
    <chartFormat chart="29" format="11">
      <pivotArea type="data" outline="0" fieldPosition="0">
        <references count="2">
          <reference field="4294967294" count="1" selected="0">
            <x v="1"/>
          </reference>
          <reference field="6" count="1" selected="0">
            <x v="4"/>
          </reference>
        </references>
      </pivotArea>
    </chartFormat>
  </chartFormats>
  <pivotTableStyleInfo name="PivotStyleMedium15" showRowHeaders="1" showColHeaders="1" showRowStripes="1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chartFormat="24" rowHeaderCaption="Mois" fieldListSortAscending="1">
  <location ref="A3:B21" firstHeaderRow="1" firstDataRow="1" firstDataCol="1"/>
  <pivotFields count="22">
    <pivotField showAll="0" defaultSubtotal="0"/>
    <pivotField showAll="0" defaultSubtotal="0"/>
    <pivotField showAll="0" defaultSubtotal="0"/>
    <pivotField axis="axisRow" showAll="0" sortType="ascending" defaultSubtotal="0">
      <items count="19">
        <item x="1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m="1" x="18"/>
        <item m="1" x="1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Items count="1">
    <i/>
  </colItems>
  <dataFields count="1">
    <dataField name="Somme des Tarifs" fld="9" baseField="2" baseItem="0" numFmtId="164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5" showRowHeaders="1" showColHeaders="1" showRowStripes="1" showColStripes="0" showLastColumn="1"/>
</pivotTableDefinition>
</file>

<file path=xl/pivotTables/pivotTable3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21" rowHeaderCaption="Type de Biens">
  <location ref="A3:B17" firstHeaderRow="1" firstDataRow="1" firstDataCol="1"/>
  <pivotFields count="22">
    <pivotField showAll="0"/>
    <pivotField showAll="0"/>
    <pivotField numFmtId="14" showAll="0"/>
    <pivotField showAll="0"/>
    <pivotField showAll="0"/>
    <pivotField axis="axisRow" showAll="0" sortType="ascending">
      <items count="14">
        <item x="7"/>
        <item x="5"/>
        <item x="4"/>
        <item x="3"/>
        <item x="2"/>
        <item x="6"/>
        <item x="10"/>
        <item x="0"/>
        <item x="11"/>
        <item x="9"/>
        <item x="8"/>
        <item x="1"/>
        <item x="12"/>
        <item t="default"/>
      </items>
    </pivotField>
    <pivotField showAll="0"/>
    <pivotField showAll="0"/>
    <pivotField showAll="0"/>
    <pivotField dataField="1" numFmtId="164"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Tarif" fld="9" baseField="5" baseItem="0" numFmtId="164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</chartFormats>
  <pivotTableStyleInfo name="PivotStyleMedium15" showRowHeaders="1" showColHeaders="1" showRowStripes="1" showColStripes="0" showLastColumn="1"/>
</pivotTableDefinition>
</file>

<file path=xl/tables/table1.xml><?xml version="1.0" encoding="utf-8"?>
<table xmlns="http://schemas.openxmlformats.org/spreadsheetml/2006/main" id="1" name="Tableau1" displayName="Tableau1" ref="B10:W19" totalsRowShown="0" headerRowDxfId="28" dataDxfId="27" tableBorderDxfId="26">
  <autoFilter ref="B10:W19"/>
  <sortState ref="B11:W178">
    <sortCondition ref="D10:D178"/>
  </sortState>
  <tableColumns count="22">
    <tableColumn id="1" name="Client" dataDxfId="25"/>
    <tableColumn id="2" name="Ref" dataDxfId="24"/>
    <tableColumn id="3" name="Date" dataDxfId="23"/>
    <tableColumn id="4" name="Mois" dataDxfId="22">
      <calculatedColumnFormula>TEXT(TABLO!$D11,"AAAA MM")</calculatedColumnFormula>
    </tableColumn>
    <tableColumn id="5" name="E/S" dataDxfId="21"/>
    <tableColumn id="6" name="Type de Bien" dataDxfId="20"/>
    <tableColumn id="7" name="VILLE" dataDxfId="19"/>
    <tableColumn id="8" name="Chiffrage" dataDxfId="18"/>
    <tableColumn id="9" name="Durée" dataDxfId="17"/>
    <tableColumn id="10" name="Tarif" dataDxfId="16"/>
    <tableColumn id="11" name="Etat Facture" dataDxfId="15"/>
    <tableColumn id="12" name="Surface" dataDxfId="14"/>
    <tableColumn id="13" name="Expert" dataDxfId="13"/>
    <tableColumn id="14" name="Ad" dataDxfId="12">
      <calculatedColumnFormula>"Adresse: "</calculatedColumnFormula>
    </tableColumn>
    <tableColumn id="15" name="Adresse" dataDxfId="11"/>
    <tableColumn id="16" name="Propriétaire" dataDxfId="10">
      <calculatedColumnFormula>"Propriétaire: "</calculatedColumnFormula>
    </tableColumn>
    <tableColumn id="17" name="proprio" dataDxfId="9"/>
    <tableColumn id="18" name="Loc" dataDxfId="8">
      <calculatedColumnFormula>"Locataire: "</calculatedColumnFormula>
    </tableColumn>
    <tableColumn id="19" name="Locataire" dataDxfId="7"/>
    <tableColumn id="20" name="mail locataire" dataDxfId="6"/>
    <tableColumn id="21" name="tel locataire" dataDxfId="5"/>
    <tableColumn id="22" name="Autre" dataDxfId="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TypeBien" displayName="tabTypeBien" ref="B10:B35" totalsRowShown="0">
  <autoFilter ref="B10:B35"/>
  <tableColumns count="1">
    <tableColumn id="1" name="LLIBELL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Expert" displayName="tabExpert" ref="D10:D14" totalsRowShown="0">
  <autoFilter ref="D10:D14"/>
  <tableColumns count="1">
    <tableColumn id="1" name="LIBELL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tabES" displayName="tabES" ref="F10:F13" totalsRowShown="0">
  <autoFilter ref="F10:F13"/>
  <tableColumns count="1">
    <tableColumn id="1" name="LIBELLE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6" name="tabEtatFact" displayName="tabEtatFact" ref="H10:I12" totalsRowShown="0">
  <autoFilter ref="H10:I12"/>
  <tableColumns count="2">
    <tableColumn id="1" name="LIBELLE"/>
    <tableColumn id="2" name="CODE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7" name="tabClient" displayName="tabClient" ref="K10:K19" totalsRowShown="0">
  <autoFilter ref="K10:K19"/>
  <tableColumns count="1">
    <tableColumn id="1" name="NOM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9" name="tabChiffrage" displayName="tabChiffrage" ref="N10:N12" totalsRowShown="0" dataDxfId="3">
  <autoFilter ref="N10:N12"/>
  <tableColumns count="1">
    <tableColumn id="1" name="LIBELLE" dataDxfId="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9"/>
  <sheetViews>
    <sheetView showGridLines="0" tabSelected="1" zoomScale="90" zoomScaleNormal="90" workbookViewId="0">
      <pane ySplit="10" topLeftCell="A11" activePane="bottomLeft" state="frozen"/>
      <selection activeCell="C1" sqref="C1"/>
      <selection pane="bottomLeft" activeCell="F25" sqref="F25"/>
    </sheetView>
  </sheetViews>
  <sheetFormatPr baseColWidth="10" defaultColWidth="11.375" defaultRowHeight="15"/>
  <cols>
    <col min="1" max="1" width="2.75" style="12" customWidth="1"/>
    <col min="2" max="2" width="10.75" style="12" bestFit="1" customWidth="1"/>
    <col min="3" max="3" width="10.75" style="12" customWidth="1"/>
    <col min="4" max="4" width="13.375" style="12" customWidth="1"/>
    <col min="5" max="5" width="8" style="12" customWidth="1"/>
    <col min="6" max="6" width="6.25" style="12" customWidth="1"/>
    <col min="7" max="7" width="15.25" style="12" customWidth="1"/>
    <col min="8" max="8" width="5.375" style="12" customWidth="1"/>
    <col min="9" max="9" width="7.25" style="12" customWidth="1"/>
    <col min="10" max="10" width="10.875" style="12" customWidth="1"/>
    <col min="11" max="11" width="10" style="12" customWidth="1"/>
    <col min="12" max="12" width="6.625" style="12" customWidth="1"/>
    <col min="13" max="13" width="10.125" style="12" customWidth="1"/>
    <col min="14" max="14" width="10.25" style="12" customWidth="1"/>
    <col min="15" max="15" width="1.875" style="15" customWidth="1"/>
    <col min="16" max="16" width="34.125" style="12" customWidth="1"/>
    <col min="17" max="17" width="1.625" style="12" customWidth="1"/>
    <col min="18" max="18" width="17.125" style="12" customWidth="1"/>
    <col min="19" max="19" width="1.625" style="12" customWidth="1"/>
    <col min="20" max="20" width="17.125" style="12" customWidth="1"/>
    <col min="21" max="21" width="33.375" style="12" customWidth="1"/>
    <col min="22" max="22" width="15" style="37" customWidth="1"/>
    <col min="23" max="23" width="50.75" style="12" customWidth="1"/>
    <col min="24" max="16384" width="11.375" style="12"/>
  </cols>
  <sheetData>
    <row r="1" spans="1:23" ht="15" customHeight="1">
      <c r="A1" s="40" t="s">
        <v>50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36"/>
      <c r="N1" s="36"/>
      <c r="R1" s="12" t="s">
        <v>113</v>
      </c>
      <c r="T1" s="12">
        <f>COUNTIF(N:N,"Claire")</f>
        <v>0</v>
      </c>
      <c r="V1" s="37" t="s">
        <v>120</v>
      </c>
    </row>
    <row r="2" spans="1:23" ht="15" customHeigh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36"/>
      <c r="N2" s="36"/>
      <c r="R2" s="12" t="s">
        <v>114</v>
      </c>
      <c r="T2" s="12">
        <f>COUNTIF(N:N,"Mathieu")</f>
        <v>0</v>
      </c>
    </row>
    <row r="3" spans="1:23" ht="12" customHeight="1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36"/>
      <c r="N3" s="36"/>
    </row>
    <row r="6" spans="1:23" ht="7.5" customHeight="1"/>
    <row r="7" spans="1:23" hidden="1"/>
    <row r="8" spans="1:23" hidden="1"/>
    <row r="9" spans="1:23" ht="12" hidden="1" customHeight="1"/>
    <row r="10" spans="1:23" s="1" customFormat="1" ht="18" customHeight="1">
      <c r="B10" s="16" t="s">
        <v>8</v>
      </c>
      <c r="C10" s="17" t="s">
        <v>31</v>
      </c>
      <c r="D10" s="17" t="s">
        <v>32</v>
      </c>
      <c r="E10" s="17" t="s">
        <v>48</v>
      </c>
      <c r="F10" s="17" t="s">
        <v>33</v>
      </c>
      <c r="G10" s="17" t="s">
        <v>34</v>
      </c>
      <c r="H10" s="17" t="s">
        <v>0</v>
      </c>
      <c r="I10" s="17" t="s">
        <v>49</v>
      </c>
      <c r="J10" s="17" t="s">
        <v>35</v>
      </c>
      <c r="K10" s="17" t="s">
        <v>36</v>
      </c>
      <c r="L10" s="17" t="s">
        <v>37</v>
      </c>
      <c r="M10" s="18" t="s">
        <v>76</v>
      </c>
      <c r="N10" s="18" t="s">
        <v>118</v>
      </c>
      <c r="O10" s="19" t="s">
        <v>92</v>
      </c>
      <c r="P10" s="17" t="s">
        <v>90</v>
      </c>
      <c r="Q10" s="17" t="s">
        <v>93</v>
      </c>
      <c r="R10" s="17" t="s">
        <v>79</v>
      </c>
      <c r="S10" s="17" t="s">
        <v>94</v>
      </c>
      <c r="T10" s="17" t="s">
        <v>78</v>
      </c>
      <c r="U10" s="20" t="s">
        <v>82</v>
      </c>
      <c r="V10" s="38" t="s">
        <v>115</v>
      </c>
      <c r="W10" s="17" t="s">
        <v>38</v>
      </c>
    </row>
    <row r="11" spans="1:23">
      <c r="B11" s="21"/>
      <c r="C11" s="22"/>
      <c r="D11" s="23">
        <v>42170</v>
      </c>
      <c r="E11" s="34" t="str">
        <f>TEXT(TABLO!$D11,"AAAA MM")</f>
        <v>2015 06</v>
      </c>
      <c r="F11" s="22" t="s">
        <v>95</v>
      </c>
      <c r="G11" s="22" t="s">
        <v>101</v>
      </c>
      <c r="H11" s="22" t="s">
        <v>40</v>
      </c>
      <c r="I11" s="22" t="s">
        <v>41</v>
      </c>
      <c r="J11" s="22" t="s">
        <v>42</v>
      </c>
      <c r="K11" s="24">
        <v>174</v>
      </c>
      <c r="L11" s="22"/>
      <c r="M11" s="25"/>
      <c r="N11" s="22" t="s">
        <v>111</v>
      </c>
      <c r="O11" s="26" t="str">
        <f t="shared" ref="O11:O19" si="0">"Adresse: "</f>
        <v xml:space="preserve">Adresse: </v>
      </c>
      <c r="P11" s="22"/>
      <c r="Q11" s="22" t="str">
        <f t="shared" ref="Q11:Q19" si="1">"Propriétaire: "</f>
        <v xml:space="preserve">Propriétaire: </v>
      </c>
      <c r="R11" s="22"/>
      <c r="S11" s="22" t="str">
        <f t="shared" ref="S11:S19" si="2">"Locataire: "</f>
        <v xml:space="preserve">Locataire: </v>
      </c>
      <c r="T11" s="27"/>
      <c r="U11" s="22"/>
      <c r="V11" s="39"/>
      <c r="W11" s="22"/>
    </row>
    <row r="12" spans="1:23">
      <c r="B12" s="28"/>
      <c r="C12" s="29"/>
      <c r="D12" s="30">
        <v>42215</v>
      </c>
      <c r="E12" s="34" t="str">
        <f>TEXT(TABLO!$D12,"AAAA MM")</f>
        <v>2015 07</v>
      </c>
      <c r="F12" s="29" t="s">
        <v>96</v>
      </c>
      <c r="G12" s="29" t="s">
        <v>14</v>
      </c>
      <c r="H12" s="29" t="s">
        <v>43</v>
      </c>
      <c r="I12" s="29" t="s">
        <v>39</v>
      </c>
      <c r="J12" s="29" t="s">
        <v>42</v>
      </c>
      <c r="K12" s="31">
        <v>164</v>
      </c>
      <c r="L12" s="29" t="s">
        <v>21</v>
      </c>
      <c r="M12" s="32"/>
      <c r="N12" s="29" t="s">
        <v>111</v>
      </c>
      <c r="O12" s="26" t="str">
        <f t="shared" si="0"/>
        <v xml:space="preserve">Adresse: </v>
      </c>
      <c r="P12" s="29"/>
      <c r="Q12" s="29" t="str">
        <f t="shared" si="1"/>
        <v xml:space="preserve">Propriétaire: </v>
      </c>
      <c r="R12" s="29"/>
      <c r="S12" s="29" t="str">
        <f t="shared" si="2"/>
        <v xml:space="preserve">Locataire: </v>
      </c>
      <c r="T12" s="33"/>
      <c r="U12" s="29"/>
      <c r="V12" s="35"/>
      <c r="W12" s="29"/>
    </row>
    <row r="13" spans="1:23">
      <c r="B13" s="28"/>
      <c r="C13" s="29"/>
      <c r="D13" s="30">
        <v>42217</v>
      </c>
      <c r="E13" s="34" t="str">
        <f>TEXT(TABLO!$D13,"AAAA MM")</f>
        <v>2015 08</v>
      </c>
      <c r="F13" s="29" t="s">
        <v>95</v>
      </c>
      <c r="G13" s="29" t="s">
        <v>14</v>
      </c>
      <c r="H13" s="29" t="s">
        <v>43</v>
      </c>
      <c r="I13" s="29" t="s">
        <v>41</v>
      </c>
      <c r="J13" s="29" t="s">
        <v>44</v>
      </c>
      <c r="K13" s="31">
        <v>149</v>
      </c>
      <c r="L13" s="29" t="s">
        <v>21</v>
      </c>
      <c r="M13" s="32"/>
      <c r="N13" s="29" t="s">
        <v>112</v>
      </c>
      <c r="O13" s="26" t="str">
        <f t="shared" si="0"/>
        <v xml:space="preserve">Adresse: </v>
      </c>
      <c r="P13" s="29"/>
      <c r="Q13" s="29" t="str">
        <f t="shared" si="1"/>
        <v xml:space="preserve">Propriétaire: </v>
      </c>
      <c r="R13" s="29"/>
      <c r="S13" s="29" t="str">
        <f t="shared" si="2"/>
        <v xml:space="preserve">Locataire: </v>
      </c>
      <c r="T13" s="33"/>
      <c r="U13" s="29"/>
      <c r="V13" s="35"/>
      <c r="W13" s="29"/>
    </row>
    <row r="14" spans="1:23">
      <c r="B14" s="28"/>
      <c r="C14" s="29"/>
      <c r="D14" s="30">
        <v>42219</v>
      </c>
      <c r="E14" s="34" t="str">
        <f>TEXT(TABLO!$D14,"AAAA MM")</f>
        <v>2015 08</v>
      </c>
      <c r="F14" s="29" t="s">
        <v>96</v>
      </c>
      <c r="G14" s="29" t="s">
        <v>86</v>
      </c>
      <c r="H14" s="29" t="s">
        <v>45</v>
      </c>
      <c r="I14" s="29" t="s">
        <v>39</v>
      </c>
      <c r="J14" s="29"/>
      <c r="K14" s="31">
        <v>124</v>
      </c>
      <c r="L14" s="29"/>
      <c r="M14" s="32"/>
      <c r="N14" s="29" t="s">
        <v>111</v>
      </c>
      <c r="O14" s="26" t="str">
        <f t="shared" si="0"/>
        <v xml:space="preserve">Adresse: </v>
      </c>
      <c r="P14" s="29"/>
      <c r="Q14" s="29" t="str">
        <f t="shared" si="1"/>
        <v xml:space="preserve">Propriétaire: </v>
      </c>
      <c r="R14" s="29"/>
      <c r="S14" s="29" t="str">
        <f t="shared" si="2"/>
        <v xml:space="preserve">Locataire: </v>
      </c>
      <c r="T14" s="33"/>
      <c r="U14" s="29"/>
      <c r="V14" s="35"/>
      <c r="W14" s="29"/>
    </row>
    <row r="15" spans="1:23">
      <c r="B15" s="28"/>
      <c r="C15" s="29"/>
      <c r="D15" s="30">
        <v>42234</v>
      </c>
      <c r="E15" s="34" t="str">
        <f>TEXT(TABLO!$D15,"AAAA MM")</f>
        <v>2015 08</v>
      </c>
      <c r="F15" s="29" t="s">
        <v>96</v>
      </c>
      <c r="G15" s="29" t="s">
        <v>86</v>
      </c>
      <c r="H15" s="29" t="s">
        <v>46</v>
      </c>
      <c r="I15" s="29" t="s">
        <v>41</v>
      </c>
      <c r="J15" s="29"/>
      <c r="K15" s="31">
        <v>109</v>
      </c>
      <c r="L15" s="29"/>
      <c r="M15" s="32"/>
      <c r="N15" s="29" t="s">
        <v>111</v>
      </c>
      <c r="O15" s="26" t="str">
        <f t="shared" si="0"/>
        <v xml:space="preserve">Adresse: </v>
      </c>
      <c r="P15" s="29"/>
      <c r="Q15" s="29" t="str">
        <f t="shared" si="1"/>
        <v xml:space="preserve">Propriétaire: </v>
      </c>
      <c r="R15" s="29"/>
      <c r="S15" s="29" t="str">
        <f t="shared" si="2"/>
        <v xml:space="preserve">Locataire: </v>
      </c>
      <c r="T15" s="33"/>
      <c r="U15" s="29"/>
      <c r="V15" s="35"/>
      <c r="W15" s="29"/>
    </row>
    <row r="16" spans="1:23">
      <c r="B16" s="28"/>
      <c r="C16" s="29"/>
      <c r="D16" s="30">
        <v>42237</v>
      </c>
      <c r="E16" s="34" t="str">
        <f>TEXT(TABLO!$D16,"AAAA MM")</f>
        <v>2015 08</v>
      </c>
      <c r="F16" s="29" t="s">
        <v>96</v>
      </c>
      <c r="G16" s="29" t="s">
        <v>99</v>
      </c>
      <c r="H16" s="29" t="s">
        <v>46</v>
      </c>
      <c r="I16" s="29" t="s">
        <v>41</v>
      </c>
      <c r="J16" s="29"/>
      <c r="K16" s="31">
        <v>134</v>
      </c>
      <c r="L16" s="29"/>
      <c r="M16" s="32"/>
      <c r="N16" s="29" t="s">
        <v>111</v>
      </c>
      <c r="O16" s="26" t="str">
        <f t="shared" si="0"/>
        <v xml:space="preserve">Adresse: </v>
      </c>
      <c r="P16" s="29"/>
      <c r="Q16" s="29" t="str">
        <f t="shared" si="1"/>
        <v xml:space="preserve">Propriétaire: </v>
      </c>
      <c r="R16" s="29"/>
      <c r="S16" s="29" t="str">
        <f t="shared" si="2"/>
        <v xml:space="preserve">Locataire: </v>
      </c>
      <c r="T16" s="33"/>
      <c r="U16" s="29"/>
      <c r="V16" s="35"/>
      <c r="W16" s="29"/>
    </row>
    <row r="17" spans="2:23">
      <c r="B17" s="28"/>
      <c r="C17" s="29"/>
      <c r="D17" s="30">
        <v>42242</v>
      </c>
      <c r="E17" s="34" t="str">
        <f>TEXT(TABLO!$D17,"AAAA MM")</f>
        <v>2015 08</v>
      </c>
      <c r="F17" s="29" t="s">
        <v>96</v>
      </c>
      <c r="G17" s="29" t="s">
        <v>85</v>
      </c>
      <c r="H17" s="29" t="s">
        <v>46</v>
      </c>
      <c r="I17" s="29" t="s">
        <v>41</v>
      </c>
      <c r="J17" s="29"/>
      <c r="K17" s="31">
        <v>99</v>
      </c>
      <c r="L17" s="29"/>
      <c r="M17" s="32"/>
      <c r="N17" s="29" t="s">
        <v>111</v>
      </c>
      <c r="O17" s="26" t="str">
        <f t="shared" si="0"/>
        <v xml:space="preserve">Adresse: </v>
      </c>
      <c r="P17" s="29"/>
      <c r="Q17" s="29" t="str">
        <f t="shared" si="1"/>
        <v xml:space="preserve">Propriétaire: </v>
      </c>
      <c r="R17" s="29"/>
      <c r="S17" s="29" t="str">
        <f t="shared" si="2"/>
        <v xml:space="preserve">Locataire: </v>
      </c>
      <c r="T17" s="33"/>
      <c r="U17" s="29"/>
      <c r="V17" s="35"/>
      <c r="W17" s="29"/>
    </row>
    <row r="18" spans="2:23">
      <c r="B18" s="28"/>
      <c r="C18" s="35"/>
      <c r="D18" s="30">
        <v>42243</v>
      </c>
      <c r="E18" s="34" t="str">
        <f>TEXT(TABLO!$D18,"AAAA MM")</f>
        <v>2015 08</v>
      </c>
      <c r="F18" s="29" t="s">
        <v>95</v>
      </c>
      <c r="G18" s="29" t="s">
        <v>98</v>
      </c>
      <c r="H18" s="29" t="s">
        <v>46</v>
      </c>
      <c r="I18" s="29" t="s">
        <v>41</v>
      </c>
      <c r="J18" s="29"/>
      <c r="K18" s="31">
        <v>114</v>
      </c>
      <c r="L18" s="29"/>
      <c r="M18" s="32"/>
      <c r="N18" s="29" t="s">
        <v>111</v>
      </c>
      <c r="O18" s="26" t="str">
        <f t="shared" si="0"/>
        <v xml:space="preserve">Adresse: </v>
      </c>
      <c r="P18" s="29"/>
      <c r="Q18" s="29" t="str">
        <f t="shared" si="1"/>
        <v xml:space="preserve">Propriétaire: </v>
      </c>
      <c r="R18" s="29"/>
      <c r="S18" s="29" t="str">
        <f t="shared" si="2"/>
        <v xml:space="preserve">Locataire: </v>
      </c>
      <c r="T18" s="33"/>
      <c r="U18" s="29"/>
      <c r="V18" s="35"/>
      <c r="W18" s="29"/>
    </row>
    <row r="19" spans="2:23">
      <c r="B19" s="28"/>
      <c r="C19" s="35"/>
      <c r="D19" s="30">
        <v>42244</v>
      </c>
      <c r="E19" s="34" t="str">
        <f>TEXT(TABLO!$D19,"AAAA MM")</f>
        <v>2015 08</v>
      </c>
      <c r="F19" s="29" t="s">
        <v>95</v>
      </c>
      <c r="G19" s="29" t="s">
        <v>98</v>
      </c>
      <c r="H19" s="29" t="s">
        <v>46</v>
      </c>
      <c r="I19" s="29" t="s">
        <v>41</v>
      </c>
      <c r="J19" s="29"/>
      <c r="K19" s="31">
        <v>114</v>
      </c>
      <c r="L19" s="29"/>
      <c r="M19" s="32"/>
      <c r="N19" s="29" t="s">
        <v>111</v>
      </c>
      <c r="O19" s="26" t="str">
        <f t="shared" si="0"/>
        <v xml:space="preserve">Adresse: </v>
      </c>
      <c r="P19" s="29"/>
      <c r="Q19" s="29" t="str">
        <f t="shared" si="1"/>
        <v xml:space="preserve">Propriétaire: </v>
      </c>
      <c r="R19" s="29"/>
      <c r="S19" s="29" t="str">
        <f t="shared" si="2"/>
        <v xml:space="preserve">Locataire: </v>
      </c>
      <c r="T19" s="33"/>
      <c r="U19" s="29"/>
      <c r="V19" s="35"/>
      <c r="W19" s="29"/>
    </row>
  </sheetData>
  <mergeCells count="1">
    <mergeCell ref="A1:L3"/>
  </mergeCells>
  <conditionalFormatting sqref="K11:K19">
    <cfRule type="dataBar" priority="6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{229AE6D6-F04B-485E-AA8B-62D7E6412E14}</x14:id>
        </ext>
      </extLst>
    </cfRule>
  </conditionalFormatting>
  <dataValidations count="6">
    <dataValidation type="list" errorStyle="information" allowBlank="1" showInputMessage="1" showErrorMessage="1" errorTitle="Nouveau Client" error="Entrez un Nouveau Client" sqref="B11:B19">
      <formula1>selClient</formula1>
    </dataValidation>
    <dataValidation type="list" allowBlank="1" showInputMessage="1" showErrorMessage="1" sqref="F11:F19">
      <formula1>selES</formula1>
    </dataValidation>
    <dataValidation type="list" allowBlank="1" showInputMessage="1" showErrorMessage="1" sqref="G11:G19">
      <formula1>selTypeBien</formula1>
    </dataValidation>
    <dataValidation type="list" allowBlank="1" showInputMessage="1" showErrorMessage="1" sqref="N11:N19">
      <formula1>selExpert</formula1>
    </dataValidation>
    <dataValidation type="list" allowBlank="1" showInputMessage="1" showErrorMessage="1" sqref="I11:I19">
      <formula1>selChiffrage</formula1>
    </dataValidation>
    <dataValidation type="list" allowBlank="1" showInputMessage="1" showErrorMessage="1" sqref="L11:L19">
      <formula1>selEtatFact</formula1>
    </dataValidation>
  </dataValidations>
  <pageMargins left="0.7" right="0.7" top="0.75" bottom="0.75" header="0.3" footer="0.3"/>
  <pageSetup paperSize="9" orientation="portrait" horizontalDpi="4294967292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22B95D5-99D1-4D9C-97AE-3F9744DE9666}">
            <xm:f>NOT(ISERROR(SEARCH(PARAM!$H$11,L11)))</xm:f>
            <xm:f>PARAM!$H$11</xm:f>
            <x14:dxf>
              <fill>
                <patternFill>
                  <bgColor rgb="FFFFC000"/>
                </patternFill>
              </fill>
            </x14:dxf>
          </x14:cfRule>
          <x14:cfRule type="containsText" priority="2" operator="containsText" id="{72E63E47-0E27-4EC5-895C-B0CB27FBA95F}">
            <xm:f>NOT(ISERROR(SEARCH(PARAM!$H$12,L11)))</xm:f>
            <xm:f>PARAM!$H$12</xm:f>
            <x14:dxf>
              <fill>
                <patternFill>
                  <bgColor rgb="FF92D050"/>
                </patternFill>
              </fill>
            </x14:dxf>
          </x14:cfRule>
          <xm:sqref>L11:L19</xm:sqref>
        </x14:conditionalFormatting>
        <x14:conditionalFormatting xmlns:xm="http://schemas.microsoft.com/office/excel/2006/main">
          <x14:cfRule type="dataBar" id="{229AE6D6-F04B-485E-AA8B-62D7E6412E1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K11:K19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10"/>
  <sheetViews>
    <sheetView showGridLines="0" showRowColHeaders="0" zoomScaleNormal="100" workbookViewId="0"/>
  </sheetViews>
  <sheetFormatPr baseColWidth="10" defaultColWidth="11.375" defaultRowHeight="15"/>
  <cols>
    <col min="1" max="1" width="16" customWidth="1"/>
    <col min="2" max="2" width="10.125" customWidth="1"/>
    <col min="3" max="3" width="3.875" customWidth="1"/>
    <col min="4" max="4" width="2.75" customWidth="1"/>
    <col min="5" max="17" width="10.75" customWidth="1"/>
    <col min="18" max="18" width="2.75" customWidth="1"/>
    <col min="19" max="31" width="10.75" customWidth="1"/>
  </cols>
  <sheetData>
    <row r="1" spans="1:31" ht="30" customHeight="1">
      <c r="E1" s="41" t="s">
        <v>66</v>
      </c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S1" s="41" t="s">
        <v>67</v>
      </c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</row>
    <row r="3" spans="1:31">
      <c r="B3" s="5" t="s">
        <v>80</v>
      </c>
    </row>
    <row r="4" spans="1:31">
      <c r="A4" s="5" t="s">
        <v>72</v>
      </c>
      <c r="B4" t="s">
        <v>64</v>
      </c>
      <c r="C4" t="s">
        <v>65</v>
      </c>
    </row>
    <row r="5" spans="1:31">
      <c r="A5" s="6" t="s">
        <v>47</v>
      </c>
      <c r="B5" s="7">
        <v>318</v>
      </c>
      <c r="C5" s="4">
        <v>2</v>
      </c>
    </row>
    <row r="6" spans="1:31">
      <c r="A6" s="6" t="s">
        <v>45</v>
      </c>
      <c r="B6" s="7">
        <v>233</v>
      </c>
      <c r="C6" s="4">
        <v>2</v>
      </c>
    </row>
    <row r="7" spans="1:31">
      <c r="A7" s="6" t="s">
        <v>46</v>
      </c>
      <c r="B7" s="7">
        <v>17060.399999999994</v>
      </c>
      <c r="C7" s="4">
        <v>156</v>
      </c>
      <c r="D7" s="4"/>
    </row>
    <row r="8" spans="1:31">
      <c r="A8" s="6" t="s">
        <v>43</v>
      </c>
      <c r="B8" s="7">
        <v>313</v>
      </c>
      <c r="C8" s="4">
        <v>2</v>
      </c>
      <c r="D8" s="4"/>
    </row>
    <row r="9" spans="1:31">
      <c r="A9" s="6" t="s">
        <v>40</v>
      </c>
      <c r="B9" s="7">
        <v>174</v>
      </c>
      <c r="C9" s="4">
        <v>1</v>
      </c>
      <c r="D9" s="4"/>
    </row>
    <row r="10" spans="1:31">
      <c r="A10" s="6" t="s">
        <v>61</v>
      </c>
      <c r="B10" s="7">
        <v>18098.400000000001</v>
      </c>
      <c r="C10" s="4">
        <v>163</v>
      </c>
      <c r="D10" s="4"/>
    </row>
  </sheetData>
  <mergeCells count="2">
    <mergeCell ref="E1:Q1"/>
    <mergeCell ref="S1:AE1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1"/>
  <sheetViews>
    <sheetView showGridLines="0" showRowColHeaders="0" workbookViewId="0"/>
  </sheetViews>
  <sheetFormatPr baseColWidth="10" defaultColWidth="11.375" defaultRowHeight="15"/>
  <cols>
    <col min="1" max="1" width="10.5" customWidth="1"/>
    <col min="2" max="2" width="14.125" customWidth="1"/>
    <col min="3" max="3" width="2.75" customWidth="1"/>
  </cols>
  <sheetData>
    <row r="1" spans="1:16" ht="30" customHeight="1">
      <c r="D1" s="41" t="s">
        <v>71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3" spans="1:16">
      <c r="A3" s="5" t="s">
        <v>48</v>
      </c>
      <c r="B3" t="s">
        <v>62</v>
      </c>
    </row>
    <row r="4" spans="1:16">
      <c r="A4" s="6" t="s">
        <v>121</v>
      </c>
      <c r="B4" s="7">
        <v>431.4</v>
      </c>
    </row>
    <row r="5" spans="1:16">
      <c r="A5" s="6" t="s">
        <v>51</v>
      </c>
      <c r="B5" s="7">
        <v>174</v>
      </c>
    </row>
    <row r="6" spans="1:16">
      <c r="A6" s="6" t="s">
        <v>52</v>
      </c>
      <c r="B6" s="7">
        <v>164</v>
      </c>
    </row>
    <row r="7" spans="1:16">
      <c r="A7" s="6" t="s">
        <v>53</v>
      </c>
      <c r="B7" s="7">
        <v>843</v>
      </c>
    </row>
    <row r="8" spans="1:16">
      <c r="A8" s="6" t="s">
        <v>54</v>
      </c>
      <c r="B8" s="7">
        <v>1320</v>
      </c>
    </row>
    <row r="9" spans="1:16">
      <c r="A9" s="6" t="s">
        <v>55</v>
      </c>
      <c r="B9" s="7">
        <v>511</v>
      </c>
    </row>
    <row r="10" spans="1:16">
      <c r="A10" s="6" t="s">
        <v>56</v>
      </c>
      <c r="B10" s="7">
        <v>352</v>
      </c>
    </row>
    <row r="11" spans="1:16">
      <c r="A11" s="6" t="s">
        <v>57</v>
      </c>
      <c r="B11" s="7">
        <v>608</v>
      </c>
    </row>
    <row r="12" spans="1:16">
      <c r="A12" s="6" t="s">
        <v>58</v>
      </c>
      <c r="B12" s="7">
        <v>715</v>
      </c>
    </row>
    <row r="13" spans="1:16">
      <c r="A13" s="6" t="s">
        <v>59</v>
      </c>
      <c r="B13" s="7">
        <v>407</v>
      </c>
    </row>
    <row r="14" spans="1:16">
      <c r="A14" s="6" t="s">
        <v>60</v>
      </c>
      <c r="B14" s="7">
        <v>293</v>
      </c>
    </row>
    <row r="15" spans="1:16">
      <c r="A15" s="6" t="s">
        <v>73</v>
      </c>
      <c r="B15" s="7">
        <v>893</v>
      </c>
    </row>
    <row r="16" spans="1:16">
      <c r="A16" s="6" t="s">
        <v>75</v>
      </c>
      <c r="B16" s="7">
        <v>1911.35</v>
      </c>
    </row>
    <row r="17" spans="1:2">
      <c r="A17" s="6" t="s">
        <v>81</v>
      </c>
      <c r="B17" s="7">
        <v>2212.8500000000004</v>
      </c>
    </row>
    <row r="18" spans="1:2">
      <c r="A18" s="6" t="s">
        <v>83</v>
      </c>
      <c r="B18" s="7">
        <v>2069.0500000000002</v>
      </c>
    </row>
    <row r="19" spans="1:2">
      <c r="A19" s="6" t="s">
        <v>116</v>
      </c>
      <c r="B19" s="7">
        <v>3632.2500000000009</v>
      </c>
    </row>
    <row r="20" spans="1:2">
      <c r="A20" s="6" t="s">
        <v>117</v>
      </c>
      <c r="B20" s="7">
        <v>1780.5000000000005</v>
      </c>
    </row>
    <row r="21" spans="1:2">
      <c r="A21" s="6" t="s">
        <v>61</v>
      </c>
      <c r="B21" s="7">
        <v>18317.400000000001</v>
      </c>
    </row>
  </sheetData>
  <mergeCells count="1">
    <mergeCell ref="D1:P1"/>
  </mergeCell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7"/>
  <sheetViews>
    <sheetView showGridLines="0" showRowColHeaders="0" zoomScaleNormal="100" workbookViewId="0"/>
  </sheetViews>
  <sheetFormatPr baseColWidth="10" defaultColWidth="11.375" defaultRowHeight="15"/>
  <cols>
    <col min="1" max="1" width="19.75" customWidth="1"/>
    <col min="2" max="2" width="12.625" customWidth="1"/>
    <col min="3" max="3" width="2.75" customWidth="1"/>
    <col min="17" max="17" width="2.75" customWidth="1"/>
  </cols>
  <sheetData>
    <row r="1" spans="1:30" ht="30" customHeight="1">
      <c r="D1" s="41" t="s">
        <v>68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R1" s="41" t="s">
        <v>70</v>
      </c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3" spans="1:30">
      <c r="A3" s="5" t="s">
        <v>69</v>
      </c>
      <c r="B3" t="s">
        <v>63</v>
      </c>
    </row>
    <row r="4" spans="1:30">
      <c r="A4" s="6" t="s">
        <v>84</v>
      </c>
      <c r="B4" s="7">
        <v>1474.9</v>
      </c>
    </row>
    <row r="5" spans="1:30">
      <c r="A5" s="6" t="s">
        <v>98</v>
      </c>
      <c r="B5" s="7">
        <v>5759.7999999999975</v>
      </c>
    </row>
    <row r="6" spans="1:30">
      <c r="A6" s="6" t="s">
        <v>85</v>
      </c>
      <c r="B6" s="7">
        <v>1112.4000000000001</v>
      </c>
    </row>
    <row r="7" spans="1:30">
      <c r="A7" s="6" t="s">
        <v>99</v>
      </c>
      <c r="B7" s="7">
        <v>4259.5000000000009</v>
      </c>
    </row>
    <row r="8" spans="1:30">
      <c r="A8" s="6" t="s">
        <v>86</v>
      </c>
      <c r="B8" s="7">
        <v>2139</v>
      </c>
    </row>
    <row r="9" spans="1:30">
      <c r="A9" s="6" t="s">
        <v>100</v>
      </c>
      <c r="B9" s="7">
        <v>1944.8000000000002</v>
      </c>
    </row>
    <row r="10" spans="1:30">
      <c r="A10" s="6" t="s">
        <v>87</v>
      </c>
      <c r="B10" s="7">
        <v>567</v>
      </c>
    </row>
    <row r="11" spans="1:30">
      <c r="A11" s="6" t="s">
        <v>101</v>
      </c>
      <c r="B11" s="7">
        <v>174</v>
      </c>
    </row>
    <row r="12" spans="1:30">
      <c r="A12" s="6" t="s">
        <v>110</v>
      </c>
      <c r="B12" s="7">
        <v>115</v>
      </c>
    </row>
    <row r="13" spans="1:30">
      <c r="A13" s="6" t="s">
        <v>17</v>
      </c>
      <c r="B13" s="7">
        <v>289</v>
      </c>
    </row>
    <row r="14" spans="1:30">
      <c r="A14" s="6" t="s">
        <v>12</v>
      </c>
      <c r="B14" s="7">
        <v>169</v>
      </c>
    </row>
    <row r="15" spans="1:30">
      <c r="A15" s="6" t="s">
        <v>14</v>
      </c>
      <c r="B15" s="7">
        <v>313</v>
      </c>
    </row>
    <row r="16" spans="1:30">
      <c r="A16" s="6" t="s">
        <v>77</v>
      </c>
      <c r="B16" s="7"/>
    </row>
    <row r="17" spans="1:2">
      <c r="A17" s="6" t="s">
        <v>61</v>
      </c>
      <c r="B17" s="7">
        <v>18317.399999999998</v>
      </c>
    </row>
  </sheetData>
  <mergeCells count="2">
    <mergeCell ref="D1:P1"/>
    <mergeCell ref="R1:AD1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5"/>
  <sheetViews>
    <sheetView workbookViewId="0">
      <pane ySplit="10" topLeftCell="A11" activePane="bottomLeft" state="frozen"/>
      <selection pane="bottomLeft" activeCell="K20" sqref="K20"/>
    </sheetView>
  </sheetViews>
  <sheetFormatPr baseColWidth="10" defaultColWidth="11.375" defaultRowHeight="15"/>
  <cols>
    <col min="1" max="1" width="2.75" customWidth="1"/>
    <col min="2" max="2" width="25.75" customWidth="1"/>
    <col min="3" max="3" width="2.75" customWidth="1"/>
    <col min="5" max="5" width="2.75" customWidth="1"/>
    <col min="6" max="6" width="25.75" customWidth="1"/>
    <col min="7" max="7" width="2.75" customWidth="1"/>
    <col min="8" max="8" width="25.75" customWidth="1"/>
    <col min="9" max="9" width="0" hidden="1" customWidth="1"/>
    <col min="10" max="10" width="2.75" customWidth="1"/>
    <col min="11" max="11" width="25.75" customWidth="1"/>
    <col min="12" max="13" width="2.75" customWidth="1"/>
    <col min="14" max="14" width="10.75" customWidth="1"/>
  </cols>
  <sheetData>
    <row r="1" spans="1:14" s="11" customFormat="1" ht="14.25">
      <c r="A1" s="43" t="s">
        <v>30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4" s="11" customFormat="1" ht="14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4" s="11" customFormat="1" ht="14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8" spans="1:14" s="3" customFormat="1" ht="36">
      <c r="B8" s="10" t="s">
        <v>5</v>
      </c>
      <c r="D8" s="10" t="s">
        <v>6</v>
      </c>
      <c r="F8" s="10" t="s">
        <v>4</v>
      </c>
      <c r="H8" s="42" t="s">
        <v>7</v>
      </c>
      <c r="I8" s="42"/>
      <c r="K8" s="10" t="s">
        <v>8</v>
      </c>
      <c r="N8" s="10" t="s">
        <v>9</v>
      </c>
    </row>
    <row r="9" spans="1:14" s="9" customFormat="1">
      <c r="B9" s="9" t="s">
        <v>29</v>
      </c>
      <c r="D9" s="9" t="s">
        <v>10</v>
      </c>
      <c r="F9" s="9" t="s">
        <v>29</v>
      </c>
      <c r="H9" s="9" t="s">
        <v>29</v>
      </c>
      <c r="K9" s="9" t="s">
        <v>10</v>
      </c>
    </row>
    <row r="10" spans="1:14" hidden="1">
      <c r="B10" t="s">
        <v>1</v>
      </c>
      <c r="D10" t="s">
        <v>2</v>
      </c>
      <c r="F10" t="s">
        <v>2</v>
      </c>
      <c r="H10" t="s">
        <v>2</v>
      </c>
      <c r="I10" t="s">
        <v>3</v>
      </c>
      <c r="K10" t="s">
        <v>10</v>
      </c>
      <c r="N10" t="s">
        <v>2</v>
      </c>
    </row>
    <row r="11" spans="1:14">
      <c r="B11" t="s">
        <v>84</v>
      </c>
      <c r="D11" t="s">
        <v>18</v>
      </c>
      <c r="F11" t="s">
        <v>95</v>
      </c>
      <c r="H11" t="s">
        <v>20</v>
      </c>
      <c r="I11">
        <v>1</v>
      </c>
      <c r="K11" t="s">
        <v>22</v>
      </c>
      <c r="N11" s="2" t="s">
        <v>27</v>
      </c>
    </row>
    <row r="12" spans="1:14">
      <c r="B12" t="s">
        <v>98</v>
      </c>
      <c r="D12" t="s">
        <v>19</v>
      </c>
      <c r="F12" t="s">
        <v>96</v>
      </c>
      <c r="H12" t="s">
        <v>21</v>
      </c>
      <c r="I12">
        <v>2</v>
      </c>
      <c r="K12" t="s">
        <v>23</v>
      </c>
      <c r="N12" s="2" t="s">
        <v>28</v>
      </c>
    </row>
    <row r="13" spans="1:14">
      <c r="B13" t="s">
        <v>85</v>
      </c>
      <c r="D13" t="s">
        <v>111</v>
      </c>
      <c r="F13" t="s">
        <v>97</v>
      </c>
      <c r="H13" s="13"/>
      <c r="I13">
        <v>3</v>
      </c>
      <c r="K13" t="s">
        <v>24</v>
      </c>
    </row>
    <row r="14" spans="1:14">
      <c r="B14" t="s">
        <v>99</v>
      </c>
      <c r="D14" t="s">
        <v>112</v>
      </c>
      <c r="K14" t="s">
        <v>25</v>
      </c>
    </row>
    <row r="15" spans="1:14">
      <c r="B15" t="s">
        <v>86</v>
      </c>
      <c r="K15" t="s">
        <v>26</v>
      </c>
    </row>
    <row r="16" spans="1:14">
      <c r="B16" t="s">
        <v>100</v>
      </c>
      <c r="K16" t="s">
        <v>74</v>
      </c>
    </row>
    <row r="17" spans="2:11">
      <c r="B17" t="s">
        <v>87</v>
      </c>
      <c r="K17" t="s">
        <v>91</v>
      </c>
    </row>
    <row r="18" spans="2:11">
      <c r="B18" t="s">
        <v>101</v>
      </c>
      <c r="K18" t="s">
        <v>119</v>
      </c>
    </row>
    <row r="19" spans="2:11">
      <c r="B19" t="s">
        <v>88</v>
      </c>
      <c r="K19" s="14" t="s">
        <v>122</v>
      </c>
    </row>
    <row r="20" spans="2:11">
      <c r="B20" t="s">
        <v>102</v>
      </c>
    </row>
    <row r="21" spans="2:11">
      <c r="B21" t="s">
        <v>89</v>
      </c>
    </row>
    <row r="22" spans="2:11">
      <c r="B22" t="s">
        <v>103</v>
      </c>
    </row>
    <row r="23" spans="2:11">
      <c r="B23" t="s">
        <v>11</v>
      </c>
    </row>
    <row r="24" spans="2:11">
      <c r="B24" t="s">
        <v>104</v>
      </c>
    </row>
    <row r="25" spans="2:11">
      <c r="B25" t="s">
        <v>12</v>
      </c>
    </row>
    <row r="26" spans="2:11">
      <c r="B26" t="s">
        <v>105</v>
      </c>
    </row>
    <row r="27" spans="2:11">
      <c r="B27" t="s">
        <v>13</v>
      </c>
    </row>
    <row r="28" spans="2:11">
      <c r="B28" t="s">
        <v>106</v>
      </c>
    </row>
    <row r="29" spans="2:11">
      <c r="B29" t="s">
        <v>14</v>
      </c>
    </row>
    <row r="30" spans="2:11">
      <c r="B30" t="s">
        <v>107</v>
      </c>
    </row>
    <row r="31" spans="2:11">
      <c r="B31" t="s">
        <v>15</v>
      </c>
    </row>
    <row r="32" spans="2:11">
      <c r="B32" t="s">
        <v>108</v>
      </c>
    </row>
    <row r="33" spans="2:2">
      <c r="B33" t="s">
        <v>16</v>
      </c>
    </row>
    <row r="34" spans="2:2">
      <c r="B34" t="s">
        <v>109</v>
      </c>
    </row>
    <row r="35" spans="2:2">
      <c r="B35" t="s">
        <v>110</v>
      </c>
    </row>
  </sheetData>
  <mergeCells count="2">
    <mergeCell ref="H8:I8"/>
    <mergeCell ref="A1:M3"/>
  </mergeCells>
  <pageMargins left="0.7" right="0.7" top="0.75" bottom="0.75" header="0.3" footer="0.3"/>
  <drawing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showRowColHeaders="0" workbookViewId="0">
      <selection activeCell="B10" sqref="B10"/>
    </sheetView>
  </sheetViews>
  <sheetFormatPr baseColWidth="10" defaultColWidth="11.375" defaultRowHeight="15"/>
  <cols>
    <col min="1" max="16384" width="11.375" style="8"/>
  </cols>
  <sheetData/>
  <sheetProtection algorithmName="SHA-512" hashValue="rMI9qLwbO7PC1oyZ8QEWANw0jmgsMjSfDtWP7cHS0TZFnkZlM/v6N5KJKnK3td3pybmYSE/JJ6vU9oV2Fdj+Gw==" saltValue="JX61GqO36mOhYkKigjaebg==" spinCount="10000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TABLO</vt:lpstr>
      <vt:lpstr>Graph Ville</vt:lpstr>
      <vt:lpstr>Graph Mois</vt:lpstr>
      <vt:lpstr>Graph Biens</vt:lpstr>
      <vt:lpstr>PARAM</vt:lpstr>
      <vt:lpstr>HELLO</vt:lpstr>
      <vt:lpstr>selChiffrage</vt:lpstr>
      <vt:lpstr>selClient</vt:lpstr>
      <vt:lpstr>selES</vt:lpstr>
      <vt:lpstr>selEtatFact</vt:lpstr>
      <vt:lpstr>selExpert</vt:lpstr>
      <vt:lpstr>selTypeBien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Matt</cp:lastModifiedBy>
  <dcterms:created xsi:type="dcterms:W3CDTF">2016-03-28T16:49:27Z</dcterms:created>
  <dcterms:modified xsi:type="dcterms:W3CDTF">2016-08-25T13:15:59Z</dcterms:modified>
</cp:coreProperties>
</file>