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28B96DC-03C8-4399-9032-4216AC25B3D5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prix" sheetId="2" r:id="rId1"/>
  </sheets>
  <functionGroups builtInGroupCount="19"/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6" i="2" l="1"/>
  <c r="J65" i="2"/>
  <c r="J68" i="2" s="1"/>
  <c r="C67" i="2"/>
  <c r="F67" i="2" s="1"/>
  <c r="H67" i="2" s="1"/>
  <c r="H66" i="2"/>
  <c r="F66" i="2"/>
  <c r="F65" i="2"/>
  <c r="H65" i="2" s="1"/>
  <c r="F64" i="2"/>
  <c r="H64" i="2" s="1"/>
  <c r="F63" i="2"/>
  <c r="H63" i="2" s="1"/>
  <c r="F62" i="2"/>
  <c r="H62" i="2" s="1"/>
  <c r="K16" i="2" a="1"/>
  <c r="K46" i="2" a="1"/>
  <c r="K36" i="2" a="1"/>
  <c r="K26" i="2" a="1"/>
  <c r="K16" i="2" l="1"/>
  <c r="K46" i="2"/>
  <c r="K36" i="2"/>
  <c r="K26" i="2"/>
  <c r="H68" i="2"/>
  <c r="F68" i="2"/>
  <c r="J53" i="2"/>
  <c r="J57" i="2" s="1"/>
  <c r="C56" i="2"/>
  <c r="F56" i="2" s="1"/>
  <c r="F55" i="2"/>
  <c r="H55" i="2" s="1"/>
  <c r="C54" i="2"/>
  <c r="F54" i="2" s="1"/>
  <c r="H54" i="2" s="1"/>
  <c r="C53" i="2"/>
  <c r="F53" i="2" s="1"/>
  <c r="H53" i="2" s="1"/>
  <c r="F52" i="2"/>
  <c r="H52" i="2" s="1"/>
  <c r="J30" i="2"/>
  <c r="C45" i="2"/>
  <c r="J22" i="2"/>
  <c r="H56" i="2" l="1"/>
  <c r="F51" i="2"/>
  <c r="J42" i="2"/>
  <c r="H51" i="2" l="1"/>
  <c r="F57" i="2"/>
  <c r="C43" i="2"/>
  <c r="C42" i="2"/>
  <c r="C41" i="2"/>
  <c r="C40" i="2" s="1"/>
  <c r="H57" i="2" l="1"/>
  <c r="F45" i="2"/>
  <c r="F44" i="2"/>
  <c r="F43" i="2"/>
  <c r="F42" i="2"/>
  <c r="F41" i="2"/>
  <c r="F40" i="2"/>
  <c r="F30" i="2"/>
  <c r="H30" i="2" s="1"/>
  <c r="H42" i="2" l="1"/>
  <c r="H43" i="2"/>
  <c r="H44" i="2"/>
  <c r="H40" i="2"/>
  <c r="H41" i="2"/>
  <c r="H45" i="2"/>
  <c r="J45" i="2" s="1"/>
  <c r="F46" i="2"/>
  <c r="H46" i="2" l="1"/>
  <c r="J46" i="2"/>
  <c r="F35" i="2"/>
  <c r="F34" i="2"/>
  <c r="H34" i="2" s="1"/>
  <c r="F33" i="2"/>
  <c r="H33" i="2" s="1"/>
  <c r="F32" i="2"/>
  <c r="H32" i="2" s="1"/>
  <c r="F31" i="2"/>
  <c r="H31" i="2" s="1"/>
  <c r="F25" i="2"/>
  <c r="H25" i="2" s="1"/>
  <c r="J25" i="2" s="1"/>
  <c r="F24" i="2"/>
  <c r="H24" i="2" s="1"/>
  <c r="F23" i="2"/>
  <c r="H23" i="2" s="1"/>
  <c r="F22" i="2"/>
  <c r="H22" i="2" s="1"/>
  <c r="F21" i="2"/>
  <c r="H21" i="2" s="1"/>
  <c r="F20" i="2"/>
  <c r="H20" i="2" s="1"/>
  <c r="F10" i="2"/>
  <c r="F11" i="2"/>
  <c r="H11" i="2" s="1"/>
  <c r="F12" i="2"/>
  <c r="H12" i="2" s="1"/>
  <c r="F13" i="2"/>
  <c r="H13" i="2" s="1"/>
  <c r="F14" i="2"/>
  <c r="H14" i="2" s="1"/>
  <c r="F15" i="2"/>
  <c r="H15" i="2" s="1"/>
  <c r="H35" i="2" l="1"/>
  <c r="J35" i="2" s="1"/>
  <c r="F16" i="2"/>
  <c r="H10" i="2"/>
  <c r="H16" i="2" s="1"/>
  <c r="J36" i="2"/>
  <c r="J26" i="2"/>
  <c r="H26" i="2"/>
  <c r="F36" i="2"/>
  <c r="F26" i="2"/>
  <c r="H36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<sst xmlns="http://schemas.openxmlformats.org/spreadsheetml/2006/main" count="143" uniqueCount="37">
  <si>
    <t>BASE</t>
  </si>
  <si>
    <t>VENDUES</t>
  </si>
  <si>
    <t>ECARTS</t>
  </si>
  <si>
    <t>RDC</t>
  </si>
  <si>
    <t>ETAGE</t>
  </si>
  <si>
    <t>GARAGE</t>
  </si>
  <si>
    <t>SOUS SOL</t>
  </si>
  <si>
    <t>ABRI</t>
  </si>
  <si>
    <t>AUVENT</t>
  </si>
  <si>
    <t xml:space="preserve">ecarts totaux </t>
  </si>
  <si>
    <t xml:space="preserve"> ici on est positif sur l'écart total  donc tous les prix restent à 100 % du prix de base </t>
  </si>
  <si>
    <t xml:space="preserve"> ici on est négatif  sur l'écart total  donc certains prix doivent être decotés à 50% du prix de base  en l'occurrence les moins chers donc 12 m² de auvent  et 13,3 m² de garage </t>
  </si>
  <si>
    <t>EXEMPLE 1</t>
  </si>
  <si>
    <t>EXEMPLE 2</t>
  </si>
  <si>
    <t>EXEMPLE 3</t>
  </si>
  <si>
    <t xml:space="preserve">il faudrait </t>
  </si>
  <si>
    <t>car les autres m² supprimés  sont remplacés par un autre type de surfaces  en l'occurrence 9,5 m² de rdc sont remplacés par 3 m² d'étage et 6,5 m² de sous sol et 3,5 m²  de garage sont remplacés par 3,5 m² de sous sol donc il ne  reste que 13,3 de garage non remplacés</t>
  </si>
  <si>
    <t xml:space="preserve"> moitié prix</t>
  </si>
  <si>
    <t>6,45 m² *405/2 et (29,76-6,45)*405</t>
  </si>
  <si>
    <t>13,3 qui sont (25,3-12) m² *405/2 et 3,5 qui sont (16,8-(25,3-12)) m² *405</t>
  </si>
  <si>
    <t xml:space="preserve"> ici on est négatif  sur l'écart total  donc certains prix doivent être decotés à 50% du prix de base  en l'occurrence les moins chers donc 10 m² de surface habitable </t>
  </si>
  <si>
    <t>10*657/2 et 24*657</t>
  </si>
  <si>
    <t>EXEMPLE 4</t>
  </si>
  <si>
    <t xml:space="preserve"> ici on est négatif  sur l'écart total  donc certains prix doivent être decotés à 50% du prix de base  en l'occurrence les moins chers donc 4,4 m² de auvent  et le reste soit 6,45  m² de garage </t>
  </si>
  <si>
    <t xml:space="preserve"> ici on est négatif  sur l'écart total  donc certains prix doivent être decotés à 50% du prix de base  en l'occurrence les moins chers donc 10,75 m²  sur le garage </t>
  </si>
  <si>
    <t xml:space="preserve"> 10,75*405/2 et 29,76-10,45 à 405</t>
  </si>
  <si>
    <t>prix /m²</t>
  </si>
  <si>
    <t>tarifs 100%</t>
  </si>
  <si>
    <t xml:space="preserve">car les autres m² supprimés  sont remplacés par un autre type de surfaces  en l'occurrence 9,68 m² de surf etage  par du RDC et 2,6  m² de surf étage sont remplacés par 2,6 m² de surf auvent et enfin 20 m² de surface garage sont remplacés par su sous sol  donc il ne  reste que 10,75 de surface garage non remplacés </t>
  </si>
  <si>
    <t>car les autres m² supprimés  sont remplacés par un autre type de surface   en l'occurrence 20,62 m² de garage sont remplacés par de la surf RDC et 2,69 m² de garage sont remplacés par 2,69m² de surf etage  donc il ne  reste que 6,45 de garage non remplacés</t>
  </si>
  <si>
    <t xml:space="preserve">l'idée générale est de trouver le solde de m² non transformés et de leur appliquer là où ils se trouvent une décote de moitié prix en prenant en compte les surfaces RDC ETAGE GARAGE  SOUS SOL et AUVENT </t>
  </si>
  <si>
    <t>ok</t>
  </si>
  <si>
    <t xml:space="preserve"> ici on est négatif  sur l'écart total  donc certains prix doivent être decotés à 50% du prix de base  en l'occurrence les moins chers donc 39,62 m²  sur le soussol</t>
  </si>
  <si>
    <t xml:space="preserve">car les autres m² supprimés  sont remplacés par un autre type de surfaces  en l'occurrence 6,68 m² de surf sousol sont remplacés  par du RDC et 12,6 m² de surf  sousol sont remplacés par 12,6 m² de surf auvent  donc il ne  reste que 39,62 de surface sous sol non remplacés </t>
  </si>
  <si>
    <t>39,62*348/2 et (58,9-39,62)*348</t>
  </si>
  <si>
    <t xml:space="preserve">on transforme toujours la surface la plus chère en la moins chère  </t>
  </si>
  <si>
    <t xml:space="preserve">le solde de surface restant à déduire doit l'être à moitié prix  et doit être la surface la moins chère de celles qui restent à enlever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</si>
</sst>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0.0"/>
    <numFmt numFmtId="167" formatCode="_-* #,##0\ [$€-40C]_-;\-* #,##0\ [$€-40C]_-;_-* &quot;-&quot;??\ [$€-40C]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8"/>
      <name val="Calibri"/>
      <family val="2"/>
      <scheme val="minor"/>
    </font>
    <font>
      <sz val="10"/>
      <name val="HelveticaNeueLT Std"/>
      <family val="2"/>
    </font>
    <font>
      <b/>
      <sz val="16"/>
      <color theme="9" tint="-0.249977111117893"/>
      <name val="Calibri"/>
      <family val="2"/>
      <scheme val="minor"/>
    </font>
    <font>
      <sz val="16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165" fontId="0" fillId="0" borderId="0" xfId="0" applyNumberFormat="1"/>
    <xf numFmtId="0" fontId="2" fillId="0" borderId="0" xfId="0" applyFont="1"/>
    <xf numFmtId="0" fontId="4" fillId="0" borderId="0" xfId="0" applyFont="1"/>
    <xf numFmtId="0" fontId="0" fillId="0" borderId="0" xfId="0" applyAlignment="1">
      <alignment horizontal="left" vertical="top"/>
    </xf>
    <xf numFmtId="0" fontId="0" fillId="2" borderId="0" xfId="0" applyFill="1"/>
    <xf numFmtId="0" fontId="0" fillId="0" borderId="0" xfId="0" applyFill="1"/>
    <xf numFmtId="0" fontId="7" fillId="0" borderId="0" xfId="0" applyFont="1"/>
    <xf numFmtId="0" fontId="0" fillId="0" borderId="0" xfId="0" applyFill="1" applyBorder="1"/>
    <xf numFmtId="0" fontId="0" fillId="0" borderId="0" xfId="0" applyFill="1" applyBorder="1" applyAlignment="1">
      <alignment wrapText="1"/>
    </xf>
    <xf numFmtId="165" fontId="0" fillId="0" borderId="0" xfId="0" applyNumberFormat="1" applyFill="1" applyBorder="1"/>
    <xf numFmtId="1" fontId="0" fillId="0" borderId="0" xfId="0" applyNumberFormat="1" applyFill="1" applyBorder="1"/>
    <xf numFmtId="0" fontId="2" fillId="0" borderId="0" xfId="0" applyFont="1" applyFill="1" applyBorder="1"/>
    <xf numFmtId="167" fontId="0" fillId="0" borderId="0" xfId="0" applyNumberFormat="1" applyFill="1" applyBorder="1"/>
    <xf numFmtId="165" fontId="0" fillId="0" borderId="0" xfId="3" applyNumberFormat="1" applyFont="1" applyFill="1" applyBorder="1"/>
    <xf numFmtId="166" fontId="0" fillId="0" borderId="0" xfId="0" applyNumberFormat="1" applyFill="1" applyBorder="1"/>
    <xf numFmtId="0" fontId="5" fillId="0" borderId="0" xfId="0" applyFont="1" applyFill="1" applyBorder="1" applyAlignment="1">
      <alignment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7" fontId="0" fillId="2" borderId="0" xfId="0" applyNumberFormat="1" applyFill="1" applyBorder="1"/>
  </cellXfs>
  <cellStyles count="4">
    <cellStyle name="Currency" xfId="3" builtinId="4"/>
    <cellStyle name="Normal" xfId="0" builtinId="0"/>
    <cellStyle name="Normal 11 2" xfId="2" xr:uid="{00000000-0005-0000-0000-000001000000}"/>
    <cellStyle name="Normal 1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stgroupe365-my.sharepoint.com/Users/vdevernois/OneDrive%20-%20AST-GROUPE/CHIFFRAGES/PROSPECTS/TRICAUD%20MARDUEL/CREATOP%20VIOLAY%20heha%20VERSION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CLIENT "/>
      <sheetName val="CHIFFRAGE PROJET"/>
      <sheetName val="surf vendues "/>
      <sheetName val="MENUISERIES"/>
      <sheetName val="BTS "/>
      <sheetName val="CCMI"/>
      <sheetName val="PAGE PRESTA"/>
      <sheetName val="BASE PRIX JAN20"/>
    </sheetNames>
    <sheetDataSet>
      <sheetData sheetId="0" refreshError="1"/>
      <sheetData sheetId="1" refreshError="1">
        <row r="15">
          <cell r="C15" t="str">
            <v>CREATOP  3CH  105,12 m² hab et 29,76 m² annexes  et 5,4 m² auvent/terrasse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9">
          <cell r="A9" t="str">
            <v xml:space="preserve">CREAMANDE 3CH  74,24  m² hab </v>
          </cell>
          <cell r="B9">
            <v>79500</v>
          </cell>
          <cell r="C9">
            <v>81900</v>
          </cell>
          <cell r="D9">
            <v>82500</v>
          </cell>
          <cell r="E9">
            <v>84900</v>
          </cell>
          <cell r="F9">
            <v>84500</v>
          </cell>
          <cell r="G9">
            <v>87500</v>
          </cell>
          <cell r="H9">
            <v>90500</v>
          </cell>
          <cell r="I9">
            <v>93500</v>
          </cell>
          <cell r="J9">
            <v>79900</v>
          </cell>
          <cell r="K9">
            <v>82500</v>
          </cell>
          <cell r="L9">
            <v>81900</v>
          </cell>
          <cell r="M9">
            <v>84500</v>
          </cell>
          <cell r="N9">
            <v>3500</v>
          </cell>
          <cell r="O9">
            <v>74.240000000000009</v>
          </cell>
          <cell r="P9">
            <v>1070.8512931034481</v>
          </cell>
          <cell r="Q9">
            <v>74.240000000000009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43.310000000000009</v>
          </cell>
          <cell r="W9">
            <v>-2400</v>
          </cell>
          <cell r="X9">
            <v>2330</v>
          </cell>
          <cell r="Y9">
            <v>12.74</v>
          </cell>
          <cell r="Z9">
            <v>39.200000000000003</v>
          </cell>
          <cell r="AA9"/>
          <cell r="AB9">
            <v>1</v>
          </cell>
        </row>
        <row r="10">
          <cell r="A10" t="str">
            <v>CREAMANDE 3CH  74,24  m² hab et  16,8 m² annexes</v>
          </cell>
          <cell r="B10">
            <v>88500</v>
          </cell>
          <cell r="C10">
            <v>91000</v>
          </cell>
          <cell r="D10">
            <v>91500</v>
          </cell>
          <cell r="E10">
            <v>94500</v>
          </cell>
          <cell r="F10">
            <v>93500</v>
          </cell>
          <cell r="G10">
            <v>96500</v>
          </cell>
          <cell r="H10">
            <v>99500</v>
          </cell>
          <cell r="I10">
            <v>102500</v>
          </cell>
          <cell r="J10">
            <v>88900</v>
          </cell>
          <cell r="K10">
            <v>91500</v>
          </cell>
          <cell r="L10">
            <v>90900</v>
          </cell>
          <cell r="M10">
            <v>93500</v>
          </cell>
          <cell r="N10">
            <v>4910</v>
          </cell>
          <cell r="O10">
            <v>91.04</v>
          </cell>
          <cell r="P10">
            <v>972.10017574692438</v>
          </cell>
          <cell r="Q10">
            <v>74.240000000000009</v>
          </cell>
          <cell r="R10">
            <v>0</v>
          </cell>
          <cell r="S10">
            <v>16.8</v>
          </cell>
          <cell r="T10">
            <v>0</v>
          </cell>
          <cell r="U10">
            <v>0</v>
          </cell>
          <cell r="V10">
            <v>43.310000000000009</v>
          </cell>
          <cell r="W10">
            <v>-2520</v>
          </cell>
          <cell r="X10">
            <v>2330</v>
          </cell>
          <cell r="Y10">
            <v>12.78</v>
          </cell>
          <cell r="Z10">
            <v>45.6</v>
          </cell>
          <cell r="AA10"/>
          <cell r="AB10">
            <v>1</v>
          </cell>
        </row>
        <row r="11">
          <cell r="A11" t="str">
            <v xml:space="preserve">CREAMANDE 3CH   88,84  m² hab </v>
          </cell>
          <cell r="B11">
            <v>86000</v>
          </cell>
          <cell r="C11">
            <v>88900</v>
          </cell>
          <cell r="D11">
            <v>89500</v>
          </cell>
          <cell r="E11">
            <v>91900</v>
          </cell>
          <cell r="F11">
            <v>91500</v>
          </cell>
          <cell r="G11">
            <v>94000</v>
          </cell>
          <cell r="H11">
            <v>97900</v>
          </cell>
          <cell r="I11">
            <v>100900</v>
          </cell>
          <cell r="J11">
            <v>86500</v>
          </cell>
          <cell r="K11">
            <v>89500</v>
          </cell>
          <cell r="L11">
            <v>88500</v>
          </cell>
          <cell r="M11">
            <v>91500</v>
          </cell>
          <cell r="N11">
            <v>3660</v>
          </cell>
          <cell r="O11">
            <v>88.839999999999989</v>
          </cell>
          <cell r="P11">
            <v>968.03241782980649</v>
          </cell>
          <cell r="Q11">
            <v>88.839999999999989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54.769999999999982</v>
          </cell>
          <cell r="W11">
            <v>-2340</v>
          </cell>
          <cell r="X11">
            <v>2790</v>
          </cell>
          <cell r="Y11">
            <v>14.93</v>
          </cell>
          <cell r="Z11">
            <v>43.2</v>
          </cell>
          <cell r="AA11"/>
          <cell r="AB11">
            <v>1</v>
          </cell>
        </row>
        <row r="12">
          <cell r="A12" t="str">
            <v>CREAMANDE 3CH   88,84  m² hab et  16,8 m² annexes</v>
          </cell>
          <cell r="B12">
            <v>95000</v>
          </cell>
          <cell r="C12">
            <v>97900</v>
          </cell>
          <cell r="D12">
            <v>98500</v>
          </cell>
          <cell r="E12">
            <v>101500</v>
          </cell>
          <cell r="F12">
            <v>100500</v>
          </cell>
          <cell r="G12">
            <v>103500</v>
          </cell>
          <cell r="H12">
            <v>106900</v>
          </cell>
          <cell r="I12">
            <v>109900</v>
          </cell>
          <cell r="J12">
            <v>95500</v>
          </cell>
          <cell r="K12">
            <v>98500</v>
          </cell>
          <cell r="L12">
            <v>97500</v>
          </cell>
          <cell r="M12">
            <v>100500</v>
          </cell>
          <cell r="N12">
            <v>5080</v>
          </cell>
          <cell r="O12">
            <v>105.63999999999999</v>
          </cell>
          <cell r="P12">
            <v>899.28057553956842</v>
          </cell>
          <cell r="Q12">
            <v>88.839999999999989</v>
          </cell>
          <cell r="R12">
            <v>0</v>
          </cell>
          <cell r="S12">
            <v>16.8</v>
          </cell>
          <cell r="T12">
            <v>0</v>
          </cell>
          <cell r="U12">
            <v>0</v>
          </cell>
          <cell r="V12">
            <v>54.769999999999982</v>
          </cell>
          <cell r="W12">
            <v>-2460</v>
          </cell>
          <cell r="X12">
            <v>2790</v>
          </cell>
          <cell r="Y12">
            <v>14.93</v>
          </cell>
          <cell r="Z12">
            <v>49</v>
          </cell>
          <cell r="AA12"/>
          <cell r="AB12">
            <v>1</v>
          </cell>
        </row>
        <row r="13">
          <cell r="A13" t="str">
            <v>CREASENS 3CH   82,66  m² hab et  18,48 m² annexes</v>
          </cell>
          <cell r="B13">
            <v>92500</v>
          </cell>
          <cell r="C13">
            <v>95500</v>
          </cell>
          <cell r="D13">
            <v>95900</v>
          </cell>
          <cell r="E13">
            <v>98500</v>
          </cell>
          <cell r="F13">
            <v>97900</v>
          </cell>
          <cell r="G13">
            <v>100900</v>
          </cell>
          <cell r="H13">
            <v>103900</v>
          </cell>
          <cell r="I13">
            <v>107500</v>
          </cell>
          <cell r="J13">
            <v>93000</v>
          </cell>
          <cell r="K13">
            <v>95900</v>
          </cell>
          <cell r="L13">
            <v>94900</v>
          </cell>
          <cell r="M13">
            <v>97900</v>
          </cell>
          <cell r="N13">
            <v>4500</v>
          </cell>
          <cell r="O13">
            <v>101.14</v>
          </cell>
          <cell r="P13">
            <v>914.57385801858811</v>
          </cell>
          <cell r="Q13">
            <v>82.66</v>
          </cell>
          <cell r="R13">
            <v>0</v>
          </cell>
          <cell r="S13">
            <v>18.48</v>
          </cell>
          <cell r="T13">
            <v>0</v>
          </cell>
          <cell r="U13">
            <v>0</v>
          </cell>
          <cell r="V13">
            <v>48.739999999999995</v>
          </cell>
          <cell r="W13">
            <v>-2270</v>
          </cell>
          <cell r="X13">
            <v>2540</v>
          </cell>
          <cell r="Y13">
            <v>13.88</v>
          </cell>
          <cell r="Z13">
            <v>44.4</v>
          </cell>
          <cell r="AA13"/>
          <cell r="AB13">
            <v>1</v>
          </cell>
        </row>
        <row r="14">
          <cell r="A14" t="str">
            <v>CREADELE 3CH 89,16 m² hab et 17,85 m² annexes  et 4,24 m² auvent/terrasse</v>
          </cell>
          <cell r="B14">
            <v>96500</v>
          </cell>
          <cell r="C14">
            <v>99000</v>
          </cell>
          <cell r="D14">
            <v>99500</v>
          </cell>
          <cell r="E14">
            <v>102500</v>
          </cell>
          <cell r="F14">
            <v>101500</v>
          </cell>
          <cell r="G14">
            <v>104500</v>
          </cell>
          <cell r="H14">
            <v>107900</v>
          </cell>
          <cell r="I14">
            <v>111000</v>
          </cell>
          <cell r="J14">
            <v>96900</v>
          </cell>
          <cell r="K14">
            <v>99500</v>
          </cell>
          <cell r="L14">
            <v>98500</v>
          </cell>
          <cell r="M14">
            <v>101500</v>
          </cell>
          <cell r="N14">
            <v>4990</v>
          </cell>
          <cell r="O14">
            <v>107.00999999999999</v>
          </cell>
          <cell r="P14">
            <v>901.78487991776478</v>
          </cell>
          <cell r="Q14">
            <v>89.16</v>
          </cell>
          <cell r="R14">
            <v>0</v>
          </cell>
          <cell r="S14">
            <v>17.850000000000001</v>
          </cell>
          <cell r="T14">
            <v>0</v>
          </cell>
          <cell r="U14">
            <v>4.24</v>
          </cell>
          <cell r="V14">
            <v>55.279999999999994</v>
          </cell>
          <cell r="W14">
            <v>-2650</v>
          </cell>
          <cell r="X14">
            <v>2820</v>
          </cell>
          <cell r="Y14">
            <v>15.32</v>
          </cell>
          <cell r="Z14">
            <v>48.5</v>
          </cell>
          <cell r="AA14"/>
          <cell r="AB14">
            <v>1</v>
          </cell>
        </row>
        <row r="15">
          <cell r="A15" t="str">
            <v>CREADELE 4CH  99,45 m² hab et 17,94 m² annexes  et 3,6 m² auvent/terrasse</v>
          </cell>
          <cell r="B15">
            <v>101500</v>
          </cell>
          <cell r="C15">
            <v>104900</v>
          </cell>
          <cell r="D15">
            <v>104900</v>
          </cell>
          <cell r="E15">
            <v>108000</v>
          </cell>
          <cell r="F15">
            <v>106900</v>
          </cell>
          <cell r="G15">
            <v>110000</v>
          </cell>
          <cell r="H15">
            <v>113500</v>
          </cell>
          <cell r="I15">
            <v>116900</v>
          </cell>
          <cell r="J15">
            <v>102000</v>
          </cell>
          <cell r="K15">
            <v>105500</v>
          </cell>
          <cell r="L15">
            <v>103900</v>
          </cell>
          <cell r="M15">
            <v>107500</v>
          </cell>
          <cell r="N15">
            <v>5510</v>
          </cell>
          <cell r="O15">
            <v>117.38999999999999</v>
          </cell>
          <cell r="P15">
            <v>864.63923673226009</v>
          </cell>
          <cell r="Q15">
            <v>99.449999999999989</v>
          </cell>
          <cell r="R15">
            <v>0</v>
          </cell>
          <cell r="S15">
            <v>17.940000000000001</v>
          </cell>
          <cell r="T15">
            <v>0</v>
          </cell>
          <cell r="U15">
            <v>3.6</v>
          </cell>
          <cell r="V15">
            <v>56.04</v>
          </cell>
          <cell r="W15">
            <v>-2830</v>
          </cell>
          <cell r="X15">
            <v>2850</v>
          </cell>
          <cell r="Y15">
            <v>17.43</v>
          </cell>
          <cell r="Z15">
            <v>50.5</v>
          </cell>
          <cell r="AA15"/>
          <cell r="AB15">
            <v>1</v>
          </cell>
        </row>
        <row r="16">
          <cell r="A16" t="str">
            <v>CREAZEN 3CH  89,64 m² hab et 22,5 m² annexes  et 3,24 m² auvent/terrasse</v>
          </cell>
          <cell r="B16">
            <v>98900</v>
          </cell>
          <cell r="C16">
            <v>101900</v>
          </cell>
          <cell r="D16">
            <v>101900</v>
          </cell>
          <cell r="E16">
            <v>104900</v>
          </cell>
          <cell r="F16">
            <v>103900</v>
          </cell>
          <cell r="G16">
            <v>107500</v>
          </cell>
          <cell r="H16">
            <v>110500</v>
          </cell>
          <cell r="I16">
            <v>113900</v>
          </cell>
          <cell r="J16">
            <v>99500</v>
          </cell>
          <cell r="K16">
            <v>102500</v>
          </cell>
          <cell r="L16">
            <v>101500</v>
          </cell>
          <cell r="M16">
            <v>104500</v>
          </cell>
          <cell r="N16">
            <v>4800</v>
          </cell>
          <cell r="O16">
            <v>112.14000000000001</v>
          </cell>
          <cell r="P16">
            <v>881.93329766363468</v>
          </cell>
          <cell r="Q16">
            <v>89.640000000000015</v>
          </cell>
          <cell r="R16">
            <v>0</v>
          </cell>
          <cell r="S16">
            <v>22.5</v>
          </cell>
          <cell r="T16">
            <v>0</v>
          </cell>
          <cell r="U16">
            <v>3.24</v>
          </cell>
          <cell r="V16">
            <v>57.920000000000009</v>
          </cell>
          <cell r="W16">
            <v>-2220</v>
          </cell>
          <cell r="X16">
            <v>2990</v>
          </cell>
          <cell r="Y16">
            <v>15.36</v>
          </cell>
          <cell r="Z16">
            <v>53.199999999999996</v>
          </cell>
          <cell r="AA16"/>
          <cell r="AB16"/>
        </row>
        <row r="17">
          <cell r="A17" t="str">
            <v>CREAZEN 4CH  100,72 m² hab et 22,5 m² annexes  et 3,24 m² auvent/terrasse</v>
          </cell>
          <cell r="B17">
            <v>105900</v>
          </cell>
          <cell r="C17">
            <v>108900</v>
          </cell>
          <cell r="D17">
            <v>108900</v>
          </cell>
          <cell r="E17">
            <v>112500</v>
          </cell>
          <cell r="F17">
            <v>110900</v>
          </cell>
          <cell r="G17">
            <v>114500</v>
          </cell>
          <cell r="H17">
            <v>117500</v>
          </cell>
          <cell r="I17">
            <v>121500</v>
          </cell>
          <cell r="J17">
            <v>106500</v>
          </cell>
          <cell r="K17">
            <v>109500</v>
          </cell>
          <cell r="L17">
            <v>108000</v>
          </cell>
          <cell r="M17">
            <v>111500</v>
          </cell>
          <cell r="N17">
            <v>5540</v>
          </cell>
          <cell r="O17">
            <v>123.22000000000001</v>
          </cell>
          <cell r="P17">
            <v>859.43840285667898</v>
          </cell>
          <cell r="Q17">
            <v>100.72000000000001</v>
          </cell>
          <cell r="R17">
            <v>0</v>
          </cell>
          <cell r="S17">
            <v>22.5</v>
          </cell>
          <cell r="T17">
            <v>0</v>
          </cell>
          <cell r="U17">
            <v>3.24</v>
          </cell>
          <cell r="V17">
            <v>59.510000000000005</v>
          </cell>
          <cell r="W17">
            <v>-2740</v>
          </cell>
          <cell r="X17">
            <v>3040</v>
          </cell>
          <cell r="Y17">
            <v>17.55</v>
          </cell>
          <cell r="Z17">
            <v>56.4</v>
          </cell>
          <cell r="AA17"/>
          <cell r="AB17">
            <v>1</v>
          </cell>
        </row>
        <row r="18">
          <cell r="A18" t="str">
            <v>CREALIGHT 3CH  89,59 m² hab et 17,92 m² annexes  et 4 m² auvent/terrasse</v>
          </cell>
          <cell r="B18">
            <v>97900</v>
          </cell>
          <cell r="C18">
            <v>100900</v>
          </cell>
          <cell r="D18">
            <v>100900</v>
          </cell>
          <cell r="E18">
            <v>104000</v>
          </cell>
          <cell r="F18">
            <v>103000</v>
          </cell>
          <cell r="G18">
            <v>106500</v>
          </cell>
          <cell r="H18">
            <v>109500</v>
          </cell>
          <cell r="I18">
            <v>112900</v>
          </cell>
          <cell r="J18">
            <v>98500</v>
          </cell>
          <cell r="K18">
            <v>101500</v>
          </cell>
          <cell r="L18">
            <v>100500</v>
          </cell>
          <cell r="M18">
            <v>103500</v>
          </cell>
          <cell r="N18">
            <v>5020</v>
          </cell>
          <cell r="O18">
            <v>107.51</v>
          </cell>
          <cell r="P18">
            <v>910.61296623569899</v>
          </cell>
          <cell r="Q18">
            <v>89.59</v>
          </cell>
          <cell r="R18">
            <v>0</v>
          </cell>
          <cell r="S18">
            <v>17.920000000000002</v>
          </cell>
          <cell r="T18">
            <v>0</v>
          </cell>
          <cell r="U18">
            <v>4</v>
          </cell>
          <cell r="V18">
            <v>55.400000000000006</v>
          </cell>
          <cell r="W18">
            <v>-2680</v>
          </cell>
          <cell r="X18">
            <v>2850</v>
          </cell>
          <cell r="Y18">
            <v>15.56</v>
          </cell>
          <cell r="Z18">
            <v>47.800000000000004</v>
          </cell>
          <cell r="AA18"/>
          <cell r="AB18">
            <v>1</v>
          </cell>
        </row>
        <row r="19">
          <cell r="A19" t="str">
            <v>CREALIGHT 4CH 98,85 m² hab et 17,92 m² annexes  et 4,16 m² auvent/terrasse</v>
          </cell>
          <cell r="B19">
            <v>102900</v>
          </cell>
          <cell r="C19">
            <v>105900</v>
          </cell>
          <cell r="D19">
            <v>106500</v>
          </cell>
          <cell r="E19">
            <v>109500</v>
          </cell>
          <cell r="F19">
            <v>108000</v>
          </cell>
          <cell r="G19">
            <v>111500</v>
          </cell>
          <cell r="H19">
            <v>114900</v>
          </cell>
          <cell r="I19">
            <v>118500</v>
          </cell>
          <cell r="J19">
            <v>103500</v>
          </cell>
          <cell r="K19">
            <v>106500</v>
          </cell>
          <cell r="L19">
            <v>105500</v>
          </cell>
          <cell r="M19">
            <v>108500</v>
          </cell>
          <cell r="N19">
            <v>5520</v>
          </cell>
          <cell r="O19">
            <v>116.77</v>
          </cell>
          <cell r="P19">
            <v>881.21949130769895</v>
          </cell>
          <cell r="Q19">
            <v>98.85</v>
          </cell>
          <cell r="R19">
            <v>0</v>
          </cell>
          <cell r="S19">
            <v>17.920000000000002</v>
          </cell>
          <cell r="T19">
            <v>0</v>
          </cell>
          <cell r="U19">
            <v>4.16</v>
          </cell>
          <cell r="V19">
            <v>53.72</v>
          </cell>
          <cell r="W19">
            <v>-2850</v>
          </cell>
          <cell r="X19">
            <v>2800</v>
          </cell>
          <cell r="Y19">
            <v>16.809999999999999</v>
          </cell>
          <cell r="Z19">
            <v>50.1</v>
          </cell>
          <cell r="AA19"/>
          <cell r="AB19">
            <v>1</v>
          </cell>
        </row>
        <row r="20">
          <cell r="A20" t="str">
            <v>CREALEX 3CH  86,8 m² hab et 20,56 m² annexes  et 4,77 m² auvent/terrasse</v>
          </cell>
          <cell r="B20">
            <v>99900</v>
          </cell>
          <cell r="C20">
            <v>102900</v>
          </cell>
          <cell r="D20">
            <v>102900</v>
          </cell>
          <cell r="E20">
            <v>105900</v>
          </cell>
          <cell r="F20">
            <v>104900</v>
          </cell>
          <cell r="G20">
            <v>108000</v>
          </cell>
          <cell r="H20">
            <v>111500</v>
          </cell>
          <cell r="I20">
            <v>114500</v>
          </cell>
          <cell r="J20">
            <v>100500</v>
          </cell>
          <cell r="K20">
            <v>103500</v>
          </cell>
          <cell r="L20">
            <v>102000</v>
          </cell>
          <cell r="M20">
            <v>105500</v>
          </cell>
          <cell r="N20">
            <v>4840</v>
          </cell>
          <cell r="O20">
            <v>107.36000000000003</v>
          </cell>
          <cell r="P20">
            <v>930.51415797317418</v>
          </cell>
          <cell r="Q20">
            <v>86.800000000000026</v>
          </cell>
          <cell r="R20">
            <v>0</v>
          </cell>
          <cell r="S20">
            <v>20.56</v>
          </cell>
          <cell r="T20">
            <v>0</v>
          </cell>
          <cell r="U20">
            <v>4.7699999999999996</v>
          </cell>
          <cell r="V20">
            <v>51.840000000000025</v>
          </cell>
          <cell r="W20">
            <v>-2510</v>
          </cell>
          <cell r="X20">
            <v>2720</v>
          </cell>
          <cell r="Y20">
            <v>14.97</v>
          </cell>
          <cell r="Z20">
            <v>50.1</v>
          </cell>
          <cell r="AA20"/>
          <cell r="AB20">
            <v>1</v>
          </cell>
        </row>
        <row r="21">
          <cell r="A21" t="str">
            <v>CREALEX 4CH  96,14 m² hab et 20,4 m² annexes  et 4,77 m² auvent/terrasse</v>
          </cell>
          <cell r="B21">
            <v>104500</v>
          </cell>
          <cell r="C21">
            <v>107500</v>
          </cell>
          <cell r="D21">
            <v>107500</v>
          </cell>
          <cell r="E21">
            <v>110900</v>
          </cell>
          <cell r="F21">
            <v>109500</v>
          </cell>
          <cell r="G21">
            <v>112900</v>
          </cell>
          <cell r="H21">
            <v>116000</v>
          </cell>
          <cell r="I21">
            <v>119500</v>
          </cell>
          <cell r="J21">
            <v>104900</v>
          </cell>
          <cell r="K21">
            <v>107900</v>
          </cell>
          <cell r="L21">
            <v>106900</v>
          </cell>
          <cell r="M21">
            <v>109900</v>
          </cell>
          <cell r="N21">
            <v>5340</v>
          </cell>
          <cell r="O21">
            <v>116.54000000000002</v>
          </cell>
          <cell r="P21">
            <v>896.68783250386116</v>
          </cell>
          <cell r="Q21">
            <v>96.140000000000015</v>
          </cell>
          <cell r="R21">
            <v>0</v>
          </cell>
          <cell r="S21">
            <v>20.399999999999999</v>
          </cell>
          <cell r="T21">
            <v>0</v>
          </cell>
          <cell r="U21">
            <v>4.7699999999999996</v>
          </cell>
          <cell r="V21">
            <v>54.620000000000019</v>
          </cell>
          <cell r="W21">
            <v>-2700</v>
          </cell>
          <cell r="X21">
            <v>2800</v>
          </cell>
          <cell r="Y21">
            <v>16.22</v>
          </cell>
          <cell r="Z21">
            <v>52.500000000000007</v>
          </cell>
          <cell r="AA21"/>
          <cell r="AB21">
            <v>1</v>
          </cell>
        </row>
        <row r="22">
          <cell r="A22" t="str">
            <v>CREANAT 3CH  89,08 m² hab et 27,84 m² annexes  et 3,5 m² auvent/terrasse</v>
          </cell>
          <cell r="B22">
            <v>98500</v>
          </cell>
          <cell r="C22">
            <v>101500</v>
          </cell>
          <cell r="D22">
            <v>101500</v>
          </cell>
          <cell r="E22">
            <v>104500</v>
          </cell>
          <cell r="F22">
            <v>103500</v>
          </cell>
          <cell r="G22">
            <v>106900</v>
          </cell>
          <cell r="H22">
            <v>109900</v>
          </cell>
          <cell r="I22">
            <v>113500</v>
          </cell>
          <cell r="J22">
            <v>98900</v>
          </cell>
          <cell r="K22">
            <v>101900</v>
          </cell>
          <cell r="L22">
            <v>100900</v>
          </cell>
          <cell r="M22">
            <v>103900</v>
          </cell>
          <cell r="N22">
            <v>5230</v>
          </cell>
          <cell r="O22">
            <v>116.92</v>
          </cell>
          <cell r="P22">
            <v>842.45638043106396</v>
          </cell>
          <cell r="Q22">
            <v>89.08</v>
          </cell>
          <cell r="R22">
            <v>0</v>
          </cell>
          <cell r="S22">
            <v>27.84</v>
          </cell>
          <cell r="T22">
            <v>0</v>
          </cell>
          <cell r="U22">
            <v>3.5</v>
          </cell>
          <cell r="V22">
            <v>55.769999999999996</v>
          </cell>
          <cell r="W22">
            <v>-2570</v>
          </cell>
          <cell r="X22">
            <v>2890</v>
          </cell>
          <cell r="Y22">
            <v>15.09</v>
          </cell>
          <cell r="Z22">
            <v>50.2</v>
          </cell>
          <cell r="AA22"/>
          <cell r="AB22">
            <v>1</v>
          </cell>
        </row>
        <row r="23">
          <cell r="A23" t="str">
            <v>CREANAT 4CH  98,69 m² hab et 27,84 m² annexes  et 5,85 m² auvent/terrasse</v>
          </cell>
          <cell r="B23">
            <v>103900</v>
          </cell>
          <cell r="C23">
            <v>106900</v>
          </cell>
          <cell r="D23">
            <v>106900</v>
          </cell>
          <cell r="E23">
            <v>110500</v>
          </cell>
          <cell r="F23">
            <v>108900</v>
          </cell>
          <cell r="G23">
            <v>112500</v>
          </cell>
          <cell r="H23">
            <v>115500</v>
          </cell>
          <cell r="I23">
            <v>118900</v>
          </cell>
          <cell r="J23">
            <v>104500</v>
          </cell>
          <cell r="K23">
            <v>107500</v>
          </cell>
          <cell r="L23">
            <v>106000</v>
          </cell>
          <cell r="M23">
            <v>109500</v>
          </cell>
          <cell r="N23">
            <v>5330</v>
          </cell>
          <cell r="O23">
            <v>126.53</v>
          </cell>
          <cell r="P23">
            <v>821.14913459258673</v>
          </cell>
          <cell r="Q23">
            <v>98.69</v>
          </cell>
          <cell r="R23">
            <v>0</v>
          </cell>
          <cell r="S23">
            <v>27.84</v>
          </cell>
          <cell r="T23">
            <v>0</v>
          </cell>
          <cell r="U23">
            <v>5.85</v>
          </cell>
          <cell r="V23">
            <v>53.07</v>
          </cell>
          <cell r="W23">
            <v>-2750</v>
          </cell>
          <cell r="X23">
            <v>2780</v>
          </cell>
          <cell r="Y23">
            <v>18.059999999999999</v>
          </cell>
          <cell r="Z23">
            <v>52.7</v>
          </cell>
          <cell r="AA23"/>
          <cell r="AB23">
            <v>1</v>
          </cell>
        </row>
        <row r="24">
          <cell r="A24" t="str">
            <v>CREACCORD 3CH  89,52 m² hab et 22,2 m² annexes  et 3,465 m² auvent/terrasse</v>
          </cell>
          <cell r="B24">
            <v>99900</v>
          </cell>
          <cell r="C24">
            <v>102900</v>
          </cell>
          <cell r="D24">
            <v>103000</v>
          </cell>
          <cell r="E24">
            <v>106500</v>
          </cell>
          <cell r="F24">
            <v>105500</v>
          </cell>
          <cell r="G24">
            <v>108500</v>
          </cell>
          <cell r="H24">
            <v>111500</v>
          </cell>
          <cell r="I24">
            <v>114900</v>
          </cell>
          <cell r="J24">
            <v>100500</v>
          </cell>
          <cell r="K24">
            <v>103500</v>
          </cell>
          <cell r="L24">
            <v>102500</v>
          </cell>
          <cell r="M24">
            <v>105500</v>
          </cell>
          <cell r="N24">
            <v>5010</v>
          </cell>
          <cell r="O24">
            <v>111.72000000000001</v>
          </cell>
          <cell r="P24">
            <v>894.1997851772287</v>
          </cell>
          <cell r="Q24">
            <v>89.52000000000001</v>
          </cell>
          <cell r="R24">
            <v>0</v>
          </cell>
          <cell r="S24">
            <v>22.2</v>
          </cell>
          <cell r="T24">
            <v>0</v>
          </cell>
          <cell r="U24">
            <v>3.4649999999999999</v>
          </cell>
          <cell r="V24">
            <v>56.720000000000013</v>
          </cell>
          <cell r="W24">
            <v>-2550</v>
          </cell>
          <cell r="X24">
            <v>2950</v>
          </cell>
          <cell r="Y24">
            <v>14.93</v>
          </cell>
          <cell r="Z24">
            <v>50.7</v>
          </cell>
          <cell r="AA24"/>
          <cell r="AB24"/>
        </row>
        <row r="25">
          <cell r="A25" t="str">
            <v>CREACCORD 4CH  99,86 m² hab et 22,2 m² annexes  et 4,125 m² auvent/terrasse</v>
          </cell>
          <cell r="B25">
            <v>106900</v>
          </cell>
          <cell r="C25">
            <v>110000</v>
          </cell>
          <cell r="D25">
            <v>110000</v>
          </cell>
          <cell r="E25">
            <v>113500</v>
          </cell>
          <cell r="F25">
            <v>111900</v>
          </cell>
          <cell r="G25">
            <v>115500</v>
          </cell>
          <cell r="H25">
            <v>118900</v>
          </cell>
          <cell r="I25">
            <v>122500</v>
          </cell>
          <cell r="J25">
            <v>107500</v>
          </cell>
          <cell r="K25">
            <v>110500</v>
          </cell>
          <cell r="L25">
            <v>109500</v>
          </cell>
          <cell r="M25">
            <v>112500</v>
          </cell>
          <cell r="N25">
            <v>5450</v>
          </cell>
          <cell r="O25">
            <v>122.06000000000002</v>
          </cell>
          <cell r="P25">
            <v>875.79878748156636</v>
          </cell>
          <cell r="Q25">
            <v>99.860000000000014</v>
          </cell>
          <cell r="R25">
            <v>0</v>
          </cell>
          <cell r="S25">
            <v>22.2</v>
          </cell>
          <cell r="T25">
            <v>0</v>
          </cell>
          <cell r="U25">
            <v>4.125</v>
          </cell>
          <cell r="V25">
            <v>57.680000000000014</v>
          </cell>
          <cell r="W25">
            <v>-2730</v>
          </cell>
          <cell r="X25">
            <v>2950</v>
          </cell>
          <cell r="Y25">
            <v>17.510000000000002</v>
          </cell>
          <cell r="Z25">
            <v>53.900000000000006</v>
          </cell>
          <cell r="AA25"/>
          <cell r="AB25">
            <v>1</v>
          </cell>
        </row>
        <row r="26">
          <cell r="A26" t="str">
            <v>CREATHENE A  3CH 88,63 m² hab et 14,64 m² annexes  et 2,9325 m² auvent/terrasse</v>
          </cell>
          <cell r="B26">
            <v>100000</v>
          </cell>
          <cell r="C26">
            <v>103000</v>
          </cell>
          <cell r="D26">
            <v>103500</v>
          </cell>
          <cell r="E26">
            <v>106500</v>
          </cell>
          <cell r="F26">
            <v>105500</v>
          </cell>
          <cell r="G26">
            <v>108500</v>
          </cell>
          <cell r="H26">
            <v>111900</v>
          </cell>
          <cell r="I26">
            <v>115000</v>
          </cell>
          <cell r="J26">
            <v>100500</v>
          </cell>
          <cell r="K26">
            <v>103900</v>
          </cell>
          <cell r="L26">
            <v>102500</v>
          </cell>
          <cell r="M26">
            <v>105500</v>
          </cell>
          <cell r="N26">
            <v>4950</v>
          </cell>
          <cell r="O26">
            <v>103.27</v>
          </cell>
          <cell r="P26">
            <v>968.33543139343476</v>
          </cell>
          <cell r="Q26">
            <v>88.63</v>
          </cell>
          <cell r="R26">
            <v>0</v>
          </cell>
          <cell r="S26">
            <v>14.64</v>
          </cell>
          <cell r="T26">
            <v>0</v>
          </cell>
          <cell r="U26">
            <v>2.9325000000000001</v>
          </cell>
          <cell r="V26">
            <v>56.35</v>
          </cell>
          <cell r="W26">
            <v>-2540</v>
          </cell>
          <cell r="X26">
            <v>2950</v>
          </cell>
          <cell r="Y26">
            <v>15.36</v>
          </cell>
          <cell r="Z26">
            <v>48.699999999999996</v>
          </cell>
          <cell r="AA26"/>
          <cell r="AB26">
            <v>1</v>
          </cell>
        </row>
        <row r="27">
          <cell r="A27" t="str">
            <v>CREATHENE A  4CH  98,51 m² hab et 15,25 m² annexes  et 2,9325 m² auvent/terrasse</v>
          </cell>
          <cell r="B27">
            <v>104500</v>
          </cell>
          <cell r="C27">
            <v>107900</v>
          </cell>
          <cell r="D27">
            <v>107900</v>
          </cell>
          <cell r="E27">
            <v>111000</v>
          </cell>
          <cell r="F27">
            <v>109900</v>
          </cell>
          <cell r="G27">
            <v>112900</v>
          </cell>
          <cell r="H27">
            <v>116500</v>
          </cell>
          <cell r="I27">
            <v>119900</v>
          </cell>
          <cell r="J27">
            <v>104900</v>
          </cell>
          <cell r="K27">
            <v>108500</v>
          </cell>
          <cell r="L27">
            <v>106900</v>
          </cell>
          <cell r="M27">
            <v>110500</v>
          </cell>
          <cell r="N27">
            <v>5290</v>
          </cell>
          <cell r="O27">
            <v>113.75999999999999</v>
          </cell>
          <cell r="P27">
            <v>918.60056258790439</v>
          </cell>
          <cell r="Q27">
            <v>98.509999999999991</v>
          </cell>
          <cell r="R27">
            <v>0</v>
          </cell>
          <cell r="S27">
            <v>15.25</v>
          </cell>
          <cell r="T27">
            <v>0</v>
          </cell>
          <cell r="U27">
            <v>2.9325000000000001</v>
          </cell>
          <cell r="V27">
            <v>57.4</v>
          </cell>
          <cell r="W27">
            <v>-2760</v>
          </cell>
          <cell r="X27">
            <v>2980</v>
          </cell>
          <cell r="Y27">
            <v>17.12</v>
          </cell>
          <cell r="Z27">
            <v>50</v>
          </cell>
          <cell r="AA27"/>
          <cell r="AB27">
            <v>1</v>
          </cell>
        </row>
        <row r="28">
          <cell r="A28" t="str">
            <v>CREATHENE B  3CH  88,81 m² hab et 22,8 m² annexes  et 0,792 m² auvent/terrasse</v>
          </cell>
          <cell r="B28">
            <v>99500</v>
          </cell>
          <cell r="C28">
            <v>102500</v>
          </cell>
          <cell r="D28">
            <v>102500</v>
          </cell>
          <cell r="E28">
            <v>105900</v>
          </cell>
          <cell r="F28">
            <v>104900</v>
          </cell>
          <cell r="G28">
            <v>107900</v>
          </cell>
          <cell r="H28">
            <v>111000</v>
          </cell>
          <cell r="I28">
            <v>114500</v>
          </cell>
          <cell r="J28">
            <v>99900</v>
          </cell>
          <cell r="K28">
            <v>102900</v>
          </cell>
          <cell r="L28">
            <v>101900</v>
          </cell>
          <cell r="M28">
            <v>104900</v>
          </cell>
          <cell r="N28">
            <v>5020</v>
          </cell>
          <cell r="O28">
            <v>111.61</v>
          </cell>
          <cell r="P28">
            <v>891.49717767225161</v>
          </cell>
          <cell r="Q28">
            <v>88.81</v>
          </cell>
          <cell r="R28">
            <v>0</v>
          </cell>
          <cell r="S28">
            <v>22.8</v>
          </cell>
          <cell r="T28">
            <v>0</v>
          </cell>
          <cell r="U28">
            <v>0.79200000000000004</v>
          </cell>
          <cell r="V28">
            <v>59.24</v>
          </cell>
          <cell r="W28">
            <v>-2550</v>
          </cell>
          <cell r="X28">
            <v>3040</v>
          </cell>
          <cell r="Y28">
            <v>15.38</v>
          </cell>
          <cell r="Z28">
            <v>49.82</v>
          </cell>
          <cell r="AA28"/>
          <cell r="AB28">
            <v>1</v>
          </cell>
        </row>
        <row r="29">
          <cell r="A29" t="str">
            <v>CREATHENE B  4CH  99,14 m² hab et 22,8 m² annexes  et 0,792 m² auvent/terrasse</v>
          </cell>
          <cell r="B29">
            <v>104900</v>
          </cell>
          <cell r="C29">
            <v>107900</v>
          </cell>
          <cell r="D29">
            <v>108000</v>
          </cell>
          <cell r="E29">
            <v>111500</v>
          </cell>
          <cell r="F29">
            <v>109900</v>
          </cell>
          <cell r="G29">
            <v>113500</v>
          </cell>
          <cell r="H29">
            <v>116900</v>
          </cell>
          <cell r="I29">
            <v>120500</v>
          </cell>
          <cell r="J29">
            <v>105500</v>
          </cell>
          <cell r="K29">
            <v>108500</v>
          </cell>
          <cell r="L29">
            <v>107500</v>
          </cell>
          <cell r="M29">
            <v>110500</v>
          </cell>
          <cell r="N29">
            <v>5460</v>
          </cell>
          <cell r="O29">
            <v>121.94</v>
          </cell>
          <cell r="P29">
            <v>860.25914384123337</v>
          </cell>
          <cell r="Q29">
            <v>99.14</v>
          </cell>
          <cell r="R29">
            <v>0</v>
          </cell>
          <cell r="S29">
            <v>22.8</v>
          </cell>
          <cell r="T29">
            <v>0</v>
          </cell>
          <cell r="U29">
            <v>0.79200000000000004</v>
          </cell>
          <cell r="V29">
            <v>59.960000000000008</v>
          </cell>
          <cell r="W29">
            <v>-2700</v>
          </cell>
          <cell r="X29">
            <v>3070</v>
          </cell>
          <cell r="Y29">
            <v>16.82</v>
          </cell>
          <cell r="Z29">
            <v>52.12</v>
          </cell>
          <cell r="AA29"/>
          <cell r="AB29">
            <v>2</v>
          </cell>
        </row>
        <row r="30">
          <cell r="A30" t="str">
            <v>CREAFLORES 3CH  88,8 m² hab et 21,94 m² annexes  et 2,03 m² auvent/terrasse</v>
          </cell>
          <cell r="B30">
            <v>104900</v>
          </cell>
          <cell r="C30">
            <v>108500</v>
          </cell>
          <cell r="D30">
            <v>108000</v>
          </cell>
          <cell r="E30">
            <v>111500</v>
          </cell>
          <cell r="F30">
            <v>110500</v>
          </cell>
          <cell r="G30">
            <v>113500</v>
          </cell>
          <cell r="H30">
            <v>116500</v>
          </cell>
          <cell r="I30">
            <v>120000</v>
          </cell>
          <cell r="J30">
            <v>105500</v>
          </cell>
          <cell r="K30">
            <v>108900</v>
          </cell>
          <cell r="L30">
            <v>107500</v>
          </cell>
          <cell r="M30">
            <v>110900</v>
          </cell>
          <cell r="N30">
            <v>5300</v>
          </cell>
          <cell r="O30">
            <v>110.74000000000001</v>
          </cell>
          <cell r="P30">
            <v>947.26386129673097</v>
          </cell>
          <cell r="Q30">
            <v>88.800000000000011</v>
          </cell>
          <cell r="R30">
            <v>0</v>
          </cell>
          <cell r="S30">
            <v>21.94</v>
          </cell>
          <cell r="T30">
            <v>0</v>
          </cell>
          <cell r="U30">
            <v>2.0299999999999998</v>
          </cell>
          <cell r="V30">
            <v>58.140000000000015</v>
          </cell>
          <cell r="W30">
            <v>-2640</v>
          </cell>
          <cell r="X30">
            <v>3050</v>
          </cell>
          <cell r="Y30">
            <v>15.77</v>
          </cell>
          <cell r="Z30">
            <v>55.839999999999996</v>
          </cell>
          <cell r="AA30">
            <v>1</v>
          </cell>
          <cell r="AB30">
            <v>1</v>
          </cell>
        </row>
        <row r="31">
          <cell r="A31" t="str">
            <v>CREAFLORES 3CH  106,66 m² hab et 23,99 m² annexes  et 20,52 m² auvent/terrasse</v>
          </cell>
          <cell r="B31">
            <v>119000</v>
          </cell>
          <cell r="C31">
            <v>122900</v>
          </cell>
          <cell r="D31">
            <v>122500</v>
          </cell>
          <cell r="E31">
            <v>126000</v>
          </cell>
          <cell r="F31">
            <v>124500</v>
          </cell>
          <cell r="G31">
            <v>128000</v>
          </cell>
          <cell r="H31">
            <v>131500</v>
          </cell>
          <cell r="I31">
            <v>135500</v>
          </cell>
          <cell r="J31">
            <v>119900</v>
          </cell>
          <cell r="K31">
            <v>123500</v>
          </cell>
          <cell r="L31" t="str">
            <v>/</v>
          </cell>
          <cell r="M31" t="str">
            <v>/</v>
          </cell>
          <cell r="N31">
            <v>5600</v>
          </cell>
          <cell r="O31">
            <v>130.65</v>
          </cell>
          <cell r="P31">
            <v>910.83046306926894</v>
          </cell>
          <cell r="Q31">
            <v>106.66000000000001</v>
          </cell>
          <cell r="R31">
            <v>0</v>
          </cell>
          <cell r="S31">
            <v>23.99</v>
          </cell>
          <cell r="T31">
            <v>0</v>
          </cell>
          <cell r="U31">
            <v>20.520000000000003</v>
          </cell>
          <cell r="V31">
            <v>73.25</v>
          </cell>
          <cell r="W31">
            <v>-2890</v>
          </cell>
          <cell r="X31">
            <v>3670</v>
          </cell>
          <cell r="Y31">
            <v>19.079999999999998</v>
          </cell>
          <cell r="Z31">
            <v>65.56</v>
          </cell>
          <cell r="AA31">
            <v>1</v>
          </cell>
          <cell r="AB31">
            <v>2</v>
          </cell>
        </row>
        <row r="32">
          <cell r="A32" t="str">
            <v xml:space="preserve">CREASTRALE  3CH  99,21  m² hab </v>
          </cell>
          <cell r="B32">
            <v>101500</v>
          </cell>
          <cell r="C32">
            <v>104900</v>
          </cell>
          <cell r="D32">
            <v>104900</v>
          </cell>
          <cell r="E32">
            <v>108000</v>
          </cell>
          <cell r="F32">
            <v>106900</v>
          </cell>
          <cell r="G32">
            <v>110000</v>
          </cell>
          <cell r="H32">
            <v>113500</v>
          </cell>
          <cell r="I32">
            <v>116900</v>
          </cell>
          <cell r="J32">
            <v>102000</v>
          </cell>
          <cell r="K32">
            <v>105500</v>
          </cell>
          <cell r="L32">
            <v>103900</v>
          </cell>
          <cell r="M32">
            <v>107500</v>
          </cell>
          <cell r="N32">
            <v>4210</v>
          </cell>
          <cell r="O32">
            <v>99.21</v>
          </cell>
          <cell r="P32">
            <v>1023.0823505694991</v>
          </cell>
          <cell r="Q32">
            <v>99.21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62.689999999999991</v>
          </cell>
          <cell r="W32">
            <v>-3040</v>
          </cell>
          <cell r="X32">
            <v>3790</v>
          </cell>
          <cell r="Y32">
            <v>17.12</v>
          </cell>
          <cell r="Z32">
            <v>51.5</v>
          </cell>
          <cell r="AA32"/>
          <cell r="AB32">
            <v>3</v>
          </cell>
        </row>
        <row r="33">
          <cell r="A33" t="str">
            <v xml:space="preserve">CREASTRALE  4CH  109,11  m² hab </v>
          </cell>
          <cell r="B33">
            <v>108000</v>
          </cell>
          <cell r="C33">
            <v>111500</v>
          </cell>
          <cell r="D33">
            <v>111500</v>
          </cell>
          <cell r="E33">
            <v>114900</v>
          </cell>
          <cell r="F33">
            <v>113500</v>
          </cell>
          <cell r="G33">
            <v>116900</v>
          </cell>
          <cell r="H33">
            <v>120500</v>
          </cell>
          <cell r="I33">
            <v>123900</v>
          </cell>
          <cell r="J33">
            <v>108900</v>
          </cell>
          <cell r="K33">
            <v>111900</v>
          </cell>
          <cell r="L33" t="str">
            <v>/</v>
          </cell>
          <cell r="M33" t="str">
            <v>/</v>
          </cell>
          <cell r="N33">
            <v>4510</v>
          </cell>
          <cell r="O33">
            <v>109.10999999999999</v>
          </cell>
          <cell r="P33">
            <v>989.82678031344528</v>
          </cell>
          <cell r="Q33">
            <v>109.10999999999999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62.669999999999987</v>
          </cell>
          <cell r="W33">
            <v>-3170</v>
          </cell>
          <cell r="X33">
            <v>3730</v>
          </cell>
          <cell r="Y33">
            <v>19.21</v>
          </cell>
          <cell r="Z33">
            <v>54</v>
          </cell>
          <cell r="AA33"/>
          <cell r="AB33">
            <v>2</v>
          </cell>
        </row>
        <row r="34">
          <cell r="A34" t="str">
            <v>CREASTRALE  3CH   99,26  m² hab et  21,78 m² annexes</v>
          </cell>
          <cell r="B34">
            <v>111500</v>
          </cell>
          <cell r="C34">
            <v>114900</v>
          </cell>
          <cell r="D34">
            <v>114900</v>
          </cell>
          <cell r="E34">
            <v>118500</v>
          </cell>
          <cell r="F34">
            <v>116500</v>
          </cell>
          <cell r="G34">
            <v>120000</v>
          </cell>
          <cell r="H34">
            <v>123500</v>
          </cell>
          <cell r="I34">
            <v>126900</v>
          </cell>
          <cell r="J34">
            <v>111900</v>
          </cell>
          <cell r="K34">
            <v>115500</v>
          </cell>
          <cell r="L34">
            <v>113900</v>
          </cell>
          <cell r="M34">
            <v>117500</v>
          </cell>
          <cell r="N34">
            <v>5560</v>
          </cell>
          <cell r="O34">
            <v>121.03999999999999</v>
          </cell>
          <cell r="P34">
            <v>921.18307997356249</v>
          </cell>
          <cell r="Q34">
            <v>99.259999999999991</v>
          </cell>
          <cell r="R34">
            <v>0</v>
          </cell>
          <cell r="S34">
            <v>21.78</v>
          </cell>
          <cell r="T34">
            <v>0</v>
          </cell>
          <cell r="U34">
            <v>0</v>
          </cell>
          <cell r="V34">
            <v>62.739999999999988</v>
          </cell>
          <cell r="W34">
            <v>-3170</v>
          </cell>
          <cell r="X34">
            <v>3790</v>
          </cell>
          <cell r="Y34">
            <v>17.32</v>
          </cell>
          <cell r="Z34">
            <v>64.8</v>
          </cell>
          <cell r="AA34"/>
          <cell r="AB34">
            <v>3</v>
          </cell>
        </row>
        <row r="35">
          <cell r="A35" t="str">
            <v>CREASTRALE 4CH   109,11  m² hab et  21,78 m² annexes</v>
          </cell>
          <cell r="B35">
            <v>117900</v>
          </cell>
          <cell r="C35">
            <v>121500</v>
          </cell>
          <cell r="D35">
            <v>121500</v>
          </cell>
          <cell r="E35">
            <v>124900</v>
          </cell>
          <cell r="F35">
            <v>123000</v>
          </cell>
          <cell r="G35">
            <v>126900</v>
          </cell>
          <cell r="H35">
            <v>130000</v>
          </cell>
          <cell r="I35">
            <v>133900</v>
          </cell>
          <cell r="J35">
            <v>118500</v>
          </cell>
          <cell r="K35">
            <v>122000</v>
          </cell>
          <cell r="L35" t="str">
            <v>/</v>
          </cell>
          <cell r="M35" t="str">
            <v>/</v>
          </cell>
          <cell r="N35">
            <v>6130</v>
          </cell>
          <cell r="O35">
            <v>130.88999999999999</v>
          </cell>
          <cell r="P35">
            <v>900.75636030254418</v>
          </cell>
          <cell r="Q35">
            <v>109.10999999999999</v>
          </cell>
          <cell r="R35">
            <v>0</v>
          </cell>
          <cell r="S35">
            <v>21.78</v>
          </cell>
          <cell r="T35">
            <v>0</v>
          </cell>
          <cell r="U35">
            <v>0</v>
          </cell>
          <cell r="V35">
            <v>62.669999999999987</v>
          </cell>
          <cell r="W35">
            <v>-3280</v>
          </cell>
          <cell r="X35">
            <v>3730</v>
          </cell>
          <cell r="Y35">
            <v>19.21</v>
          </cell>
          <cell r="Z35">
            <v>61</v>
          </cell>
          <cell r="AA35"/>
          <cell r="AB35">
            <v>2</v>
          </cell>
        </row>
        <row r="36">
          <cell r="A36" t="str">
            <v>CREANAIS  3CH  91,03 m² hab et 18 m² annexes  et 4,32 m² auvent/terrasse</v>
          </cell>
          <cell r="B36">
            <v>105500</v>
          </cell>
          <cell r="C36">
            <v>108900</v>
          </cell>
          <cell r="D36">
            <v>108500</v>
          </cell>
          <cell r="E36">
            <v>111900</v>
          </cell>
          <cell r="F36">
            <v>110900</v>
          </cell>
          <cell r="G36">
            <v>114000</v>
          </cell>
          <cell r="H36">
            <v>117000</v>
          </cell>
          <cell r="I36">
            <v>120900</v>
          </cell>
          <cell r="J36">
            <v>105900</v>
          </cell>
          <cell r="K36">
            <v>109500</v>
          </cell>
          <cell r="L36">
            <v>107900</v>
          </cell>
          <cell r="M36">
            <v>111500</v>
          </cell>
          <cell r="N36">
            <v>5850</v>
          </cell>
          <cell r="O36">
            <v>109.03</v>
          </cell>
          <cell r="P36">
            <v>967.62358983765932</v>
          </cell>
          <cell r="Q36">
            <v>91.03</v>
          </cell>
          <cell r="R36">
            <v>0</v>
          </cell>
          <cell r="S36">
            <v>18</v>
          </cell>
          <cell r="T36">
            <v>0</v>
          </cell>
          <cell r="U36">
            <v>4.32</v>
          </cell>
          <cell r="V36">
            <v>58.019999999999989</v>
          </cell>
          <cell r="W36">
            <v>-2650</v>
          </cell>
          <cell r="X36">
            <v>2980</v>
          </cell>
          <cell r="Y36">
            <v>15.18</v>
          </cell>
          <cell r="Z36">
            <v>71.249999999999986</v>
          </cell>
          <cell r="AA36"/>
          <cell r="AB36"/>
        </row>
        <row r="37">
          <cell r="A37" t="str">
            <v>CREANAIS  4CH  100,65 m² hab et 18,9 m² annexes  et 11,4 m² auvent/terrasse</v>
          </cell>
          <cell r="B37">
            <v>116900</v>
          </cell>
          <cell r="C37">
            <v>120500</v>
          </cell>
          <cell r="D37">
            <v>120500</v>
          </cell>
          <cell r="E37">
            <v>123900</v>
          </cell>
          <cell r="F37">
            <v>122500</v>
          </cell>
          <cell r="G37">
            <v>125900</v>
          </cell>
          <cell r="H37">
            <v>128900</v>
          </cell>
          <cell r="I37">
            <v>132900</v>
          </cell>
          <cell r="J37">
            <v>117500</v>
          </cell>
          <cell r="K37">
            <v>121000</v>
          </cell>
          <cell r="L37">
            <v>119500</v>
          </cell>
          <cell r="M37">
            <v>122900</v>
          </cell>
          <cell r="N37">
            <v>6220</v>
          </cell>
          <cell r="O37">
            <v>119.54999999999998</v>
          </cell>
          <cell r="P37">
            <v>977.83354245085752</v>
          </cell>
          <cell r="Q37">
            <v>100.64999999999999</v>
          </cell>
          <cell r="R37">
            <v>0</v>
          </cell>
          <cell r="S37">
            <v>18.899999999999999</v>
          </cell>
          <cell r="T37">
            <v>0</v>
          </cell>
          <cell r="U37">
            <v>11.4</v>
          </cell>
          <cell r="V37">
            <v>64.469999999999985</v>
          </cell>
          <cell r="W37">
            <v>-3230</v>
          </cell>
          <cell r="X37">
            <v>3890</v>
          </cell>
          <cell r="Y37">
            <v>16.8</v>
          </cell>
          <cell r="Z37">
            <v>75.75</v>
          </cell>
          <cell r="AA37"/>
          <cell r="AB37">
            <v>2</v>
          </cell>
        </row>
        <row r="38">
          <cell r="A38" t="str">
            <v>CREANAIS  4CH  114,91 m² hab et 25,2 m² annexes  et 19,74 m² auvent/terrasse</v>
          </cell>
          <cell r="B38">
            <v>128900</v>
          </cell>
          <cell r="C38">
            <v>132900</v>
          </cell>
          <cell r="D38">
            <v>132500</v>
          </cell>
          <cell r="E38">
            <v>136500</v>
          </cell>
          <cell r="F38">
            <v>134000</v>
          </cell>
          <cell r="G38">
            <v>138500</v>
          </cell>
          <cell r="H38">
            <v>141500</v>
          </cell>
          <cell r="I38">
            <v>145500</v>
          </cell>
          <cell r="J38">
            <v>129500</v>
          </cell>
          <cell r="K38">
            <v>133500</v>
          </cell>
          <cell r="L38" t="str">
            <v>/</v>
          </cell>
          <cell r="M38" t="str">
            <v>/</v>
          </cell>
          <cell r="N38">
            <v>7060</v>
          </cell>
          <cell r="O38">
            <v>140.10999999999999</v>
          </cell>
          <cell r="P38">
            <v>919.99143530083518</v>
          </cell>
          <cell r="Q38">
            <v>114.91</v>
          </cell>
          <cell r="R38">
            <v>0</v>
          </cell>
          <cell r="S38">
            <v>25.2</v>
          </cell>
          <cell r="T38">
            <v>0</v>
          </cell>
          <cell r="U38">
            <v>19.740000000000002</v>
          </cell>
          <cell r="V38">
            <v>69.349999999999994</v>
          </cell>
          <cell r="W38">
            <v>-3440</v>
          </cell>
          <cell r="X38">
            <v>4080</v>
          </cell>
          <cell r="Y38">
            <v>19.239999999999998</v>
          </cell>
          <cell r="Z38">
            <v>83.149999999999991</v>
          </cell>
          <cell r="AA38"/>
          <cell r="AB38">
            <v>1</v>
          </cell>
        </row>
        <row r="39">
          <cell r="A39" t="str">
            <v>CREARIA  3CH  100,46 m² hab et 18 m² annexes  et 5,8 m² auvent/terrasse</v>
          </cell>
          <cell r="B39">
            <v>116900</v>
          </cell>
          <cell r="C39">
            <v>120500</v>
          </cell>
          <cell r="D39">
            <v>119900</v>
          </cell>
          <cell r="E39">
            <v>123500</v>
          </cell>
          <cell r="F39">
            <v>121900</v>
          </cell>
          <cell r="G39">
            <v>125500</v>
          </cell>
          <cell r="H39">
            <v>128500</v>
          </cell>
          <cell r="I39">
            <v>132500</v>
          </cell>
          <cell r="J39">
            <v>117500</v>
          </cell>
          <cell r="K39">
            <v>120900</v>
          </cell>
          <cell r="L39">
            <v>119000</v>
          </cell>
          <cell r="M39">
            <v>122900</v>
          </cell>
          <cell r="N39">
            <v>6440</v>
          </cell>
          <cell r="O39">
            <v>118.46</v>
          </cell>
          <cell r="P39">
            <v>986.83099780516636</v>
          </cell>
          <cell r="Q39">
            <v>100.46</v>
          </cell>
          <cell r="R39">
            <v>0</v>
          </cell>
          <cell r="S39">
            <v>18</v>
          </cell>
          <cell r="T39">
            <v>0</v>
          </cell>
          <cell r="U39">
            <v>5.8</v>
          </cell>
          <cell r="V39">
            <v>59.429999999999986</v>
          </cell>
          <cell r="W39">
            <v>-2850</v>
          </cell>
          <cell r="X39">
            <v>3060</v>
          </cell>
          <cell r="Y39">
            <v>17.239999999999998</v>
          </cell>
          <cell r="Z39">
            <v>67.189999999999984</v>
          </cell>
          <cell r="AA39"/>
          <cell r="AB39">
            <v>1</v>
          </cell>
        </row>
        <row r="40">
          <cell r="A40" t="str">
            <v>CREARIA  4CH  113,51 m² hab et 18 m² annexes  et 6,3 m² auvent/terrasse</v>
          </cell>
          <cell r="B40">
            <v>129500</v>
          </cell>
          <cell r="C40">
            <v>133000</v>
          </cell>
          <cell r="D40">
            <v>132500</v>
          </cell>
          <cell r="E40">
            <v>136500</v>
          </cell>
          <cell r="F40">
            <v>134500</v>
          </cell>
          <cell r="G40">
            <v>138500</v>
          </cell>
          <cell r="H40">
            <v>141500</v>
          </cell>
          <cell r="I40">
            <v>145900</v>
          </cell>
          <cell r="J40">
            <v>129900</v>
          </cell>
          <cell r="K40">
            <v>133900</v>
          </cell>
          <cell r="L40" t="str">
            <v>/</v>
          </cell>
          <cell r="M40" t="str">
            <v>/</v>
          </cell>
          <cell r="N40">
            <v>6770</v>
          </cell>
          <cell r="O40">
            <v>131.51000000000002</v>
          </cell>
          <cell r="P40">
            <v>984.71599117937785</v>
          </cell>
          <cell r="Q40">
            <v>113.51000000000002</v>
          </cell>
          <cell r="R40">
            <v>0</v>
          </cell>
          <cell r="S40">
            <v>18</v>
          </cell>
          <cell r="T40">
            <v>0</v>
          </cell>
          <cell r="U40">
            <v>6.3</v>
          </cell>
          <cell r="V40">
            <v>69.52000000000001</v>
          </cell>
          <cell r="W40">
            <v>-3460</v>
          </cell>
          <cell r="X40">
            <v>4120</v>
          </cell>
          <cell r="Y40">
            <v>19.18</v>
          </cell>
          <cell r="Z40">
            <v>78.736999999999981</v>
          </cell>
          <cell r="AA40"/>
          <cell r="AB40"/>
        </row>
        <row r="41">
          <cell r="A41" t="str">
            <v>CREARIA  4CH  121,14 m² hab et 34,8 m² annexes  et 6,67 m² auvent/terrasse</v>
          </cell>
          <cell r="B41">
            <v>137900</v>
          </cell>
          <cell r="C41">
            <v>142000</v>
          </cell>
          <cell r="D41">
            <v>142000</v>
          </cell>
          <cell r="E41">
            <v>146500</v>
          </cell>
          <cell r="F41">
            <v>143000</v>
          </cell>
          <cell r="G41">
            <v>147500</v>
          </cell>
          <cell r="H41">
            <v>150500</v>
          </cell>
          <cell r="I41">
            <v>154900</v>
          </cell>
          <cell r="J41">
            <v>138500</v>
          </cell>
          <cell r="K41">
            <v>142900</v>
          </cell>
          <cell r="L41" t="str">
            <v>/</v>
          </cell>
          <cell r="M41" t="str">
            <v>/</v>
          </cell>
          <cell r="N41">
            <v>7310</v>
          </cell>
          <cell r="O41">
            <v>155.94</v>
          </cell>
          <cell r="P41">
            <v>884.31447992817755</v>
          </cell>
          <cell r="Q41">
            <v>121.14000000000001</v>
          </cell>
          <cell r="R41">
            <v>0</v>
          </cell>
          <cell r="S41">
            <v>34.799999999999997</v>
          </cell>
          <cell r="T41">
            <v>0</v>
          </cell>
          <cell r="U41">
            <v>6.67</v>
          </cell>
          <cell r="V41">
            <v>75.22</v>
          </cell>
          <cell r="W41">
            <v>-3560</v>
          </cell>
          <cell r="X41">
            <v>4370</v>
          </cell>
          <cell r="Y41">
            <v>21.04</v>
          </cell>
          <cell r="Z41">
            <v>84.409999999999982</v>
          </cell>
          <cell r="AA41"/>
          <cell r="AB41">
            <v>2</v>
          </cell>
        </row>
        <row r="42">
          <cell r="A42" t="str">
            <v>CREATOP  3CH  105,12 m² hab et 29,76 m² annexes  et 5,4 m² auvent/terrasse</v>
          </cell>
          <cell r="B42">
            <v>117900</v>
          </cell>
          <cell r="C42">
            <v>121500</v>
          </cell>
          <cell r="D42">
            <v>121500</v>
          </cell>
          <cell r="E42">
            <v>124900</v>
          </cell>
          <cell r="F42">
            <v>123500</v>
          </cell>
          <cell r="G42">
            <v>126900</v>
          </cell>
          <cell r="H42">
            <v>129900</v>
          </cell>
          <cell r="I42">
            <v>133900</v>
          </cell>
          <cell r="J42">
            <v>118500</v>
          </cell>
          <cell r="K42">
            <v>122500</v>
          </cell>
          <cell r="L42" t="str">
            <v>/</v>
          </cell>
          <cell r="M42" t="str">
            <v>/</v>
          </cell>
          <cell r="N42">
            <v>5470</v>
          </cell>
          <cell r="O42">
            <v>148.44</v>
          </cell>
          <cell r="P42">
            <v>794.26030719482617</v>
          </cell>
          <cell r="Q42">
            <v>105.11999999999999</v>
          </cell>
          <cell r="R42">
            <v>13.56</v>
          </cell>
          <cell r="S42">
            <v>29.76</v>
          </cell>
          <cell r="T42">
            <v>0</v>
          </cell>
          <cell r="U42">
            <v>5.4</v>
          </cell>
          <cell r="V42">
            <v>70.179999999999993</v>
          </cell>
          <cell r="W42">
            <v>-2650</v>
          </cell>
          <cell r="X42">
            <v>3680</v>
          </cell>
          <cell r="Y42">
            <v>18.510000000000002</v>
          </cell>
          <cell r="Z42">
            <v>62.099999999999987</v>
          </cell>
          <cell r="AA42"/>
          <cell r="AB42">
            <v>2</v>
          </cell>
        </row>
        <row r="43">
          <cell r="A43" t="str">
            <v>CREATOP  4CH  119,73 m² hab et 29,76 m² annexes  et 5,58 m² auvent/terrasse</v>
          </cell>
          <cell r="B43">
            <v>124500</v>
          </cell>
          <cell r="C43">
            <v>128000</v>
          </cell>
          <cell r="D43">
            <v>127500</v>
          </cell>
          <cell r="E43">
            <v>131500</v>
          </cell>
          <cell r="F43">
            <v>129500</v>
          </cell>
          <cell r="G43">
            <v>133500</v>
          </cell>
          <cell r="H43">
            <v>136900</v>
          </cell>
          <cell r="I43">
            <v>140900</v>
          </cell>
          <cell r="J43">
            <v>124900</v>
          </cell>
          <cell r="K43">
            <v>128900</v>
          </cell>
          <cell r="L43" t="str">
            <v>/</v>
          </cell>
          <cell r="M43" t="str">
            <v>/</v>
          </cell>
          <cell r="N43">
            <v>5940</v>
          </cell>
          <cell r="O43">
            <v>166.33999999999997</v>
          </cell>
          <cell r="P43">
            <v>748.46699531080935</v>
          </cell>
          <cell r="Q43">
            <v>119.72999999999999</v>
          </cell>
          <cell r="R43">
            <v>16.850000000000001</v>
          </cell>
          <cell r="S43">
            <v>29.76</v>
          </cell>
          <cell r="T43">
            <v>0</v>
          </cell>
          <cell r="U43">
            <v>5.58</v>
          </cell>
          <cell r="V43">
            <v>73.759999999999991</v>
          </cell>
          <cell r="W43">
            <v>-2740</v>
          </cell>
          <cell r="X43">
            <v>3020</v>
          </cell>
          <cell r="Y43">
            <v>20.66</v>
          </cell>
          <cell r="Z43">
            <v>58.699999999999996</v>
          </cell>
          <cell r="AA43"/>
          <cell r="AB43">
            <v>2</v>
          </cell>
        </row>
        <row r="44">
          <cell r="A44" t="str">
            <v>CREATOP  3CH  114,49 m² hab et 31,68 m² annexes  et 6,4 m² auvent/terrasse</v>
          </cell>
          <cell r="B44">
            <v>119900</v>
          </cell>
          <cell r="C44">
            <v>123500</v>
          </cell>
          <cell r="D44">
            <v>123500</v>
          </cell>
          <cell r="E44">
            <v>126900</v>
          </cell>
          <cell r="F44">
            <v>125500</v>
          </cell>
          <cell r="G44">
            <v>128900</v>
          </cell>
          <cell r="H44">
            <v>132500</v>
          </cell>
          <cell r="I44">
            <v>136500</v>
          </cell>
          <cell r="J44">
            <v>120500</v>
          </cell>
          <cell r="K44">
            <v>124500</v>
          </cell>
          <cell r="L44" t="str">
            <v>/</v>
          </cell>
          <cell r="M44" t="str">
            <v>/</v>
          </cell>
          <cell r="N44">
            <v>5750</v>
          </cell>
          <cell r="O44">
            <v>166.94000000000003</v>
          </cell>
          <cell r="P44">
            <v>718.2221157302024</v>
          </cell>
          <cell r="Q44">
            <v>114.49000000000001</v>
          </cell>
          <cell r="R44">
            <v>20.77</v>
          </cell>
          <cell r="S44">
            <v>31.68</v>
          </cell>
          <cell r="T44">
            <v>0</v>
          </cell>
          <cell r="U44">
            <v>6.4</v>
          </cell>
          <cell r="V44">
            <v>83.039999999999992</v>
          </cell>
          <cell r="W44">
            <v>-2840</v>
          </cell>
          <cell r="X44">
            <v>4140</v>
          </cell>
          <cell r="Y44">
            <v>19.23</v>
          </cell>
          <cell r="Z44">
            <v>64.8</v>
          </cell>
          <cell r="AA44"/>
          <cell r="AB44">
            <v>1</v>
          </cell>
        </row>
        <row r="45">
          <cell r="A45" t="str">
            <v>CREATOP 4CH  120,03 m² hab et 31,68 m² annexes  et 6,9 m² auvent/terrasse</v>
          </cell>
          <cell r="B45">
            <v>125500</v>
          </cell>
          <cell r="C45">
            <v>129000</v>
          </cell>
          <cell r="D45">
            <v>129500</v>
          </cell>
          <cell r="E45">
            <v>133500</v>
          </cell>
          <cell r="F45">
            <v>130500</v>
          </cell>
          <cell r="G45">
            <v>134500</v>
          </cell>
          <cell r="H45">
            <v>137900</v>
          </cell>
          <cell r="I45">
            <v>141900</v>
          </cell>
          <cell r="J45">
            <v>125900</v>
          </cell>
          <cell r="K45">
            <v>129900</v>
          </cell>
          <cell r="L45" t="str">
            <v>/</v>
          </cell>
          <cell r="M45" t="str">
            <v>/</v>
          </cell>
          <cell r="N45">
            <v>6030</v>
          </cell>
          <cell r="O45">
            <v>168.38000000000002</v>
          </cell>
          <cell r="P45">
            <v>745.3379261194915</v>
          </cell>
          <cell r="Q45">
            <v>120.03000000000002</v>
          </cell>
          <cell r="R45">
            <v>16.670000000000002</v>
          </cell>
          <cell r="S45">
            <v>31.68</v>
          </cell>
          <cell r="T45">
            <v>0</v>
          </cell>
          <cell r="U45">
            <v>6.9</v>
          </cell>
          <cell r="V45">
            <v>78.670000000000016</v>
          </cell>
          <cell r="W45">
            <v>-2910</v>
          </cell>
          <cell r="X45">
            <v>3710</v>
          </cell>
          <cell r="Y45">
            <v>20.48</v>
          </cell>
          <cell r="Z45">
            <v>59.8</v>
          </cell>
          <cell r="AA45"/>
          <cell r="AB45">
            <v>1</v>
          </cell>
        </row>
        <row r="46">
          <cell r="A46" t="str">
            <v xml:space="preserve">CREALIA  3CH   83,44  m² hab </v>
          </cell>
          <cell r="B46">
            <v>87500</v>
          </cell>
          <cell r="C46">
            <v>89900</v>
          </cell>
          <cell r="D46">
            <v>90500</v>
          </cell>
          <cell r="E46">
            <v>93500</v>
          </cell>
          <cell r="F46">
            <v>92900</v>
          </cell>
          <cell r="G46">
            <v>95500</v>
          </cell>
          <cell r="H46">
            <v>100500</v>
          </cell>
          <cell r="I46">
            <v>103500</v>
          </cell>
          <cell r="J46">
            <v>87900</v>
          </cell>
          <cell r="K46">
            <v>90500</v>
          </cell>
          <cell r="L46">
            <v>89900</v>
          </cell>
          <cell r="M46">
            <v>92500</v>
          </cell>
          <cell r="N46">
            <v>3220</v>
          </cell>
          <cell r="O46">
            <v>124.28</v>
          </cell>
          <cell r="P46">
            <v>704.05535886707435</v>
          </cell>
          <cell r="Q46">
            <v>83.44</v>
          </cell>
          <cell r="R46">
            <v>40.840000000000003</v>
          </cell>
          <cell r="S46">
            <v>0</v>
          </cell>
          <cell r="T46">
            <v>0</v>
          </cell>
          <cell r="U46">
            <v>0</v>
          </cell>
          <cell r="V46">
            <v>51.730000000000004</v>
          </cell>
          <cell r="W46">
            <v>-2460</v>
          </cell>
          <cell r="X46">
            <v>2790</v>
          </cell>
          <cell r="Y46">
            <v>14.93</v>
          </cell>
          <cell r="Z46">
            <v>31</v>
          </cell>
          <cell r="AA46"/>
          <cell r="AB46">
            <v>1</v>
          </cell>
        </row>
        <row r="47">
          <cell r="A47" t="str">
            <v xml:space="preserve">CREALIA  4CH  83,61  m² hab </v>
          </cell>
          <cell r="B47">
            <v>88500</v>
          </cell>
          <cell r="C47">
            <v>90900</v>
          </cell>
          <cell r="D47">
            <v>91500</v>
          </cell>
          <cell r="E47">
            <v>94500</v>
          </cell>
          <cell r="F47">
            <v>93900</v>
          </cell>
          <cell r="G47">
            <v>96500</v>
          </cell>
          <cell r="H47">
            <v>101500</v>
          </cell>
          <cell r="I47">
            <v>104500</v>
          </cell>
          <cell r="J47">
            <v>88900</v>
          </cell>
          <cell r="K47">
            <v>91500</v>
          </cell>
          <cell r="L47">
            <v>90900</v>
          </cell>
          <cell r="M47">
            <v>93500</v>
          </cell>
          <cell r="N47">
            <v>3300</v>
          </cell>
          <cell r="O47">
            <v>124.47000000000001</v>
          </cell>
          <cell r="P47">
            <v>711.01470233791269</v>
          </cell>
          <cell r="Q47">
            <v>83.610000000000014</v>
          </cell>
          <cell r="R47">
            <v>40.86</v>
          </cell>
          <cell r="S47">
            <v>0</v>
          </cell>
          <cell r="T47">
            <v>0</v>
          </cell>
          <cell r="U47">
            <v>0</v>
          </cell>
          <cell r="V47">
            <v>51.520000000000017</v>
          </cell>
          <cell r="W47">
            <v>-2420</v>
          </cell>
          <cell r="X47">
            <v>2780</v>
          </cell>
          <cell r="Y47">
            <v>14.89</v>
          </cell>
          <cell r="Z47">
            <v>31.000000000000004</v>
          </cell>
          <cell r="AA47"/>
          <cell r="AB47">
            <v>1</v>
          </cell>
        </row>
        <row r="48">
          <cell r="A48" t="str">
            <v>CREALIA  3CH  75,07 m² hab et 15,99 m² annexes  et 10,675 m² auvent/terrasse</v>
          </cell>
          <cell r="B48">
            <v>96500</v>
          </cell>
          <cell r="C48">
            <v>99500</v>
          </cell>
          <cell r="D48">
            <v>99500</v>
          </cell>
          <cell r="E48">
            <v>102500</v>
          </cell>
          <cell r="F48">
            <v>101900</v>
          </cell>
          <cell r="G48">
            <v>104900</v>
          </cell>
          <cell r="H48">
            <v>109000</v>
          </cell>
          <cell r="I48">
            <v>112500</v>
          </cell>
          <cell r="J48">
            <v>96900</v>
          </cell>
          <cell r="K48">
            <v>99900</v>
          </cell>
          <cell r="L48">
            <v>98900</v>
          </cell>
          <cell r="M48">
            <v>101900</v>
          </cell>
          <cell r="N48">
            <v>4870</v>
          </cell>
          <cell r="O48">
            <v>127.71999999999998</v>
          </cell>
          <cell r="P48">
            <v>755.55903538991549</v>
          </cell>
          <cell r="Q48">
            <v>75.069999999999993</v>
          </cell>
          <cell r="R48">
            <v>36.660000000000004</v>
          </cell>
          <cell r="S48">
            <v>15.99</v>
          </cell>
          <cell r="T48">
            <v>0</v>
          </cell>
          <cell r="U48">
            <v>10.674999999999999</v>
          </cell>
          <cell r="V48">
            <v>46.69</v>
          </cell>
          <cell r="W48">
            <v>-2490</v>
          </cell>
          <cell r="X48">
            <v>2510</v>
          </cell>
          <cell r="Y48">
            <v>13.6</v>
          </cell>
          <cell r="Z48">
            <v>47.099999999999994</v>
          </cell>
          <cell r="AA48"/>
          <cell r="AB48">
            <v>1</v>
          </cell>
        </row>
        <row r="49">
          <cell r="A49" t="str">
            <v>CREALIA 4CH   84,67  m² hab et  15,99 m² annexes</v>
          </cell>
          <cell r="B49">
            <v>100900</v>
          </cell>
          <cell r="C49">
            <v>103900</v>
          </cell>
          <cell r="D49">
            <v>103900</v>
          </cell>
          <cell r="E49">
            <v>107500</v>
          </cell>
          <cell r="F49">
            <v>106500</v>
          </cell>
          <cell r="G49">
            <v>109500</v>
          </cell>
          <cell r="H49">
            <v>113900</v>
          </cell>
          <cell r="I49">
            <v>117500</v>
          </cell>
          <cell r="J49">
            <v>101500</v>
          </cell>
          <cell r="K49">
            <v>104500</v>
          </cell>
          <cell r="L49">
            <v>103500</v>
          </cell>
          <cell r="M49">
            <v>106500</v>
          </cell>
          <cell r="N49">
            <v>5290</v>
          </cell>
          <cell r="O49">
            <v>137.32000000000002</v>
          </cell>
          <cell r="P49">
            <v>734.78007573550815</v>
          </cell>
          <cell r="Q49">
            <v>84.67</v>
          </cell>
          <cell r="R49">
            <v>36.660000000000004</v>
          </cell>
          <cell r="S49">
            <v>15.99</v>
          </cell>
          <cell r="T49">
            <v>0</v>
          </cell>
          <cell r="U49">
            <v>0</v>
          </cell>
          <cell r="V49">
            <v>46.680000000000007</v>
          </cell>
          <cell r="W49">
            <v>-2620</v>
          </cell>
          <cell r="X49">
            <v>2510</v>
          </cell>
          <cell r="Y49">
            <v>14.85</v>
          </cell>
          <cell r="Z49">
            <v>47.099999999999994</v>
          </cell>
          <cell r="AA49"/>
          <cell r="AB49">
            <v>1</v>
          </cell>
        </row>
        <row r="50">
          <cell r="A50" t="str">
            <v>CREASTAR  3CH   90,59  m² hab et  17,72 m² annexes</v>
          </cell>
          <cell r="B50">
            <v>104500</v>
          </cell>
          <cell r="C50">
            <v>107900</v>
          </cell>
          <cell r="D50">
            <v>107500</v>
          </cell>
          <cell r="E50">
            <v>110900</v>
          </cell>
          <cell r="F50">
            <v>109900</v>
          </cell>
          <cell r="G50">
            <v>113500</v>
          </cell>
          <cell r="H50">
            <v>117900</v>
          </cell>
          <cell r="I50">
            <v>121500</v>
          </cell>
          <cell r="J50">
            <v>104900</v>
          </cell>
          <cell r="K50">
            <v>108500</v>
          </cell>
          <cell r="L50">
            <v>106900</v>
          </cell>
          <cell r="M50">
            <v>110500</v>
          </cell>
          <cell r="N50">
            <v>4990</v>
          </cell>
          <cell r="O50">
            <v>152.63</v>
          </cell>
          <cell r="P50">
            <v>684.66225512677715</v>
          </cell>
          <cell r="Q50">
            <v>90.589999999999989</v>
          </cell>
          <cell r="R50">
            <v>44.320000000000007</v>
          </cell>
          <cell r="S50">
            <v>17.72</v>
          </cell>
          <cell r="T50">
            <v>0</v>
          </cell>
          <cell r="U50">
            <v>0</v>
          </cell>
          <cell r="V50">
            <v>58.199999999999989</v>
          </cell>
          <cell r="W50">
            <v>-2660</v>
          </cell>
          <cell r="X50">
            <v>3080</v>
          </cell>
          <cell r="Y50">
            <v>15.11</v>
          </cell>
          <cell r="Z50">
            <v>45.64</v>
          </cell>
          <cell r="AA50"/>
          <cell r="AB50">
            <v>2</v>
          </cell>
        </row>
        <row r="51">
          <cell r="A51" t="str">
            <v>CREASTAR 4CH   103,8  m² hab et  18,21 m² annexes</v>
          </cell>
          <cell r="B51">
            <v>111500</v>
          </cell>
          <cell r="C51">
            <v>114900</v>
          </cell>
          <cell r="D51">
            <v>114900</v>
          </cell>
          <cell r="E51">
            <v>118500</v>
          </cell>
          <cell r="F51">
            <v>116900</v>
          </cell>
          <cell r="G51">
            <v>120500</v>
          </cell>
          <cell r="H51">
            <v>125500</v>
          </cell>
          <cell r="I51">
            <v>129500</v>
          </cell>
          <cell r="J51">
            <v>111900</v>
          </cell>
          <cell r="K51">
            <v>115500</v>
          </cell>
          <cell r="L51" t="str">
            <v>/</v>
          </cell>
          <cell r="M51" t="str">
            <v>/</v>
          </cell>
          <cell r="N51">
            <v>5350</v>
          </cell>
          <cell r="O51">
            <v>173.03</v>
          </cell>
          <cell r="P51">
            <v>644.39692538866097</v>
          </cell>
          <cell r="Q51">
            <v>103.8</v>
          </cell>
          <cell r="R51">
            <v>51.019999999999996</v>
          </cell>
          <cell r="S51">
            <v>18.21</v>
          </cell>
          <cell r="T51">
            <v>0</v>
          </cell>
          <cell r="U51">
            <v>0</v>
          </cell>
          <cell r="V51">
            <v>62.679999999999986</v>
          </cell>
          <cell r="W51">
            <v>-2860</v>
          </cell>
          <cell r="X51">
            <v>3280</v>
          </cell>
          <cell r="Y51">
            <v>17.670000000000002</v>
          </cell>
          <cell r="Z51">
            <v>48</v>
          </cell>
          <cell r="AA51"/>
          <cell r="AB51">
            <v>1</v>
          </cell>
        </row>
        <row r="52">
          <cell r="A52" t="str">
            <v>CREALICE  3CH  89,73 m² hab et 17,72 m² annexes  et 1,4 m² auvent/terrasse</v>
          </cell>
          <cell r="B52">
            <v>102900</v>
          </cell>
          <cell r="C52">
            <v>106000</v>
          </cell>
          <cell r="D52">
            <v>106000</v>
          </cell>
          <cell r="E52">
            <v>109500</v>
          </cell>
          <cell r="F52">
            <v>108500</v>
          </cell>
          <cell r="G52">
            <v>111900</v>
          </cell>
          <cell r="H52">
            <v>116500</v>
          </cell>
          <cell r="I52">
            <v>119900</v>
          </cell>
          <cell r="J52">
            <v>103500</v>
          </cell>
          <cell r="K52">
            <v>106900</v>
          </cell>
          <cell r="L52">
            <v>105500</v>
          </cell>
          <cell r="M52">
            <v>108500</v>
          </cell>
          <cell r="N52">
            <v>4720</v>
          </cell>
          <cell r="O52">
            <v>153.66</v>
          </cell>
          <cell r="P52">
            <v>669.66028894962903</v>
          </cell>
          <cell r="Q52">
            <v>89.73</v>
          </cell>
          <cell r="R52">
            <v>46.210000000000008</v>
          </cell>
          <cell r="S52">
            <v>17.72</v>
          </cell>
          <cell r="T52">
            <v>0</v>
          </cell>
          <cell r="U52">
            <v>1.4</v>
          </cell>
          <cell r="V52">
            <v>56.390000000000015</v>
          </cell>
          <cell r="W52">
            <v>-2610</v>
          </cell>
          <cell r="X52">
            <v>2990</v>
          </cell>
          <cell r="Y52">
            <v>15.58</v>
          </cell>
          <cell r="Z52">
            <v>38.200000000000003</v>
          </cell>
          <cell r="AA52"/>
          <cell r="AB52">
            <v>1</v>
          </cell>
        </row>
        <row r="53">
          <cell r="A53" t="str">
            <v>CREALICE 4CH  100,09 m² hab et 17,72 m² annexes  et 1,4 m² auvent/terrasse</v>
          </cell>
          <cell r="B53">
            <v>108500</v>
          </cell>
          <cell r="C53">
            <v>111500</v>
          </cell>
          <cell r="D53">
            <v>111500</v>
          </cell>
          <cell r="E53">
            <v>114900</v>
          </cell>
          <cell r="F53">
            <v>113900</v>
          </cell>
          <cell r="G53">
            <v>117500</v>
          </cell>
          <cell r="H53">
            <v>122000</v>
          </cell>
          <cell r="I53">
            <v>125900</v>
          </cell>
          <cell r="J53">
            <v>108900</v>
          </cell>
          <cell r="K53">
            <v>112000</v>
          </cell>
          <cell r="L53">
            <v>110900</v>
          </cell>
          <cell r="M53">
            <v>114000</v>
          </cell>
          <cell r="N53">
            <v>5190</v>
          </cell>
          <cell r="O53">
            <v>172.53</v>
          </cell>
          <cell r="P53">
            <v>628.87613748333627</v>
          </cell>
          <cell r="Q53">
            <v>100.09</v>
          </cell>
          <cell r="R53">
            <v>54.72</v>
          </cell>
          <cell r="S53">
            <v>17.72</v>
          </cell>
          <cell r="T53">
            <v>0</v>
          </cell>
          <cell r="U53">
            <v>1.4</v>
          </cell>
          <cell r="V53">
            <v>58.030000000000008</v>
          </cell>
          <cell r="W53">
            <v>-2710</v>
          </cell>
          <cell r="X53">
            <v>3050</v>
          </cell>
          <cell r="Y53">
            <v>16.829999999999998</v>
          </cell>
          <cell r="Z53">
            <v>40.4</v>
          </cell>
          <cell r="AA53"/>
          <cell r="AB53">
            <v>1</v>
          </cell>
        </row>
        <row r="54">
          <cell r="A54" t="str">
            <v>CREAMUST  3CH 2 PANS  95,44 m² hab et 24,9 m² annexes  et 2,565 m² auvent/terrasse</v>
          </cell>
          <cell r="B54">
            <v>111500</v>
          </cell>
          <cell r="C54">
            <v>114900</v>
          </cell>
          <cell r="D54">
            <v>114500</v>
          </cell>
          <cell r="E54">
            <v>117900</v>
          </cell>
          <cell r="F54">
            <v>116900</v>
          </cell>
          <cell r="G54">
            <v>120500</v>
          </cell>
          <cell r="H54">
            <v>124900</v>
          </cell>
          <cell r="I54">
            <v>128900</v>
          </cell>
          <cell r="J54">
            <v>111900</v>
          </cell>
          <cell r="K54">
            <v>115500</v>
          </cell>
          <cell r="L54">
            <v>113900</v>
          </cell>
          <cell r="M54">
            <v>117500</v>
          </cell>
          <cell r="N54">
            <v>5200</v>
          </cell>
          <cell r="O54">
            <v>166.41</v>
          </cell>
          <cell r="P54">
            <v>670.03184904753323</v>
          </cell>
          <cell r="Q54">
            <v>95.44</v>
          </cell>
          <cell r="R54">
            <v>46.069999999999993</v>
          </cell>
          <cell r="S54">
            <v>24.9</v>
          </cell>
          <cell r="T54">
            <v>0</v>
          </cell>
          <cell r="U54">
            <v>2.5649999999999999</v>
          </cell>
          <cell r="V54">
            <v>60.699999999999996</v>
          </cell>
          <cell r="W54">
            <v>-2890</v>
          </cell>
          <cell r="X54">
            <v>3150</v>
          </cell>
          <cell r="Y54">
            <v>16.850000000000001</v>
          </cell>
          <cell r="Z54">
            <v>52.45</v>
          </cell>
          <cell r="AA54"/>
          <cell r="AB54">
            <v>1</v>
          </cell>
        </row>
        <row r="55">
          <cell r="A55" t="str">
            <v>CREAMUST  3CH 4 PANS  95,44 m² hab et 24,9 m² annexes  et 2,565 m² auvent/terrasse</v>
          </cell>
          <cell r="B55">
            <v>112500</v>
          </cell>
          <cell r="C55">
            <v>115900</v>
          </cell>
          <cell r="D55">
            <v>115900</v>
          </cell>
          <cell r="E55">
            <v>119500</v>
          </cell>
          <cell r="F55">
            <v>117900</v>
          </cell>
          <cell r="G55">
            <v>121500</v>
          </cell>
          <cell r="H55">
            <v>125900</v>
          </cell>
          <cell r="I55">
            <v>129900</v>
          </cell>
          <cell r="J55">
            <v>112900</v>
          </cell>
          <cell r="K55">
            <v>116500</v>
          </cell>
          <cell r="L55">
            <v>114900</v>
          </cell>
          <cell r="M55">
            <v>118500</v>
          </cell>
          <cell r="N55">
            <v>5170</v>
          </cell>
          <cell r="O55">
            <v>166.41</v>
          </cell>
          <cell r="P55">
            <v>676.04110329908065</v>
          </cell>
          <cell r="Q55">
            <v>95.44</v>
          </cell>
          <cell r="R55">
            <v>46.069999999999993</v>
          </cell>
          <cell r="S55">
            <v>24.9</v>
          </cell>
          <cell r="T55">
            <v>0</v>
          </cell>
          <cell r="U55">
            <v>2.5649999999999999</v>
          </cell>
          <cell r="V55">
            <v>60.699999999999996</v>
          </cell>
          <cell r="W55">
            <v>-2920</v>
          </cell>
          <cell r="X55">
            <v>3150</v>
          </cell>
          <cell r="Y55">
            <v>16.850000000000001</v>
          </cell>
          <cell r="Z55">
            <v>52.45</v>
          </cell>
          <cell r="AA55"/>
          <cell r="AB55">
            <v>1</v>
          </cell>
        </row>
        <row r="56">
          <cell r="A56" t="str">
            <v>CREAMUST  4CH 4 PANS  105,74 m² hab et 24,9 m² annexes  et 2,52 m² auvent/terrasse</v>
          </cell>
          <cell r="B56">
            <v>116900</v>
          </cell>
          <cell r="C56">
            <v>120500</v>
          </cell>
          <cell r="D56">
            <v>120000</v>
          </cell>
          <cell r="E56">
            <v>123900</v>
          </cell>
          <cell r="F56">
            <v>122500</v>
          </cell>
          <cell r="G56">
            <v>125900</v>
          </cell>
          <cell r="H56">
            <v>130900</v>
          </cell>
          <cell r="I56">
            <v>134900</v>
          </cell>
          <cell r="J56">
            <v>117500</v>
          </cell>
          <cell r="K56">
            <v>120900</v>
          </cell>
          <cell r="L56" t="str">
            <v>/</v>
          </cell>
          <cell r="M56" t="str">
            <v>/</v>
          </cell>
          <cell r="N56">
            <v>5680</v>
          </cell>
          <cell r="O56">
            <v>181.82000000000002</v>
          </cell>
          <cell r="P56">
            <v>642.9435705642943</v>
          </cell>
          <cell r="Q56">
            <v>105.74000000000001</v>
          </cell>
          <cell r="R56">
            <v>51.18</v>
          </cell>
          <cell r="S56">
            <v>24.9</v>
          </cell>
          <cell r="T56">
            <v>0</v>
          </cell>
          <cell r="U56">
            <v>2.52</v>
          </cell>
          <cell r="V56">
            <v>62.19</v>
          </cell>
          <cell r="W56">
            <v>-3040</v>
          </cell>
          <cell r="X56">
            <v>3220</v>
          </cell>
          <cell r="Y56">
            <v>18.100000000000001</v>
          </cell>
          <cell r="Z56">
            <v>53.7</v>
          </cell>
          <cell r="AA56"/>
          <cell r="AB56">
            <v>1</v>
          </cell>
        </row>
        <row r="57">
          <cell r="A57" t="str">
            <v>CREAMUST  4CH 2 PANS  105,74 m² hab et 24,9 m² annexes  et 2,52 m² auvent/terrasse</v>
          </cell>
          <cell r="B57">
            <v>117900</v>
          </cell>
          <cell r="C57">
            <v>121500</v>
          </cell>
          <cell r="D57">
            <v>121500</v>
          </cell>
          <cell r="E57">
            <v>124900</v>
          </cell>
          <cell r="F57">
            <v>123500</v>
          </cell>
          <cell r="G57">
            <v>126900</v>
          </cell>
          <cell r="H57">
            <v>131900</v>
          </cell>
          <cell r="I57">
            <v>135900</v>
          </cell>
          <cell r="J57">
            <v>118500</v>
          </cell>
          <cell r="K57">
            <v>122000</v>
          </cell>
          <cell r="L57" t="str">
            <v>/</v>
          </cell>
          <cell r="M57" t="str">
            <v>/</v>
          </cell>
          <cell r="N57">
            <v>5690</v>
          </cell>
          <cell r="O57">
            <v>181.82000000000002</v>
          </cell>
          <cell r="P57">
            <v>648.44351556484423</v>
          </cell>
          <cell r="Q57">
            <v>105.74000000000001</v>
          </cell>
          <cell r="R57">
            <v>51.18</v>
          </cell>
          <cell r="S57">
            <v>24.9</v>
          </cell>
          <cell r="T57">
            <v>0</v>
          </cell>
          <cell r="U57">
            <v>2.52</v>
          </cell>
          <cell r="V57">
            <v>62.19</v>
          </cell>
          <cell r="W57">
            <v>-3100</v>
          </cell>
          <cell r="X57">
            <v>3220</v>
          </cell>
          <cell r="Y57">
            <v>18.100000000000001</v>
          </cell>
          <cell r="Z57">
            <v>53.7</v>
          </cell>
          <cell r="AA57"/>
          <cell r="AB57">
            <v>1</v>
          </cell>
        </row>
        <row r="58">
          <cell r="A58" t="str">
            <v>CREALLIANCE A 3CH   83 m² hab et 16,85 m² annexes  et 5,12 m² auvent/terrasse</v>
          </cell>
          <cell r="B58">
            <v>108500</v>
          </cell>
          <cell r="C58">
            <v>111900</v>
          </cell>
          <cell r="D58">
            <v>111500</v>
          </cell>
          <cell r="E58">
            <v>114900</v>
          </cell>
          <cell r="F58">
            <v>113900</v>
          </cell>
          <cell r="G58">
            <v>117500</v>
          </cell>
          <cell r="H58">
            <v>121500</v>
          </cell>
          <cell r="I58">
            <v>125000</v>
          </cell>
          <cell r="J58">
            <v>108900</v>
          </cell>
          <cell r="K58">
            <v>112500</v>
          </cell>
          <cell r="L58">
            <v>110900</v>
          </cell>
          <cell r="M58">
            <v>114500</v>
          </cell>
          <cell r="N58">
            <v>5530</v>
          </cell>
          <cell r="O58">
            <v>124.91</v>
          </cell>
          <cell r="P58">
            <v>868.62541029541273</v>
          </cell>
          <cell r="Q58">
            <v>83</v>
          </cell>
          <cell r="R58">
            <v>25.06</v>
          </cell>
          <cell r="S58">
            <v>16.850000000000001</v>
          </cell>
          <cell r="T58">
            <v>0</v>
          </cell>
          <cell r="U58">
            <v>5.120000000000001</v>
          </cell>
          <cell r="V58">
            <v>49.05</v>
          </cell>
          <cell r="W58">
            <v>-2840</v>
          </cell>
          <cell r="X58">
            <v>3310</v>
          </cell>
          <cell r="Y58">
            <v>14.53</v>
          </cell>
          <cell r="Z58">
            <v>57.9</v>
          </cell>
          <cell r="AA58">
            <v>1</v>
          </cell>
          <cell r="AB58">
            <v>2</v>
          </cell>
        </row>
        <row r="59">
          <cell r="A59" t="str">
            <v>CREALLIANCE  B 3CH   83,42 m² hab et 16,85 m² annexes  et 5,12 m² auvent/terrasse</v>
          </cell>
          <cell r="B59">
            <v>108500</v>
          </cell>
          <cell r="C59">
            <v>111900</v>
          </cell>
          <cell r="D59">
            <v>111500</v>
          </cell>
          <cell r="E59">
            <v>114900</v>
          </cell>
          <cell r="F59">
            <v>113900</v>
          </cell>
          <cell r="G59">
            <v>117500</v>
          </cell>
          <cell r="H59">
            <v>121500</v>
          </cell>
          <cell r="I59">
            <v>125500</v>
          </cell>
          <cell r="J59">
            <v>108900</v>
          </cell>
          <cell r="K59">
            <v>112500</v>
          </cell>
          <cell r="L59">
            <v>110900</v>
          </cell>
          <cell r="M59">
            <v>114500</v>
          </cell>
          <cell r="N59">
            <v>5530</v>
          </cell>
          <cell r="O59">
            <v>125.77000000000001</v>
          </cell>
          <cell r="P59">
            <v>862.6858551323844</v>
          </cell>
          <cell r="Q59">
            <v>83.42</v>
          </cell>
          <cell r="R59">
            <v>25.499999999999996</v>
          </cell>
          <cell r="S59">
            <v>16.850000000000001</v>
          </cell>
          <cell r="T59">
            <v>0</v>
          </cell>
          <cell r="U59">
            <v>5.120000000000001</v>
          </cell>
          <cell r="V59">
            <v>49.600000000000009</v>
          </cell>
          <cell r="W59">
            <v>-2850</v>
          </cell>
          <cell r="X59">
            <v>3310</v>
          </cell>
          <cell r="Y59">
            <v>14.53</v>
          </cell>
          <cell r="Z59">
            <v>57.9</v>
          </cell>
          <cell r="AA59">
            <v>1</v>
          </cell>
          <cell r="AB59">
            <v>2</v>
          </cell>
        </row>
        <row r="60">
          <cell r="A60" t="str">
            <v>CREALLIANCE  3CH   113,63 m² hab et 22,83 m² annexes  et 7 m² auvent/terrasse</v>
          </cell>
          <cell r="B60">
            <v>125500</v>
          </cell>
          <cell r="C60">
            <v>129500</v>
          </cell>
          <cell r="D60">
            <v>128900</v>
          </cell>
          <cell r="E60">
            <v>132900</v>
          </cell>
          <cell r="F60">
            <v>130900</v>
          </cell>
          <cell r="G60">
            <v>134900</v>
          </cell>
          <cell r="H60">
            <v>139900</v>
          </cell>
          <cell r="I60">
            <v>144500</v>
          </cell>
          <cell r="J60">
            <v>126500</v>
          </cell>
          <cell r="K60">
            <v>129900</v>
          </cell>
          <cell r="L60" t="str">
            <v>/</v>
          </cell>
          <cell r="M60" t="str">
            <v>/</v>
          </cell>
          <cell r="N60">
            <v>6180</v>
          </cell>
          <cell r="O60">
            <v>172.36</v>
          </cell>
          <cell r="P60">
            <v>728.12717567881168</v>
          </cell>
          <cell r="Q60">
            <v>113.63000000000001</v>
          </cell>
          <cell r="R60">
            <v>35.900000000000006</v>
          </cell>
          <cell r="S60">
            <v>22.83</v>
          </cell>
          <cell r="T60">
            <v>0</v>
          </cell>
          <cell r="U60">
            <v>7</v>
          </cell>
          <cell r="V60">
            <v>66.37</v>
          </cell>
          <cell r="W60">
            <v>-3170</v>
          </cell>
          <cell r="X60">
            <v>4030</v>
          </cell>
          <cell r="Y60">
            <v>19.89</v>
          </cell>
          <cell r="Z60">
            <v>69</v>
          </cell>
          <cell r="AA60">
            <v>1</v>
          </cell>
          <cell r="AB60"/>
        </row>
        <row r="61">
          <cell r="A61" t="str">
            <v>CREALBANE 4CH 117,85 m² hab et 25,14 m² annexes  et 9,75 m² auvent/terrasse</v>
          </cell>
          <cell r="B61">
            <v>133900</v>
          </cell>
          <cell r="C61">
            <v>137900</v>
          </cell>
          <cell r="D61">
            <v>137000</v>
          </cell>
          <cell r="E61">
            <v>141500</v>
          </cell>
          <cell r="F61">
            <v>139500</v>
          </cell>
          <cell r="G61">
            <v>143500</v>
          </cell>
          <cell r="H61">
            <v>148500</v>
          </cell>
          <cell r="I61">
            <v>152900</v>
          </cell>
          <cell r="J61">
            <v>134500</v>
          </cell>
          <cell r="K61">
            <v>138500</v>
          </cell>
          <cell r="L61" t="str">
            <v>/</v>
          </cell>
          <cell r="M61" t="str">
            <v>/</v>
          </cell>
          <cell r="N61">
            <v>6420</v>
          </cell>
          <cell r="O61">
            <v>183.46999999999997</v>
          </cell>
          <cell r="P61">
            <v>729.81958903362954</v>
          </cell>
          <cell r="Q61">
            <v>117.85</v>
          </cell>
          <cell r="R61">
            <v>40.480000000000004</v>
          </cell>
          <cell r="S61">
            <v>25.14</v>
          </cell>
          <cell r="T61">
            <v>0</v>
          </cell>
          <cell r="U61">
            <v>9.75</v>
          </cell>
          <cell r="V61">
            <v>76.67</v>
          </cell>
          <cell r="W61">
            <v>-3650</v>
          </cell>
          <cell r="X61">
            <v>4490</v>
          </cell>
          <cell r="Y61">
            <v>19.809999999999999</v>
          </cell>
          <cell r="Z61">
            <v>69.519999999999982</v>
          </cell>
          <cell r="AA61"/>
          <cell r="AB61">
            <v>2</v>
          </cell>
        </row>
        <row r="62">
          <cell r="A62" t="str">
            <v>CREALBANE 4CH   117,85 m² hab et 40,66 m² annexes  et 9,75 m² auvent/terrasse</v>
          </cell>
          <cell r="B62">
            <v>139500</v>
          </cell>
          <cell r="C62">
            <v>143500</v>
          </cell>
          <cell r="D62">
            <v>142900</v>
          </cell>
          <cell r="E62">
            <v>146900</v>
          </cell>
          <cell r="F62">
            <v>144900</v>
          </cell>
          <cell r="G62">
            <v>149500</v>
          </cell>
          <cell r="H62">
            <v>153900</v>
          </cell>
          <cell r="I62">
            <v>158900</v>
          </cell>
          <cell r="J62">
            <v>139900</v>
          </cell>
          <cell r="K62">
            <v>144500</v>
          </cell>
          <cell r="L62" t="str">
            <v>/</v>
          </cell>
          <cell r="M62" t="str">
            <v>/</v>
          </cell>
          <cell r="N62">
            <v>6730</v>
          </cell>
          <cell r="O62">
            <v>198.98999999999998</v>
          </cell>
          <cell r="P62">
            <v>701.04025327905936</v>
          </cell>
          <cell r="Q62">
            <v>117.85</v>
          </cell>
          <cell r="R62">
            <v>40.480000000000004</v>
          </cell>
          <cell r="S62">
            <v>40.659999999999997</v>
          </cell>
          <cell r="T62">
            <v>0</v>
          </cell>
          <cell r="U62">
            <v>9.75</v>
          </cell>
          <cell r="V62">
            <v>76.67</v>
          </cell>
          <cell r="W62">
            <v>-3680</v>
          </cell>
          <cell r="X62">
            <v>4490</v>
          </cell>
          <cell r="Y62">
            <v>19.809999999999999</v>
          </cell>
          <cell r="Z62">
            <v>73.819999999999993</v>
          </cell>
          <cell r="AA62"/>
          <cell r="AB62">
            <v>2</v>
          </cell>
        </row>
        <row r="63">
          <cell r="A63" t="str">
            <v>CREALBANE 5CH 138,98 m² hab et 25,14 m² annexes  et 10,93 m² auvent/terrasse</v>
          </cell>
          <cell r="B63">
            <v>141000</v>
          </cell>
          <cell r="C63">
            <v>145500</v>
          </cell>
          <cell r="D63">
            <v>145500</v>
          </cell>
          <cell r="E63">
            <v>149900</v>
          </cell>
          <cell r="F63">
            <v>146500</v>
          </cell>
          <cell r="G63">
            <v>150900</v>
          </cell>
          <cell r="H63">
            <v>156900</v>
          </cell>
          <cell r="I63">
            <v>161500</v>
          </cell>
          <cell r="J63">
            <v>141900</v>
          </cell>
          <cell r="K63">
            <v>146500</v>
          </cell>
          <cell r="L63" t="str">
            <v>/</v>
          </cell>
          <cell r="M63" t="str">
            <v>/</v>
          </cell>
          <cell r="N63">
            <v>7130</v>
          </cell>
          <cell r="O63">
            <v>204.89</v>
          </cell>
          <cell r="P63">
            <v>688.17414222265609</v>
          </cell>
          <cell r="Q63">
            <v>138.98000000000002</v>
          </cell>
          <cell r="R63">
            <v>40.769999999999996</v>
          </cell>
          <cell r="S63">
            <v>25.14</v>
          </cell>
          <cell r="T63">
            <v>0</v>
          </cell>
          <cell r="U63">
            <v>10.93</v>
          </cell>
          <cell r="V63">
            <v>86.190000000000012</v>
          </cell>
          <cell r="W63">
            <v>-3880</v>
          </cell>
          <cell r="X63">
            <v>4920</v>
          </cell>
          <cell r="Y63">
            <v>23.72</v>
          </cell>
          <cell r="Z63">
            <v>74.099999999999994</v>
          </cell>
          <cell r="AA63"/>
          <cell r="AB63">
            <v>4</v>
          </cell>
        </row>
        <row r="64">
          <cell r="A64" t="str">
            <v>CREALBANE 5CH   138,98 m² hab et 40,66 m² annexes  et 10,93 m² auvent/terrasse</v>
          </cell>
          <cell r="B64">
            <v>152900</v>
          </cell>
          <cell r="C64">
            <v>157500</v>
          </cell>
          <cell r="D64">
            <v>156900</v>
          </cell>
          <cell r="E64">
            <v>161900</v>
          </cell>
          <cell r="F64">
            <v>158000</v>
          </cell>
          <cell r="G64">
            <v>162900</v>
          </cell>
          <cell r="H64">
            <v>168500</v>
          </cell>
          <cell r="I64">
            <v>173500</v>
          </cell>
          <cell r="J64">
            <v>153500</v>
          </cell>
          <cell r="K64">
            <v>158500</v>
          </cell>
          <cell r="L64" t="str">
            <v>/</v>
          </cell>
          <cell r="M64" t="str">
            <v>/</v>
          </cell>
          <cell r="N64">
            <v>7440</v>
          </cell>
          <cell r="O64">
            <v>220.41</v>
          </cell>
          <cell r="P64">
            <v>693.70718206977904</v>
          </cell>
          <cell r="Q64">
            <v>138.98000000000002</v>
          </cell>
          <cell r="R64">
            <v>40.769999999999996</v>
          </cell>
          <cell r="S64">
            <v>40.659999999999997</v>
          </cell>
          <cell r="T64">
            <v>0</v>
          </cell>
          <cell r="U64">
            <v>10.93</v>
          </cell>
          <cell r="V64">
            <v>86.190000000000012</v>
          </cell>
          <cell r="W64">
            <v>-3910</v>
          </cell>
          <cell r="X64">
            <v>4920</v>
          </cell>
          <cell r="Y64">
            <v>23.72</v>
          </cell>
          <cell r="Z64">
            <v>79.899999999999991</v>
          </cell>
          <cell r="AA64"/>
          <cell r="AB64">
            <v>4</v>
          </cell>
        </row>
        <row r="65">
          <cell r="A65" t="str">
            <v>CREACIENDA 4CH  115,46 m² hab et 28,5 m² annexes  et 7,14 m² auvent/terrasse</v>
          </cell>
          <cell r="B65">
            <v>130900</v>
          </cell>
          <cell r="C65">
            <v>134900</v>
          </cell>
          <cell r="D65">
            <v>134500</v>
          </cell>
          <cell r="E65">
            <v>138500</v>
          </cell>
          <cell r="F65">
            <v>136500</v>
          </cell>
          <cell r="G65">
            <v>140500</v>
          </cell>
          <cell r="H65">
            <v>145500</v>
          </cell>
          <cell r="I65">
            <v>149900</v>
          </cell>
          <cell r="J65">
            <v>131500</v>
          </cell>
          <cell r="K65">
            <v>135500</v>
          </cell>
          <cell r="L65" t="str">
            <v>/</v>
          </cell>
          <cell r="M65" t="str">
            <v>/</v>
          </cell>
          <cell r="N65">
            <v>6490</v>
          </cell>
          <cell r="O65">
            <v>186.07</v>
          </cell>
          <cell r="P65">
            <v>703.49868329123456</v>
          </cell>
          <cell r="Q65">
            <v>115.46</v>
          </cell>
          <cell r="R65">
            <v>42.11</v>
          </cell>
          <cell r="S65">
            <v>28.5</v>
          </cell>
          <cell r="T65">
            <v>0</v>
          </cell>
          <cell r="U65">
            <v>7.14</v>
          </cell>
          <cell r="V65">
            <v>72.86</v>
          </cell>
          <cell r="W65">
            <v>-3580</v>
          </cell>
          <cell r="X65">
            <v>4220</v>
          </cell>
          <cell r="Y65">
            <v>19.21</v>
          </cell>
          <cell r="Z65">
            <v>67.2</v>
          </cell>
          <cell r="AA65"/>
          <cell r="AB65">
            <v>1</v>
          </cell>
        </row>
        <row r="66">
          <cell r="A66" t="str">
            <v>CREACIENDA 4CH  115,46 m² hab et 28,5 m² annexes  et 25,75 m² auvent/terrasse</v>
          </cell>
          <cell r="B66">
            <v>136500</v>
          </cell>
          <cell r="C66">
            <v>140900</v>
          </cell>
          <cell r="D66">
            <v>139900</v>
          </cell>
          <cell r="E66">
            <v>144000</v>
          </cell>
          <cell r="F66">
            <v>141900</v>
          </cell>
          <cell r="G66">
            <v>146500</v>
          </cell>
          <cell r="H66">
            <v>151000</v>
          </cell>
          <cell r="I66">
            <v>155900</v>
          </cell>
          <cell r="J66">
            <v>137500</v>
          </cell>
          <cell r="K66">
            <v>141500</v>
          </cell>
          <cell r="L66" t="str">
            <v>/</v>
          </cell>
          <cell r="M66" t="str">
            <v>/</v>
          </cell>
          <cell r="N66">
            <v>6610</v>
          </cell>
          <cell r="O66">
            <v>186.07</v>
          </cell>
          <cell r="P66">
            <v>733.59488364593972</v>
          </cell>
          <cell r="Q66">
            <v>115.46</v>
          </cell>
          <cell r="R66">
            <v>42.11</v>
          </cell>
          <cell r="S66">
            <v>28.5</v>
          </cell>
          <cell r="T66">
            <v>0</v>
          </cell>
          <cell r="U66">
            <v>25.75</v>
          </cell>
          <cell r="V66">
            <v>72.86</v>
          </cell>
          <cell r="W66">
            <v>-3670</v>
          </cell>
          <cell r="X66">
            <v>4220</v>
          </cell>
          <cell r="Y66">
            <v>19.21</v>
          </cell>
          <cell r="Z66">
            <v>73</v>
          </cell>
          <cell r="AA66"/>
          <cell r="AB66">
            <v>1</v>
          </cell>
        </row>
        <row r="67">
          <cell r="A67" t="str">
            <v>CREANOE 3CH   115,11 m² hab et 16,2 m² annexes  et 20,76 m² auvent/terrasse</v>
          </cell>
          <cell r="B67">
            <v>139900</v>
          </cell>
          <cell r="C67">
            <v>143900</v>
          </cell>
          <cell r="D67">
            <v>143000</v>
          </cell>
          <cell r="E67">
            <v>147500</v>
          </cell>
          <cell r="F67">
            <v>145500</v>
          </cell>
          <cell r="G67">
            <v>149500</v>
          </cell>
          <cell r="H67">
            <v>154500</v>
          </cell>
          <cell r="I67">
            <v>158900</v>
          </cell>
          <cell r="J67">
            <v>140500</v>
          </cell>
          <cell r="K67">
            <v>144900</v>
          </cell>
          <cell r="L67" t="str">
            <v>/</v>
          </cell>
          <cell r="M67" t="str">
            <v>/</v>
          </cell>
          <cell r="N67">
            <v>6800</v>
          </cell>
          <cell r="O67">
            <v>162.21999999999997</v>
          </cell>
          <cell r="P67">
            <v>862.40907409690556</v>
          </cell>
          <cell r="Q67">
            <v>115.10999999999997</v>
          </cell>
          <cell r="R67">
            <v>30.91</v>
          </cell>
          <cell r="S67">
            <v>16.2</v>
          </cell>
          <cell r="T67">
            <v>0</v>
          </cell>
          <cell r="U67">
            <v>20.76</v>
          </cell>
          <cell r="V67">
            <v>73.899999999999977</v>
          </cell>
          <cell r="W67">
            <v>-3650</v>
          </cell>
          <cell r="X67">
            <v>4210</v>
          </cell>
          <cell r="Y67">
            <v>19.239999999999998</v>
          </cell>
          <cell r="Z67">
            <v>80.649999999999991</v>
          </cell>
          <cell r="AA67"/>
          <cell r="AB67">
            <v>5</v>
          </cell>
        </row>
        <row r="68">
          <cell r="A68" t="str">
            <v>CREANOE 4CH  137,98 m² hab et 19,47 m² annexes  et 24,93 m² auvent/terrasse</v>
          </cell>
          <cell r="B68">
            <v>157500</v>
          </cell>
          <cell r="C68">
            <v>161900</v>
          </cell>
          <cell r="D68">
            <v>161500</v>
          </cell>
          <cell r="E68">
            <v>166500</v>
          </cell>
          <cell r="F68">
            <v>162500</v>
          </cell>
          <cell r="G68">
            <v>167500</v>
          </cell>
          <cell r="H68">
            <v>172900</v>
          </cell>
          <cell r="I68">
            <v>177900</v>
          </cell>
          <cell r="J68">
            <v>157900</v>
          </cell>
          <cell r="K68">
            <v>162900</v>
          </cell>
          <cell r="L68" t="str">
            <v>/</v>
          </cell>
          <cell r="M68" t="str">
            <v>/</v>
          </cell>
          <cell r="N68">
            <v>7940</v>
          </cell>
          <cell r="O68">
            <v>200.11000000000004</v>
          </cell>
          <cell r="P68">
            <v>787.06711308780154</v>
          </cell>
          <cell r="Q68">
            <v>137.98000000000005</v>
          </cell>
          <cell r="R68">
            <v>42.66</v>
          </cell>
          <cell r="S68">
            <v>19.47</v>
          </cell>
          <cell r="T68">
            <v>0</v>
          </cell>
          <cell r="U68">
            <v>24.93</v>
          </cell>
          <cell r="V68">
            <v>88.610000000000042</v>
          </cell>
          <cell r="W68">
            <v>-4080</v>
          </cell>
          <cell r="X68">
            <v>4740</v>
          </cell>
          <cell r="Y68">
            <v>24.16</v>
          </cell>
          <cell r="Z68">
            <v>90.81</v>
          </cell>
          <cell r="AA68"/>
          <cell r="AB68">
            <v>2</v>
          </cell>
        </row>
        <row r="69">
          <cell r="A69" t="str">
            <v>CREANOE 4CH 158,17 m² hab et 34,81 m² annexes  et 40,94 m² auvent/terrasse</v>
          </cell>
          <cell r="B69">
            <v>178500</v>
          </cell>
          <cell r="C69">
            <v>183900</v>
          </cell>
          <cell r="D69">
            <v>183900</v>
          </cell>
          <cell r="E69">
            <v>189500</v>
          </cell>
          <cell r="F69">
            <v>183900</v>
          </cell>
          <cell r="G69">
            <v>189500</v>
          </cell>
          <cell r="H69">
            <v>194900</v>
          </cell>
          <cell r="I69">
            <v>200900</v>
          </cell>
          <cell r="J69">
            <v>179500</v>
          </cell>
          <cell r="K69">
            <v>184900</v>
          </cell>
          <cell r="L69" t="str">
            <v>/</v>
          </cell>
          <cell r="M69" t="str">
            <v>/</v>
          </cell>
          <cell r="N69">
            <v>8740</v>
          </cell>
          <cell r="O69">
            <v>238.23000000000002</v>
          </cell>
          <cell r="P69">
            <v>749.2759098350333</v>
          </cell>
          <cell r="Q69">
            <v>158.17000000000002</v>
          </cell>
          <cell r="R69">
            <v>45.25</v>
          </cell>
          <cell r="S69">
            <v>34.81</v>
          </cell>
          <cell r="T69">
            <v>0</v>
          </cell>
          <cell r="U69">
            <v>40.94</v>
          </cell>
          <cell r="V69">
            <v>99.47</v>
          </cell>
          <cell r="W69">
            <v>-4380</v>
          </cell>
          <cell r="X69">
            <v>5480</v>
          </cell>
          <cell r="Y69">
            <v>26.74</v>
          </cell>
          <cell r="Z69">
            <v>108.01999999999998</v>
          </cell>
          <cell r="AA69"/>
          <cell r="AB69">
            <v>2</v>
          </cell>
        </row>
        <row r="70">
          <cell r="A70" t="str">
            <v>CREAPOLIS  3CH  95,5 m² hab et 50,92 m² annexes  et 7,35 m² auvent/terrasse</v>
          </cell>
          <cell r="B70">
            <v>117500</v>
          </cell>
          <cell r="C70">
            <v>120900</v>
          </cell>
          <cell r="D70">
            <v>120500</v>
          </cell>
          <cell r="E70">
            <v>124000</v>
          </cell>
          <cell r="F70">
            <v>122900</v>
          </cell>
          <cell r="G70">
            <v>126500</v>
          </cell>
          <cell r="H70">
            <v>130900</v>
          </cell>
          <cell r="I70">
            <v>134900</v>
          </cell>
          <cell r="J70">
            <v>117900</v>
          </cell>
          <cell r="K70">
            <v>121500</v>
          </cell>
          <cell r="L70">
            <v>119900</v>
          </cell>
          <cell r="M70">
            <v>123500</v>
          </cell>
          <cell r="N70">
            <v>5780</v>
          </cell>
          <cell r="O70">
            <v>191.86</v>
          </cell>
          <cell r="P70">
            <v>612.42572709267165</v>
          </cell>
          <cell r="Q70">
            <v>95.499999999999986</v>
          </cell>
          <cell r="R70">
            <v>45.440000000000005</v>
          </cell>
          <cell r="S70">
            <v>50.92</v>
          </cell>
          <cell r="T70">
            <v>0</v>
          </cell>
          <cell r="U70">
            <v>7.35</v>
          </cell>
          <cell r="V70">
            <v>59.729999999999983</v>
          </cell>
          <cell r="W70">
            <v>-2710</v>
          </cell>
          <cell r="X70">
            <v>2860</v>
          </cell>
          <cell r="Y70">
            <v>16</v>
          </cell>
          <cell r="Z70">
            <v>56.7</v>
          </cell>
          <cell r="AA70"/>
          <cell r="AB70">
            <v>5</v>
          </cell>
        </row>
        <row r="71">
          <cell r="A71" t="str">
            <v>CREAPOLIS  4CH 104,31 m² hab et 60,38 m² annexes  et 7,35 m² auvent/terrasse</v>
          </cell>
          <cell r="B71">
            <v>121900</v>
          </cell>
          <cell r="C71">
            <v>125900</v>
          </cell>
          <cell r="D71">
            <v>125500</v>
          </cell>
          <cell r="E71">
            <v>129000</v>
          </cell>
          <cell r="F71">
            <v>127500</v>
          </cell>
          <cell r="G71">
            <v>131500</v>
          </cell>
          <cell r="H71">
            <v>135900</v>
          </cell>
          <cell r="I71">
            <v>140000</v>
          </cell>
          <cell r="J71">
            <v>122500</v>
          </cell>
          <cell r="K71">
            <v>126500</v>
          </cell>
          <cell r="L71" t="str">
            <v>/</v>
          </cell>
          <cell r="M71" t="str">
            <v>/</v>
          </cell>
          <cell r="N71">
            <v>6260</v>
          </cell>
          <cell r="O71">
            <v>218.95000000000002</v>
          </cell>
          <cell r="P71">
            <v>556.74811600822102</v>
          </cell>
          <cell r="Q71">
            <v>104.31000000000002</v>
          </cell>
          <cell r="R71">
            <v>54.26</v>
          </cell>
          <cell r="S71">
            <v>60.38</v>
          </cell>
          <cell r="T71">
            <v>0</v>
          </cell>
          <cell r="U71">
            <v>7.35</v>
          </cell>
          <cell r="V71">
            <v>58.38000000000001</v>
          </cell>
          <cell r="W71">
            <v>-2900</v>
          </cell>
          <cell r="X71">
            <v>3020</v>
          </cell>
          <cell r="Y71">
            <v>18.16</v>
          </cell>
          <cell r="Z71">
            <v>58.9</v>
          </cell>
          <cell r="AA71"/>
          <cell r="AB71">
            <v>2</v>
          </cell>
        </row>
        <row r="72">
          <cell r="A72" t="str">
            <v>CREATTITUDE   3CH 89,47 m² hab et 97,21 m² annexes  et 4,48 m² auvent/terrasse</v>
          </cell>
          <cell r="B72">
            <v>110900</v>
          </cell>
          <cell r="C72">
            <v>114500</v>
          </cell>
          <cell r="D72">
            <v>114000</v>
          </cell>
          <cell r="E72">
            <v>117500</v>
          </cell>
          <cell r="F72">
            <v>116500</v>
          </cell>
          <cell r="G72">
            <v>119900</v>
          </cell>
          <cell r="H72">
            <v>122500</v>
          </cell>
          <cell r="I72">
            <v>126500</v>
          </cell>
          <cell r="J72">
            <v>111500</v>
          </cell>
          <cell r="K72">
            <v>114900</v>
          </cell>
          <cell r="L72">
            <v>113500</v>
          </cell>
          <cell r="M72">
            <v>116900</v>
          </cell>
          <cell r="N72">
            <v>5530</v>
          </cell>
          <cell r="O72">
            <v>186.68</v>
          </cell>
          <cell r="P72">
            <v>594.06470966359541</v>
          </cell>
          <cell r="Q72">
            <v>89.47</v>
          </cell>
          <cell r="R72">
            <v>0</v>
          </cell>
          <cell r="S72">
            <v>0</v>
          </cell>
          <cell r="T72">
            <v>97.21</v>
          </cell>
          <cell r="U72">
            <v>4.4799999999999995</v>
          </cell>
          <cell r="V72">
            <v>57.17</v>
          </cell>
          <cell r="W72">
            <v>-2650</v>
          </cell>
          <cell r="X72">
            <v>2960</v>
          </cell>
          <cell r="Y72">
            <v>15.32</v>
          </cell>
          <cell r="Z72">
            <v>44.800000000000004</v>
          </cell>
          <cell r="AA72"/>
          <cell r="AB72">
            <v>1</v>
          </cell>
        </row>
        <row r="73">
          <cell r="A73" t="str">
            <v>CREATTITUDE   4CH 99,23 m² hab et 107,85 m² annexes  et 5,6 m² auvent/terrasse</v>
          </cell>
          <cell r="B73">
            <v>118900</v>
          </cell>
          <cell r="C73">
            <v>122500</v>
          </cell>
          <cell r="D73">
            <v>122000</v>
          </cell>
          <cell r="E73">
            <v>125900</v>
          </cell>
          <cell r="F73">
            <v>123900</v>
          </cell>
          <cell r="G73">
            <v>127900</v>
          </cell>
          <cell r="H73">
            <v>130900</v>
          </cell>
          <cell r="I73">
            <v>134900</v>
          </cell>
          <cell r="J73">
            <v>119500</v>
          </cell>
          <cell r="K73">
            <v>122900</v>
          </cell>
          <cell r="L73">
            <v>121500</v>
          </cell>
          <cell r="M73">
            <v>124900</v>
          </cell>
          <cell r="N73">
            <v>6130</v>
          </cell>
          <cell r="O73">
            <v>207.07999999999998</v>
          </cell>
          <cell r="P73">
            <v>574.17423218079978</v>
          </cell>
          <cell r="Q73">
            <v>99.23</v>
          </cell>
          <cell r="R73">
            <v>0</v>
          </cell>
          <cell r="S73">
            <v>0</v>
          </cell>
          <cell r="T73">
            <v>107.85</v>
          </cell>
          <cell r="U73">
            <v>5.6000000000000005</v>
          </cell>
          <cell r="V73">
            <v>54.940000000000005</v>
          </cell>
          <cell r="W73">
            <v>-2830</v>
          </cell>
          <cell r="X73">
            <v>2830</v>
          </cell>
          <cell r="Y73">
            <v>17.43</v>
          </cell>
          <cell r="Z73">
            <v>48.800000000000004</v>
          </cell>
          <cell r="AA73"/>
          <cell r="AB73">
            <v>1</v>
          </cell>
        </row>
        <row r="74">
          <cell r="A74" t="str">
            <v>CREADELIA  3CH  91,03 m² hab et 18 m² annexes  et 4,28 m² auvent/terrasse</v>
          </cell>
          <cell r="B74">
            <v>138500</v>
          </cell>
          <cell r="C74">
            <v>142900</v>
          </cell>
          <cell r="D74">
            <v>141900</v>
          </cell>
          <cell r="E74">
            <v>145900</v>
          </cell>
          <cell r="F74">
            <v>143900</v>
          </cell>
          <cell r="G74">
            <v>148500</v>
          </cell>
          <cell r="H74">
            <v>150500</v>
          </cell>
          <cell r="I74">
            <v>154900</v>
          </cell>
          <cell r="J74">
            <v>139000</v>
          </cell>
          <cell r="K74">
            <v>143500</v>
          </cell>
          <cell r="L74">
            <v>140900</v>
          </cell>
          <cell r="M74">
            <v>145500</v>
          </cell>
          <cell r="N74">
            <v>4570</v>
          </cell>
          <cell r="O74">
            <v>109.03</v>
          </cell>
          <cell r="P74">
            <v>1270.2925800238465</v>
          </cell>
          <cell r="Q74">
            <v>91.03</v>
          </cell>
          <cell r="R74">
            <v>0</v>
          </cell>
          <cell r="S74">
            <v>18</v>
          </cell>
          <cell r="T74">
            <v>0</v>
          </cell>
          <cell r="U74">
            <v>4.28</v>
          </cell>
          <cell r="V74">
            <v>57.910000000000004</v>
          </cell>
          <cell r="W74">
            <v>-2780</v>
          </cell>
          <cell r="X74">
            <v>2980</v>
          </cell>
          <cell r="Y74">
            <v>19.77</v>
          </cell>
          <cell r="Z74">
            <v>0</v>
          </cell>
          <cell r="AA74"/>
          <cell r="AB74">
            <v>2</v>
          </cell>
        </row>
        <row r="75">
          <cell r="A75" t="str">
            <v>CREADELIA  3CH  toiture bac acier cintré 91,03 m² hab et 18 m² annexes  et 4,28 m² auvent/terrasse</v>
          </cell>
          <cell r="B75">
            <v>139500</v>
          </cell>
          <cell r="C75">
            <v>143900</v>
          </cell>
          <cell r="D75">
            <v>142500</v>
          </cell>
          <cell r="E75">
            <v>146900</v>
          </cell>
          <cell r="F75">
            <v>144900</v>
          </cell>
          <cell r="G75">
            <v>149000</v>
          </cell>
          <cell r="H75">
            <v>151500</v>
          </cell>
          <cell r="I75">
            <v>155900</v>
          </cell>
          <cell r="J75">
            <v>139900</v>
          </cell>
          <cell r="K75">
            <v>144500</v>
          </cell>
          <cell r="L75">
            <v>141900</v>
          </cell>
          <cell r="M75">
            <v>146500</v>
          </cell>
          <cell r="N75">
            <v>4570</v>
          </cell>
          <cell r="O75">
            <v>109.03</v>
          </cell>
          <cell r="P75">
            <v>1279.4643676052463</v>
          </cell>
          <cell r="Q75">
            <v>91.03</v>
          </cell>
          <cell r="R75">
            <v>0</v>
          </cell>
          <cell r="S75">
            <v>18</v>
          </cell>
          <cell r="T75">
            <v>0</v>
          </cell>
          <cell r="U75">
            <v>4.28</v>
          </cell>
          <cell r="V75">
            <v>57.910000000000004</v>
          </cell>
          <cell r="W75">
            <v>-2780</v>
          </cell>
          <cell r="X75">
            <v>2980</v>
          </cell>
          <cell r="Y75">
            <v>19.77</v>
          </cell>
          <cell r="Z75">
            <v>0</v>
          </cell>
          <cell r="AA75"/>
          <cell r="AB75">
            <v>2</v>
          </cell>
        </row>
        <row r="76">
          <cell r="A76" t="str">
            <v>CREADELIA  3CH  toiture terrasse 91,03 m² hab et 18 m² annexes  et 4,28 m² auvent/terrasse</v>
          </cell>
          <cell r="B76">
            <v>148900</v>
          </cell>
          <cell r="C76">
            <v>153500</v>
          </cell>
          <cell r="D76">
            <v>152000</v>
          </cell>
          <cell r="E76">
            <v>156900</v>
          </cell>
          <cell r="F76">
            <v>154500</v>
          </cell>
          <cell r="G76">
            <v>158900</v>
          </cell>
          <cell r="H76">
            <v>160500</v>
          </cell>
          <cell r="I76">
            <v>165500</v>
          </cell>
          <cell r="J76">
            <v>149500</v>
          </cell>
          <cell r="K76">
            <v>153900</v>
          </cell>
          <cell r="L76">
            <v>151500</v>
          </cell>
          <cell r="M76">
            <v>155900</v>
          </cell>
          <cell r="N76">
            <v>3490</v>
          </cell>
          <cell r="O76">
            <v>109.03</v>
          </cell>
          <cell r="P76">
            <v>1365.6791708704027</v>
          </cell>
          <cell r="Q76">
            <v>91.03</v>
          </cell>
          <cell r="R76">
            <v>0</v>
          </cell>
          <cell r="S76">
            <v>18</v>
          </cell>
          <cell r="T76">
            <v>0</v>
          </cell>
          <cell r="U76">
            <v>4.28</v>
          </cell>
          <cell r="V76">
            <v>57.910000000000004</v>
          </cell>
          <cell r="W76">
            <v>-2780</v>
          </cell>
          <cell r="X76">
            <v>2980</v>
          </cell>
          <cell r="Y76">
            <v>19.77</v>
          </cell>
          <cell r="Z76">
            <v>0</v>
          </cell>
          <cell r="AA76"/>
          <cell r="AB76">
            <v>2</v>
          </cell>
        </row>
        <row r="77">
          <cell r="A77" t="str">
            <v>CREADELIA  4CH toiture bac acier droit 114,8 m² hab et 25,2 m² annexes  et 4,76 m² auvent/terrasse</v>
          </cell>
          <cell r="B77">
            <v>160900</v>
          </cell>
          <cell r="C77">
            <v>165500</v>
          </cell>
          <cell r="D77">
            <v>163900</v>
          </cell>
          <cell r="E77">
            <v>168900</v>
          </cell>
          <cell r="F77">
            <v>165900</v>
          </cell>
          <cell r="G77">
            <v>170900</v>
          </cell>
          <cell r="H77">
            <v>172900</v>
          </cell>
          <cell r="I77">
            <v>178500</v>
          </cell>
          <cell r="J77">
            <v>161500</v>
          </cell>
          <cell r="K77">
            <v>166500</v>
          </cell>
          <cell r="L77" t="str">
            <v>/</v>
          </cell>
          <cell r="M77" t="str">
            <v>/</v>
          </cell>
          <cell r="N77">
            <v>5200</v>
          </cell>
          <cell r="O77">
            <v>140</v>
          </cell>
          <cell r="P77">
            <v>1149.2857142857142</v>
          </cell>
          <cell r="Q77">
            <v>114.8</v>
          </cell>
          <cell r="R77">
            <v>0</v>
          </cell>
          <cell r="S77">
            <v>25.2</v>
          </cell>
          <cell r="T77">
            <v>0</v>
          </cell>
          <cell r="U77">
            <v>4.76</v>
          </cell>
          <cell r="V77">
            <v>69.53</v>
          </cell>
          <cell r="W77">
            <v>-3240</v>
          </cell>
          <cell r="X77">
            <v>4100</v>
          </cell>
          <cell r="Y77">
            <v>24.97</v>
          </cell>
          <cell r="Z77">
            <v>0</v>
          </cell>
          <cell r="AA77"/>
          <cell r="AB77">
            <v>2</v>
          </cell>
        </row>
        <row r="78">
          <cell r="A78" t="str">
            <v>CREADELIA  4CH   toiture bac acier cintré 114,8 m² hab et 25,2 m² annexes  et 4,76 m² auvent/terrasse</v>
          </cell>
          <cell r="B78">
            <v>161900</v>
          </cell>
          <cell r="C78">
            <v>166500</v>
          </cell>
          <cell r="D78">
            <v>164900</v>
          </cell>
          <cell r="E78">
            <v>169900</v>
          </cell>
          <cell r="F78">
            <v>166900</v>
          </cell>
          <cell r="G78">
            <v>171900</v>
          </cell>
          <cell r="H78">
            <v>173900</v>
          </cell>
          <cell r="I78">
            <v>179500</v>
          </cell>
          <cell r="J78">
            <v>162500</v>
          </cell>
          <cell r="K78">
            <v>167500</v>
          </cell>
          <cell r="L78" t="str">
            <v>/</v>
          </cell>
          <cell r="M78" t="str">
            <v>/</v>
          </cell>
          <cell r="N78">
            <v>5200</v>
          </cell>
          <cell r="O78">
            <v>140</v>
          </cell>
          <cell r="P78">
            <v>1156.4285714285713</v>
          </cell>
          <cell r="Q78">
            <v>114.8</v>
          </cell>
          <cell r="R78">
            <v>0</v>
          </cell>
          <cell r="S78">
            <v>25.2</v>
          </cell>
          <cell r="T78">
            <v>0</v>
          </cell>
          <cell r="U78">
            <v>4.76</v>
          </cell>
          <cell r="V78">
            <v>69.53</v>
          </cell>
          <cell r="W78">
            <v>-3240</v>
          </cell>
          <cell r="X78">
            <v>4100</v>
          </cell>
          <cell r="Y78">
            <v>24.97</v>
          </cell>
          <cell r="Z78">
            <v>0</v>
          </cell>
          <cell r="AA78"/>
          <cell r="AB78">
            <v>2</v>
          </cell>
        </row>
        <row r="79">
          <cell r="A79" t="str">
            <v>CREADELIA  4CH  toiture terrasse 114,8 m² hab et 25,2 m² annexes  et 4,76 m² auvent/terrasse</v>
          </cell>
          <cell r="B79">
            <v>171900</v>
          </cell>
          <cell r="C79">
            <v>176900</v>
          </cell>
          <cell r="D79">
            <v>175000</v>
          </cell>
          <cell r="E79">
            <v>180500</v>
          </cell>
          <cell r="F79">
            <v>176900</v>
          </cell>
          <cell r="G79">
            <v>182500</v>
          </cell>
          <cell r="H79">
            <v>184000</v>
          </cell>
          <cell r="I79">
            <v>189900</v>
          </cell>
          <cell r="J79">
            <v>172500</v>
          </cell>
          <cell r="K79">
            <v>177500</v>
          </cell>
          <cell r="L79" t="str">
            <v>/</v>
          </cell>
          <cell r="M79" t="str">
            <v>/</v>
          </cell>
          <cell r="N79">
            <v>4080</v>
          </cell>
          <cell r="O79">
            <v>140</v>
          </cell>
          <cell r="P79">
            <v>1227.8571428571429</v>
          </cell>
          <cell r="Q79">
            <v>114.8</v>
          </cell>
          <cell r="R79">
            <v>0</v>
          </cell>
          <cell r="S79">
            <v>25.2</v>
          </cell>
          <cell r="T79">
            <v>0</v>
          </cell>
          <cell r="U79">
            <v>4.76</v>
          </cell>
          <cell r="V79">
            <v>69.53</v>
          </cell>
          <cell r="W79">
            <v>-3210</v>
          </cell>
          <cell r="X79">
            <v>4100</v>
          </cell>
          <cell r="Y79">
            <v>24.97</v>
          </cell>
          <cell r="Z79">
            <v>0</v>
          </cell>
          <cell r="AA79"/>
          <cell r="AB79">
            <v>2</v>
          </cell>
        </row>
        <row r="80">
          <cell r="A80" t="str">
            <v>CREALORA   3CH   toiture bac acier droit 84,56 m² hab et 20,85 m² annexes  et 0,72 m² auvent/terrasse</v>
          </cell>
          <cell r="B80">
            <v>99500</v>
          </cell>
          <cell r="C80">
            <v>102500</v>
          </cell>
          <cell r="D80">
            <v>102900</v>
          </cell>
          <cell r="E80">
            <v>105900</v>
          </cell>
          <cell r="F80">
            <v>104900</v>
          </cell>
          <cell r="G80">
            <v>107900</v>
          </cell>
          <cell r="H80">
            <v>111000</v>
          </cell>
          <cell r="I80">
            <v>114500</v>
          </cell>
          <cell r="J80">
            <v>100000</v>
          </cell>
          <cell r="K80">
            <v>103000</v>
          </cell>
          <cell r="L80">
            <v>101900</v>
          </cell>
          <cell r="M80">
            <v>105000</v>
          </cell>
          <cell r="N80">
            <v>4490</v>
          </cell>
          <cell r="O80">
            <v>105.41</v>
          </cell>
          <cell r="P80">
            <v>943.93321316763115</v>
          </cell>
          <cell r="Q80">
            <v>84.56</v>
          </cell>
          <cell r="R80">
            <v>0</v>
          </cell>
          <cell r="S80">
            <v>20.85</v>
          </cell>
          <cell r="T80">
            <v>0</v>
          </cell>
          <cell r="U80">
            <v>0.72</v>
          </cell>
          <cell r="V80">
            <v>53.099999999999987</v>
          </cell>
          <cell r="W80">
            <v>-2800</v>
          </cell>
          <cell r="X80">
            <v>3370</v>
          </cell>
          <cell r="Y80">
            <v>16.39</v>
          </cell>
          <cell r="Z80">
            <v>0</v>
          </cell>
          <cell r="AA80"/>
          <cell r="AB80">
            <v>2</v>
          </cell>
        </row>
        <row r="81">
          <cell r="A81" t="str">
            <v>CREALORA 3CH  toiture bac acier cintré 84,56 m² hab et 20,85 m² annexes  et 0,72 m² auvent/terrasse</v>
          </cell>
          <cell r="B81">
            <v>101500</v>
          </cell>
          <cell r="C81">
            <v>104500</v>
          </cell>
          <cell r="D81">
            <v>104500</v>
          </cell>
          <cell r="E81">
            <v>107900</v>
          </cell>
          <cell r="F81">
            <v>106500</v>
          </cell>
          <cell r="G81">
            <v>109900</v>
          </cell>
          <cell r="H81">
            <v>112900</v>
          </cell>
          <cell r="I81">
            <v>116500</v>
          </cell>
          <cell r="J81">
            <v>101900</v>
          </cell>
          <cell r="K81">
            <v>104900</v>
          </cell>
          <cell r="L81">
            <v>103900</v>
          </cell>
          <cell r="M81">
            <v>106900</v>
          </cell>
          <cell r="N81">
            <v>4490</v>
          </cell>
          <cell r="O81">
            <v>105.41</v>
          </cell>
          <cell r="P81">
            <v>962.90674509059863</v>
          </cell>
          <cell r="Q81">
            <v>84.56</v>
          </cell>
          <cell r="R81">
            <v>0</v>
          </cell>
          <cell r="S81">
            <v>20.85</v>
          </cell>
          <cell r="T81">
            <v>0</v>
          </cell>
          <cell r="U81">
            <v>0.72</v>
          </cell>
          <cell r="V81">
            <v>53.099999999999987</v>
          </cell>
          <cell r="W81">
            <v>-2800</v>
          </cell>
          <cell r="X81">
            <v>3370</v>
          </cell>
          <cell r="Y81">
            <v>16.39</v>
          </cell>
          <cell r="Z81">
            <v>0</v>
          </cell>
          <cell r="AA81"/>
          <cell r="AB81">
            <v>2</v>
          </cell>
        </row>
        <row r="82">
          <cell r="A82" t="str">
            <v>CREALORA   4CH   toiture bac acier droit 98,27 m² hab et 20,85 m² annexes  et 0,72 m² auvent/terrasse</v>
          </cell>
          <cell r="B82">
            <v>107500</v>
          </cell>
          <cell r="C82">
            <v>110900</v>
          </cell>
          <cell r="D82">
            <v>110900</v>
          </cell>
          <cell r="E82">
            <v>114500</v>
          </cell>
          <cell r="F82">
            <v>112900</v>
          </cell>
          <cell r="G82">
            <v>116500</v>
          </cell>
          <cell r="H82">
            <v>119500</v>
          </cell>
          <cell r="I82">
            <v>123000</v>
          </cell>
          <cell r="J82">
            <v>108500</v>
          </cell>
          <cell r="K82">
            <v>111500</v>
          </cell>
          <cell r="L82">
            <v>109900</v>
          </cell>
          <cell r="M82">
            <v>113500</v>
          </cell>
          <cell r="N82">
            <v>5580</v>
          </cell>
          <cell r="O82">
            <v>119.12</v>
          </cell>
          <cell r="P82">
            <v>902.45130960376093</v>
          </cell>
          <cell r="Q82">
            <v>98.27000000000001</v>
          </cell>
          <cell r="R82">
            <v>0</v>
          </cell>
          <cell r="S82">
            <v>20.85</v>
          </cell>
          <cell r="T82">
            <v>0</v>
          </cell>
          <cell r="U82">
            <v>0.72</v>
          </cell>
          <cell r="V82">
            <v>55.63000000000001</v>
          </cell>
          <cell r="W82">
            <v>-2980</v>
          </cell>
          <cell r="X82">
            <v>3480</v>
          </cell>
          <cell r="Y82">
            <v>19.690000000000001</v>
          </cell>
          <cell r="Z82">
            <v>0</v>
          </cell>
          <cell r="AA82"/>
          <cell r="AB82">
            <v>2</v>
          </cell>
        </row>
        <row r="83">
          <cell r="A83" t="str">
            <v>CREALORA 4CH   toiture bac acier cintré 98,27 m² hab et 20,85 m² annexes  et 0,72 m² auvent/terrasse</v>
          </cell>
          <cell r="B83">
            <v>108900</v>
          </cell>
          <cell r="C83">
            <v>112000</v>
          </cell>
          <cell r="D83">
            <v>112000</v>
          </cell>
          <cell r="E83">
            <v>115500</v>
          </cell>
          <cell r="F83">
            <v>113900</v>
          </cell>
          <cell r="G83">
            <v>117500</v>
          </cell>
          <cell r="H83">
            <v>120900</v>
          </cell>
          <cell r="I83">
            <v>124500</v>
          </cell>
          <cell r="J83">
            <v>109500</v>
          </cell>
          <cell r="K83">
            <v>112900</v>
          </cell>
          <cell r="L83">
            <v>111500</v>
          </cell>
          <cell r="M83">
            <v>114500</v>
          </cell>
          <cell r="N83">
            <v>5580</v>
          </cell>
          <cell r="O83">
            <v>119.12</v>
          </cell>
          <cell r="P83">
            <v>914.20416386836803</v>
          </cell>
          <cell r="Q83">
            <v>98.27000000000001</v>
          </cell>
          <cell r="R83">
            <v>0</v>
          </cell>
          <cell r="S83">
            <v>20.85</v>
          </cell>
          <cell r="T83">
            <v>0</v>
          </cell>
          <cell r="U83">
            <v>0.72</v>
          </cell>
          <cell r="V83">
            <v>55.63000000000001</v>
          </cell>
          <cell r="W83">
            <v>-2980</v>
          </cell>
          <cell r="X83">
            <v>3480</v>
          </cell>
          <cell r="Y83">
            <v>19.690000000000001</v>
          </cell>
          <cell r="Z83">
            <v>0</v>
          </cell>
          <cell r="AA83"/>
          <cell r="AB83">
            <v>2</v>
          </cell>
        </row>
        <row r="84">
          <cell r="A84" t="str">
            <v>CREALYLA  3CH   toiture bac acier droit 89,82 m² hab et 15,23 m² annexes  et 18,78 m² auvent/terrasse</v>
          </cell>
          <cell r="B84">
            <v>104900</v>
          </cell>
          <cell r="C84">
            <v>107900</v>
          </cell>
          <cell r="D84">
            <v>107900</v>
          </cell>
          <cell r="E84">
            <v>111000</v>
          </cell>
          <cell r="F84">
            <v>109900</v>
          </cell>
          <cell r="G84">
            <v>113500</v>
          </cell>
          <cell r="H84">
            <v>116500</v>
          </cell>
          <cell r="I84">
            <v>119900</v>
          </cell>
          <cell r="J84">
            <v>105500</v>
          </cell>
          <cell r="K84">
            <v>108500</v>
          </cell>
          <cell r="L84">
            <v>107000</v>
          </cell>
          <cell r="M84">
            <v>110500</v>
          </cell>
          <cell r="N84">
            <v>4760</v>
          </cell>
          <cell r="O84">
            <v>105.05000000000001</v>
          </cell>
          <cell r="P84">
            <v>998.57210851975242</v>
          </cell>
          <cell r="Q84">
            <v>89.820000000000007</v>
          </cell>
          <cell r="R84">
            <v>0</v>
          </cell>
          <cell r="S84">
            <v>15.23</v>
          </cell>
          <cell r="T84">
            <v>0</v>
          </cell>
          <cell r="U84">
            <v>18.78</v>
          </cell>
          <cell r="V84">
            <v>56.860000000000021</v>
          </cell>
          <cell r="W84">
            <v>-2470</v>
          </cell>
          <cell r="X84">
            <v>2940</v>
          </cell>
          <cell r="Y84">
            <v>16.260000000000002</v>
          </cell>
          <cell r="Z84">
            <v>0</v>
          </cell>
          <cell r="AA84"/>
          <cell r="AB84">
            <v>1</v>
          </cell>
        </row>
        <row r="85">
          <cell r="A85" t="str">
            <v>CREALYLA  3CH   toiture bac acier cintré 89,82 m² hab et 15,23 m² annexes  et 18,78 m² auvent/terrasse</v>
          </cell>
          <cell r="B85">
            <v>106900</v>
          </cell>
          <cell r="C85">
            <v>110000</v>
          </cell>
          <cell r="D85">
            <v>109900</v>
          </cell>
          <cell r="E85">
            <v>113500</v>
          </cell>
          <cell r="F85">
            <v>111900</v>
          </cell>
          <cell r="G85">
            <v>115500</v>
          </cell>
          <cell r="H85">
            <v>118500</v>
          </cell>
          <cell r="I85">
            <v>121900</v>
          </cell>
          <cell r="J85">
            <v>107500</v>
          </cell>
          <cell r="K85">
            <v>110500</v>
          </cell>
          <cell r="L85">
            <v>109500</v>
          </cell>
          <cell r="M85">
            <v>112500</v>
          </cell>
          <cell r="N85">
            <v>4760</v>
          </cell>
          <cell r="O85">
            <v>105.05000000000001</v>
          </cell>
          <cell r="P85">
            <v>1017.610661589719</v>
          </cell>
          <cell r="Q85">
            <v>89.820000000000007</v>
          </cell>
          <cell r="R85">
            <v>0</v>
          </cell>
          <cell r="S85">
            <v>15.23</v>
          </cell>
          <cell r="T85">
            <v>0</v>
          </cell>
          <cell r="U85">
            <v>18.78</v>
          </cell>
          <cell r="V85">
            <v>56.860000000000021</v>
          </cell>
          <cell r="W85">
            <v>-2470</v>
          </cell>
          <cell r="X85">
            <v>2940</v>
          </cell>
          <cell r="Y85">
            <v>16.260000000000002</v>
          </cell>
          <cell r="Z85">
            <v>0</v>
          </cell>
          <cell r="AA85"/>
          <cell r="AB85">
            <v>1</v>
          </cell>
        </row>
        <row r="86">
          <cell r="A86" t="str">
            <v>CREALYLA 3CH   toiture terrasse 89,82 m² hab et 15,23 m² annexes  et 18,78 m² auvent/terrasse</v>
          </cell>
          <cell r="B86">
            <v>123500</v>
          </cell>
          <cell r="C86">
            <v>127500</v>
          </cell>
          <cell r="D86">
            <v>126500</v>
          </cell>
          <cell r="E86">
            <v>130500</v>
          </cell>
          <cell r="F86">
            <v>128900</v>
          </cell>
          <cell r="G86">
            <v>132500</v>
          </cell>
          <cell r="H86">
            <v>135000</v>
          </cell>
          <cell r="I86">
            <v>139500</v>
          </cell>
          <cell r="J86">
            <v>123900</v>
          </cell>
          <cell r="K86">
            <v>127900</v>
          </cell>
          <cell r="L86">
            <v>125900</v>
          </cell>
          <cell r="M86">
            <v>129900</v>
          </cell>
          <cell r="N86">
            <v>3120</v>
          </cell>
          <cell r="O86">
            <v>105.05000000000001</v>
          </cell>
          <cell r="P86">
            <v>1175.6306520704425</v>
          </cell>
          <cell r="Q86">
            <v>89.820000000000007</v>
          </cell>
          <cell r="R86">
            <v>0</v>
          </cell>
          <cell r="S86">
            <v>15.23</v>
          </cell>
          <cell r="T86">
            <v>0</v>
          </cell>
          <cell r="U86">
            <v>18.78</v>
          </cell>
          <cell r="V86">
            <v>56.860000000000021</v>
          </cell>
          <cell r="W86">
            <v>-2440</v>
          </cell>
          <cell r="X86">
            <v>2940</v>
          </cell>
          <cell r="Y86">
            <v>16.260000000000002</v>
          </cell>
          <cell r="Z86">
            <v>0</v>
          </cell>
          <cell r="AA86"/>
          <cell r="AB86">
            <v>1</v>
          </cell>
        </row>
        <row r="87">
          <cell r="A87" t="str">
            <v>CREALYLA  4CH toiture bac acier droit 98,79 m² hab et 16,77 m² annexes  et 19,96 m² auvent/terrasse</v>
          </cell>
          <cell r="B87">
            <v>108900</v>
          </cell>
          <cell r="C87">
            <v>112500</v>
          </cell>
          <cell r="D87">
            <v>112500</v>
          </cell>
          <cell r="E87">
            <v>115500</v>
          </cell>
          <cell r="F87">
            <v>114000</v>
          </cell>
          <cell r="G87">
            <v>117500</v>
          </cell>
          <cell r="H87">
            <v>120900</v>
          </cell>
          <cell r="I87">
            <v>124500</v>
          </cell>
          <cell r="J87">
            <v>109500</v>
          </cell>
          <cell r="K87">
            <v>112900</v>
          </cell>
          <cell r="L87">
            <v>111500</v>
          </cell>
          <cell r="M87">
            <v>114900</v>
          </cell>
          <cell r="N87">
            <v>5260</v>
          </cell>
          <cell r="O87">
            <v>115.55999999999999</v>
          </cell>
          <cell r="P87">
            <v>942.36760124610601</v>
          </cell>
          <cell r="Q87">
            <v>98.789999999999992</v>
          </cell>
          <cell r="R87">
            <v>0</v>
          </cell>
          <cell r="S87">
            <v>16.77</v>
          </cell>
          <cell r="T87">
            <v>0</v>
          </cell>
          <cell r="U87">
            <v>19.96</v>
          </cell>
          <cell r="V87">
            <v>57.129999999999988</v>
          </cell>
          <cell r="W87">
            <v>-2640</v>
          </cell>
          <cell r="X87">
            <v>2950</v>
          </cell>
          <cell r="Y87">
            <v>19.905000000000001</v>
          </cell>
          <cell r="Z87">
            <v>0</v>
          </cell>
          <cell r="AA87"/>
          <cell r="AB87">
            <v>1</v>
          </cell>
        </row>
        <row r="88">
          <cell r="A88" t="str">
            <v>CREALYLA  4CH  toiture bac acier cintré 98,79 m² hab et 16,77 m² annexes  et 19,96 m² auvent/terrasse</v>
          </cell>
          <cell r="B88">
            <v>111000</v>
          </cell>
          <cell r="C88">
            <v>114500</v>
          </cell>
          <cell r="D88">
            <v>114500</v>
          </cell>
          <cell r="E88">
            <v>117900</v>
          </cell>
          <cell r="F88">
            <v>116500</v>
          </cell>
          <cell r="G88">
            <v>119900</v>
          </cell>
          <cell r="H88">
            <v>122900</v>
          </cell>
          <cell r="I88">
            <v>126900</v>
          </cell>
          <cell r="J88">
            <v>111900</v>
          </cell>
          <cell r="K88">
            <v>115000</v>
          </cell>
          <cell r="L88">
            <v>113500</v>
          </cell>
          <cell r="M88">
            <v>116900</v>
          </cell>
          <cell r="N88">
            <v>5260</v>
          </cell>
          <cell r="O88">
            <v>115.55999999999999</v>
          </cell>
          <cell r="P88">
            <v>960.53997923156817</v>
          </cell>
          <cell r="Q88">
            <v>98.789999999999992</v>
          </cell>
          <cell r="R88">
            <v>0</v>
          </cell>
          <cell r="S88">
            <v>16.77</v>
          </cell>
          <cell r="T88">
            <v>0</v>
          </cell>
          <cell r="U88">
            <v>19.96</v>
          </cell>
          <cell r="V88">
            <v>57.129999999999988</v>
          </cell>
          <cell r="W88">
            <v>-2640</v>
          </cell>
          <cell r="X88">
            <v>2950</v>
          </cell>
          <cell r="Y88">
            <v>19.905000000000001</v>
          </cell>
          <cell r="Z88">
            <v>0</v>
          </cell>
          <cell r="AA88"/>
          <cell r="AB88">
            <v>1</v>
          </cell>
        </row>
        <row r="89">
          <cell r="A89" t="str">
            <v>CREALYLA 4CH   toiture terrasse 98,79 m² hab et 16,77 m² annexes  et 19,96 m² auvent/terrasse</v>
          </cell>
          <cell r="B89">
            <v>132900</v>
          </cell>
          <cell r="C89">
            <v>136900</v>
          </cell>
          <cell r="D89">
            <v>135900</v>
          </cell>
          <cell r="E89">
            <v>140000</v>
          </cell>
          <cell r="F89">
            <v>137900</v>
          </cell>
          <cell r="G89">
            <v>142000</v>
          </cell>
          <cell r="H89">
            <v>144500</v>
          </cell>
          <cell r="I89">
            <v>148900</v>
          </cell>
          <cell r="J89">
            <v>133500</v>
          </cell>
          <cell r="K89">
            <v>137500</v>
          </cell>
          <cell r="L89">
            <v>135000</v>
          </cell>
          <cell r="M89">
            <v>139500</v>
          </cell>
          <cell r="N89">
            <v>3550</v>
          </cell>
          <cell r="O89">
            <v>115.55999999999999</v>
          </cell>
          <cell r="P89">
            <v>1150.0519210799587</v>
          </cell>
          <cell r="Q89">
            <v>98.789999999999992</v>
          </cell>
          <cell r="R89">
            <v>0</v>
          </cell>
          <cell r="S89">
            <v>16.77</v>
          </cell>
          <cell r="T89">
            <v>0</v>
          </cell>
          <cell r="U89">
            <v>19.96</v>
          </cell>
          <cell r="V89">
            <v>57.129999999999988</v>
          </cell>
          <cell r="W89">
            <v>-2620</v>
          </cell>
          <cell r="X89">
            <v>2950</v>
          </cell>
          <cell r="Y89">
            <v>19.905000000000001</v>
          </cell>
          <cell r="Z89">
            <v>0</v>
          </cell>
          <cell r="AA89"/>
          <cell r="AB89">
            <v>1</v>
          </cell>
        </row>
        <row r="90">
          <cell r="A90" t="str">
            <v>CREARENA  3CH   toiture bac acier droit  96,4  m² hab et  20,91 m² annexes</v>
          </cell>
          <cell r="B90">
            <v>125000</v>
          </cell>
          <cell r="C90">
            <v>128900</v>
          </cell>
          <cell r="D90">
            <v>128500</v>
          </cell>
          <cell r="E90">
            <v>132500</v>
          </cell>
          <cell r="F90">
            <v>130500</v>
          </cell>
          <cell r="G90">
            <v>134500</v>
          </cell>
          <cell r="H90">
            <v>136900</v>
          </cell>
          <cell r="I90">
            <v>141000</v>
          </cell>
          <cell r="J90">
            <v>125500</v>
          </cell>
          <cell r="K90">
            <v>129500</v>
          </cell>
          <cell r="L90">
            <v>127500</v>
          </cell>
          <cell r="M90">
            <v>131500</v>
          </cell>
          <cell r="N90">
            <v>4740</v>
          </cell>
          <cell r="O90">
            <v>117.30999999999999</v>
          </cell>
          <cell r="P90">
            <v>1065.5528087972041</v>
          </cell>
          <cell r="Q90">
            <v>96.399999999999991</v>
          </cell>
          <cell r="R90">
            <v>0</v>
          </cell>
          <cell r="S90">
            <v>20.91</v>
          </cell>
          <cell r="T90">
            <v>0</v>
          </cell>
          <cell r="U90">
            <v>0</v>
          </cell>
          <cell r="V90">
            <v>60.879999999999995</v>
          </cell>
          <cell r="W90">
            <v>-2910</v>
          </cell>
          <cell r="X90">
            <v>3780</v>
          </cell>
          <cell r="Y90">
            <v>23.04</v>
          </cell>
          <cell r="Z90">
            <v>0</v>
          </cell>
          <cell r="AA90"/>
          <cell r="AB90">
            <v>1</v>
          </cell>
        </row>
        <row r="91">
          <cell r="A91" t="str">
            <v>CREARENA  3CH toiture bac acier cintré  96,4  m² hab et  20,91 m² annexes</v>
          </cell>
          <cell r="B91">
            <v>126900</v>
          </cell>
          <cell r="C91">
            <v>130500</v>
          </cell>
          <cell r="D91">
            <v>129900</v>
          </cell>
          <cell r="E91">
            <v>133900</v>
          </cell>
          <cell r="F91">
            <v>131900</v>
          </cell>
          <cell r="G91">
            <v>135900</v>
          </cell>
          <cell r="H91">
            <v>138500</v>
          </cell>
          <cell r="I91">
            <v>142900</v>
          </cell>
          <cell r="J91">
            <v>127500</v>
          </cell>
          <cell r="K91">
            <v>131000</v>
          </cell>
          <cell r="L91">
            <v>129000</v>
          </cell>
          <cell r="M91">
            <v>132900</v>
          </cell>
          <cell r="N91">
            <v>4740</v>
          </cell>
          <cell r="O91">
            <v>117.30999999999999</v>
          </cell>
          <cell r="P91">
            <v>1081.7492114909217</v>
          </cell>
          <cell r="Q91">
            <v>96.399999999999991</v>
          </cell>
          <cell r="R91">
            <v>0</v>
          </cell>
          <cell r="S91">
            <v>20.91</v>
          </cell>
          <cell r="T91">
            <v>0</v>
          </cell>
          <cell r="U91">
            <v>0</v>
          </cell>
          <cell r="V91">
            <v>60.879999999999995</v>
          </cell>
          <cell r="W91">
            <v>-2910</v>
          </cell>
          <cell r="X91">
            <v>3780</v>
          </cell>
          <cell r="Y91">
            <v>23.04</v>
          </cell>
          <cell r="Z91">
            <v>0</v>
          </cell>
          <cell r="AA91"/>
          <cell r="AB91">
            <v>1</v>
          </cell>
        </row>
        <row r="92">
          <cell r="A92" t="str">
            <v>CREARENA 3CH  toiture terrasse  96,4  m² hab et  20,91 m² annexes</v>
          </cell>
          <cell r="B92">
            <v>142900</v>
          </cell>
          <cell r="C92">
            <v>147500</v>
          </cell>
          <cell r="D92">
            <v>146500</v>
          </cell>
          <cell r="E92">
            <v>150900</v>
          </cell>
          <cell r="F92">
            <v>148500</v>
          </cell>
          <cell r="G92">
            <v>152900</v>
          </cell>
          <cell r="H92">
            <v>154900</v>
          </cell>
          <cell r="I92">
            <v>159500</v>
          </cell>
          <cell r="J92">
            <v>143500</v>
          </cell>
          <cell r="K92">
            <v>147900</v>
          </cell>
          <cell r="L92">
            <v>145500</v>
          </cell>
          <cell r="M92">
            <v>149900</v>
          </cell>
          <cell r="N92">
            <v>3210</v>
          </cell>
          <cell r="O92">
            <v>117.30999999999999</v>
          </cell>
          <cell r="P92">
            <v>1218.1399710169637</v>
          </cell>
          <cell r="Q92">
            <v>96.399999999999991</v>
          </cell>
          <cell r="R92">
            <v>0</v>
          </cell>
          <cell r="S92">
            <v>20.91</v>
          </cell>
          <cell r="T92">
            <v>0</v>
          </cell>
          <cell r="U92">
            <v>0</v>
          </cell>
          <cell r="V92">
            <v>60.879999999999995</v>
          </cell>
          <cell r="W92">
            <v>-2880</v>
          </cell>
          <cell r="X92">
            <v>3780</v>
          </cell>
          <cell r="Y92">
            <v>23.04</v>
          </cell>
          <cell r="Z92">
            <v>0</v>
          </cell>
          <cell r="AA92"/>
          <cell r="AB92">
            <v>1</v>
          </cell>
        </row>
        <row r="93">
          <cell r="A93" t="str">
            <v>CREARENA  4CH  toiture bac acier droit  117,02  m² hab et  27,91 m² annexes</v>
          </cell>
          <cell r="B93">
            <v>137900</v>
          </cell>
          <cell r="C93">
            <v>141900</v>
          </cell>
          <cell r="D93">
            <v>141000</v>
          </cell>
          <cell r="E93">
            <v>145500</v>
          </cell>
          <cell r="F93">
            <v>142900</v>
          </cell>
          <cell r="G93">
            <v>147500</v>
          </cell>
          <cell r="H93">
            <v>150500</v>
          </cell>
          <cell r="I93">
            <v>154900</v>
          </cell>
          <cell r="J93">
            <v>138500</v>
          </cell>
          <cell r="K93">
            <v>142900</v>
          </cell>
          <cell r="L93" t="str">
            <v>/</v>
          </cell>
          <cell r="M93" t="str">
            <v>/</v>
          </cell>
          <cell r="N93">
            <v>6080</v>
          </cell>
          <cell r="O93">
            <v>144.93</v>
          </cell>
          <cell r="P93">
            <v>951.49382460498168</v>
          </cell>
          <cell r="Q93">
            <v>117.02000000000001</v>
          </cell>
          <cell r="R93">
            <v>0</v>
          </cell>
          <cell r="S93">
            <v>27.91</v>
          </cell>
          <cell r="T93">
            <v>0</v>
          </cell>
          <cell r="U93">
            <v>0</v>
          </cell>
          <cell r="V93">
            <v>74.52000000000001</v>
          </cell>
          <cell r="W93">
            <v>-3150</v>
          </cell>
          <cell r="X93">
            <v>4240</v>
          </cell>
          <cell r="Y93">
            <v>24.85</v>
          </cell>
          <cell r="Z93">
            <v>0</v>
          </cell>
          <cell r="AA93"/>
          <cell r="AB93">
            <v>2</v>
          </cell>
        </row>
        <row r="94">
          <cell r="A94" t="str">
            <v>CREARENA  4CH   bac acier cintré  117,02  m² hab et  27,91 m² annexes</v>
          </cell>
          <cell r="B94">
            <v>142500</v>
          </cell>
          <cell r="C94">
            <v>146900</v>
          </cell>
          <cell r="D94">
            <v>145900</v>
          </cell>
          <cell r="E94">
            <v>150500</v>
          </cell>
          <cell r="F94">
            <v>147900</v>
          </cell>
          <cell r="G94">
            <v>152500</v>
          </cell>
          <cell r="H94">
            <v>154900</v>
          </cell>
          <cell r="I94">
            <v>159500</v>
          </cell>
          <cell r="J94">
            <v>143500</v>
          </cell>
          <cell r="K94">
            <v>147500</v>
          </cell>
          <cell r="L94" t="str">
            <v>/</v>
          </cell>
          <cell r="M94" t="str">
            <v>/</v>
          </cell>
          <cell r="N94">
            <v>6080</v>
          </cell>
          <cell r="O94">
            <v>144.93</v>
          </cell>
          <cell r="P94">
            <v>983.23328503415439</v>
          </cell>
          <cell r="Q94">
            <v>117.02000000000001</v>
          </cell>
          <cell r="R94">
            <v>0</v>
          </cell>
          <cell r="S94">
            <v>27.91</v>
          </cell>
          <cell r="T94">
            <v>0</v>
          </cell>
          <cell r="U94">
            <v>0</v>
          </cell>
          <cell r="V94">
            <v>74.52000000000001</v>
          </cell>
          <cell r="W94">
            <v>-3150</v>
          </cell>
          <cell r="X94">
            <v>4240</v>
          </cell>
          <cell r="Y94">
            <v>24.85</v>
          </cell>
          <cell r="Z94">
            <v>0</v>
          </cell>
          <cell r="AA94"/>
          <cell r="AB94">
            <v>2</v>
          </cell>
        </row>
        <row r="95">
          <cell r="A95" t="str">
            <v>CREARENA 4CH   toiture terrasse  117,02  m² hab et  27,91 m² annexes</v>
          </cell>
          <cell r="B95">
            <v>162500</v>
          </cell>
          <cell r="C95">
            <v>167500</v>
          </cell>
          <cell r="D95">
            <v>165900</v>
          </cell>
          <cell r="E95">
            <v>170900</v>
          </cell>
          <cell r="F95">
            <v>167500</v>
          </cell>
          <cell r="G95">
            <v>172900</v>
          </cell>
          <cell r="H95">
            <v>174900</v>
          </cell>
          <cell r="I95">
            <v>180000</v>
          </cell>
          <cell r="J95">
            <v>162900</v>
          </cell>
          <cell r="K95">
            <v>167900</v>
          </cell>
          <cell r="L95" t="str">
            <v>/</v>
          </cell>
          <cell r="M95" t="str">
            <v>/</v>
          </cell>
          <cell r="N95">
            <v>3870</v>
          </cell>
          <cell r="O95">
            <v>144.93</v>
          </cell>
          <cell r="P95">
            <v>1121.2309390740356</v>
          </cell>
          <cell r="Q95">
            <v>117.02000000000001</v>
          </cell>
          <cell r="R95">
            <v>0</v>
          </cell>
          <cell r="S95">
            <v>27.91</v>
          </cell>
          <cell r="T95">
            <v>0</v>
          </cell>
          <cell r="U95">
            <v>0</v>
          </cell>
          <cell r="V95">
            <v>74.52000000000001</v>
          </cell>
          <cell r="W95">
            <v>-3100</v>
          </cell>
          <cell r="X95">
            <v>4240</v>
          </cell>
          <cell r="Y95">
            <v>24.85</v>
          </cell>
          <cell r="Z95">
            <v>0</v>
          </cell>
          <cell r="AA95"/>
          <cell r="AB95">
            <v>2</v>
          </cell>
        </row>
        <row r="96">
          <cell r="A96" t="str">
            <v>CREARYLES  3CH  toiture terrasse  83,27  m² hab et  13,99 m² annexes</v>
          </cell>
          <cell r="B96">
            <v>112900</v>
          </cell>
          <cell r="C96">
            <v>116000</v>
          </cell>
          <cell r="D96">
            <v>115900</v>
          </cell>
          <cell r="E96">
            <v>119500</v>
          </cell>
          <cell r="F96">
            <v>118000</v>
          </cell>
          <cell r="G96">
            <v>121900</v>
          </cell>
          <cell r="H96">
            <v>125900</v>
          </cell>
          <cell r="I96">
            <v>129500</v>
          </cell>
          <cell r="J96">
            <v>113000</v>
          </cell>
          <cell r="K96">
            <v>116500</v>
          </cell>
          <cell r="L96">
            <v>115000</v>
          </cell>
          <cell r="M96">
            <v>118500</v>
          </cell>
          <cell r="N96">
            <v>3220</v>
          </cell>
          <cell r="O96">
            <v>136.5</v>
          </cell>
          <cell r="P96">
            <v>827.10622710622715</v>
          </cell>
          <cell r="Q96">
            <v>83.27000000000001</v>
          </cell>
          <cell r="R96">
            <v>39.239999999999995</v>
          </cell>
          <cell r="S96">
            <v>13.99</v>
          </cell>
          <cell r="T96">
            <v>0</v>
          </cell>
          <cell r="U96">
            <v>0</v>
          </cell>
          <cell r="V96">
            <v>52.930000000000007</v>
          </cell>
          <cell r="W96">
            <v>-2370</v>
          </cell>
          <cell r="X96">
            <v>2840</v>
          </cell>
          <cell r="Y96">
            <v>14.28</v>
          </cell>
          <cell r="Z96">
            <v>0</v>
          </cell>
          <cell r="AA96"/>
          <cell r="AB96">
            <v>1</v>
          </cell>
        </row>
        <row r="97">
          <cell r="A97" t="str">
            <v>CREARYLES  3CH  toiture terrasse  89,27  m² hab et  14,98 m² annexes</v>
          </cell>
          <cell r="B97">
            <v>117500</v>
          </cell>
          <cell r="C97">
            <v>120900</v>
          </cell>
          <cell r="D97">
            <v>120500</v>
          </cell>
          <cell r="E97">
            <v>124500</v>
          </cell>
          <cell r="F97">
            <v>122900</v>
          </cell>
          <cell r="G97">
            <v>126500</v>
          </cell>
          <cell r="H97">
            <v>130900</v>
          </cell>
          <cell r="I97">
            <v>134900</v>
          </cell>
          <cell r="J97">
            <v>117900</v>
          </cell>
          <cell r="K97">
            <v>121500</v>
          </cell>
          <cell r="L97">
            <v>119900</v>
          </cell>
          <cell r="M97">
            <v>123500</v>
          </cell>
          <cell r="N97">
            <v>3280</v>
          </cell>
          <cell r="O97">
            <v>146.35999999999999</v>
          </cell>
          <cell r="P97">
            <v>802.8149767696093</v>
          </cell>
          <cell r="Q97">
            <v>89.27</v>
          </cell>
          <cell r="R97">
            <v>42.109999999999992</v>
          </cell>
          <cell r="S97">
            <v>14.98</v>
          </cell>
          <cell r="T97">
            <v>0</v>
          </cell>
          <cell r="U97">
            <v>0</v>
          </cell>
          <cell r="V97">
            <v>56.58</v>
          </cell>
          <cell r="W97">
            <v>-2390</v>
          </cell>
          <cell r="X97">
            <v>2960</v>
          </cell>
          <cell r="Y97">
            <v>15.36</v>
          </cell>
          <cell r="Z97">
            <v>0</v>
          </cell>
          <cell r="AA97"/>
          <cell r="AB97">
            <v>1</v>
          </cell>
        </row>
        <row r="98">
          <cell r="A98" t="str">
            <v>CREARYLES  4CH  toiture terrasse  99,47  m² hab et  18,33 m² annexes</v>
          </cell>
          <cell r="B98">
            <v>122900</v>
          </cell>
          <cell r="C98">
            <v>126500</v>
          </cell>
          <cell r="D98">
            <v>125900</v>
          </cell>
          <cell r="E98">
            <v>129900</v>
          </cell>
          <cell r="F98">
            <v>128000</v>
          </cell>
          <cell r="G98">
            <v>131900</v>
          </cell>
          <cell r="H98">
            <v>136500</v>
          </cell>
          <cell r="I98">
            <v>140500</v>
          </cell>
          <cell r="J98">
            <v>123500</v>
          </cell>
          <cell r="K98">
            <v>126900</v>
          </cell>
          <cell r="L98">
            <v>125000</v>
          </cell>
          <cell r="M98">
            <v>128900</v>
          </cell>
          <cell r="N98">
            <v>3300</v>
          </cell>
          <cell r="O98">
            <v>164.42000000000002</v>
          </cell>
          <cell r="P98">
            <v>747.4759761586181</v>
          </cell>
          <cell r="Q98">
            <v>99.47</v>
          </cell>
          <cell r="R98">
            <v>46.620000000000005</v>
          </cell>
          <cell r="S98">
            <v>18.329999999999998</v>
          </cell>
          <cell r="T98">
            <v>0</v>
          </cell>
          <cell r="U98">
            <v>0</v>
          </cell>
          <cell r="V98">
            <v>64.990000000000009</v>
          </cell>
          <cell r="W98">
            <v>-2450</v>
          </cell>
          <cell r="X98">
            <v>3290</v>
          </cell>
          <cell r="Y98">
            <v>17.2</v>
          </cell>
          <cell r="Z98">
            <v>0</v>
          </cell>
          <cell r="AA98"/>
          <cell r="AB98"/>
        </row>
        <row r="99">
          <cell r="A99" t="str">
            <v>CREARYLES  4CH  toiture terrasse  113,49  m² hab et  21,67 m² annexes</v>
          </cell>
          <cell r="B99">
            <v>123500</v>
          </cell>
          <cell r="C99">
            <v>127000</v>
          </cell>
          <cell r="D99">
            <v>126900</v>
          </cell>
          <cell r="E99">
            <v>130500</v>
          </cell>
          <cell r="F99">
            <v>128900</v>
          </cell>
          <cell r="G99">
            <v>132900</v>
          </cell>
          <cell r="H99">
            <v>137900</v>
          </cell>
          <cell r="I99">
            <v>141900</v>
          </cell>
          <cell r="J99">
            <v>123900</v>
          </cell>
          <cell r="K99">
            <v>127900</v>
          </cell>
          <cell r="L99" t="str">
            <v>/</v>
          </cell>
          <cell r="M99" t="str">
            <v>/</v>
          </cell>
          <cell r="N99">
            <v>4730</v>
          </cell>
          <cell r="O99">
            <v>187.96000000000004</v>
          </cell>
          <cell r="P99">
            <v>657.05469248776319</v>
          </cell>
          <cell r="Q99">
            <v>113.49000000000001</v>
          </cell>
          <cell r="R99">
            <v>52.8</v>
          </cell>
          <cell r="S99">
            <v>21.67</v>
          </cell>
          <cell r="T99">
            <v>0</v>
          </cell>
          <cell r="U99">
            <v>0</v>
          </cell>
          <cell r="V99">
            <v>74.790000000000006</v>
          </cell>
          <cell r="W99">
            <v>-3010</v>
          </cell>
          <cell r="X99">
            <v>3740</v>
          </cell>
          <cell r="Y99">
            <v>19.7</v>
          </cell>
          <cell r="Z99">
            <v>0</v>
          </cell>
          <cell r="AA99"/>
          <cell r="AB99"/>
        </row>
        <row r="100">
          <cell r="A100" t="str">
            <v>CREANOA  3CH   toiture bac acier droit 89,61 m² hab et 24,25 m² annexes  et 2,24 m² auvent/terrasse</v>
          </cell>
          <cell r="B100">
            <v>115900</v>
          </cell>
          <cell r="C100">
            <v>119500</v>
          </cell>
          <cell r="D100">
            <v>118900</v>
          </cell>
          <cell r="E100">
            <v>122500</v>
          </cell>
          <cell r="F100">
            <v>121500</v>
          </cell>
          <cell r="G100">
            <v>124900</v>
          </cell>
          <cell r="H100">
            <v>129000</v>
          </cell>
          <cell r="I100">
            <v>132900</v>
          </cell>
          <cell r="J100">
            <v>116500</v>
          </cell>
          <cell r="K100">
            <v>119900</v>
          </cell>
          <cell r="L100">
            <v>118500</v>
          </cell>
          <cell r="M100">
            <v>121900</v>
          </cell>
          <cell r="N100">
            <v>4480</v>
          </cell>
          <cell r="O100">
            <v>154.79999999999998</v>
          </cell>
          <cell r="P100">
            <v>748.70801033591738</v>
          </cell>
          <cell r="Q100">
            <v>89.609999999999985</v>
          </cell>
          <cell r="R100">
            <v>40.94</v>
          </cell>
          <cell r="S100">
            <v>24.25</v>
          </cell>
          <cell r="T100">
            <v>0</v>
          </cell>
          <cell r="U100">
            <v>2.2399999999999998</v>
          </cell>
          <cell r="V100">
            <v>58.379999999999981</v>
          </cell>
          <cell r="W100">
            <v>-2750</v>
          </cell>
          <cell r="X100">
            <v>3000</v>
          </cell>
          <cell r="Y100">
            <v>17.13</v>
          </cell>
          <cell r="Z100">
            <v>0</v>
          </cell>
          <cell r="AA100"/>
          <cell r="AB100">
            <v>1</v>
          </cell>
        </row>
        <row r="101">
          <cell r="A101" t="str">
            <v>CREANOA 3CH  toiture bac acier cintré 89,61 m² hab et 24,25 m² annexes  et 2,24 m² auvent/terrasse</v>
          </cell>
          <cell r="B101">
            <v>116900</v>
          </cell>
          <cell r="C101">
            <v>120500</v>
          </cell>
          <cell r="D101">
            <v>119900</v>
          </cell>
          <cell r="E101">
            <v>123500</v>
          </cell>
          <cell r="F101">
            <v>122000</v>
          </cell>
          <cell r="G101">
            <v>125900</v>
          </cell>
          <cell r="H101">
            <v>129900</v>
          </cell>
          <cell r="I101">
            <v>133900</v>
          </cell>
          <cell r="J101">
            <v>117500</v>
          </cell>
          <cell r="K101">
            <v>120900</v>
          </cell>
          <cell r="L101">
            <v>119000</v>
          </cell>
          <cell r="M101">
            <v>122900</v>
          </cell>
          <cell r="N101">
            <v>4480</v>
          </cell>
          <cell r="O101">
            <v>154.79999999999998</v>
          </cell>
          <cell r="P101">
            <v>755.16795865633082</v>
          </cell>
          <cell r="Q101">
            <v>89.609999999999985</v>
          </cell>
          <cell r="R101">
            <v>40.94</v>
          </cell>
          <cell r="S101">
            <v>24.25</v>
          </cell>
          <cell r="T101">
            <v>0</v>
          </cell>
          <cell r="U101">
            <v>2.2399999999999998</v>
          </cell>
          <cell r="V101">
            <v>58.379999999999981</v>
          </cell>
          <cell r="W101">
            <v>-2750</v>
          </cell>
          <cell r="X101">
            <v>3000</v>
          </cell>
          <cell r="Y101">
            <v>17.13</v>
          </cell>
          <cell r="Z101">
            <v>0</v>
          </cell>
          <cell r="AA101"/>
          <cell r="AB101">
            <v>1</v>
          </cell>
        </row>
        <row r="102">
          <cell r="A102" t="str">
            <v>CREANOA 3CH  toiture terrasse 89,61 m² hab et 24,25 m² annexes  et 2,24 m² auvent/terrasse</v>
          </cell>
          <cell r="B102">
            <v>122500</v>
          </cell>
          <cell r="C102">
            <v>125900</v>
          </cell>
          <cell r="D102">
            <v>125500</v>
          </cell>
          <cell r="E102">
            <v>129500</v>
          </cell>
          <cell r="F102">
            <v>127900</v>
          </cell>
          <cell r="G102">
            <v>131500</v>
          </cell>
          <cell r="H102">
            <v>135900</v>
          </cell>
          <cell r="I102">
            <v>139900</v>
          </cell>
          <cell r="J102">
            <v>122900</v>
          </cell>
          <cell r="K102">
            <v>126500</v>
          </cell>
          <cell r="L102">
            <v>124900</v>
          </cell>
          <cell r="M102">
            <v>128500</v>
          </cell>
          <cell r="N102">
            <v>3440</v>
          </cell>
          <cell r="O102">
            <v>154.79999999999998</v>
          </cell>
          <cell r="P102">
            <v>791.34366925064603</v>
          </cell>
          <cell r="Q102">
            <v>89.609999999999985</v>
          </cell>
          <cell r="R102">
            <v>40.94</v>
          </cell>
          <cell r="S102">
            <v>24.25</v>
          </cell>
          <cell r="T102">
            <v>0</v>
          </cell>
          <cell r="U102">
            <v>2.2399999999999998</v>
          </cell>
          <cell r="V102">
            <v>58.379999999999981</v>
          </cell>
          <cell r="W102">
            <v>-2730</v>
          </cell>
          <cell r="X102">
            <v>3000</v>
          </cell>
          <cell r="Y102">
            <v>17.13</v>
          </cell>
          <cell r="Z102">
            <v>0</v>
          </cell>
          <cell r="AA102"/>
          <cell r="AB102">
            <v>1</v>
          </cell>
        </row>
        <row r="103">
          <cell r="A103" t="str">
            <v>CREANOA  4CH  toiture bac acier droit 98,07 m² hab et 22,1 m² annexes  et 4,68 m² auvent/terrasse</v>
          </cell>
          <cell r="B103">
            <v>125900</v>
          </cell>
          <cell r="C103">
            <v>129500</v>
          </cell>
          <cell r="D103">
            <v>128900</v>
          </cell>
          <cell r="E103">
            <v>132900</v>
          </cell>
          <cell r="F103">
            <v>131000</v>
          </cell>
          <cell r="G103">
            <v>135000</v>
          </cell>
          <cell r="H103">
            <v>139500</v>
          </cell>
          <cell r="I103">
            <v>143500</v>
          </cell>
          <cell r="J103">
            <v>126500</v>
          </cell>
          <cell r="K103">
            <v>129900</v>
          </cell>
          <cell r="L103">
            <v>128000</v>
          </cell>
          <cell r="M103">
            <v>131900</v>
          </cell>
          <cell r="N103">
            <v>4780</v>
          </cell>
          <cell r="O103">
            <v>160.78</v>
          </cell>
          <cell r="P103">
            <v>783.05759422813787</v>
          </cell>
          <cell r="Q103">
            <v>98.07</v>
          </cell>
          <cell r="R103">
            <v>40.61</v>
          </cell>
          <cell r="S103">
            <v>22.1</v>
          </cell>
          <cell r="T103">
            <v>0</v>
          </cell>
          <cell r="U103">
            <v>4.68</v>
          </cell>
          <cell r="V103">
            <v>56.17</v>
          </cell>
          <cell r="W103">
            <v>-2910</v>
          </cell>
          <cell r="X103">
            <v>2910</v>
          </cell>
          <cell r="Y103">
            <v>19.059999999999999</v>
          </cell>
          <cell r="Z103">
            <v>0</v>
          </cell>
          <cell r="AA103"/>
          <cell r="AB103">
            <v>1</v>
          </cell>
        </row>
        <row r="104">
          <cell r="A104" t="str">
            <v>CREANOA  4CH  toiture bac acier cintré 98,07 m² hab et 22,1 m² annexes  et 4,68 m² auvent/terrasse</v>
          </cell>
          <cell r="B104">
            <v>126500</v>
          </cell>
          <cell r="C104">
            <v>130500</v>
          </cell>
          <cell r="D104">
            <v>129900</v>
          </cell>
          <cell r="E104">
            <v>133900</v>
          </cell>
          <cell r="F104">
            <v>131900</v>
          </cell>
          <cell r="G104">
            <v>135900</v>
          </cell>
          <cell r="H104">
            <v>140500</v>
          </cell>
          <cell r="I104">
            <v>144500</v>
          </cell>
          <cell r="J104">
            <v>127000</v>
          </cell>
          <cell r="K104">
            <v>130900</v>
          </cell>
          <cell r="L104">
            <v>128900</v>
          </cell>
          <cell r="M104">
            <v>132900</v>
          </cell>
          <cell r="N104">
            <v>4780</v>
          </cell>
          <cell r="O104">
            <v>160.78</v>
          </cell>
          <cell r="P104">
            <v>786.78940166687403</v>
          </cell>
          <cell r="Q104">
            <v>98.07</v>
          </cell>
          <cell r="R104">
            <v>40.61</v>
          </cell>
          <cell r="S104">
            <v>22.1</v>
          </cell>
          <cell r="T104">
            <v>0</v>
          </cell>
          <cell r="U104">
            <v>4.68</v>
          </cell>
          <cell r="V104">
            <v>56.17</v>
          </cell>
          <cell r="W104">
            <v>-2910</v>
          </cell>
          <cell r="X104">
            <v>2910</v>
          </cell>
          <cell r="Y104">
            <v>19.059999999999999</v>
          </cell>
          <cell r="Z104">
            <v>0</v>
          </cell>
          <cell r="AA104"/>
          <cell r="AB104">
            <v>1</v>
          </cell>
        </row>
        <row r="105">
          <cell r="A105" t="str">
            <v>CREANOA 4CH   toiture terrasse 98,07 m² hab et 22,1 m² annexes  et 4,68 m² auvent/terrasse</v>
          </cell>
          <cell r="B105">
            <v>133900</v>
          </cell>
          <cell r="C105">
            <v>138000</v>
          </cell>
          <cell r="D105">
            <v>137500</v>
          </cell>
          <cell r="E105">
            <v>141500</v>
          </cell>
          <cell r="F105">
            <v>139500</v>
          </cell>
          <cell r="G105">
            <v>143500</v>
          </cell>
          <cell r="H105">
            <v>147900</v>
          </cell>
          <cell r="I105">
            <v>152500</v>
          </cell>
          <cell r="J105">
            <v>134500</v>
          </cell>
          <cell r="K105">
            <v>138500</v>
          </cell>
          <cell r="L105">
            <v>136500</v>
          </cell>
          <cell r="M105">
            <v>140500</v>
          </cell>
          <cell r="N105">
            <v>3750</v>
          </cell>
          <cell r="O105">
            <v>160.78</v>
          </cell>
          <cell r="P105">
            <v>832.81502674462001</v>
          </cell>
          <cell r="Q105">
            <v>98.07</v>
          </cell>
          <cell r="R105">
            <v>40.61</v>
          </cell>
          <cell r="S105">
            <v>22.1</v>
          </cell>
          <cell r="T105">
            <v>0</v>
          </cell>
          <cell r="U105">
            <v>4.68</v>
          </cell>
          <cell r="V105">
            <v>56.17</v>
          </cell>
          <cell r="W105">
            <v>-2910</v>
          </cell>
          <cell r="X105">
            <v>2910</v>
          </cell>
          <cell r="Y105">
            <v>19.059999999999999</v>
          </cell>
          <cell r="Z105">
            <v>0</v>
          </cell>
          <cell r="AA105"/>
          <cell r="AB105">
            <v>1</v>
          </cell>
        </row>
        <row r="106">
          <cell r="A106" t="str">
            <v>CREATHENA  4CH   toiture terrasse  104,27  m² hab et  18,68 m² annexes</v>
          </cell>
          <cell r="B106">
            <v>140500</v>
          </cell>
          <cell r="C106">
            <v>144900</v>
          </cell>
          <cell r="D106">
            <v>143900</v>
          </cell>
          <cell r="E106">
            <v>148500</v>
          </cell>
          <cell r="F106">
            <v>145900</v>
          </cell>
          <cell r="G106">
            <v>150500</v>
          </cell>
          <cell r="H106">
            <v>154500</v>
          </cell>
          <cell r="I106">
            <v>159500</v>
          </cell>
          <cell r="J106">
            <v>141500</v>
          </cell>
          <cell r="K106">
            <v>145500</v>
          </cell>
          <cell r="L106" t="str">
            <v>/</v>
          </cell>
          <cell r="M106" t="str">
            <v>/</v>
          </cell>
          <cell r="N106">
            <v>4020</v>
          </cell>
          <cell r="O106">
            <v>163.58000000000001</v>
          </cell>
          <cell r="P106">
            <v>858.90695684068953</v>
          </cell>
          <cell r="Q106">
            <v>104.27000000000001</v>
          </cell>
          <cell r="R106">
            <v>40.630000000000003</v>
          </cell>
          <cell r="S106">
            <v>18.68</v>
          </cell>
          <cell r="T106">
            <v>0</v>
          </cell>
          <cell r="U106">
            <v>0</v>
          </cell>
          <cell r="V106">
            <v>60.139999999999993</v>
          </cell>
          <cell r="W106">
            <v>-3000</v>
          </cell>
          <cell r="X106">
            <v>3800</v>
          </cell>
          <cell r="Y106">
            <v>20.87</v>
          </cell>
          <cell r="Z106">
            <v>0</v>
          </cell>
          <cell r="AA106"/>
          <cell r="AB106">
            <v>4</v>
          </cell>
        </row>
        <row r="107">
          <cell r="A107" t="str">
            <v>CREANOE  4CH toiture bac acier droit 137,51 m² hab et 22,42 m² annexes  et 27,39 m² auvent/terrasse</v>
          </cell>
          <cell r="B107">
            <v>182900</v>
          </cell>
          <cell r="C107">
            <v>188500</v>
          </cell>
          <cell r="D107">
            <v>187000</v>
          </cell>
          <cell r="E107">
            <v>192900</v>
          </cell>
          <cell r="F107">
            <v>188500</v>
          </cell>
          <cell r="G107">
            <v>193900</v>
          </cell>
          <cell r="H107">
            <v>198500</v>
          </cell>
          <cell r="I107">
            <v>204500</v>
          </cell>
          <cell r="J107">
            <v>183500</v>
          </cell>
          <cell r="K107">
            <v>189500</v>
          </cell>
          <cell r="L107" t="str">
            <v>/</v>
          </cell>
          <cell r="M107" t="str">
            <v>/</v>
          </cell>
          <cell r="N107">
            <v>5730</v>
          </cell>
          <cell r="O107">
            <v>202.42000000000002</v>
          </cell>
          <cell r="P107">
            <v>903.56684122122317</v>
          </cell>
          <cell r="Q107">
            <v>137.51000000000002</v>
          </cell>
          <cell r="R107">
            <v>42.49</v>
          </cell>
          <cell r="S107">
            <v>22.42</v>
          </cell>
          <cell r="T107">
            <v>0</v>
          </cell>
          <cell r="U107">
            <v>27.39</v>
          </cell>
          <cell r="V107">
            <v>84.260000000000019</v>
          </cell>
          <cell r="W107">
            <v>-4040</v>
          </cell>
          <cell r="X107">
            <v>4890</v>
          </cell>
          <cell r="Y107">
            <v>25.41</v>
          </cell>
          <cell r="Z107">
            <v>0</v>
          </cell>
          <cell r="AA107"/>
          <cell r="AB107">
            <v>6</v>
          </cell>
        </row>
        <row r="108">
          <cell r="A108" t="str">
            <v>CREANOE 4CH   toiture bac acier cintré 137,51 m² hab et 22,42 m² annexes  et 27,39 m² auvent/terrasse</v>
          </cell>
          <cell r="B108">
            <v>183900</v>
          </cell>
          <cell r="C108">
            <v>189500</v>
          </cell>
          <cell r="D108">
            <v>188000</v>
          </cell>
          <cell r="E108">
            <v>193900</v>
          </cell>
          <cell r="F108">
            <v>189500</v>
          </cell>
          <cell r="G108">
            <v>194900</v>
          </cell>
          <cell r="H108">
            <v>199500</v>
          </cell>
          <cell r="I108">
            <v>205500</v>
          </cell>
          <cell r="J108">
            <v>184500</v>
          </cell>
          <cell r="K108">
            <v>190500</v>
          </cell>
          <cell r="L108" t="str">
            <v>/</v>
          </cell>
          <cell r="M108" t="str">
            <v>/</v>
          </cell>
          <cell r="N108">
            <v>5730</v>
          </cell>
          <cell r="O108">
            <v>202.42000000000002</v>
          </cell>
          <cell r="P108">
            <v>908.50706451931615</v>
          </cell>
          <cell r="Q108">
            <v>137.51000000000002</v>
          </cell>
          <cell r="R108">
            <v>42.49</v>
          </cell>
          <cell r="S108">
            <v>22.42</v>
          </cell>
          <cell r="T108">
            <v>0</v>
          </cell>
          <cell r="U108">
            <v>27.39</v>
          </cell>
          <cell r="V108">
            <v>84.260000000000019</v>
          </cell>
          <cell r="W108">
            <v>-4040</v>
          </cell>
          <cell r="X108">
            <v>4890</v>
          </cell>
          <cell r="Y108">
            <v>25.41</v>
          </cell>
          <cell r="Z108">
            <v>0</v>
          </cell>
          <cell r="AA108"/>
          <cell r="AB108">
            <v>6</v>
          </cell>
        </row>
        <row r="109">
          <cell r="A109" t="str">
            <v>CREANOE 4CH  toiture terrasse 137,51 m² hab et 22,42 m² annexes  et 27,39 m² auvent/terrasse</v>
          </cell>
          <cell r="B109">
            <v>191500</v>
          </cell>
          <cell r="C109">
            <v>197000</v>
          </cell>
          <cell r="D109">
            <v>195500</v>
          </cell>
          <cell r="E109">
            <v>201500</v>
          </cell>
          <cell r="F109">
            <v>196900</v>
          </cell>
          <cell r="G109">
            <v>202500</v>
          </cell>
          <cell r="H109">
            <v>206900</v>
          </cell>
          <cell r="I109">
            <v>213500</v>
          </cell>
          <cell r="J109">
            <v>192000</v>
          </cell>
          <cell r="K109">
            <v>197900</v>
          </cell>
          <cell r="L109" t="str">
            <v>/</v>
          </cell>
          <cell r="M109" t="str">
            <v>/</v>
          </cell>
          <cell r="N109">
            <v>4660</v>
          </cell>
          <cell r="O109">
            <v>202.42000000000002</v>
          </cell>
          <cell r="P109">
            <v>946.05276158482354</v>
          </cell>
          <cell r="Q109">
            <v>137.51000000000002</v>
          </cell>
          <cell r="R109">
            <v>42.49</v>
          </cell>
          <cell r="S109">
            <v>22.42</v>
          </cell>
          <cell r="T109">
            <v>0</v>
          </cell>
          <cell r="U109">
            <v>27.39</v>
          </cell>
          <cell r="V109">
            <v>84.260000000000019</v>
          </cell>
          <cell r="W109">
            <v>-3980</v>
          </cell>
          <cell r="X109">
            <v>4890</v>
          </cell>
          <cell r="Y109">
            <v>25.41</v>
          </cell>
          <cell r="Z109">
            <v>0</v>
          </cell>
          <cell r="AA109"/>
          <cell r="AB109">
            <v>6</v>
          </cell>
        </row>
        <row r="110">
          <cell r="A110" t="str">
            <v>CREANOE  4CH  toiture bac acier droit 157,71 m² hab et 34,81 m² annexes  et 31,27 m² auvent/terrasse</v>
          </cell>
          <cell r="B110">
            <v>210500</v>
          </cell>
          <cell r="C110">
            <v>216900</v>
          </cell>
          <cell r="D110">
            <v>215500</v>
          </cell>
          <cell r="E110">
            <v>222000</v>
          </cell>
          <cell r="F110">
            <v>215900</v>
          </cell>
          <cell r="G110">
            <v>222500</v>
          </cell>
          <cell r="H110">
            <v>226900</v>
          </cell>
          <cell r="I110">
            <v>233900</v>
          </cell>
          <cell r="J110">
            <v>211500</v>
          </cell>
          <cell r="K110">
            <v>217500</v>
          </cell>
          <cell r="L110" t="str">
            <v>/</v>
          </cell>
          <cell r="M110" t="str">
            <v>/</v>
          </cell>
          <cell r="N110">
            <v>6100</v>
          </cell>
          <cell r="O110">
            <v>237.52</v>
          </cell>
          <cell r="P110">
            <v>886.2411586392725</v>
          </cell>
          <cell r="Q110">
            <v>157.71</v>
          </cell>
          <cell r="R110">
            <v>45</v>
          </cell>
          <cell r="S110">
            <v>34.81</v>
          </cell>
          <cell r="T110">
            <v>0</v>
          </cell>
          <cell r="U110">
            <v>31.270000000000003</v>
          </cell>
          <cell r="V110">
            <v>94.369999999999976</v>
          </cell>
          <cell r="W110">
            <v>-4250</v>
          </cell>
          <cell r="X110">
            <v>5620</v>
          </cell>
          <cell r="Y110">
            <v>26.47</v>
          </cell>
          <cell r="Z110">
            <v>0</v>
          </cell>
          <cell r="AA110"/>
          <cell r="AB110">
            <v>7</v>
          </cell>
        </row>
        <row r="111">
          <cell r="A111" t="str">
            <v>CREANOE  4CH toiture bac acier cintré 157,71 m² hab et 34,81 m² annexes  et 31,27 m² auvent/terrasse</v>
          </cell>
          <cell r="B111">
            <v>211500</v>
          </cell>
          <cell r="C111">
            <v>217900</v>
          </cell>
          <cell r="D111">
            <v>216500</v>
          </cell>
          <cell r="E111">
            <v>222900</v>
          </cell>
          <cell r="F111">
            <v>216900</v>
          </cell>
          <cell r="G111">
            <v>223500</v>
          </cell>
          <cell r="H111">
            <v>227900</v>
          </cell>
          <cell r="I111">
            <v>234900</v>
          </cell>
          <cell r="J111">
            <v>212000</v>
          </cell>
          <cell r="K111">
            <v>218500</v>
          </cell>
          <cell r="L111" t="str">
            <v>/</v>
          </cell>
          <cell r="M111" t="str">
            <v>/</v>
          </cell>
          <cell r="N111">
            <v>6100</v>
          </cell>
          <cell r="O111">
            <v>237.52</v>
          </cell>
          <cell r="P111">
            <v>890.45133041428085</v>
          </cell>
          <cell r="Q111">
            <v>157.71</v>
          </cell>
          <cell r="R111">
            <v>45</v>
          </cell>
          <cell r="S111">
            <v>34.81</v>
          </cell>
          <cell r="T111">
            <v>0</v>
          </cell>
          <cell r="U111">
            <v>31.270000000000003</v>
          </cell>
          <cell r="V111">
            <v>94.369999999999976</v>
          </cell>
          <cell r="W111">
            <v>-4250</v>
          </cell>
          <cell r="X111">
            <v>5620</v>
          </cell>
          <cell r="Y111">
            <v>26.47</v>
          </cell>
          <cell r="Z111">
            <v>0</v>
          </cell>
          <cell r="AA111"/>
          <cell r="AB111">
            <v>7</v>
          </cell>
        </row>
        <row r="112">
          <cell r="A112" t="str">
            <v>CREANOE 4CH toiture terrasse 157,71 m² hab et 34,81 m² annexes  et 31,27 m² auvent/terrasse</v>
          </cell>
          <cell r="B112">
            <v>219500</v>
          </cell>
          <cell r="C112">
            <v>225900</v>
          </cell>
          <cell r="D112">
            <v>224500</v>
          </cell>
          <cell r="E112">
            <v>231500</v>
          </cell>
          <cell r="F112">
            <v>224500</v>
          </cell>
          <cell r="G112">
            <v>231500</v>
          </cell>
          <cell r="H112">
            <v>235900</v>
          </cell>
          <cell r="I112">
            <v>242900</v>
          </cell>
          <cell r="J112">
            <v>219900</v>
          </cell>
          <cell r="K112">
            <v>226500</v>
          </cell>
          <cell r="L112" t="str">
            <v>/</v>
          </cell>
          <cell r="M112" t="str">
            <v>/</v>
          </cell>
          <cell r="N112">
            <v>5000</v>
          </cell>
          <cell r="O112">
            <v>237.52</v>
          </cell>
          <cell r="P112">
            <v>924.1327046143482</v>
          </cell>
          <cell r="Q112">
            <v>157.71</v>
          </cell>
          <cell r="R112">
            <v>45</v>
          </cell>
          <cell r="S112">
            <v>34.81</v>
          </cell>
          <cell r="T112">
            <v>0</v>
          </cell>
          <cell r="U112">
            <v>31.270000000000003</v>
          </cell>
          <cell r="V112">
            <v>94.369999999999976</v>
          </cell>
          <cell r="W112">
            <v>-4110</v>
          </cell>
          <cell r="X112">
            <v>5620</v>
          </cell>
          <cell r="Y112">
            <v>26.47</v>
          </cell>
          <cell r="Z112">
            <v>0</v>
          </cell>
          <cell r="AA112"/>
          <cell r="AB112">
            <v>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2:P70"/>
  <sheetViews>
    <sheetView tabSelected="1" topLeftCell="B1" zoomScale="85" zoomScaleNormal="85" workbookViewId="0">
      <selection activeCell="M40" sqref="M40"/>
    </sheetView>
  </sheetViews>
  <sheetFormatPr defaultColWidth="11.42578125" defaultRowHeight="15"/>
  <cols>
    <col min="1" max="1" width="11.5703125" customWidth="1"/>
    <col min="2" max="2" width="49.28515625" customWidth="1"/>
  </cols>
  <sheetData>
    <row r="2" spans="2:16">
      <c r="B2" s="3"/>
    </row>
    <row r="3" spans="2:16" ht="48" customHeight="1">
      <c r="B3" s="17" t="s">
        <v>30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2:16" ht="21">
      <c r="B4" s="7" t="s">
        <v>35</v>
      </c>
    </row>
    <row r="5" spans="2:16" ht="21">
      <c r="B5" s="7" t="s">
        <v>36</v>
      </c>
    </row>
    <row r="9" spans="2:16">
      <c r="B9" t="s">
        <v>12</v>
      </c>
      <c r="C9" s="8" t="s">
        <v>0</v>
      </c>
      <c r="D9" s="8"/>
      <c r="E9" s="8" t="s">
        <v>1</v>
      </c>
      <c r="F9" s="8" t="s">
        <v>2</v>
      </c>
      <c r="G9" s="8"/>
      <c r="H9" s="8" t="s">
        <v>27</v>
      </c>
      <c r="I9" s="9"/>
      <c r="J9" s="8" t="s">
        <v>15</v>
      </c>
    </row>
    <row r="10" spans="2:16">
      <c r="B10" t="s">
        <v>3</v>
      </c>
      <c r="C10" s="8">
        <v>89.65</v>
      </c>
      <c r="D10" s="8" t="s">
        <v>3</v>
      </c>
      <c r="E10" s="8">
        <v>105.5</v>
      </c>
      <c r="F10" s="8">
        <f t="shared" ref="F10:F15" si="0">+E10-C10</f>
        <v>15.849999999999994</v>
      </c>
      <c r="G10" s="10">
        <v>657</v>
      </c>
      <c r="H10" s="11">
        <f>+G10*F10</f>
        <v>10413.449999999997</v>
      </c>
      <c r="I10" s="11"/>
      <c r="J10" s="8">
        <v>10413</v>
      </c>
      <c r="K10" t="s">
        <v>31</v>
      </c>
      <c r="N10" s="6"/>
      <c r="O10" s="6"/>
      <c r="P10" s="6"/>
    </row>
    <row r="11" spans="2:16">
      <c r="B11" t="s">
        <v>4</v>
      </c>
      <c r="C11" s="8">
        <v>22</v>
      </c>
      <c r="D11" s="8" t="s">
        <v>4</v>
      </c>
      <c r="E11" s="8">
        <v>25</v>
      </c>
      <c r="F11" s="8">
        <f t="shared" si="0"/>
        <v>3</v>
      </c>
      <c r="G11" s="10">
        <v>621</v>
      </c>
      <c r="H11" s="11">
        <f t="shared" ref="H11:H15" si="1">+G11*F11</f>
        <v>1863</v>
      </c>
      <c r="I11" s="11"/>
      <c r="J11" s="8">
        <v>1863</v>
      </c>
      <c r="K11" s="4" t="s">
        <v>31</v>
      </c>
      <c r="N11" s="6"/>
      <c r="O11" s="6"/>
      <c r="P11" s="6"/>
    </row>
    <row r="12" spans="2:16">
      <c r="B12" t="s">
        <v>5</v>
      </c>
      <c r="C12" s="8">
        <v>16.8</v>
      </c>
      <c r="D12" s="8" t="s">
        <v>5</v>
      </c>
      <c r="E12" s="8"/>
      <c r="F12" s="8">
        <f t="shared" si="0"/>
        <v>-16.8</v>
      </c>
      <c r="G12" s="10">
        <v>405</v>
      </c>
      <c r="H12" s="11">
        <f t="shared" si="1"/>
        <v>-6804</v>
      </c>
      <c r="I12" s="11"/>
      <c r="J12" s="8">
        <v>-6804</v>
      </c>
      <c r="K12" t="s">
        <v>31</v>
      </c>
      <c r="N12" s="6"/>
      <c r="O12" s="6"/>
      <c r="P12" s="6"/>
    </row>
    <row r="13" spans="2:16">
      <c r="B13" t="s">
        <v>6</v>
      </c>
      <c r="C13" s="8">
        <v>0</v>
      </c>
      <c r="D13" s="8" t="s">
        <v>6</v>
      </c>
      <c r="E13" s="8">
        <v>25</v>
      </c>
      <c r="F13" s="8">
        <f t="shared" si="0"/>
        <v>25</v>
      </c>
      <c r="G13" s="10">
        <v>348</v>
      </c>
      <c r="H13" s="11">
        <f t="shared" si="1"/>
        <v>8700</v>
      </c>
      <c r="I13" s="8"/>
      <c r="J13" s="8">
        <v>8700</v>
      </c>
      <c r="K13" t="s">
        <v>31</v>
      </c>
      <c r="N13" s="6"/>
      <c r="O13" s="6"/>
      <c r="P13" s="6"/>
    </row>
    <row r="14" spans="2:16">
      <c r="B14" t="s">
        <v>7</v>
      </c>
      <c r="C14" s="8">
        <v>0</v>
      </c>
      <c r="D14" s="8"/>
      <c r="E14" s="8">
        <v>0</v>
      </c>
      <c r="F14" s="8">
        <f t="shared" si="0"/>
        <v>0</v>
      </c>
      <c r="G14" s="10"/>
      <c r="H14" s="11">
        <f t="shared" si="1"/>
        <v>0</v>
      </c>
      <c r="I14" s="8"/>
      <c r="J14" s="8">
        <v>0</v>
      </c>
      <c r="K14" t="s">
        <v>31</v>
      </c>
      <c r="N14" s="6"/>
      <c r="O14" s="6"/>
      <c r="P14" s="6"/>
    </row>
    <row r="15" spans="2:16">
      <c r="B15" t="s">
        <v>8</v>
      </c>
      <c r="C15" s="8">
        <v>12</v>
      </c>
      <c r="D15" s="8" t="s">
        <v>8</v>
      </c>
      <c r="E15" s="8">
        <v>0</v>
      </c>
      <c r="F15" s="8">
        <f t="shared" si="0"/>
        <v>-12</v>
      </c>
      <c r="G15" s="10">
        <v>254</v>
      </c>
      <c r="H15" s="11">
        <f t="shared" si="1"/>
        <v>-3048</v>
      </c>
      <c r="I15" s="11"/>
      <c r="J15" s="8">
        <v>-3048</v>
      </c>
      <c r="K15" t="s">
        <v>31</v>
      </c>
      <c r="N15" s="6"/>
      <c r="O15" s="6"/>
      <c r="P15" s="6"/>
    </row>
    <row r="16" spans="2:16">
      <c r="B16" s="2" t="s">
        <v>9</v>
      </c>
      <c r="C16" s="12"/>
      <c r="D16" s="12"/>
      <c r="E16" s="12"/>
      <c r="F16" s="12">
        <f>+SUM(F10:F15)</f>
        <v>15.049999999999994</v>
      </c>
      <c r="G16" s="8"/>
      <c r="H16" s="13">
        <f>+SUM(H10:H15)</f>
        <v>11124.449999999997</v>
      </c>
      <c r="I16" s="13"/>
      <c r="J16" s="13">
        <f>+H10+H11+H12+H13+H14+H15</f>
        <v>11124.449999999997</v>
      </c>
      <c r="K16" s="19" cm="1">
        <f t="array" ref="K16">ilfaudrait(C10:G15)</f>
        <v>11124.449999999997</v>
      </c>
      <c r="N16" s="6"/>
      <c r="O16" s="6"/>
      <c r="P16" s="6"/>
    </row>
    <row r="17" spans="2:16">
      <c r="C17" s="8" t="s">
        <v>10</v>
      </c>
      <c r="D17" s="8"/>
      <c r="E17" s="8"/>
      <c r="F17" s="8"/>
      <c r="G17" s="8"/>
      <c r="H17" s="11"/>
      <c r="I17" s="8"/>
      <c r="J17" s="8"/>
    </row>
    <row r="18" spans="2:16">
      <c r="C18" s="8"/>
      <c r="D18" s="8"/>
      <c r="E18" s="8"/>
      <c r="F18" s="8"/>
      <c r="G18" s="8"/>
      <c r="H18" s="11"/>
      <c r="I18" s="8"/>
      <c r="J18" s="8"/>
    </row>
    <row r="19" spans="2:16">
      <c r="B19" t="s">
        <v>13</v>
      </c>
      <c r="C19" s="8" t="s">
        <v>0</v>
      </c>
      <c r="D19" s="8"/>
      <c r="E19" s="8" t="s">
        <v>1</v>
      </c>
      <c r="F19" s="8" t="s">
        <v>2</v>
      </c>
      <c r="G19" s="8" t="s">
        <v>26</v>
      </c>
      <c r="H19" s="8" t="s">
        <v>27</v>
      </c>
      <c r="I19" s="9"/>
      <c r="J19" s="8" t="s">
        <v>15</v>
      </c>
      <c r="L19" s="1"/>
    </row>
    <row r="20" spans="2:16">
      <c r="B20" t="s">
        <v>3</v>
      </c>
      <c r="C20" s="8">
        <v>115</v>
      </c>
      <c r="D20" s="8" t="s">
        <v>3</v>
      </c>
      <c r="E20" s="8">
        <v>105.5</v>
      </c>
      <c r="F20" s="8">
        <f t="shared" ref="F20:F25" si="2">+E20-C20</f>
        <v>-9.5</v>
      </c>
      <c r="G20" s="10">
        <v>657</v>
      </c>
      <c r="H20" s="11">
        <f>+G20*F20</f>
        <v>-6241.5</v>
      </c>
      <c r="I20" s="11"/>
      <c r="J20" s="8">
        <v>-6242</v>
      </c>
      <c r="K20" t="s">
        <v>31</v>
      </c>
      <c r="N20" s="6"/>
      <c r="O20" s="6"/>
      <c r="P20" s="6"/>
    </row>
    <row r="21" spans="2:16">
      <c r="B21" t="s">
        <v>4</v>
      </c>
      <c r="C21" s="8">
        <v>22</v>
      </c>
      <c r="D21" s="8" t="s">
        <v>4</v>
      </c>
      <c r="E21" s="8">
        <v>25</v>
      </c>
      <c r="F21" s="8">
        <f t="shared" si="2"/>
        <v>3</v>
      </c>
      <c r="G21" s="10">
        <v>621</v>
      </c>
      <c r="H21" s="11">
        <f t="shared" ref="H21:H25" si="3">+G21*F21</f>
        <v>1863</v>
      </c>
      <c r="I21" s="11"/>
      <c r="J21" s="8">
        <v>1863</v>
      </c>
      <c r="K21" t="s">
        <v>31</v>
      </c>
      <c r="N21" s="6"/>
      <c r="O21" s="6"/>
      <c r="P21" s="6"/>
    </row>
    <row r="22" spans="2:16">
      <c r="B22" t="s">
        <v>5</v>
      </c>
      <c r="C22" s="8">
        <v>16.8</v>
      </c>
      <c r="D22" s="8" t="s">
        <v>5</v>
      </c>
      <c r="E22" s="8"/>
      <c r="F22" s="8">
        <f t="shared" si="2"/>
        <v>-16.8</v>
      </c>
      <c r="G22" s="10">
        <v>405</v>
      </c>
      <c r="H22" s="11">
        <f t="shared" si="3"/>
        <v>-6804</v>
      </c>
      <c r="I22" s="11"/>
      <c r="J22" s="14">
        <f>-13.3*405/2-3.5*405</f>
        <v>-4110.75</v>
      </c>
      <c r="K22" t="s">
        <v>19</v>
      </c>
      <c r="N22" s="6"/>
      <c r="O22" s="6"/>
      <c r="P22" s="6"/>
    </row>
    <row r="23" spans="2:16">
      <c r="B23" t="s">
        <v>6</v>
      </c>
      <c r="C23" s="8">
        <v>0</v>
      </c>
      <c r="D23" s="8" t="s">
        <v>6</v>
      </c>
      <c r="E23" s="8">
        <v>10</v>
      </c>
      <c r="F23" s="8">
        <f t="shared" si="2"/>
        <v>10</v>
      </c>
      <c r="G23" s="10">
        <v>348</v>
      </c>
      <c r="H23" s="11">
        <f t="shared" si="3"/>
        <v>3480</v>
      </c>
      <c r="I23" s="8"/>
      <c r="J23" s="8">
        <v>3480</v>
      </c>
      <c r="K23" t="s">
        <v>31</v>
      </c>
      <c r="N23" s="6"/>
      <c r="O23" s="6"/>
      <c r="P23" s="6"/>
    </row>
    <row r="24" spans="2:16">
      <c r="B24" t="s">
        <v>7</v>
      </c>
      <c r="C24" s="8">
        <v>0</v>
      </c>
      <c r="D24" s="8"/>
      <c r="E24" s="8">
        <v>0</v>
      </c>
      <c r="F24" s="8">
        <f t="shared" si="2"/>
        <v>0</v>
      </c>
      <c r="G24" s="10"/>
      <c r="H24" s="11">
        <f t="shared" si="3"/>
        <v>0</v>
      </c>
      <c r="I24" s="8"/>
      <c r="J24" s="8">
        <v>0</v>
      </c>
      <c r="K24" t="s">
        <v>31</v>
      </c>
      <c r="N24" s="6"/>
      <c r="O24" s="6"/>
      <c r="P24" s="6"/>
    </row>
    <row r="25" spans="2:16">
      <c r="B25" t="s">
        <v>8</v>
      </c>
      <c r="C25" s="8">
        <v>12</v>
      </c>
      <c r="D25" s="8" t="s">
        <v>8</v>
      </c>
      <c r="E25" s="8">
        <v>0</v>
      </c>
      <c r="F25" s="8">
        <f t="shared" si="2"/>
        <v>-12</v>
      </c>
      <c r="G25" s="10">
        <v>254</v>
      </c>
      <c r="H25" s="11">
        <f t="shared" si="3"/>
        <v>-3048</v>
      </c>
      <c r="I25" s="11"/>
      <c r="J25" s="8">
        <f>+H25/2</f>
        <v>-1524</v>
      </c>
      <c r="K25" t="s">
        <v>17</v>
      </c>
      <c r="N25" s="6"/>
      <c r="O25" s="6"/>
      <c r="P25" s="6"/>
    </row>
    <row r="26" spans="2:16">
      <c r="B26" s="2" t="s">
        <v>9</v>
      </c>
      <c r="C26" s="12"/>
      <c r="D26" s="12"/>
      <c r="E26" s="12"/>
      <c r="F26" s="12">
        <f>+SUM(F20:F25)</f>
        <v>-25.3</v>
      </c>
      <c r="G26" s="8"/>
      <c r="H26" s="13">
        <f>+SUM(H19:H25)</f>
        <v>-10750.5</v>
      </c>
      <c r="I26" s="13"/>
      <c r="J26" s="13">
        <f>+H20+H21+J22+H23+H24+J25</f>
        <v>-6533.25</v>
      </c>
      <c r="K26" s="19" cm="1">
        <f t="array" ref="K26">ilfaudrait(C20:G25)</f>
        <v>-6533.25</v>
      </c>
      <c r="N26" s="6"/>
      <c r="O26" s="6"/>
      <c r="P26" s="6"/>
    </row>
    <row r="27" spans="2:16">
      <c r="C27" s="8" t="s">
        <v>11</v>
      </c>
      <c r="D27" s="8"/>
      <c r="E27" s="8"/>
      <c r="F27" s="8"/>
      <c r="G27" s="8"/>
      <c r="H27" s="11"/>
      <c r="I27" s="8"/>
      <c r="J27" s="8"/>
    </row>
    <row r="28" spans="2:16">
      <c r="C28" s="8" t="s">
        <v>16</v>
      </c>
      <c r="D28" s="8"/>
      <c r="E28" s="8"/>
      <c r="F28" s="8"/>
      <c r="G28" s="8"/>
      <c r="H28" s="11"/>
      <c r="I28" s="8"/>
      <c r="J28" s="8"/>
    </row>
    <row r="29" spans="2:16">
      <c r="B29" t="s">
        <v>14</v>
      </c>
      <c r="C29" s="8" t="s">
        <v>0</v>
      </c>
      <c r="D29" s="8"/>
      <c r="E29" s="8" t="s">
        <v>1</v>
      </c>
      <c r="F29" s="8" t="s">
        <v>2</v>
      </c>
      <c r="G29" s="8" t="s">
        <v>26</v>
      </c>
      <c r="H29" s="8" t="s">
        <v>27</v>
      </c>
      <c r="I29" s="9"/>
      <c r="J29" s="8" t="s">
        <v>15</v>
      </c>
    </row>
    <row r="30" spans="2:16">
      <c r="B30" t="s">
        <v>3</v>
      </c>
      <c r="C30" s="8">
        <v>102</v>
      </c>
      <c r="D30" s="8" t="s">
        <v>3</v>
      </c>
      <c r="E30" s="8">
        <v>68</v>
      </c>
      <c r="F30" s="8">
        <f t="shared" ref="F30:F35" si="4">+E30-C30</f>
        <v>-34</v>
      </c>
      <c r="G30" s="10">
        <v>657</v>
      </c>
      <c r="H30" s="11">
        <f>+G30*F30</f>
        <v>-22338</v>
      </c>
      <c r="I30" s="11"/>
      <c r="J30" s="8">
        <f>-10*657/2-24*657</f>
        <v>-19053</v>
      </c>
      <c r="K30" t="s">
        <v>21</v>
      </c>
      <c r="N30" s="6"/>
      <c r="O30" s="6"/>
      <c r="P30" s="6"/>
    </row>
    <row r="31" spans="2:16">
      <c r="B31" t="s">
        <v>4</v>
      </c>
      <c r="C31" s="8">
        <v>0</v>
      </c>
      <c r="D31" s="8" t="s">
        <v>4</v>
      </c>
      <c r="E31" s="8">
        <v>0</v>
      </c>
      <c r="F31" s="8">
        <f t="shared" si="4"/>
        <v>0</v>
      </c>
      <c r="G31" s="10">
        <v>621</v>
      </c>
      <c r="H31" s="11">
        <f t="shared" ref="H31:H35" si="5">+G31*F31</f>
        <v>0</v>
      </c>
      <c r="I31" s="11"/>
      <c r="J31" s="8">
        <v>0</v>
      </c>
      <c r="N31" s="6"/>
      <c r="O31" s="6"/>
      <c r="P31" s="6"/>
    </row>
    <row r="32" spans="2:16">
      <c r="B32" t="s">
        <v>5</v>
      </c>
      <c r="C32" s="8">
        <v>21</v>
      </c>
      <c r="D32" s="8" t="s">
        <v>5</v>
      </c>
      <c r="E32" s="8">
        <v>45</v>
      </c>
      <c r="F32" s="8">
        <f t="shared" si="4"/>
        <v>24</v>
      </c>
      <c r="G32" s="10">
        <v>405</v>
      </c>
      <c r="H32" s="11">
        <f t="shared" si="5"/>
        <v>9720</v>
      </c>
      <c r="I32" s="11"/>
      <c r="J32" s="8">
        <v>9720</v>
      </c>
      <c r="N32" s="6"/>
      <c r="O32" s="6"/>
      <c r="P32" s="6"/>
    </row>
    <row r="33" spans="2:16">
      <c r="B33" t="s">
        <v>6</v>
      </c>
      <c r="C33" s="8">
        <v>0</v>
      </c>
      <c r="D33" s="8" t="s">
        <v>6</v>
      </c>
      <c r="E33" s="8">
        <v>0</v>
      </c>
      <c r="F33" s="8">
        <f t="shared" si="4"/>
        <v>0</v>
      </c>
      <c r="G33" s="10">
        <v>348</v>
      </c>
      <c r="H33" s="11">
        <f t="shared" si="5"/>
        <v>0</v>
      </c>
      <c r="I33" s="8"/>
      <c r="J33" s="8">
        <v>0</v>
      </c>
      <c r="N33" s="6"/>
      <c r="O33" s="6"/>
      <c r="P33" s="6"/>
    </row>
    <row r="34" spans="2:16">
      <c r="B34" t="s">
        <v>7</v>
      </c>
      <c r="C34" s="8"/>
      <c r="D34" s="8"/>
      <c r="E34" s="8"/>
      <c r="F34" s="8">
        <f t="shared" si="4"/>
        <v>0</v>
      </c>
      <c r="G34" s="10"/>
      <c r="H34" s="11">
        <f t="shared" si="5"/>
        <v>0</v>
      </c>
      <c r="I34" s="8"/>
      <c r="J34" s="8">
        <v>0</v>
      </c>
      <c r="N34" s="6"/>
      <c r="O34" s="6"/>
      <c r="P34" s="6"/>
    </row>
    <row r="35" spans="2:16">
      <c r="B35" t="s">
        <v>8</v>
      </c>
      <c r="C35" s="8">
        <v>3.4649999999999999</v>
      </c>
      <c r="D35" s="8" t="s">
        <v>8</v>
      </c>
      <c r="E35" s="8">
        <v>3.4649999999999999</v>
      </c>
      <c r="F35" s="8">
        <f t="shared" si="4"/>
        <v>0</v>
      </c>
      <c r="G35" s="10">
        <v>254</v>
      </c>
      <c r="H35" s="11">
        <f t="shared" si="5"/>
        <v>0</v>
      </c>
      <c r="I35" s="11"/>
      <c r="J35" s="15">
        <f>+H35/2</f>
        <v>0</v>
      </c>
      <c r="N35" s="6"/>
      <c r="O35" s="6"/>
      <c r="P35" s="6"/>
    </row>
    <row r="36" spans="2:16">
      <c r="B36" s="2" t="s">
        <v>9</v>
      </c>
      <c r="C36" s="12"/>
      <c r="D36" s="12"/>
      <c r="E36" s="12"/>
      <c r="F36" s="12">
        <f>+SUM(F30:F35)</f>
        <v>-10</v>
      </c>
      <c r="G36" s="8"/>
      <c r="H36" s="13">
        <f>+SUM(H29:H35)</f>
        <v>-12618</v>
      </c>
      <c r="I36" s="13"/>
      <c r="J36" s="13">
        <f>+J30+H31+H32+H33+H34+H35</f>
        <v>-9333</v>
      </c>
      <c r="K36" s="19" cm="1">
        <f t="array" ref="K36">ilfaudrait(C30:G35)</f>
        <v>-9333</v>
      </c>
      <c r="N36" s="6"/>
      <c r="O36" s="6"/>
      <c r="P36" s="6"/>
    </row>
    <row r="37" spans="2:16">
      <c r="C37" s="8" t="s">
        <v>20</v>
      </c>
      <c r="D37" s="8"/>
      <c r="E37" s="8"/>
      <c r="F37" s="8"/>
      <c r="G37" s="8"/>
      <c r="H37" s="11"/>
      <c r="I37" s="8"/>
      <c r="J37" s="8"/>
    </row>
    <row r="38" spans="2:16">
      <c r="C38" s="8"/>
      <c r="D38" s="8"/>
      <c r="E38" s="8"/>
      <c r="F38" s="8"/>
      <c r="G38" s="8"/>
      <c r="H38" s="11"/>
      <c r="I38" s="8"/>
      <c r="J38" s="8"/>
    </row>
    <row r="39" spans="2:16">
      <c r="B39" t="s">
        <v>14</v>
      </c>
      <c r="C39" s="8" t="s">
        <v>0</v>
      </c>
      <c r="D39" s="8"/>
      <c r="E39" s="8" t="s">
        <v>1</v>
      </c>
      <c r="F39" s="8" t="s">
        <v>2</v>
      </c>
      <c r="G39" s="8" t="s">
        <v>26</v>
      </c>
      <c r="H39" s="8" t="s">
        <v>27</v>
      </c>
      <c r="I39" s="9"/>
      <c r="J39" s="8" t="s">
        <v>15</v>
      </c>
    </row>
    <row r="40" spans="2:16">
      <c r="B40" t="s">
        <v>3</v>
      </c>
      <c r="C40" s="16">
        <f>VLOOKUP('[1]CHIFFRAGE PROJET'!$C$15,'[1]BASE PRIX JAN20'!$A$9:$AB$112,17,FALSE)-C41</f>
        <v>91.559999999999988</v>
      </c>
      <c r="D40" s="8" t="s">
        <v>3</v>
      </c>
      <c r="E40" s="8">
        <v>112.18</v>
      </c>
      <c r="F40" s="8">
        <f t="shared" ref="F40:F45" si="6">+E40-C40</f>
        <v>20.620000000000019</v>
      </c>
      <c r="G40" s="10">
        <v>657</v>
      </c>
      <c r="H40" s="11">
        <f>+G40*F40</f>
        <v>13547.340000000013</v>
      </c>
      <c r="I40" s="11"/>
      <c r="J40" s="8">
        <v>13547</v>
      </c>
      <c r="N40" s="6"/>
      <c r="O40" s="6"/>
      <c r="P40" s="6"/>
    </row>
    <row r="41" spans="2:16">
      <c r="B41" t="s">
        <v>4</v>
      </c>
      <c r="C41" s="16">
        <f>VLOOKUP('[1]CHIFFRAGE PROJET'!$C$15,'[1]BASE PRIX JAN20'!$A$9:$AB$112,18,FALSE)</f>
        <v>13.56</v>
      </c>
      <c r="D41" s="8" t="s">
        <v>4</v>
      </c>
      <c r="E41" s="8">
        <v>16.25</v>
      </c>
      <c r="F41" s="8">
        <f t="shared" si="6"/>
        <v>2.6899999999999995</v>
      </c>
      <c r="G41" s="10">
        <v>621</v>
      </c>
      <c r="H41" s="11">
        <f t="shared" ref="H41:H45" si="7">+G41*F41</f>
        <v>1670.4899999999998</v>
      </c>
      <c r="I41" s="11"/>
      <c r="J41" s="8">
        <v>1670</v>
      </c>
      <c r="N41" s="6"/>
      <c r="O41" s="6"/>
      <c r="P41" s="6"/>
    </row>
    <row r="42" spans="2:16">
      <c r="B42" t="s">
        <v>5</v>
      </c>
      <c r="C42" s="16">
        <f>VLOOKUP('[1]CHIFFRAGE PROJET'!$C$15,'[1]BASE PRIX JAN20'!$A$9:$AB$112,19,FALSE)</f>
        <v>29.76</v>
      </c>
      <c r="D42" s="8" t="s">
        <v>5</v>
      </c>
      <c r="E42" s="8">
        <v>0</v>
      </c>
      <c r="F42" s="8">
        <f t="shared" si="6"/>
        <v>-29.76</v>
      </c>
      <c r="G42" s="10">
        <v>405</v>
      </c>
      <c r="H42" s="11">
        <f t="shared" si="7"/>
        <v>-12052.800000000001</v>
      </c>
      <c r="I42" s="11"/>
      <c r="J42" s="11">
        <f>-6.45*405/2-(29.76-6.45)*405</f>
        <v>-10746.675000000001</v>
      </c>
      <c r="K42" t="s">
        <v>18</v>
      </c>
      <c r="N42" s="6"/>
      <c r="O42" s="6"/>
      <c r="P42" s="6"/>
    </row>
    <row r="43" spans="2:16">
      <c r="B43" t="s">
        <v>6</v>
      </c>
      <c r="C43" s="16">
        <f>+VLOOKUP('[1]CHIFFRAGE PROJET'!$C$15,'[1]BASE PRIX JAN20'!$A$9:$AB$112,20,FALSE)</f>
        <v>0</v>
      </c>
      <c r="D43" s="8" t="s">
        <v>6</v>
      </c>
      <c r="E43" s="8">
        <v>0</v>
      </c>
      <c r="F43" s="8">
        <f t="shared" si="6"/>
        <v>0</v>
      </c>
      <c r="G43" s="10">
        <v>348</v>
      </c>
      <c r="H43" s="11">
        <f t="shared" si="7"/>
        <v>0</v>
      </c>
      <c r="I43" s="8"/>
      <c r="J43" s="8">
        <v>0</v>
      </c>
      <c r="N43" s="6"/>
      <c r="O43" s="6"/>
      <c r="P43" s="6"/>
    </row>
    <row r="44" spans="2:16">
      <c r="B44" t="s">
        <v>7</v>
      </c>
      <c r="C44" s="16"/>
      <c r="D44" s="8"/>
      <c r="E44" s="8"/>
      <c r="F44" s="8">
        <f t="shared" si="6"/>
        <v>0</v>
      </c>
      <c r="G44" s="10"/>
      <c r="H44" s="11">
        <f t="shared" si="7"/>
        <v>0</v>
      </c>
      <c r="I44" s="8"/>
      <c r="J44" s="8">
        <v>0</v>
      </c>
      <c r="N44" s="6"/>
      <c r="O44" s="6"/>
      <c r="P44" s="6"/>
    </row>
    <row r="45" spans="2:16">
      <c r="B45" t="s">
        <v>8</v>
      </c>
      <c r="C45" s="16">
        <f>VLOOKUP('[1]CHIFFRAGE PROJET'!$C$15,'[1]BASE PRIX JAN20'!$A$9:$AB$112,21,FALSE)</f>
        <v>5.4</v>
      </c>
      <c r="D45" s="8" t="s">
        <v>8</v>
      </c>
      <c r="E45" s="8">
        <v>1</v>
      </c>
      <c r="F45" s="8">
        <f t="shared" si="6"/>
        <v>-4.4000000000000004</v>
      </c>
      <c r="G45" s="10">
        <v>254</v>
      </c>
      <c r="H45" s="11">
        <f t="shared" si="7"/>
        <v>-1117.6000000000001</v>
      </c>
      <c r="I45" s="11"/>
      <c r="J45" s="15">
        <f>+H45/2</f>
        <v>-558.80000000000007</v>
      </c>
      <c r="K45" t="s">
        <v>17</v>
      </c>
      <c r="N45" s="6"/>
      <c r="O45" s="6"/>
      <c r="P45" s="6"/>
    </row>
    <row r="46" spans="2:16">
      <c r="B46" s="2" t="s">
        <v>9</v>
      </c>
      <c r="C46" s="12"/>
      <c r="D46" s="12"/>
      <c r="E46" s="12"/>
      <c r="F46" s="12">
        <f>+SUM(F40:F45)</f>
        <v>-10.849999999999985</v>
      </c>
      <c r="G46" s="8"/>
      <c r="H46" s="13">
        <f>+SUM(H39:H45)</f>
        <v>2047.4300000000114</v>
      </c>
      <c r="I46" s="13"/>
      <c r="J46" s="13">
        <f>+H40+H41+J42+H43+H44+J45</f>
        <v>3912.3550000000114</v>
      </c>
      <c r="K46" s="19" cm="1">
        <f t="array" ref="K46">ilfaudrait(C40:G45)</f>
        <v>3912.3550000000105</v>
      </c>
      <c r="N46" s="6"/>
      <c r="O46" s="6"/>
      <c r="P46" s="6"/>
    </row>
    <row r="47" spans="2:16">
      <c r="C47" s="8" t="s">
        <v>23</v>
      </c>
      <c r="D47" s="8"/>
      <c r="E47" s="8"/>
      <c r="F47" s="8"/>
      <c r="G47" s="8"/>
      <c r="H47" s="8"/>
      <c r="I47" s="8"/>
      <c r="J47" s="8"/>
    </row>
    <row r="48" spans="2:16">
      <c r="C48" s="8" t="s">
        <v>29</v>
      </c>
      <c r="D48" s="8"/>
      <c r="E48" s="8"/>
      <c r="F48" s="8"/>
      <c r="G48" s="8"/>
      <c r="H48" s="8"/>
      <c r="I48" s="8"/>
      <c r="J48" s="8"/>
    </row>
    <row r="49" spans="2:16">
      <c r="C49" s="8"/>
      <c r="D49" s="8"/>
      <c r="E49" s="8"/>
      <c r="F49" s="8"/>
      <c r="G49" s="8"/>
      <c r="H49" s="8"/>
      <c r="I49" s="8"/>
      <c r="J49" s="8"/>
    </row>
    <row r="50" spans="2:16">
      <c r="B50" t="s">
        <v>22</v>
      </c>
      <c r="C50" s="8" t="s">
        <v>0</v>
      </c>
      <c r="D50" s="8"/>
      <c r="E50" s="8" t="s">
        <v>1</v>
      </c>
      <c r="F50" s="8" t="s">
        <v>2</v>
      </c>
      <c r="G50" s="8" t="s">
        <v>26</v>
      </c>
      <c r="H50" s="8" t="s">
        <v>27</v>
      </c>
      <c r="I50" s="9"/>
      <c r="J50" s="8" t="s">
        <v>15</v>
      </c>
    </row>
    <row r="51" spans="2:16">
      <c r="B51" t="s">
        <v>3</v>
      </c>
      <c r="C51" s="16">
        <v>102.5</v>
      </c>
      <c r="D51" s="8" t="s">
        <v>3</v>
      </c>
      <c r="E51" s="8">
        <v>112.18</v>
      </c>
      <c r="F51" s="8">
        <f t="shared" ref="F51:F56" si="8">+E51-C51</f>
        <v>9.6800000000000068</v>
      </c>
      <c r="G51" s="10">
        <v>657</v>
      </c>
      <c r="H51" s="11">
        <f>+G51*F51</f>
        <v>6359.7600000000048</v>
      </c>
      <c r="I51" s="11"/>
      <c r="J51" s="8">
        <v>6360</v>
      </c>
      <c r="N51" s="6"/>
      <c r="O51" s="6"/>
      <c r="P51" s="6"/>
    </row>
    <row r="52" spans="2:16">
      <c r="B52" t="s">
        <v>4</v>
      </c>
      <c r="C52" s="16">
        <v>29.52</v>
      </c>
      <c r="D52" s="8" t="s">
        <v>4</v>
      </c>
      <c r="E52" s="8">
        <v>16.25</v>
      </c>
      <c r="F52" s="8">
        <f t="shared" si="8"/>
        <v>-13.27</v>
      </c>
      <c r="G52" s="10">
        <v>621</v>
      </c>
      <c r="H52" s="11">
        <f t="shared" ref="H52:H56" si="9">+G52*F52</f>
        <v>-8240.67</v>
      </c>
      <c r="I52" s="11"/>
      <c r="J52" s="8">
        <v>-8241</v>
      </c>
      <c r="N52" s="6"/>
      <c r="O52" s="6"/>
      <c r="P52" s="6"/>
    </row>
    <row r="53" spans="2:16">
      <c r="B53" t="s">
        <v>5</v>
      </c>
      <c r="C53" s="16">
        <f>VLOOKUP('[1]CHIFFRAGE PROJET'!$C$15,'[1]BASE PRIX JAN20'!$A$9:$AB$112,19,FALSE)</f>
        <v>29.76</v>
      </c>
      <c r="D53" s="8" t="s">
        <v>5</v>
      </c>
      <c r="E53" s="8">
        <v>0</v>
      </c>
      <c r="F53" s="8">
        <f t="shared" si="8"/>
        <v>-29.76</v>
      </c>
      <c r="G53" s="10">
        <v>405</v>
      </c>
      <c r="H53" s="11">
        <f t="shared" si="9"/>
        <v>-12052.800000000001</v>
      </c>
      <c r="I53" s="11"/>
      <c r="J53" s="11">
        <f>-10.75*202.5-(29.76-10.75)*405</f>
        <v>-9875.9249999999993</v>
      </c>
      <c r="K53" t="s">
        <v>25</v>
      </c>
      <c r="N53" s="6"/>
      <c r="O53" s="6"/>
      <c r="P53" s="6"/>
    </row>
    <row r="54" spans="2:16">
      <c r="B54" t="s">
        <v>6</v>
      </c>
      <c r="C54" s="16">
        <f>+VLOOKUP('[1]CHIFFRAGE PROJET'!$C$15,'[1]BASE PRIX JAN20'!$A$9:$AB$112,20,FALSE)</f>
        <v>0</v>
      </c>
      <c r="D54" s="8" t="s">
        <v>6</v>
      </c>
      <c r="E54" s="8">
        <v>20</v>
      </c>
      <c r="F54" s="8">
        <f t="shared" si="8"/>
        <v>20</v>
      </c>
      <c r="G54" s="10">
        <v>348</v>
      </c>
      <c r="H54" s="11">
        <f t="shared" si="9"/>
        <v>6960</v>
      </c>
      <c r="I54" s="8"/>
      <c r="J54" s="8">
        <v>6960</v>
      </c>
      <c r="N54" s="6"/>
      <c r="O54" s="6"/>
      <c r="P54" s="6"/>
    </row>
    <row r="55" spans="2:16">
      <c r="B55" t="s">
        <v>7</v>
      </c>
      <c r="C55" s="16"/>
      <c r="D55" s="8"/>
      <c r="E55" s="8"/>
      <c r="F55" s="8">
        <f t="shared" si="8"/>
        <v>0</v>
      </c>
      <c r="G55" s="10"/>
      <c r="H55" s="11">
        <f t="shared" si="9"/>
        <v>0</v>
      </c>
      <c r="I55" s="8"/>
      <c r="J55" s="8">
        <v>0</v>
      </c>
      <c r="N55" s="6"/>
      <c r="O55" s="6"/>
      <c r="P55" s="6"/>
    </row>
    <row r="56" spans="2:16">
      <c r="B56" t="s">
        <v>8</v>
      </c>
      <c r="C56" s="16">
        <f>VLOOKUP('[1]CHIFFRAGE PROJET'!$C$15,'[1]BASE PRIX JAN20'!$A$9:$AB$112,21,FALSE)</f>
        <v>5.4</v>
      </c>
      <c r="D56" s="8" t="s">
        <v>8</v>
      </c>
      <c r="E56" s="8">
        <v>8</v>
      </c>
      <c r="F56" s="8">
        <f t="shared" si="8"/>
        <v>2.5999999999999996</v>
      </c>
      <c r="G56" s="10">
        <v>254</v>
      </c>
      <c r="H56" s="11">
        <f t="shared" si="9"/>
        <v>660.39999999999986</v>
      </c>
      <c r="I56" s="11"/>
      <c r="J56" s="15">
        <v>660</v>
      </c>
      <c r="N56" s="6"/>
      <c r="O56" s="6"/>
      <c r="P56" s="6"/>
    </row>
    <row r="57" spans="2:16">
      <c r="B57" s="2" t="s">
        <v>9</v>
      </c>
      <c r="C57" s="12"/>
      <c r="D57" s="12"/>
      <c r="E57" s="12"/>
      <c r="F57" s="12">
        <f>+SUM(F51:F56)</f>
        <v>-10.749999999999995</v>
      </c>
      <c r="G57" s="8"/>
      <c r="H57" s="13">
        <f>+SUM(H50:H56)</f>
        <v>-6313.3099999999959</v>
      </c>
      <c r="I57" s="13"/>
      <c r="J57" s="13">
        <f t="shared" ref="J57" si="10">+SUM(J50:J56)</f>
        <v>-4136.9249999999993</v>
      </c>
      <c r="K57" s="5"/>
      <c r="N57" s="6"/>
      <c r="O57" s="6"/>
      <c r="P57" s="6"/>
    </row>
    <row r="58" spans="2:16">
      <c r="C58" t="s">
        <v>24</v>
      </c>
    </row>
    <row r="59" spans="2:16">
      <c r="C59" t="s">
        <v>28</v>
      </c>
    </row>
    <row r="61" spans="2:16">
      <c r="B61" t="s">
        <v>22</v>
      </c>
      <c r="C61" s="8" t="s">
        <v>0</v>
      </c>
      <c r="D61" s="8"/>
      <c r="E61" s="8" t="s">
        <v>1</v>
      </c>
      <c r="F61" s="8" t="s">
        <v>2</v>
      </c>
      <c r="G61" s="8" t="s">
        <v>26</v>
      </c>
      <c r="H61" s="8" t="s">
        <v>27</v>
      </c>
      <c r="I61" s="9"/>
      <c r="J61" s="8" t="s">
        <v>15</v>
      </c>
    </row>
    <row r="62" spans="2:16">
      <c r="B62" t="s">
        <v>3</v>
      </c>
      <c r="C62" s="16">
        <v>105.5</v>
      </c>
      <c r="D62" s="8" t="s">
        <v>3</v>
      </c>
      <c r="E62" s="8">
        <v>112.18</v>
      </c>
      <c r="F62" s="8">
        <f t="shared" ref="F62:F67" si="11">+E62-C62</f>
        <v>6.6800000000000068</v>
      </c>
      <c r="G62" s="10">
        <v>657</v>
      </c>
      <c r="H62" s="11">
        <f>+G62*F62</f>
        <v>4388.7600000000048</v>
      </c>
      <c r="I62" s="11"/>
      <c r="J62" s="8">
        <v>4389</v>
      </c>
    </row>
    <row r="63" spans="2:16">
      <c r="B63" t="s">
        <v>4</v>
      </c>
      <c r="C63" s="16"/>
      <c r="D63" s="8" t="s">
        <v>4</v>
      </c>
      <c r="E63" s="8"/>
      <c r="F63" s="8">
        <f t="shared" si="11"/>
        <v>0</v>
      </c>
      <c r="G63" s="10">
        <v>621</v>
      </c>
      <c r="H63" s="11">
        <f t="shared" ref="H63:H67" si="12">+G63*F63</f>
        <v>0</v>
      </c>
      <c r="I63" s="11"/>
      <c r="J63" s="8">
        <v>0</v>
      </c>
    </row>
    <row r="64" spans="2:16">
      <c r="B64" t="s">
        <v>5</v>
      </c>
      <c r="C64" s="16"/>
      <c r="D64" s="8" t="s">
        <v>5</v>
      </c>
      <c r="E64" s="8">
        <v>0</v>
      </c>
      <c r="F64" s="8">
        <f t="shared" si="11"/>
        <v>0</v>
      </c>
      <c r="G64" s="10">
        <v>405</v>
      </c>
      <c r="H64" s="11">
        <f t="shared" si="12"/>
        <v>0</v>
      </c>
      <c r="I64" s="11"/>
      <c r="J64" s="11">
        <v>0</v>
      </c>
    </row>
    <row r="65" spans="2:11">
      <c r="B65" t="s">
        <v>6</v>
      </c>
      <c r="C65" s="16">
        <v>108.9</v>
      </c>
      <c r="D65" s="8" t="s">
        <v>6</v>
      </c>
      <c r="E65" s="8">
        <v>50</v>
      </c>
      <c r="F65" s="8">
        <f t="shared" si="11"/>
        <v>-58.900000000000006</v>
      </c>
      <c r="G65" s="10">
        <v>348</v>
      </c>
      <c r="H65" s="11">
        <f t="shared" si="12"/>
        <v>-20497.2</v>
      </c>
      <c r="I65" s="8"/>
      <c r="J65" s="8">
        <f>-39.62*348/2-(58.9-39.62)*348</f>
        <v>-13603.32</v>
      </c>
      <c r="K65" t="s">
        <v>34</v>
      </c>
    </row>
    <row r="66" spans="2:11">
      <c r="B66" t="s">
        <v>7</v>
      </c>
      <c r="C66" s="16"/>
      <c r="D66" s="8"/>
      <c r="E66" s="8"/>
      <c r="F66" s="8">
        <f t="shared" si="11"/>
        <v>0</v>
      </c>
      <c r="G66" s="10"/>
      <c r="H66" s="11">
        <f t="shared" si="12"/>
        <v>0</v>
      </c>
      <c r="I66" s="8"/>
      <c r="J66" s="8">
        <v>0</v>
      </c>
    </row>
    <row r="67" spans="2:11">
      <c r="B67" t="s">
        <v>8</v>
      </c>
      <c r="C67" s="16">
        <f>VLOOKUP('[1]CHIFFRAGE PROJET'!$C$15,'[1]BASE PRIX JAN20'!$A$9:$AB$112,21,FALSE)</f>
        <v>5.4</v>
      </c>
      <c r="D67" s="8" t="s">
        <v>8</v>
      </c>
      <c r="E67" s="8">
        <v>18</v>
      </c>
      <c r="F67" s="8">
        <f t="shared" si="11"/>
        <v>12.6</v>
      </c>
      <c r="G67" s="10">
        <v>254</v>
      </c>
      <c r="H67" s="11">
        <f t="shared" si="12"/>
        <v>3200.4</v>
      </c>
      <c r="I67" s="11"/>
      <c r="J67" s="15">
        <v>3200</v>
      </c>
    </row>
    <row r="68" spans="2:11">
      <c r="B68" s="2" t="s">
        <v>9</v>
      </c>
      <c r="C68" s="12"/>
      <c r="D68" s="12"/>
      <c r="E68" s="12"/>
      <c r="F68" s="12">
        <f>+SUM(F62:F67)</f>
        <v>-39.619999999999997</v>
      </c>
      <c r="G68" s="8"/>
      <c r="H68" s="13">
        <f>+SUM(H61:H67)</f>
        <v>-12908.039999999995</v>
      </c>
      <c r="I68" s="13"/>
      <c r="J68" s="13">
        <f t="shared" ref="J68" si="13">+SUM(J61:J67)</f>
        <v>-6014.32</v>
      </c>
      <c r="K68" s="5"/>
    </row>
    <row r="69" spans="2:11">
      <c r="C69" t="s">
        <v>32</v>
      </c>
    </row>
    <row r="70" spans="2:11">
      <c r="C70" t="s">
        <v>33</v>
      </c>
    </row>
  </sheetData>
  <mergeCells count="1">
    <mergeCell ref="B3:N3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</vt:lpstr>
    </vt:vector>
  </TitlesOfParts>
  <Company>AST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DEVERNOIS Valérie</dc:creator>
  <cp:lastModifiedBy>h2so4</cp:lastModifiedBy>
  <dcterms:created xsi:type="dcterms:W3CDTF">2019-12-20T12:18:52Z</dcterms:created>
  <dcterms:modified xsi:type="dcterms:W3CDTF">2020-04-15T14:33:03Z</dcterms:modified>
</cp:coreProperties>
</file>