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résultats" sheetId="1" r:id="rId1"/>
    <sheet name="Equipes" sheetId="8" r:id="rId2"/>
    <sheet name="tirage1" sheetId="9" r:id="rId3"/>
    <sheet name="tirage2" sheetId="10" r:id="rId4"/>
    <sheet name="tirage3" sheetId="11" r:id="rId5"/>
    <sheet name="tirage4" sheetId="12" r:id="rId6"/>
  </sheets>
  <definedNames>
    <definedName name="Equipes">Equipes!$A$2:$B$101</definedName>
    <definedName name="Partie">résultats!$C$9:$S$108</definedName>
    <definedName name="Partie_2">#REF!</definedName>
    <definedName name="Partie_3">#REF!</definedName>
    <definedName name="Partie_4">#REF!</definedName>
    <definedName name="Partie_5">#REF!</definedName>
    <definedName name="Partie_6">#REF!</definedName>
    <definedName name="Partie_7">#REF!</definedName>
    <definedName name="Parties">résultats!$B$9:$S$108</definedName>
    <definedName name="Total">#REF!</definedName>
  </definedNames>
  <calcPr calcId="152511"/>
</workbook>
</file>

<file path=xl/calcChain.xml><?xml version="1.0" encoding="utf-8"?>
<calcChain xmlns="http://schemas.openxmlformats.org/spreadsheetml/2006/main">
  <c r="J10" i="1" l="1"/>
  <c r="K10" i="1"/>
  <c r="J11" i="1"/>
  <c r="K11" i="1"/>
  <c r="J12" i="1"/>
  <c r="K12" i="1"/>
  <c r="J13" i="1"/>
  <c r="K13" i="1"/>
  <c r="J14" i="1"/>
  <c r="K14" i="1"/>
  <c r="J15" i="1"/>
  <c r="K15" i="1"/>
  <c r="J16" i="1"/>
  <c r="K16" i="1"/>
  <c r="J17" i="1"/>
  <c r="K17" i="1"/>
  <c r="J18" i="1"/>
  <c r="K18" i="1"/>
  <c r="J19" i="1"/>
  <c r="K19" i="1"/>
  <c r="J20" i="1"/>
  <c r="K20" i="1"/>
  <c r="J21" i="1"/>
  <c r="K21" i="1"/>
  <c r="J22" i="1"/>
  <c r="K22" i="1"/>
  <c r="J23" i="1"/>
  <c r="K23" i="1"/>
  <c r="J24" i="1"/>
  <c r="K24" i="1"/>
  <c r="J25" i="1"/>
  <c r="K25" i="1"/>
  <c r="J26" i="1"/>
  <c r="K26" i="1"/>
  <c r="J27" i="1"/>
  <c r="K27" i="1"/>
  <c r="J28" i="1"/>
  <c r="K28" i="1"/>
  <c r="J29" i="1"/>
  <c r="K29" i="1"/>
  <c r="J30" i="1"/>
  <c r="K30" i="1"/>
  <c r="J31" i="1"/>
  <c r="K31" i="1"/>
  <c r="J32" i="1"/>
  <c r="K32" i="1"/>
  <c r="J33" i="1"/>
  <c r="K33" i="1"/>
  <c r="J34" i="1"/>
  <c r="K34" i="1"/>
  <c r="J35" i="1"/>
  <c r="K35" i="1"/>
  <c r="J36" i="1"/>
  <c r="K36" i="1"/>
  <c r="J37" i="1"/>
  <c r="K37" i="1"/>
  <c r="J38" i="1"/>
  <c r="K38" i="1"/>
  <c r="J39" i="1"/>
  <c r="K39" i="1"/>
  <c r="J40" i="1"/>
  <c r="K40" i="1"/>
  <c r="J41" i="1"/>
  <c r="K41" i="1"/>
  <c r="J42" i="1"/>
  <c r="K42" i="1"/>
  <c r="J43" i="1"/>
  <c r="K43" i="1"/>
  <c r="J44" i="1"/>
  <c r="K44" i="1"/>
  <c r="J45" i="1"/>
  <c r="K45" i="1"/>
  <c r="J46" i="1"/>
  <c r="K46" i="1"/>
  <c r="J47" i="1"/>
  <c r="K47" i="1"/>
  <c r="J48" i="1"/>
  <c r="K48" i="1"/>
  <c r="J49" i="1"/>
  <c r="K49" i="1"/>
  <c r="J50" i="1"/>
  <c r="K50" i="1"/>
  <c r="J51" i="1"/>
  <c r="K51" i="1"/>
  <c r="J52" i="1"/>
  <c r="K52" i="1"/>
  <c r="J53" i="1"/>
  <c r="K53" i="1"/>
  <c r="J54" i="1"/>
  <c r="K54" i="1"/>
  <c r="J55" i="1"/>
  <c r="K55" i="1"/>
  <c r="J56" i="1"/>
  <c r="K56" i="1"/>
  <c r="J57" i="1"/>
  <c r="K57" i="1"/>
  <c r="J58" i="1"/>
  <c r="K58" i="1"/>
  <c r="J59" i="1"/>
  <c r="K59" i="1"/>
  <c r="J60" i="1"/>
  <c r="K60" i="1"/>
  <c r="J61" i="1"/>
  <c r="K61" i="1"/>
  <c r="J62" i="1"/>
  <c r="K62" i="1"/>
  <c r="J63" i="1"/>
  <c r="K63" i="1"/>
  <c r="J64" i="1"/>
  <c r="K64" i="1"/>
  <c r="J65" i="1"/>
  <c r="K65" i="1"/>
  <c r="J66" i="1"/>
  <c r="K66" i="1"/>
  <c r="J67" i="1"/>
  <c r="K67" i="1"/>
  <c r="J68" i="1"/>
  <c r="K68" i="1"/>
  <c r="J69" i="1"/>
  <c r="K69" i="1"/>
  <c r="J70" i="1"/>
  <c r="K70" i="1"/>
  <c r="J71" i="1"/>
  <c r="K71" i="1"/>
  <c r="J72" i="1"/>
  <c r="K72" i="1"/>
  <c r="J73" i="1"/>
  <c r="K73" i="1"/>
  <c r="J74" i="1"/>
  <c r="K74" i="1"/>
  <c r="J75" i="1"/>
  <c r="K75" i="1"/>
  <c r="J76" i="1"/>
  <c r="K76" i="1"/>
  <c r="J77" i="1"/>
  <c r="K77" i="1"/>
  <c r="J78" i="1"/>
  <c r="K78" i="1"/>
  <c r="J79" i="1"/>
  <c r="K79" i="1"/>
  <c r="J80" i="1"/>
  <c r="K80" i="1"/>
  <c r="J81" i="1"/>
  <c r="K81" i="1"/>
  <c r="J82" i="1"/>
  <c r="K82" i="1"/>
  <c r="J83" i="1"/>
  <c r="K83" i="1"/>
  <c r="J84" i="1"/>
  <c r="K84" i="1"/>
  <c r="J85" i="1"/>
  <c r="K85" i="1"/>
  <c r="J86" i="1"/>
  <c r="K86" i="1"/>
  <c r="J87" i="1"/>
  <c r="K87" i="1"/>
  <c r="J88" i="1"/>
  <c r="K88" i="1"/>
  <c r="J89" i="1"/>
  <c r="K89" i="1"/>
  <c r="J90" i="1"/>
  <c r="K90" i="1"/>
  <c r="J91" i="1"/>
  <c r="K91" i="1"/>
  <c r="J92" i="1"/>
  <c r="K92" i="1"/>
  <c r="J93" i="1"/>
  <c r="K93" i="1"/>
  <c r="J94" i="1"/>
  <c r="K94" i="1"/>
  <c r="J95" i="1"/>
  <c r="K95" i="1"/>
  <c r="J96" i="1"/>
  <c r="K96" i="1"/>
  <c r="J97" i="1"/>
  <c r="K97" i="1"/>
  <c r="J98" i="1"/>
  <c r="K98" i="1"/>
  <c r="J99" i="1"/>
  <c r="K99" i="1"/>
  <c r="J100" i="1"/>
  <c r="K100" i="1"/>
  <c r="J101" i="1"/>
  <c r="K101" i="1"/>
  <c r="J102" i="1"/>
  <c r="K102" i="1"/>
  <c r="J103" i="1"/>
  <c r="K103" i="1"/>
  <c r="J104" i="1"/>
  <c r="K104" i="1"/>
  <c r="J105" i="1"/>
  <c r="K105" i="1"/>
  <c r="J106" i="1"/>
  <c r="K106" i="1"/>
  <c r="J107" i="1"/>
  <c r="K107" i="1"/>
  <c r="J108" i="1"/>
  <c r="K108" i="1"/>
  <c r="J9" i="1"/>
  <c r="K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G75" i="1"/>
  <c r="H75" i="1"/>
  <c r="G76" i="1"/>
  <c r="H76" i="1"/>
  <c r="G77" i="1"/>
  <c r="H77" i="1"/>
  <c r="G78" i="1"/>
  <c r="H78" i="1"/>
  <c r="G79" i="1"/>
  <c r="H79" i="1"/>
  <c r="G80" i="1"/>
  <c r="H80" i="1"/>
  <c r="G81" i="1"/>
  <c r="H81" i="1"/>
  <c r="G82" i="1"/>
  <c r="H82" i="1"/>
  <c r="G83" i="1"/>
  <c r="H83" i="1"/>
  <c r="G84" i="1"/>
  <c r="H84" i="1"/>
  <c r="G85" i="1"/>
  <c r="H85" i="1"/>
  <c r="G86" i="1"/>
  <c r="H86" i="1"/>
  <c r="G87" i="1"/>
  <c r="H87" i="1"/>
  <c r="G88" i="1"/>
  <c r="H88" i="1"/>
  <c r="G89" i="1"/>
  <c r="H89" i="1"/>
  <c r="G90" i="1"/>
  <c r="H90" i="1"/>
  <c r="G91" i="1"/>
  <c r="H91" i="1"/>
  <c r="G92" i="1"/>
  <c r="H92" i="1"/>
  <c r="G93" i="1"/>
  <c r="H93" i="1"/>
  <c r="G94" i="1"/>
  <c r="H94" i="1"/>
  <c r="G95" i="1"/>
  <c r="H95" i="1"/>
  <c r="G96" i="1"/>
  <c r="H96" i="1"/>
  <c r="G97" i="1"/>
  <c r="H97" i="1"/>
  <c r="G98" i="1"/>
  <c r="H98" i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H105" i="1"/>
  <c r="G106" i="1"/>
  <c r="H106" i="1"/>
  <c r="G107" i="1"/>
  <c r="H107" i="1"/>
  <c r="G108" i="1"/>
  <c r="H108" i="1"/>
  <c r="J6" i="12"/>
  <c r="J7" i="12"/>
  <c r="J8" i="12"/>
  <c r="J9" i="12"/>
  <c r="J10" i="12"/>
  <c r="J11" i="12"/>
  <c r="J12" i="12"/>
  <c r="J13" i="12"/>
  <c r="J14" i="12"/>
  <c r="J15" i="12"/>
  <c r="J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0" i="12"/>
  <c r="J51" i="12"/>
  <c r="J52" i="12"/>
  <c r="J53" i="12"/>
  <c r="J54" i="12"/>
  <c r="J55" i="12"/>
  <c r="J56" i="12"/>
  <c r="J57" i="12"/>
  <c r="J58" i="12"/>
  <c r="J59" i="12"/>
  <c r="J60" i="12"/>
  <c r="J61" i="12"/>
  <c r="J62" i="12"/>
  <c r="J63" i="12"/>
  <c r="J64" i="12"/>
  <c r="J65" i="12"/>
  <c r="J66" i="12"/>
  <c r="J67" i="12"/>
  <c r="J68" i="12"/>
  <c r="J69" i="12"/>
  <c r="J70" i="12"/>
  <c r="J71" i="12"/>
  <c r="J72" i="12"/>
  <c r="J73" i="12"/>
  <c r="J74" i="12"/>
  <c r="J75" i="12"/>
  <c r="J76" i="12"/>
  <c r="J77" i="12"/>
  <c r="J78" i="12"/>
  <c r="J79" i="12"/>
  <c r="J80" i="12"/>
  <c r="J81" i="12"/>
  <c r="J82" i="12"/>
  <c r="J83" i="12"/>
  <c r="J84" i="12"/>
  <c r="J85" i="12"/>
  <c r="J86" i="12"/>
  <c r="J87" i="12"/>
  <c r="J88" i="12"/>
  <c r="J89" i="12"/>
  <c r="J90" i="12"/>
  <c r="J91" i="12"/>
  <c r="J92" i="12"/>
  <c r="J93" i="12"/>
  <c r="J94" i="12"/>
  <c r="J95" i="12"/>
  <c r="J96" i="12"/>
  <c r="J97" i="12"/>
  <c r="J98" i="12"/>
  <c r="J99" i="12"/>
  <c r="J100" i="12"/>
  <c r="H6" i="12"/>
  <c r="H7" i="12"/>
  <c r="H8" i="12"/>
  <c r="H9" i="12"/>
  <c r="H10" i="12"/>
  <c r="H11" i="12"/>
  <c r="H1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1" i="12"/>
  <c r="H52" i="12"/>
  <c r="H53" i="12"/>
  <c r="H54" i="12"/>
  <c r="H55" i="12"/>
  <c r="H56" i="12"/>
  <c r="H57" i="12"/>
  <c r="H58" i="12"/>
  <c r="H59" i="12"/>
  <c r="H60" i="12"/>
  <c r="H61" i="12"/>
  <c r="H62" i="12"/>
  <c r="H63" i="12"/>
  <c r="H64" i="12"/>
  <c r="H65" i="12"/>
  <c r="H66" i="12"/>
  <c r="H67" i="12"/>
  <c r="H68" i="12"/>
  <c r="H69" i="12"/>
  <c r="H70" i="12"/>
  <c r="H71" i="12"/>
  <c r="H72" i="12"/>
  <c r="H73" i="12"/>
  <c r="H74" i="12"/>
  <c r="H75" i="12"/>
  <c r="H76" i="12"/>
  <c r="H77" i="12"/>
  <c r="H78" i="12"/>
  <c r="H79" i="12"/>
  <c r="H80" i="12"/>
  <c r="H81" i="12"/>
  <c r="H82" i="12"/>
  <c r="H83" i="12"/>
  <c r="H84" i="12"/>
  <c r="H85" i="12"/>
  <c r="H86" i="12"/>
  <c r="H87" i="12"/>
  <c r="H88" i="12"/>
  <c r="H89" i="12"/>
  <c r="H90" i="12"/>
  <c r="H91" i="12"/>
  <c r="H92" i="12"/>
  <c r="H93" i="12"/>
  <c r="H94" i="12"/>
  <c r="H95" i="12"/>
  <c r="H96" i="12"/>
  <c r="H97" i="12"/>
  <c r="H98" i="12"/>
  <c r="H99" i="12"/>
  <c r="H100" i="12"/>
  <c r="D6" i="12"/>
  <c r="D7" i="12"/>
  <c r="D8" i="12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5" i="12"/>
  <c r="D36" i="12"/>
  <c r="D37" i="12"/>
  <c r="D38" i="12"/>
  <c r="D39" i="12"/>
  <c r="D40" i="12"/>
  <c r="D41" i="12"/>
  <c r="D42" i="12"/>
  <c r="D43" i="12"/>
  <c r="D44" i="12"/>
  <c r="D45" i="12"/>
  <c r="D46" i="12"/>
  <c r="D47" i="12"/>
  <c r="D48" i="12"/>
  <c r="D49" i="12"/>
  <c r="D50" i="12"/>
  <c r="D51" i="12"/>
  <c r="D52" i="12"/>
  <c r="D53" i="12"/>
  <c r="D54" i="12"/>
  <c r="D55" i="12"/>
  <c r="D56" i="12"/>
  <c r="D57" i="12"/>
  <c r="D58" i="12"/>
  <c r="D59" i="12"/>
  <c r="D60" i="12"/>
  <c r="D61" i="12"/>
  <c r="D62" i="12"/>
  <c r="D63" i="12"/>
  <c r="D64" i="12"/>
  <c r="D65" i="12"/>
  <c r="D66" i="12"/>
  <c r="D67" i="12"/>
  <c r="D68" i="12"/>
  <c r="D69" i="12"/>
  <c r="D70" i="12"/>
  <c r="D71" i="12"/>
  <c r="D72" i="12"/>
  <c r="D73" i="12"/>
  <c r="D74" i="12"/>
  <c r="D75" i="12"/>
  <c r="D76" i="12"/>
  <c r="D77" i="12"/>
  <c r="D78" i="12"/>
  <c r="D79" i="12"/>
  <c r="D80" i="12"/>
  <c r="D81" i="12"/>
  <c r="D82" i="12"/>
  <c r="D83" i="12"/>
  <c r="D84" i="12"/>
  <c r="D85" i="12"/>
  <c r="D86" i="12"/>
  <c r="D87" i="12"/>
  <c r="D88" i="12"/>
  <c r="D89" i="12"/>
  <c r="D90" i="12"/>
  <c r="D91" i="12"/>
  <c r="D92" i="12"/>
  <c r="D93" i="12"/>
  <c r="D94" i="12"/>
  <c r="D95" i="12"/>
  <c r="D96" i="12"/>
  <c r="D97" i="12"/>
  <c r="D98" i="12"/>
  <c r="D99" i="12"/>
  <c r="D100" i="12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98" i="12"/>
  <c r="B99" i="12"/>
  <c r="B100" i="12"/>
  <c r="J5" i="12"/>
  <c r="H5" i="12"/>
  <c r="D5" i="12"/>
  <c r="B5" i="12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84" i="11"/>
  <c r="H85" i="11"/>
  <c r="H86" i="11"/>
  <c r="H87" i="11"/>
  <c r="H88" i="11"/>
  <c r="H89" i="11"/>
  <c r="H90" i="11"/>
  <c r="H91" i="11"/>
  <c r="H92" i="11"/>
  <c r="H93" i="11"/>
  <c r="H94" i="11"/>
  <c r="H95" i="11"/>
  <c r="H96" i="11"/>
  <c r="H97" i="11"/>
  <c r="H98" i="11"/>
  <c r="H99" i="11"/>
  <c r="H100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2" i="11"/>
  <c r="B43" i="11"/>
  <c r="B44" i="11"/>
  <c r="B45" i="11"/>
  <c r="B46" i="11"/>
  <c r="B47" i="11"/>
  <c r="B48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5" i="11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0" i="11"/>
  <c r="B81" i="11"/>
  <c r="B82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98" i="11"/>
  <c r="B99" i="11"/>
  <c r="B100" i="11"/>
  <c r="J5" i="11"/>
  <c r="H5" i="11"/>
  <c r="D5" i="11"/>
  <c r="B5" i="11"/>
  <c r="J6" i="10"/>
  <c r="J7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5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5" i="10"/>
  <c r="H66" i="10"/>
  <c r="H67" i="10"/>
  <c r="H68" i="10"/>
  <c r="H69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H91" i="10"/>
  <c r="H92" i="10"/>
  <c r="H93" i="10"/>
  <c r="H94" i="10"/>
  <c r="H95" i="10"/>
  <c r="H96" i="10"/>
  <c r="H97" i="10"/>
  <c r="H98" i="10"/>
  <c r="H99" i="10"/>
  <c r="H100" i="10"/>
  <c r="H5" i="10"/>
  <c r="D6" i="10"/>
  <c r="D7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3" i="10"/>
  <c r="D84" i="10"/>
  <c r="D85" i="10"/>
  <c r="D86" i="10"/>
  <c r="D87" i="10"/>
  <c r="D88" i="10"/>
  <c r="D89" i="10"/>
  <c r="D90" i="10"/>
  <c r="D91" i="10"/>
  <c r="D92" i="10"/>
  <c r="D93" i="10"/>
  <c r="D94" i="10"/>
  <c r="D95" i="10"/>
  <c r="D96" i="10"/>
  <c r="D97" i="10"/>
  <c r="D98" i="10"/>
  <c r="D99" i="10"/>
  <c r="D100" i="10"/>
  <c r="D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5" i="10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49" i="1"/>
  <c r="E49" i="1"/>
  <c r="D50" i="1"/>
  <c r="E50" i="1"/>
  <c r="D51" i="1"/>
  <c r="E51" i="1"/>
  <c r="D52" i="1"/>
  <c r="E52" i="1"/>
  <c r="D53" i="1"/>
  <c r="E53" i="1"/>
  <c r="D54" i="1"/>
  <c r="E54" i="1"/>
  <c r="D55" i="1"/>
  <c r="E55" i="1"/>
  <c r="D56" i="1"/>
  <c r="E56" i="1"/>
  <c r="D57" i="1"/>
  <c r="E57" i="1"/>
  <c r="D58" i="1"/>
  <c r="E58" i="1"/>
  <c r="D59" i="1"/>
  <c r="E59" i="1"/>
  <c r="D60" i="1"/>
  <c r="E60" i="1"/>
  <c r="D61" i="1"/>
  <c r="E61" i="1"/>
  <c r="D62" i="1"/>
  <c r="E62" i="1"/>
  <c r="D63" i="1"/>
  <c r="E63" i="1"/>
  <c r="D64" i="1"/>
  <c r="E64" i="1"/>
  <c r="D65" i="1"/>
  <c r="E65" i="1"/>
  <c r="D66" i="1"/>
  <c r="E66" i="1"/>
  <c r="D67" i="1"/>
  <c r="E67" i="1"/>
  <c r="D68" i="1"/>
  <c r="E68" i="1"/>
  <c r="D69" i="1"/>
  <c r="E69" i="1"/>
  <c r="D70" i="1"/>
  <c r="E70" i="1"/>
  <c r="D71" i="1"/>
  <c r="E71" i="1"/>
  <c r="D72" i="1"/>
  <c r="E72" i="1"/>
  <c r="D73" i="1"/>
  <c r="E73" i="1"/>
  <c r="D74" i="1"/>
  <c r="E74" i="1"/>
  <c r="D75" i="1"/>
  <c r="E75" i="1"/>
  <c r="D76" i="1"/>
  <c r="E76" i="1"/>
  <c r="D77" i="1"/>
  <c r="E77" i="1"/>
  <c r="D78" i="1"/>
  <c r="E78" i="1"/>
  <c r="D79" i="1"/>
  <c r="E79" i="1"/>
  <c r="D80" i="1"/>
  <c r="E80" i="1"/>
  <c r="D81" i="1"/>
  <c r="E81" i="1"/>
  <c r="D82" i="1"/>
  <c r="E82" i="1"/>
  <c r="D83" i="1"/>
  <c r="E83" i="1"/>
  <c r="D84" i="1"/>
  <c r="E84" i="1"/>
  <c r="D85" i="1"/>
  <c r="E85" i="1"/>
  <c r="D86" i="1"/>
  <c r="E86" i="1"/>
  <c r="D87" i="1"/>
  <c r="E87" i="1"/>
  <c r="D88" i="1"/>
  <c r="E88" i="1"/>
  <c r="D89" i="1"/>
  <c r="E89" i="1"/>
  <c r="D90" i="1"/>
  <c r="E90" i="1"/>
  <c r="D91" i="1"/>
  <c r="E91" i="1"/>
  <c r="D92" i="1"/>
  <c r="E92" i="1"/>
  <c r="D93" i="1"/>
  <c r="E93" i="1"/>
  <c r="D94" i="1"/>
  <c r="E94" i="1"/>
  <c r="D95" i="1"/>
  <c r="E95" i="1"/>
  <c r="D96" i="1"/>
  <c r="E96" i="1"/>
  <c r="D97" i="1"/>
  <c r="E97" i="1"/>
  <c r="D98" i="1"/>
  <c r="E98" i="1"/>
  <c r="D99" i="1"/>
  <c r="E99" i="1"/>
  <c r="D100" i="1"/>
  <c r="E100" i="1"/>
  <c r="D101" i="1"/>
  <c r="E101" i="1"/>
  <c r="D102" i="1"/>
  <c r="E102" i="1"/>
  <c r="D103" i="1"/>
  <c r="E103" i="1"/>
  <c r="D104" i="1"/>
  <c r="E104" i="1"/>
  <c r="D105" i="1"/>
  <c r="E105" i="1"/>
  <c r="D106" i="1"/>
  <c r="E106" i="1"/>
  <c r="D107" i="1"/>
  <c r="E107" i="1"/>
  <c r="D108" i="1"/>
  <c r="E108" i="1"/>
  <c r="D9" i="1"/>
  <c r="E9" i="1"/>
  <c r="J6" i="9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5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94" i="9"/>
  <c r="B95" i="9"/>
  <c r="B96" i="9"/>
  <c r="B97" i="9"/>
  <c r="B98" i="9"/>
  <c r="B99" i="9"/>
  <c r="B100" i="9"/>
  <c r="B5" i="9"/>
  <c r="G9" i="1" l="1"/>
  <c r="P9" i="1" s="1"/>
  <c r="H9" i="1"/>
  <c r="Q9" i="1" s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P10" i="1"/>
  <c r="Q10" i="1"/>
  <c r="P11" i="1"/>
  <c r="S11" i="1" s="1"/>
  <c r="AA11" i="1" s="1"/>
  <c r="Q11" i="1"/>
  <c r="P12" i="1"/>
  <c r="Q12" i="1"/>
  <c r="P13" i="1"/>
  <c r="Q13" i="1"/>
  <c r="P14" i="1"/>
  <c r="Q14" i="1"/>
  <c r="P15" i="1"/>
  <c r="Q15" i="1"/>
  <c r="P16" i="1"/>
  <c r="Q16" i="1"/>
  <c r="P17" i="1"/>
  <c r="Q17" i="1"/>
  <c r="P18" i="1"/>
  <c r="Q18" i="1"/>
  <c r="P19" i="1"/>
  <c r="S19" i="1" s="1"/>
  <c r="AA19" i="1" s="1"/>
  <c r="Q19" i="1"/>
  <c r="P20" i="1"/>
  <c r="Q20" i="1"/>
  <c r="P21" i="1"/>
  <c r="Q21" i="1"/>
  <c r="P22" i="1"/>
  <c r="Q22" i="1"/>
  <c r="P23" i="1"/>
  <c r="Q23" i="1"/>
  <c r="P24" i="1"/>
  <c r="Q24" i="1"/>
  <c r="P25" i="1"/>
  <c r="Q25" i="1"/>
  <c r="P26" i="1"/>
  <c r="Q26" i="1"/>
  <c r="P27" i="1"/>
  <c r="S27" i="1" s="1"/>
  <c r="AA27" i="1" s="1"/>
  <c r="Q27" i="1"/>
  <c r="P28" i="1"/>
  <c r="Q28" i="1"/>
  <c r="P29" i="1"/>
  <c r="Q29" i="1"/>
  <c r="P30" i="1"/>
  <c r="Q30" i="1"/>
  <c r="P31" i="1"/>
  <c r="S31" i="1" s="1"/>
  <c r="AA31" i="1" s="1"/>
  <c r="Q31" i="1"/>
  <c r="P32" i="1"/>
  <c r="Q32" i="1"/>
  <c r="P33" i="1"/>
  <c r="Q33" i="1"/>
  <c r="P34" i="1"/>
  <c r="Q34" i="1"/>
  <c r="P35" i="1"/>
  <c r="S35" i="1" s="1"/>
  <c r="AA35" i="1" s="1"/>
  <c r="Q35" i="1"/>
  <c r="P36" i="1"/>
  <c r="Q36" i="1"/>
  <c r="P37" i="1"/>
  <c r="Q37" i="1"/>
  <c r="P38" i="1"/>
  <c r="Q38" i="1"/>
  <c r="P39" i="1"/>
  <c r="S39" i="1" s="1"/>
  <c r="AA39" i="1" s="1"/>
  <c r="Q39" i="1"/>
  <c r="P40" i="1"/>
  <c r="Q40" i="1"/>
  <c r="P41" i="1"/>
  <c r="Q41" i="1"/>
  <c r="P42" i="1"/>
  <c r="Q42" i="1"/>
  <c r="P43" i="1"/>
  <c r="S43" i="1" s="1"/>
  <c r="AA43" i="1" s="1"/>
  <c r="Q43" i="1"/>
  <c r="P44" i="1"/>
  <c r="Q44" i="1"/>
  <c r="P45" i="1"/>
  <c r="Q45" i="1"/>
  <c r="P46" i="1"/>
  <c r="Q46" i="1"/>
  <c r="P47" i="1"/>
  <c r="S47" i="1" s="1"/>
  <c r="AA47" i="1" s="1"/>
  <c r="Q47" i="1"/>
  <c r="P48" i="1"/>
  <c r="Q48" i="1"/>
  <c r="P49" i="1"/>
  <c r="Q49" i="1"/>
  <c r="P50" i="1"/>
  <c r="Q50" i="1"/>
  <c r="P51" i="1"/>
  <c r="S51" i="1" s="1"/>
  <c r="AA51" i="1" s="1"/>
  <c r="Q51" i="1"/>
  <c r="P52" i="1"/>
  <c r="Q52" i="1"/>
  <c r="P53" i="1"/>
  <c r="Q53" i="1"/>
  <c r="P54" i="1"/>
  <c r="Q54" i="1"/>
  <c r="P55" i="1"/>
  <c r="S55" i="1" s="1"/>
  <c r="AA55" i="1" s="1"/>
  <c r="Q55" i="1"/>
  <c r="P56" i="1"/>
  <c r="Q56" i="1"/>
  <c r="P57" i="1"/>
  <c r="Q57" i="1"/>
  <c r="P58" i="1"/>
  <c r="Q58" i="1"/>
  <c r="P59" i="1"/>
  <c r="S59" i="1" s="1"/>
  <c r="AA59" i="1" s="1"/>
  <c r="Q59" i="1"/>
  <c r="P60" i="1"/>
  <c r="Q60" i="1"/>
  <c r="P61" i="1"/>
  <c r="Q61" i="1"/>
  <c r="P62" i="1"/>
  <c r="Q62" i="1"/>
  <c r="P63" i="1"/>
  <c r="S63" i="1" s="1"/>
  <c r="AA63" i="1" s="1"/>
  <c r="Q63" i="1"/>
  <c r="P64" i="1"/>
  <c r="Q64" i="1"/>
  <c r="P65" i="1"/>
  <c r="Q65" i="1"/>
  <c r="P66" i="1"/>
  <c r="Q66" i="1"/>
  <c r="P67" i="1"/>
  <c r="S67" i="1" s="1"/>
  <c r="AA67" i="1" s="1"/>
  <c r="Q67" i="1"/>
  <c r="P68" i="1"/>
  <c r="Q68" i="1"/>
  <c r="P69" i="1"/>
  <c r="Q69" i="1"/>
  <c r="P70" i="1"/>
  <c r="Q70" i="1"/>
  <c r="P71" i="1"/>
  <c r="S71" i="1" s="1"/>
  <c r="AA71" i="1" s="1"/>
  <c r="Q71" i="1"/>
  <c r="P72" i="1"/>
  <c r="Q72" i="1"/>
  <c r="P73" i="1"/>
  <c r="Q73" i="1"/>
  <c r="P74" i="1"/>
  <c r="Q74" i="1"/>
  <c r="P75" i="1"/>
  <c r="S75" i="1" s="1"/>
  <c r="AA75" i="1" s="1"/>
  <c r="Q75" i="1"/>
  <c r="P76" i="1"/>
  <c r="Q76" i="1"/>
  <c r="P77" i="1"/>
  <c r="Q77" i="1"/>
  <c r="P78" i="1"/>
  <c r="Q78" i="1"/>
  <c r="P79" i="1"/>
  <c r="S79" i="1" s="1"/>
  <c r="AA79" i="1" s="1"/>
  <c r="Q79" i="1"/>
  <c r="P80" i="1"/>
  <c r="Q80" i="1"/>
  <c r="P81" i="1"/>
  <c r="Q81" i="1"/>
  <c r="P82" i="1"/>
  <c r="Q82" i="1"/>
  <c r="P83" i="1"/>
  <c r="S83" i="1" s="1"/>
  <c r="AA83" i="1" s="1"/>
  <c r="Q83" i="1"/>
  <c r="P84" i="1"/>
  <c r="Q84" i="1"/>
  <c r="P85" i="1"/>
  <c r="Q85" i="1"/>
  <c r="P86" i="1"/>
  <c r="Q86" i="1"/>
  <c r="P87" i="1"/>
  <c r="S87" i="1" s="1"/>
  <c r="AA87" i="1" s="1"/>
  <c r="Q87" i="1"/>
  <c r="P88" i="1"/>
  <c r="Q88" i="1"/>
  <c r="P89" i="1"/>
  <c r="Q89" i="1"/>
  <c r="P90" i="1"/>
  <c r="Q90" i="1"/>
  <c r="P91" i="1"/>
  <c r="S91" i="1" s="1"/>
  <c r="AA91" i="1" s="1"/>
  <c r="Q91" i="1"/>
  <c r="P92" i="1"/>
  <c r="Q92" i="1"/>
  <c r="P93" i="1"/>
  <c r="Q93" i="1"/>
  <c r="P94" i="1"/>
  <c r="Q94" i="1"/>
  <c r="P95" i="1"/>
  <c r="S95" i="1" s="1"/>
  <c r="AA95" i="1" s="1"/>
  <c r="Q95" i="1"/>
  <c r="P96" i="1"/>
  <c r="Q96" i="1"/>
  <c r="P97" i="1"/>
  <c r="Q97" i="1"/>
  <c r="P98" i="1"/>
  <c r="Q98" i="1"/>
  <c r="P99" i="1"/>
  <c r="S99" i="1" s="1"/>
  <c r="AA99" i="1" s="1"/>
  <c r="Q99" i="1"/>
  <c r="P100" i="1"/>
  <c r="Q100" i="1"/>
  <c r="P101" i="1"/>
  <c r="Q101" i="1"/>
  <c r="P102" i="1"/>
  <c r="Q102" i="1"/>
  <c r="P103" i="1"/>
  <c r="S103" i="1" s="1"/>
  <c r="AA103" i="1" s="1"/>
  <c r="Q103" i="1"/>
  <c r="P104" i="1"/>
  <c r="Q104" i="1"/>
  <c r="P105" i="1"/>
  <c r="Q105" i="1"/>
  <c r="P106" i="1"/>
  <c r="Q106" i="1"/>
  <c r="P107" i="1"/>
  <c r="S107" i="1" s="1"/>
  <c r="AA107" i="1" s="1"/>
  <c r="Q107" i="1"/>
  <c r="P108" i="1"/>
  <c r="Q108" i="1"/>
  <c r="C9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32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W31" i="1" s="1"/>
  <c r="V32" i="1"/>
  <c r="V33" i="1"/>
  <c r="W33" i="1" s="1"/>
  <c r="V34" i="1"/>
  <c r="W34" i="1" s="1"/>
  <c r="V35" i="1"/>
  <c r="W35" i="1" s="1"/>
  <c r="V36" i="1"/>
  <c r="W36" i="1" s="1"/>
  <c r="V37" i="1"/>
  <c r="W37" i="1" s="1"/>
  <c r="V38" i="1"/>
  <c r="W38" i="1" s="1"/>
  <c r="V39" i="1"/>
  <c r="V40" i="1"/>
  <c r="V41" i="1"/>
  <c r="V42" i="1"/>
  <c r="Y42" i="1" s="1"/>
  <c r="V43" i="1"/>
  <c r="V44" i="1"/>
  <c r="V45" i="1"/>
  <c r="V46" i="1"/>
  <c r="Y46" i="1" s="1"/>
  <c r="V47" i="1"/>
  <c r="V48" i="1"/>
  <c r="V49" i="1"/>
  <c r="V50" i="1"/>
  <c r="Y50" i="1" s="1"/>
  <c r="V51" i="1"/>
  <c r="V52" i="1"/>
  <c r="V53" i="1"/>
  <c r="V54" i="1"/>
  <c r="Y54" i="1" s="1"/>
  <c r="V55" i="1"/>
  <c r="V56" i="1"/>
  <c r="V57" i="1"/>
  <c r="V58" i="1"/>
  <c r="Y58" i="1" s="1"/>
  <c r="V59" i="1"/>
  <c r="V60" i="1"/>
  <c r="V61" i="1"/>
  <c r="V62" i="1"/>
  <c r="Y62" i="1" s="1"/>
  <c r="V63" i="1"/>
  <c r="V64" i="1"/>
  <c r="V65" i="1"/>
  <c r="V66" i="1"/>
  <c r="Y66" i="1" s="1"/>
  <c r="V67" i="1"/>
  <c r="V68" i="1"/>
  <c r="V69" i="1"/>
  <c r="V70" i="1"/>
  <c r="Y70" i="1" s="1"/>
  <c r="V71" i="1"/>
  <c r="V72" i="1"/>
  <c r="V73" i="1"/>
  <c r="V74" i="1"/>
  <c r="Y74" i="1" s="1"/>
  <c r="V75" i="1"/>
  <c r="V76" i="1"/>
  <c r="V77" i="1"/>
  <c r="V78" i="1"/>
  <c r="Y78" i="1" s="1"/>
  <c r="V79" i="1"/>
  <c r="V80" i="1"/>
  <c r="V81" i="1"/>
  <c r="V82" i="1"/>
  <c r="Y82" i="1" s="1"/>
  <c r="V83" i="1"/>
  <c r="V84" i="1"/>
  <c r="V85" i="1"/>
  <c r="V86" i="1"/>
  <c r="Y86" i="1" s="1"/>
  <c r="V87" i="1"/>
  <c r="V88" i="1"/>
  <c r="V89" i="1"/>
  <c r="V90" i="1"/>
  <c r="Y90" i="1" s="1"/>
  <c r="V91" i="1"/>
  <c r="V92" i="1"/>
  <c r="V93" i="1"/>
  <c r="V94" i="1"/>
  <c r="V95" i="1"/>
  <c r="V96" i="1"/>
  <c r="V97" i="1"/>
  <c r="V98" i="1"/>
  <c r="Y98" i="1" s="1"/>
  <c r="V99" i="1"/>
  <c r="V100" i="1"/>
  <c r="V101" i="1"/>
  <c r="V102" i="1"/>
  <c r="Y102" i="1" s="1"/>
  <c r="V103" i="1"/>
  <c r="V104" i="1"/>
  <c r="V105" i="1"/>
  <c r="V106" i="1"/>
  <c r="Y106" i="1" s="1"/>
  <c r="V107" i="1"/>
  <c r="V108" i="1"/>
  <c r="V9" i="1"/>
  <c r="S10" i="1"/>
  <c r="AA10" i="1" s="1"/>
  <c r="S12" i="1"/>
  <c r="AA12" i="1" s="1"/>
  <c r="S13" i="1"/>
  <c r="AA13" i="1" s="1"/>
  <c r="S14" i="1"/>
  <c r="AA14" i="1" s="1"/>
  <c r="S16" i="1"/>
  <c r="AA16" i="1" s="1"/>
  <c r="S17" i="1"/>
  <c r="S18" i="1"/>
  <c r="AA18" i="1" s="1"/>
  <c r="S20" i="1"/>
  <c r="AA20" i="1" s="1"/>
  <c r="S21" i="1"/>
  <c r="AA21" i="1" s="1"/>
  <c r="S22" i="1"/>
  <c r="AA22" i="1" s="1"/>
  <c r="S24" i="1"/>
  <c r="AA24" i="1" s="1"/>
  <c r="S25" i="1"/>
  <c r="AA25" i="1" s="1"/>
  <c r="S26" i="1"/>
  <c r="AA26" i="1" s="1"/>
  <c r="S28" i="1"/>
  <c r="AA28" i="1" s="1"/>
  <c r="S29" i="1"/>
  <c r="AA29" i="1" s="1"/>
  <c r="S30" i="1"/>
  <c r="AA30" i="1" s="1"/>
  <c r="S32" i="1"/>
  <c r="AA32" i="1" s="1"/>
  <c r="S33" i="1"/>
  <c r="AA33" i="1" s="1"/>
  <c r="S34" i="1"/>
  <c r="AA34" i="1" s="1"/>
  <c r="S36" i="1"/>
  <c r="AA36" i="1" s="1"/>
  <c r="S37" i="1"/>
  <c r="AA37" i="1" s="1"/>
  <c r="S38" i="1"/>
  <c r="AA38" i="1" s="1"/>
  <c r="S40" i="1"/>
  <c r="AA40" i="1" s="1"/>
  <c r="S41" i="1"/>
  <c r="AA41" i="1" s="1"/>
  <c r="S42" i="1"/>
  <c r="AA42" i="1" s="1"/>
  <c r="S44" i="1"/>
  <c r="AA44" i="1" s="1"/>
  <c r="S45" i="1"/>
  <c r="AA45" i="1" s="1"/>
  <c r="S46" i="1"/>
  <c r="AA46" i="1" s="1"/>
  <c r="S48" i="1"/>
  <c r="AA48" i="1" s="1"/>
  <c r="S49" i="1"/>
  <c r="AA49" i="1" s="1"/>
  <c r="S50" i="1"/>
  <c r="AA50" i="1" s="1"/>
  <c r="S52" i="1"/>
  <c r="AA52" i="1" s="1"/>
  <c r="S53" i="1"/>
  <c r="AA53" i="1" s="1"/>
  <c r="S54" i="1"/>
  <c r="AA54" i="1" s="1"/>
  <c r="S56" i="1"/>
  <c r="AA56" i="1" s="1"/>
  <c r="S57" i="1"/>
  <c r="AA57" i="1" s="1"/>
  <c r="S58" i="1"/>
  <c r="AA58" i="1" s="1"/>
  <c r="S60" i="1"/>
  <c r="AA60" i="1" s="1"/>
  <c r="S61" i="1"/>
  <c r="AA61" i="1" s="1"/>
  <c r="S62" i="1"/>
  <c r="AA62" i="1" s="1"/>
  <c r="S64" i="1"/>
  <c r="AA64" i="1" s="1"/>
  <c r="S65" i="1"/>
  <c r="AA65" i="1" s="1"/>
  <c r="S66" i="1"/>
  <c r="AA66" i="1" s="1"/>
  <c r="S68" i="1"/>
  <c r="AA68" i="1" s="1"/>
  <c r="S69" i="1"/>
  <c r="AA69" i="1" s="1"/>
  <c r="S70" i="1"/>
  <c r="AA70" i="1" s="1"/>
  <c r="S72" i="1"/>
  <c r="AA72" i="1" s="1"/>
  <c r="S73" i="1"/>
  <c r="AA73" i="1" s="1"/>
  <c r="S74" i="1"/>
  <c r="AA74" i="1" s="1"/>
  <c r="S76" i="1"/>
  <c r="AA76" i="1" s="1"/>
  <c r="S77" i="1"/>
  <c r="AA77" i="1" s="1"/>
  <c r="S78" i="1"/>
  <c r="AA78" i="1" s="1"/>
  <c r="S80" i="1"/>
  <c r="AA80" i="1" s="1"/>
  <c r="S81" i="1"/>
  <c r="AA81" i="1" s="1"/>
  <c r="S82" i="1"/>
  <c r="AA82" i="1" s="1"/>
  <c r="S84" i="1"/>
  <c r="AA84" i="1" s="1"/>
  <c r="S85" i="1"/>
  <c r="AA85" i="1" s="1"/>
  <c r="S86" i="1"/>
  <c r="AA86" i="1" s="1"/>
  <c r="S88" i="1"/>
  <c r="AA88" i="1" s="1"/>
  <c r="S89" i="1"/>
  <c r="AA89" i="1" s="1"/>
  <c r="S90" i="1"/>
  <c r="AA90" i="1" s="1"/>
  <c r="S92" i="1"/>
  <c r="AA92" i="1" s="1"/>
  <c r="S93" i="1"/>
  <c r="AA93" i="1" s="1"/>
  <c r="S94" i="1"/>
  <c r="AA94" i="1" s="1"/>
  <c r="S96" i="1"/>
  <c r="AA96" i="1" s="1"/>
  <c r="S97" i="1"/>
  <c r="AA97" i="1" s="1"/>
  <c r="S98" i="1"/>
  <c r="AA98" i="1" s="1"/>
  <c r="S100" i="1"/>
  <c r="AA100" i="1" s="1"/>
  <c r="S101" i="1"/>
  <c r="AA101" i="1" s="1"/>
  <c r="S102" i="1"/>
  <c r="AA102" i="1" s="1"/>
  <c r="S104" i="1"/>
  <c r="AA104" i="1" s="1"/>
  <c r="S105" i="1"/>
  <c r="AA105" i="1" s="1"/>
  <c r="S106" i="1"/>
  <c r="AA106" i="1" s="1"/>
  <c r="S108" i="1"/>
  <c r="AA108" i="1" s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R36" i="1" s="1"/>
  <c r="Z36" i="1" s="1"/>
  <c r="F37" i="1"/>
  <c r="F38" i="1"/>
  <c r="F39" i="1"/>
  <c r="F40" i="1"/>
  <c r="F41" i="1"/>
  <c r="F42" i="1"/>
  <c r="F43" i="1"/>
  <c r="F44" i="1"/>
  <c r="R44" i="1" s="1"/>
  <c r="F45" i="1"/>
  <c r="F46" i="1"/>
  <c r="F47" i="1"/>
  <c r="F48" i="1"/>
  <c r="F49" i="1"/>
  <c r="F50" i="1"/>
  <c r="F51" i="1"/>
  <c r="F52" i="1"/>
  <c r="R52" i="1" s="1"/>
  <c r="F53" i="1"/>
  <c r="F54" i="1"/>
  <c r="F55" i="1"/>
  <c r="F56" i="1"/>
  <c r="F57" i="1"/>
  <c r="F58" i="1"/>
  <c r="F59" i="1"/>
  <c r="F60" i="1"/>
  <c r="R60" i="1" s="1"/>
  <c r="F61" i="1"/>
  <c r="F62" i="1"/>
  <c r="F63" i="1"/>
  <c r="F64" i="1"/>
  <c r="F65" i="1"/>
  <c r="F66" i="1"/>
  <c r="F67" i="1"/>
  <c r="F68" i="1"/>
  <c r="R68" i="1" s="1"/>
  <c r="F69" i="1"/>
  <c r="F70" i="1"/>
  <c r="F71" i="1"/>
  <c r="F72" i="1"/>
  <c r="F73" i="1"/>
  <c r="F74" i="1"/>
  <c r="F75" i="1"/>
  <c r="F76" i="1"/>
  <c r="R76" i="1" s="1"/>
  <c r="F77" i="1"/>
  <c r="F78" i="1"/>
  <c r="F79" i="1"/>
  <c r="F80" i="1"/>
  <c r="R80" i="1" s="1"/>
  <c r="F81" i="1"/>
  <c r="F82" i="1"/>
  <c r="F83" i="1"/>
  <c r="F84" i="1"/>
  <c r="R84" i="1" s="1"/>
  <c r="F85" i="1"/>
  <c r="F86" i="1"/>
  <c r="F87" i="1"/>
  <c r="F88" i="1"/>
  <c r="R88" i="1" s="1"/>
  <c r="F89" i="1"/>
  <c r="F90" i="1"/>
  <c r="F91" i="1"/>
  <c r="F92" i="1"/>
  <c r="R92" i="1" s="1"/>
  <c r="F93" i="1"/>
  <c r="F94" i="1"/>
  <c r="F95" i="1"/>
  <c r="F96" i="1"/>
  <c r="R96" i="1" s="1"/>
  <c r="F97" i="1"/>
  <c r="F98" i="1"/>
  <c r="F99" i="1"/>
  <c r="F100" i="1"/>
  <c r="R100" i="1" s="1"/>
  <c r="F101" i="1"/>
  <c r="F102" i="1"/>
  <c r="F103" i="1"/>
  <c r="F104" i="1"/>
  <c r="R104" i="1" s="1"/>
  <c r="F105" i="1"/>
  <c r="F106" i="1"/>
  <c r="F107" i="1"/>
  <c r="F108" i="1"/>
  <c r="R108" i="1" s="1"/>
  <c r="R28" i="1" l="1"/>
  <c r="Z28" i="1" s="1"/>
  <c r="R20" i="1"/>
  <c r="Z20" i="1" s="1"/>
  <c r="Z94" i="1"/>
  <c r="R106" i="1"/>
  <c r="R98" i="1"/>
  <c r="R90" i="1"/>
  <c r="R82" i="1"/>
  <c r="R74" i="1"/>
  <c r="Z74" i="1" s="1"/>
  <c r="R66" i="1"/>
  <c r="Z66" i="1" s="1"/>
  <c r="R58" i="1"/>
  <c r="R50" i="1"/>
  <c r="R42" i="1"/>
  <c r="Z42" i="1" s="1"/>
  <c r="R34" i="1"/>
  <c r="Z34" i="1" s="1"/>
  <c r="R26" i="1"/>
  <c r="Z26" i="1" s="1"/>
  <c r="R18" i="1"/>
  <c r="Z18" i="1" s="1"/>
  <c r="R10" i="1"/>
  <c r="Z10" i="1" s="1"/>
  <c r="R72" i="1"/>
  <c r="Z72" i="1" s="1"/>
  <c r="R64" i="1"/>
  <c r="R56" i="1"/>
  <c r="R48" i="1"/>
  <c r="R40" i="1"/>
  <c r="R102" i="1"/>
  <c r="R94" i="1"/>
  <c r="R86" i="1"/>
  <c r="Z86" i="1" s="1"/>
  <c r="R78" i="1"/>
  <c r="Z78" i="1" s="1"/>
  <c r="R70" i="1"/>
  <c r="Z70" i="1" s="1"/>
  <c r="R62" i="1"/>
  <c r="Z62" i="1" s="1"/>
  <c r="R54" i="1"/>
  <c r="R46" i="1"/>
  <c r="R38" i="1"/>
  <c r="Z38" i="1" s="1"/>
  <c r="R30" i="1"/>
  <c r="Z30" i="1" s="1"/>
  <c r="R22" i="1"/>
  <c r="Z22" i="1" s="1"/>
  <c r="R14" i="1"/>
  <c r="Z14" i="1" s="1"/>
  <c r="Z104" i="1"/>
  <c r="Z96" i="1"/>
  <c r="Z88" i="1"/>
  <c r="Z80" i="1"/>
  <c r="I9" i="1"/>
  <c r="S9" i="1"/>
  <c r="AA9" i="1" s="1"/>
  <c r="Z108" i="1"/>
  <c r="Z100" i="1"/>
  <c r="Z92" i="1"/>
  <c r="Z84" i="1"/>
  <c r="Z76" i="1"/>
  <c r="Z68" i="1"/>
  <c r="Z60" i="1"/>
  <c r="Z52" i="1"/>
  <c r="Z44" i="1"/>
  <c r="Z64" i="1"/>
  <c r="Z56" i="1"/>
  <c r="Z48" i="1"/>
  <c r="Z40" i="1"/>
  <c r="F9" i="1"/>
  <c r="R9" i="1" s="1"/>
  <c r="Z9" i="1" s="1"/>
  <c r="R32" i="1"/>
  <c r="Z32" i="1" s="1"/>
  <c r="R24" i="1"/>
  <c r="Z24" i="1" s="1"/>
  <c r="R16" i="1"/>
  <c r="Z16" i="1" s="1"/>
  <c r="Z102" i="1"/>
  <c r="Z54" i="1"/>
  <c r="Z46" i="1"/>
  <c r="R12" i="1"/>
  <c r="Z12" i="1" s="1"/>
  <c r="Z106" i="1"/>
  <c r="Z98" i="1"/>
  <c r="Z90" i="1"/>
  <c r="Z82" i="1"/>
  <c r="Z58" i="1"/>
  <c r="Z50" i="1"/>
  <c r="AA17" i="1"/>
  <c r="Y38" i="1"/>
  <c r="Y34" i="1"/>
  <c r="S23" i="1"/>
  <c r="AA23" i="1" s="1"/>
  <c r="Y26" i="1"/>
  <c r="Y22" i="1"/>
  <c r="Y18" i="1"/>
  <c r="S15" i="1"/>
  <c r="AA15" i="1" s="1"/>
  <c r="Y10" i="1"/>
  <c r="R105" i="1"/>
  <c r="Z105" i="1" s="1"/>
  <c r="R101" i="1"/>
  <c r="Z101" i="1" s="1"/>
  <c r="R97" i="1"/>
  <c r="Z97" i="1" s="1"/>
  <c r="R93" i="1"/>
  <c r="Z93" i="1" s="1"/>
  <c r="R89" i="1"/>
  <c r="Z89" i="1" s="1"/>
  <c r="R85" i="1"/>
  <c r="Z85" i="1" s="1"/>
  <c r="R81" i="1"/>
  <c r="Z81" i="1" s="1"/>
  <c r="R77" i="1"/>
  <c r="Z77" i="1" s="1"/>
  <c r="R73" i="1"/>
  <c r="Z73" i="1" s="1"/>
  <c r="R69" i="1"/>
  <c r="Z69" i="1" s="1"/>
  <c r="R65" i="1"/>
  <c r="Z65" i="1" s="1"/>
  <c r="R61" i="1"/>
  <c r="Z61" i="1" s="1"/>
  <c r="R57" i="1"/>
  <c r="Z57" i="1" s="1"/>
  <c r="R53" i="1"/>
  <c r="Z53" i="1" s="1"/>
  <c r="R49" i="1"/>
  <c r="Z49" i="1" s="1"/>
  <c r="R45" i="1"/>
  <c r="Z45" i="1" s="1"/>
  <c r="R41" i="1"/>
  <c r="Z41" i="1" s="1"/>
  <c r="R37" i="1"/>
  <c r="Z37" i="1" s="1"/>
  <c r="R33" i="1"/>
  <c r="Z33" i="1" s="1"/>
  <c r="R29" i="1"/>
  <c r="Z29" i="1" s="1"/>
  <c r="R25" i="1"/>
  <c r="Z25" i="1" s="1"/>
  <c r="R21" i="1"/>
  <c r="Z21" i="1" s="1"/>
  <c r="R17" i="1"/>
  <c r="Z17" i="1" s="1"/>
  <c r="R13" i="1"/>
  <c r="Z13" i="1" s="1"/>
  <c r="X94" i="1"/>
  <c r="Y94" i="1"/>
  <c r="W30" i="1"/>
  <c r="Y30" i="1"/>
  <c r="W14" i="1"/>
  <c r="Y14" i="1"/>
  <c r="Y105" i="1"/>
  <c r="Y101" i="1"/>
  <c r="Y97" i="1"/>
  <c r="Y93" i="1"/>
  <c r="Y89" i="1"/>
  <c r="Y85" i="1"/>
  <c r="Y81" i="1"/>
  <c r="Y77" i="1"/>
  <c r="Y73" i="1"/>
  <c r="Y69" i="1"/>
  <c r="Y65" i="1"/>
  <c r="Y61" i="1"/>
  <c r="Y57" i="1"/>
  <c r="Y53" i="1"/>
  <c r="Y49" i="1"/>
  <c r="Y45" i="1"/>
  <c r="Y41" i="1"/>
  <c r="Y37" i="1"/>
  <c r="Y33" i="1"/>
  <c r="Y29" i="1"/>
  <c r="Y25" i="1"/>
  <c r="Y21" i="1"/>
  <c r="Y17" i="1"/>
  <c r="Y13" i="1"/>
  <c r="Y108" i="1"/>
  <c r="Y104" i="1"/>
  <c r="Y100" i="1"/>
  <c r="Y96" i="1"/>
  <c r="Y92" i="1"/>
  <c r="Y88" i="1"/>
  <c r="Y84" i="1"/>
  <c r="Y80" i="1"/>
  <c r="Y76" i="1"/>
  <c r="Y72" i="1"/>
  <c r="Y68" i="1"/>
  <c r="Y64" i="1"/>
  <c r="Y60" i="1"/>
  <c r="Y56" i="1"/>
  <c r="Y52" i="1"/>
  <c r="Y48" i="1"/>
  <c r="Y44" i="1"/>
  <c r="Y40" i="1"/>
  <c r="Y36" i="1"/>
  <c r="Y32" i="1"/>
  <c r="Y28" i="1"/>
  <c r="Y24" i="1"/>
  <c r="Y20" i="1"/>
  <c r="Y16" i="1"/>
  <c r="Y12" i="1"/>
  <c r="Y9" i="1"/>
  <c r="Y107" i="1"/>
  <c r="Y103" i="1"/>
  <c r="Y99" i="1"/>
  <c r="Y95" i="1"/>
  <c r="Y91" i="1"/>
  <c r="Y87" i="1"/>
  <c r="Y83" i="1"/>
  <c r="Y79" i="1"/>
  <c r="Y75" i="1"/>
  <c r="Y71" i="1"/>
  <c r="Y67" i="1"/>
  <c r="Y63" i="1"/>
  <c r="Y59" i="1"/>
  <c r="Y55" i="1"/>
  <c r="Y51" i="1"/>
  <c r="Y47" i="1"/>
  <c r="Y43" i="1"/>
  <c r="Y39" i="1"/>
  <c r="Y35" i="1"/>
  <c r="Y31" i="1"/>
  <c r="Y27" i="1"/>
  <c r="Y23" i="1"/>
  <c r="Y19" i="1"/>
  <c r="Y15" i="1"/>
  <c r="Y11" i="1"/>
  <c r="X9" i="1"/>
  <c r="X107" i="1"/>
  <c r="X103" i="1"/>
  <c r="X99" i="1"/>
  <c r="X95" i="1"/>
  <c r="X91" i="1"/>
  <c r="X87" i="1"/>
  <c r="X83" i="1"/>
  <c r="X79" i="1"/>
  <c r="X75" i="1"/>
  <c r="X71" i="1"/>
  <c r="X67" i="1"/>
  <c r="X63" i="1"/>
  <c r="X59" i="1"/>
  <c r="X55" i="1"/>
  <c r="X51" i="1"/>
  <c r="X47" i="1"/>
  <c r="X43" i="1"/>
  <c r="X39" i="1"/>
  <c r="X35" i="1"/>
  <c r="X31" i="1"/>
  <c r="X27" i="1"/>
  <c r="AB27" i="1" s="1"/>
  <c r="X11" i="1"/>
  <c r="AB11" i="1" s="1"/>
  <c r="X78" i="1"/>
  <c r="X62" i="1"/>
  <c r="X46" i="1"/>
  <c r="R55" i="1"/>
  <c r="Z55" i="1" s="1"/>
  <c r="R51" i="1"/>
  <c r="Z51" i="1" s="1"/>
  <c r="R47" i="1"/>
  <c r="Z47" i="1" s="1"/>
  <c r="R43" i="1"/>
  <c r="Z43" i="1" s="1"/>
  <c r="R39" i="1"/>
  <c r="Z39" i="1" s="1"/>
  <c r="R35" i="1"/>
  <c r="Z35" i="1" s="1"/>
  <c r="R31" i="1"/>
  <c r="Z31" i="1" s="1"/>
  <c r="R27" i="1"/>
  <c r="Z27" i="1" s="1"/>
  <c r="R23" i="1"/>
  <c r="Z23" i="1" s="1"/>
  <c r="R19" i="1"/>
  <c r="Z19" i="1" s="1"/>
  <c r="R15" i="1"/>
  <c r="Z15" i="1" s="1"/>
  <c r="R11" i="1"/>
  <c r="Z11" i="1" s="1"/>
  <c r="R107" i="1"/>
  <c r="Z107" i="1" s="1"/>
  <c r="R103" i="1"/>
  <c r="Z103" i="1" s="1"/>
  <c r="R99" i="1"/>
  <c r="Z99" i="1" s="1"/>
  <c r="R95" i="1"/>
  <c r="Z95" i="1" s="1"/>
  <c r="R91" i="1"/>
  <c r="Z91" i="1" s="1"/>
  <c r="R87" i="1"/>
  <c r="Z87" i="1" s="1"/>
  <c r="R83" i="1"/>
  <c r="Z83" i="1" s="1"/>
  <c r="R79" i="1"/>
  <c r="Z79" i="1" s="1"/>
  <c r="R75" i="1"/>
  <c r="Z75" i="1" s="1"/>
  <c r="R71" i="1"/>
  <c r="Z71" i="1" s="1"/>
  <c r="R67" i="1"/>
  <c r="Z67" i="1" s="1"/>
  <c r="R63" i="1"/>
  <c r="Z63" i="1" s="1"/>
  <c r="R59" i="1"/>
  <c r="Z59" i="1" s="1"/>
  <c r="X30" i="1"/>
  <c r="AB30" i="1" s="1"/>
  <c r="W27" i="1"/>
  <c r="X23" i="1"/>
  <c r="W23" i="1"/>
  <c r="X19" i="1"/>
  <c r="AB19" i="1" s="1"/>
  <c r="W19" i="1"/>
  <c r="X15" i="1"/>
  <c r="W15" i="1"/>
  <c r="W9" i="1"/>
  <c r="W11" i="1"/>
  <c r="X106" i="1"/>
  <c r="X102" i="1"/>
  <c r="X98" i="1"/>
  <c r="X90" i="1"/>
  <c r="X86" i="1"/>
  <c r="X82" i="1"/>
  <c r="X74" i="1"/>
  <c r="X70" i="1"/>
  <c r="X66" i="1"/>
  <c r="X58" i="1"/>
  <c r="X54" i="1"/>
  <c r="X50" i="1"/>
  <c r="X42" i="1"/>
  <c r="X38" i="1"/>
  <c r="X34" i="1"/>
  <c r="X26" i="1"/>
  <c r="AB26" i="1" s="1"/>
  <c r="W26" i="1"/>
  <c r="X22" i="1"/>
  <c r="AB22" i="1" s="1"/>
  <c r="W22" i="1"/>
  <c r="X18" i="1"/>
  <c r="AB18" i="1" s="1"/>
  <c r="W18" i="1"/>
  <c r="X10" i="1"/>
  <c r="AB10" i="1" s="1"/>
  <c r="W10" i="1"/>
  <c r="X14" i="1"/>
  <c r="AB14" i="1" s="1"/>
  <c r="X105" i="1"/>
  <c r="X101" i="1"/>
  <c r="X97" i="1"/>
  <c r="X93" i="1"/>
  <c r="X89" i="1"/>
  <c r="X85" i="1"/>
  <c r="X81" i="1"/>
  <c r="X77" i="1"/>
  <c r="X73" i="1"/>
  <c r="X69" i="1"/>
  <c r="X65" i="1"/>
  <c r="X61" i="1"/>
  <c r="X57" i="1"/>
  <c r="X53" i="1"/>
  <c r="X49" i="1"/>
  <c r="X45" i="1"/>
  <c r="X41" i="1"/>
  <c r="X37" i="1"/>
  <c r="X33" i="1"/>
  <c r="X29" i="1"/>
  <c r="AB29" i="1" s="1"/>
  <c r="W29" i="1"/>
  <c r="X25" i="1"/>
  <c r="W25" i="1"/>
  <c r="X21" i="1"/>
  <c r="AB21" i="1" s="1"/>
  <c r="W21" i="1"/>
  <c r="X17" i="1"/>
  <c r="AB17" i="1" s="1"/>
  <c r="W17" i="1"/>
  <c r="X13" i="1"/>
  <c r="AB13" i="1" s="1"/>
  <c r="W13" i="1"/>
  <c r="X108" i="1"/>
  <c r="X104" i="1"/>
  <c r="X100" i="1"/>
  <c r="X96" i="1"/>
  <c r="X92" i="1"/>
  <c r="X88" i="1"/>
  <c r="X84" i="1"/>
  <c r="X80" i="1"/>
  <c r="X76" i="1"/>
  <c r="X72" i="1"/>
  <c r="X68" i="1"/>
  <c r="X64" i="1"/>
  <c r="X60" i="1"/>
  <c r="X56" i="1"/>
  <c r="X52" i="1"/>
  <c r="X48" i="1"/>
  <c r="X44" i="1"/>
  <c r="X40" i="1"/>
  <c r="X36" i="1"/>
  <c r="X32" i="1"/>
  <c r="X28" i="1"/>
  <c r="W28" i="1"/>
  <c r="X24" i="1"/>
  <c r="W24" i="1"/>
  <c r="X20" i="1"/>
  <c r="W20" i="1"/>
  <c r="X16" i="1"/>
  <c r="W16" i="1"/>
  <c r="X12" i="1"/>
  <c r="W12" i="1"/>
  <c r="AB9" i="1" l="1"/>
  <c r="AB23" i="1"/>
  <c r="AB15" i="1"/>
  <c r="AB28" i="1"/>
  <c r="AB44" i="1"/>
  <c r="AC44" i="1" s="1"/>
  <c r="AB108" i="1"/>
  <c r="AC108" i="1" s="1"/>
  <c r="AB25" i="1"/>
  <c r="AB53" i="1"/>
  <c r="AC53" i="1" s="1"/>
  <c r="AB101" i="1"/>
  <c r="AC101" i="1" s="1"/>
  <c r="AB38" i="1"/>
  <c r="AB35" i="1"/>
  <c r="AB83" i="1"/>
  <c r="AC83" i="1" s="1"/>
  <c r="AB32" i="1"/>
  <c r="AB48" i="1"/>
  <c r="AC48" i="1" s="1"/>
  <c r="AB64" i="1"/>
  <c r="AC64" i="1" s="1"/>
  <c r="AB80" i="1"/>
  <c r="AC80" i="1" s="1"/>
  <c r="AB96" i="1"/>
  <c r="AC96" i="1" s="1"/>
  <c r="AB41" i="1"/>
  <c r="AC41" i="1" s="1"/>
  <c r="AB57" i="1"/>
  <c r="AC57" i="1" s="1"/>
  <c r="AB73" i="1"/>
  <c r="AC73" i="1" s="1"/>
  <c r="AB89" i="1"/>
  <c r="AC89" i="1" s="1"/>
  <c r="AB105" i="1"/>
  <c r="AC105" i="1" s="1"/>
  <c r="AB42" i="1"/>
  <c r="AC42" i="1" s="1"/>
  <c r="AB66" i="1"/>
  <c r="AC66" i="1" s="1"/>
  <c r="AB86" i="1"/>
  <c r="AC86" i="1" s="1"/>
  <c r="AB106" i="1"/>
  <c r="AC106" i="1" s="1"/>
  <c r="AB39" i="1"/>
  <c r="AC39" i="1" s="1"/>
  <c r="AB55" i="1"/>
  <c r="AC55" i="1" s="1"/>
  <c r="AB71" i="1"/>
  <c r="AC71" i="1" s="1"/>
  <c r="AB87" i="1"/>
  <c r="AC87" i="1" s="1"/>
  <c r="AB103" i="1"/>
  <c r="AC103" i="1" s="1"/>
  <c r="AB12" i="1"/>
  <c r="AB76" i="1"/>
  <c r="AC76" i="1" s="1"/>
  <c r="AB69" i="1"/>
  <c r="AC69" i="1" s="1"/>
  <c r="AB82" i="1"/>
  <c r="AC82" i="1" s="1"/>
  <c r="AB78" i="1"/>
  <c r="AC78" i="1" s="1"/>
  <c r="AB67" i="1"/>
  <c r="AC67" i="1" s="1"/>
  <c r="AB16" i="1"/>
  <c r="AB36" i="1"/>
  <c r="AB68" i="1"/>
  <c r="AC68" i="1" s="1"/>
  <c r="AB100" i="1"/>
  <c r="AC100" i="1" s="1"/>
  <c r="AB45" i="1"/>
  <c r="AC45" i="1" s="1"/>
  <c r="AB77" i="1"/>
  <c r="AC77" i="1" s="1"/>
  <c r="AB50" i="1"/>
  <c r="AC50" i="1" s="1"/>
  <c r="AB70" i="1"/>
  <c r="AC70" i="1" s="1"/>
  <c r="AB90" i="1"/>
  <c r="AC90" i="1" s="1"/>
  <c r="AB46" i="1"/>
  <c r="AC46" i="1" s="1"/>
  <c r="AB43" i="1"/>
  <c r="AC43" i="1" s="1"/>
  <c r="AB59" i="1"/>
  <c r="AC59" i="1" s="1"/>
  <c r="AB75" i="1"/>
  <c r="AC75" i="1" s="1"/>
  <c r="AB91" i="1"/>
  <c r="AC91" i="1" s="1"/>
  <c r="AB107" i="1"/>
  <c r="AC107" i="1" s="1"/>
  <c r="AB20" i="1"/>
  <c r="AB60" i="1"/>
  <c r="AC60" i="1" s="1"/>
  <c r="AB92" i="1"/>
  <c r="AC92" i="1" s="1"/>
  <c r="AB37" i="1"/>
  <c r="AB85" i="1"/>
  <c r="AC85" i="1" s="1"/>
  <c r="AB58" i="1"/>
  <c r="AC58" i="1" s="1"/>
  <c r="AB102" i="1"/>
  <c r="AC102" i="1" s="1"/>
  <c r="AB51" i="1"/>
  <c r="AC51" i="1" s="1"/>
  <c r="AB99" i="1"/>
  <c r="AC99" i="1" s="1"/>
  <c r="AB94" i="1"/>
  <c r="AC94" i="1" s="1"/>
  <c r="AB24" i="1"/>
  <c r="AB52" i="1"/>
  <c r="AC52" i="1" s="1"/>
  <c r="AB84" i="1"/>
  <c r="AC84" i="1" s="1"/>
  <c r="AB61" i="1"/>
  <c r="AC61" i="1" s="1"/>
  <c r="AB93" i="1"/>
  <c r="AC93" i="1" s="1"/>
  <c r="AB40" i="1"/>
  <c r="AC40" i="1" s="1"/>
  <c r="AB56" i="1"/>
  <c r="AC56" i="1" s="1"/>
  <c r="AB72" i="1"/>
  <c r="AC72" i="1" s="1"/>
  <c r="AB88" i="1"/>
  <c r="AC88" i="1" s="1"/>
  <c r="AB104" i="1"/>
  <c r="AC104" i="1" s="1"/>
  <c r="AB33" i="1"/>
  <c r="AB49" i="1"/>
  <c r="AC49" i="1" s="1"/>
  <c r="AB65" i="1"/>
  <c r="AC65" i="1" s="1"/>
  <c r="AB81" i="1"/>
  <c r="AC81" i="1" s="1"/>
  <c r="AB97" i="1"/>
  <c r="AC97" i="1" s="1"/>
  <c r="AB34" i="1"/>
  <c r="AB54" i="1"/>
  <c r="AC54" i="1" s="1"/>
  <c r="AB74" i="1"/>
  <c r="AC74" i="1" s="1"/>
  <c r="AB98" i="1"/>
  <c r="AC98" i="1" s="1"/>
  <c r="AB62" i="1"/>
  <c r="AC62" i="1" s="1"/>
  <c r="AB31" i="1"/>
  <c r="AB47" i="1"/>
  <c r="AC47" i="1" s="1"/>
  <c r="AB63" i="1"/>
  <c r="AC63" i="1" s="1"/>
  <c r="AB79" i="1"/>
  <c r="AC79" i="1" s="1"/>
  <c r="AB95" i="1"/>
  <c r="AC95" i="1" s="1"/>
  <c r="AC32" i="1" l="1"/>
  <c r="AC33" i="1"/>
  <c r="AC35" i="1"/>
  <c r="AC36" i="1"/>
  <c r="AC37" i="1"/>
  <c r="AC38" i="1"/>
  <c r="AC34" i="1"/>
  <c r="AC31" i="1"/>
  <c r="AC9" i="1"/>
  <c r="AC18" i="1"/>
  <c r="AC13" i="1"/>
  <c r="AC30" i="1"/>
  <c r="AC12" i="1"/>
  <c r="AC19" i="1"/>
  <c r="AC14" i="1"/>
  <c r="AC16" i="1"/>
  <c r="AC17" i="1"/>
  <c r="AC11" i="1"/>
  <c r="AC25" i="1"/>
  <c r="AC20" i="1"/>
  <c r="AC26" i="1"/>
  <c r="AC24" i="1"/>
  <c r="AC29" i="1"/>
  <c r="AC10" i="1"/>
  <c r="AC27" i="1"/>
  <c r="AC21" i="1"/>
  <c r="AC22" i="1"/>
  <c r="AC23" i="1"/>
  <c r="AC28" i="1"/>
  <c r="AC15" i="1"/>
</calcChain>
</file>

<file path=xl/sharedStrings.xml><?xml version="1.0" encoding="utf-8"?>
<sst xmlns="http://schemas.openxmlformats.org/spreadsheetml/2006/main" count="504" uniqueCount="57">
  <si>
    <t>Concours du</t>
  </si>
  <si>
    <t>NOM Prénom</t>
  </si>
  <si>
    <t>G</t>
  </si>
  <si>
    <t>P</t>
  </si>
  <si>
    <t>G/P</t>
  </si>
  <si>
    <t>TOTAL POINTS</t>
  </si>
  <si>
    <t>Pour</t>
  </si>
  <si>
    <t>Contre</t>
  </si>
  <si>
    <t>PARTIES GAGNEES</t>
  </si>
  <si>
    <t>DIFFERENCE</t>
  </si>
  <si>
    <t>PARTIE 1</t>
  </si>
  <si>
    <t>PARTIE 2</t>
  </si>
  <si>
    <t>PARTIE 3</t>
  </si>
  <si>
    <t>PARTIE 4</t>
  </si>
  <si>
    <t>RECAPITULATIF</t>
  </si>
  <si>
    <t>N° Equipe</t>
  </si>
  <si>
    <t>CLASSEMENT GENERAL</t>
  </si>
  <si>
    <t xml:space="preserve"> LA BOULE MONTECALDIENNE</t>
  </si>
  <si>
    <t>Bay Rémy</t>
  </si>
  <si>
    <t>Marcu olivier</t>
  </si>
  <si>
    <t>Bouty Alain</t>
  </si>
  <si>
    <t>Borne Philippe</t>
  </si>
  <si>
    <t>Chartier rémy</t>
  </si>
  <si>
    <t>Bouchet alexandre</t>
  </si>
  <si>
    <t>Barbeau Arthur</t>
  </si>
  <si>
    <t>Matignon Denis</t>
  </si>
  <si>
    <t>Dechechi Alain</t>
  </si>
  <si>
    <t>Luckette Romain</t>
  </si>
  <si>
    <t>Xilliam Patrice</t>
  </si>
  <si>
    <t>Guilmain Christian</t>
  </si>
  <si>
    <t>Vincenzotto Bébert</t>
  </si>
  <si>
    <t>Bouchereau Daniel</t>
  </si>
  <si>
    <t>Siew Noel</t>
  </si>
  <si>
    <t>Pubert Armand</t>
  </si>
  <si>
    <t>Hay Christian</t>
  </si>
  <si>
    <t>Hay Nathalie</t>
  </si>
  <si>
    <t>Lembert Martial</t>
  </si>
  <si>
    <t>Belot Michel</t>
  </si>
  <si>
    <t>Renaudin Monique</t>
  </si>
  <si>
    <t>Rousseau Karina</t>
  </si>
  <si>
    <t>Naud Pierre</t>
  </si>
  <si>
    <t>Hardy andré</t>
  </si>
  <si>
    <t>Richeteau joel</t>
  </si>
  <si>
    <t>Naud zaza</t>
  </si>
  <si>
    <t>Montel Jeannot</t>
  </si>
  <si>
    <t>Mounaix Max</t>
  </si>
  <si>
    <t>Bouty   michelle</t>
  </si>
  <si>
    <t>N°</t>
  </si>
  <si>
    <t>Nom</t>
  </si>
  <si>
    <t>contre</t>
  </si>
  <si>
    <t xml:space="preserve">                                                                                                                                                                                                              1er tirage</t>
  </si>
  <si>
    <t>amiot</t>
  </si>
  <si>
    <t xml:space="preserve">                                                                                                                                                                                                              2eme tirage</t>
  </si>
  <si>
    <t xml:space="preserve">                                                                                                                                                                                                              3eme tirage</t>
  </si>
  <si>
    <t>score</t>
  </si>
  <si>
    <t>↔</t>
  </si>
  <si>
    <t xml:space="preserve">                                                                                                                                                                                                              4eme  tirage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</si>
</sst>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b/>
      <sz val="8"/>
      <color rgb="FF7030A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/>
      <bottom style="thick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3" fontId="8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3" fontId="8" fillId="0" borderId="9" xfId="0" applyNumberFormat="1" applyFont="1" applyBorder="1" applyAlignment="1">
      <alignment horizontal="center" vertical="center"/>
    </xf>
    <xf numFmtId="3" fontId="6" fillId="0" borderId="22" xfId="0" applyNumberFormat="1" applyFont="1" applyBorder="1" applyAlignment="1">
      <alignment horizontal="center" vertical="center"/>
    </xf>
    <xf numFmtId="3" fontId="6" fillId="0" borderId="24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3" fontId="6" fillId="0" borderId="31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3" fontId="5" fillId="0" borderId="16" xfId="0" applyNumberFormat="1" applyFont="1" applyBorder="1" applyAlignment="1">
      <alignment horizontal="center" vertical="center"/>
    </xf>
    <xf numFmtId="3" fontId="5" fillId="0" borderId="18" xfId="0" applyNumberFormat="1" applyFont="1" applyBorder="1" applyAlignment="1">
      <alignment horizontal="center" vertical="center"/>
    </xf>
    <xf numFmtId="3" fontId="5" fillId="0" borderId="19" xfId="0" applyNumberFormat="1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3" fontId="7" fillId="0" borderId="32" xfId="0" applyNumberFormat="1" applyFont="1" applyBorder="1" applyAlignment="1">
      <alignment horizontal="center" vertical="center"/>
    </xf>
    <xf numFmtId="3" fontId="7" fillId="0" borderId="23" xfId="0" applyNumberFormat="1" applyFont="1" applyBorder="1" applyAlignment="1">
      <alignment horizontal="center" vertical="center"/>
    </xf>
    <xf numFmtId="3" fontId="7" fillId="0" borderId="25" xfId="0" applyNumberFormat="1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3" fontId="3" fillId="0" borderId="56" xfId="0" applyNumberFormat="1" applyFont="1" applyBorder="1" applyAlignment="1">
      <alignment horizontal="center" vertical="center"/>
    </xf>
    <xf numFmtId="3" fontId="3" fillId="0" borderId="57" xfId="0" applyNumberFormat="1" applyFont="1" applyBorder="1" applyAlignment="1">
      <alignment horizontal="center" vertical="center"/>
    </xf>
    <xf numFmtId="3" fontId="3" fillId="0" borderId="58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3" fontId="6" fillId="0" borderId="43" xfId="0" applyNumberFormat="1" applyFont="1" applyBorder="1" applyAlignment="1" applyProtection="1">
      <alignment horizontal="center" vertical="center"/>
      <protection locked="0"/>
    </xf>
    <xf numFmtId="3" fontId="7" fillId="0" borderId="50" xfId="0" applyNumberFormat="1" applyFont="1" applyBorder="1" applyAlignment="1" applyProtection="1">
      <alignment horizontal="center" vertical="center"/>
      <protection locked="0"/>
    </xf>
    <xf numFmtId="3" fontId="6" fillId="0" borderId="44" xfId="0" applyNumberFormat="1" applyFont="1" applyBorder="1" applyAlignment="1" applyProtection="1">
      <alignment horizontal="center" vertical="center"/>
      <protection locked="0"/>
    </xf>
    <xf numFmtId="3" fontId="7" fillId="0" borderId="51" xfId="0" applyNumberFormat="1" applyFont="1" applyBorder="1" applyAlignment="1" applyProtection="1">
      <alignment horizontal="center" vertical="center"/>
      <protection locked="0"/>
    </xf>
    <xf numFmtId="3" fontId="6" fillId="0" borderId="45" xfId="0" applyNumberFormat="1" applyFont="1" applyBorder="1" applyAlignment="1" applyProtection="1">
      <alignment horizontal="center" vertical="center"/>
      <protection locked="0"/>
    </xf>
    <xf numFmtId="3" fontId="7" fillId="0" borderId="52" xfId="0" applyNumberFormat="1" applyFont="1" applyBorder="1" applyAlignment="1" applyProtection="1">
      <alignment horizontal="center" vertical="center"/>
      <protection locked="0"/>
    </xf>
    <xf numFmtId="14" fontId="3" fillId="0" borderId="26" xfId="0" applyNumberFormat="1" applyFont="1" applyBorder="1" applyAlignment="1" applyProtection="1">
      <alignment horizontal="center" vertical="center"/>
      <protection locked="0"/>
    </xf>
    <xf numFmtId="0" fontId="4" fillId="6" borderId="17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7" borderId="0" xfId="0" applyFont="1" applyFill="1" applyAlignment="1">
      <alignment vertical="center"/>
    </xf>
    <xf numFmtId="0" fontId="11" fillId="0" borderId="70" xfId="0" applyFont="1" applyBorder="1"/>
    <xf numFmtId="0" fontId="11" fillId="0" borderId="72" xfId="0" applyFont="1" applyBorder="1"/>
    <xf numFmtId="0" fontId="11" fillId="0" borderId="0" xfId="0" applyFont="1" applyBorder="1"/>
    <xf numFmtId="0" fontId="11" fillId="10" borderId="0" xfId="0" applyFont="1" applyFill="1" applyBorder="1"/>
    <xf numFmtId="0" fontId="11" fillId="10" borderId="0" xfId="0" applyFont="1" applyFill="1" applyBorder="1" applyAlignment="1">
      <alignment horizontal="center"/>
    </xf>
    <xf numFmtId="0" fontId="12" fillId="9" borderId="72" xfId="0" applyFont="1" applyFill="1" applyBorder="1" applyAlignment="1">
      <alignment horizontal="center"/>
    </xf>
    <xf numFmtId="0" fontId="12" fillId="10" borderId="0" xfId="0" applyFont="1" applyFill="1" applyBorder="1" applyAlignment="1">
      <alignment horizontal="center"/>
    </xf>
    <xf numFmtId="0" fontId="12" fillId="5" borderId="14" xfId="0" applyFont="1" applyFill="1" applyBorder="1" applyAlignment="1">
      <alignment horizontal="center" vertical="center"/>
    </xf>
    <xf numFmtId="0" fontId="12" fillId="11" borderId="12" xfId="0" applyFont="1" applyFill="1" applyBorder="1" applyAlignment="1" applyProtection="1">
      <alignment vertical="center"/>
      <protection locked="0"/>
    </xf>
    <xf numFmtId="0" fontId="12" fillId="11" borderId="6" xfId="0" applyFont="1" applyFill="1" applyBorder="1" applyAlignment="1" applyProtection="1">
      <alignment vertical="center"/>
      <protection locked="0"/>
    </xf>
    <xf numFmtId="0" fontId="12" fillId="11" borderId="9" xfId="0" applyFont="1" applyFill="1" applyBorder="1" applyAlignment="1" applyProtection="1">
      <alignment vertical="center"/>
      <protection locked="0"/>
    </xf>
    <xf numFmtId="0" fontId="12" fillId="11" borderId="0" xfId="0" applyFont="1" applyFill="1" applyAlignment="1">
      <alignment vertical="center"/>
    </xf>
    <xf numFmtId="0" fontId="13" fillId="10" borderId="0" xfId="0" applyFont="1" applyFill="1" applyBorder="1" applyAlignment="1">
      <alignment horizontal="center"/>
    </xf>
    <xf numFmtId="0" fontId="12" fillId="9" borderId="70" xfId="0" applyFont="1" applyFill="1" applyBorder="1" applyAlignment="1">
      <alignment horizontal="center"/>
    </xf>
    <xf numFmtId="0" fontId="12" fillId="5" borderId="70" xfId="0" applyFont="1" applyFill="1" applyBorder="1" applyAlignment="1">
      <alignment horizontal="center"/>
    </xf>
    <xf numFmtId="0" fontId="12" fillId="5" borderId="73" xfId="0" applyFont="1" applyFill="1" applyBorder="1" applyAlignment="1">
      <alignment horizontal="center"/>
    </xf>
    <xf numFmtId="0" fontId="11" fillId="0" borderId="0" xfId="0" applyFont="1"/>
    <xf numFmtId="0" fontId="11" fillId="8" borderId="72" xfId="0" applyFont="1" applyFill="1" applyBorder="1" applyAlignment="1">
      <alignment horizontal="center"/>
    </xf>
    <xf numFmtId="0" fontId="14" fillId="8" borderId="70" xfId="0" applyFont="1" applyFill="1" applyBorder="1" applyAlignment="1">
      <alignment horizontal="center"/>
    </xf>
    <xf numFmtId="0" fontId="11" fillId="8" borderId="70" xfId="0" applyFont="1" applyFill="1" applyBorder="1" applyAlignment="1">
      <alignment horizontal="center"/>
    </xf>
    <xf numFmtId="0" fontId="12" fillId="10" borderId="72" xfId="0" applyFont="1" applyFill="1" applyBorder="1" applyAlignment="1">
      <alignment horizontal="center"/>
    </xf>
    <xf numFmtId="0" fontId="12" fillId="10" borderId="70" xfId="0" applyFont="1" applyFill="1" applyBorder="1" applyAlignment="1">
      <alignment horizontal="center"/>
    </xf>
    <xf numFmtId="0" fontId="11" fillId="12" borderId="0" xfId="0" applyFont="1" applyFill="1" applyBorder="1" applyAlignment="1">
      <alignment horizontal="center"/>
    </xf>
    <xf numFmtId="0" fontId="11" fillId="12" borderId="13" xfId="0" applyFont="1" applyFill="1" applyBorder="1" applyAlignment="1">
      <alignment horizontal="center"/>
    </xf>
    <xf numFmtId="0" fontId="11" fillId="12" borderId="70" xfId="0" applyFont="1" applyFill="1" applyBorder="1" applyAlignment="1">
      <alignment horizontal="center"/>
    </xf>
    <xf numFmtId="0" fontId="11" fillId="12" borderId="71" xfId="0" applyFont="1" applyFill="1" applyBorder="1" applyAlignment="1">
      <alignment horizontal="center"/>
    </xf>
    <xf numFmtId="0" fontId="11" fillId="12" borderId="72" xfId="0" applyFont="1" applyFill="1" applyBorder="1" applyAlignment="1">
      <alignment horizontal="center"/>
    </xf>
    <xf numFmtId="0" fontId="11" fillId="10" borderId="70" xfId="0" applyFont="1" applyFill="1" applyBorder="1"/>
    <xf numFmtId="0" fontId="12" fillId="5" borderId="74" xfId="0" applyFont="1" applyFill="1" applyBorder="1" applyAlignment="1">
      <alignment horizontal="center"/>
    </xf>
    <xf numFmtId="0" fontId="11" fillId="0" borderId="75" xfId="0" applyFont="1" applyBorder="1"/>
    <xf numFmtId="0" fontId="11" fillId="0" borderId="76" xfId="0" applyFont="1" applyBorder="1"/>
    <xf numFmtId="0" fontId="11" fillId="10" borderId="71" xfId="0" applyFont="1" applyFill="1" applyBorder="1"/>
    <xf numFmtId="0" fontId="11" fillId="10" borderId="77" xfId="0" applyFont="1" applyFill="1" applyBorder="1"/>
    <xf numFmtId="0" fontId="11" fillId="12" borderId="75" xfId="0" applyFont="1" applyFill="1" applyBorder="1" applyAlignment="1">
      <alignment horizontal="center"/>
    </xf>
    <xf numFmtId="0" fontId="10" fillId="3" borderId="59" xfId="0" applyFont="1" applyFill="1" applyBorder="1" applyAlignment="1">
      <alignment horizontal="center" vertical="center"/>
    </xf>
    <xf numFmtId="0" fontId="10" fillId="3" borderId="60" xfId="0" applyFont="1" applyFill="1" applyBorder="1" applyAlignment="1">
      <alignment horizontal="center" vertical="center"/>
    </xf>
    <xf numFmtId="0" fontId="10" fillId="3" borderId="61" xfId="0" applyFont="1" applyFill="1" applyBorder="1" applyAlignment="1">
      <alignment horizontal="center" vertical="center"/>
    </xf>
    <xf numFmtId="0" fontId="4" fillId="5" borderId="54" xfId="0" applyFont="1" applyFill="1" applyBorder="1" applyAlignment="1">
      <alignment horizontal="left" vertical="center"/>
    </xf>
    <xf numFmtId="0" fontId="4" fillId="5" borderId="55" xfId="0" applyFont="1" applyFill="1" applyBorder="1" applyAlignment="1">
      <alignment horizontal="left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9" fillId="0" borderId="66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4" fillId="4" borderId="62" xfId="0" applyFont="1" applyFill="1" applyBorder="1" applyAlignment="1">
      <alignment horizontal="center" vertical="center"/>
    </xf>
    <xf numFmtId="0" fontId="4" fillId="4" borderId="63" xfId="0" applyFont="1" applyFill="1" applyBorder="1" applyAlignment="1">
      <alignment horizontal="center" vertical="center"/>
    </xf>
    <xf numFmtId="0" fontId="4" fillId="4" borderId="64" xfId="0" applyFont="1" applyFill="1" applyBorder="1" applyAlignment="1">
      <alignment horizontal="center" vertical="center"/>
    </xf>
    <xf numFmtId="0" fontId="4" fillId="7" borderId="27" xfId="0" applyFont="1" applyFill="1" applyBorder="1" applyAlignment="1">
      <alignment horizontal="center" vertical="center"/>
    </xf>
    <xf numFmtId="0" fontId="4" fillId="7" borderId="28" xfId="0" applyFont="1" applyFill="1" applyBorder="1" applyAlignment="1">
      <alignment horizontal="center" vertical="center"/>
    </xf>
    <xf numFmtId="0" fontId="4" fillId="7" borderId="38" xfId="0" applyFont="1" applyFill="1" applyBorder="1" applyAlignment="1">
      <alignment horizontal="center" vertical="center"/>
    </xf>
    <xf numFmtId="0" fontId="4" fillId="7" borderId="62" xfId="0" applyFont="1" applyFill="1" applyBorder="1" applyAlignment="1">
      <alignment horizontal="center" vertical="center"/>
    </xf>
    <xf numFmtId="0" fontId="4" fillId="7" borderId="63" xfId="0" applyFont="1" applyFill="1" applyBorder="1" applyAlignment="1">
      <alignment horizontal="center" vertical="center"/>
    </xf>
    <xf numFmtId="0" fontId="4" fillId="7" borderId="65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4" fillId="5" borderId="67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</cellXfs>
  <cellStyles count="1">
    <cellStyle name="Normal" xfId="0" builtinId="0"/>
  </cellStyles>
  <dxfs count="72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 val="0"/>
        <i val="0"/>
        <color rgb="FFFF0000"/>
      </font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lor theme="9" tint="0.39994506668294322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IU108"/>
  <sheetViews>
    <sheetView tabSelected="1" topLeftCell="B1" zoomScaleNormal="100" workbookViewId="0">
      <selection activeCell="J9" sqref="J9:K108"/>
    </sheetView>
  </sheetViews>
  <sheetFormatPr defaultColWidth="11.42578125" defaultRowHeight="15" x14ac:dyDescent="0.25"/>
  <cols>
    <col min="1" max="1" width="2.7109375" style="2" hidden="1" customWidth="1"/>
    <col min="2" max="2" width="2.85546875" style="2" customWidth="1"/>
    <col min="3" max="3" width="16.5703125" style="2" customWidth="1"/>
    <col min="4" max="5" width="6.7109375" style="2" customWidth="1"/>
    <col min="6" max="6" width="4.7109375" style="2" customWidth="1"/>
    <col min="7" max="8" width="6.7109375" style="2" customWidth="1"/>
    <col min="9" max="9" width="4.7109375" style="2" customWidth="1"/>
    <col min="10" max="11" width="6.7109375" style="2" customWidth="1"/>
    <col min="12" max="12" width="4.7109375" style="2" customWidth="1"/>
    <col min="13" max="13" width="0.140625" style="2" hidden="1" customWidth="1"/>
    <col min="14" max="14" width="6.7109375" style="2" hidden="1" customWidth="1"/>
    <col min="15" max="15" width="4.7109375" style="2" hidden="1" customWidth="1"/>
    <col min="16" max="17" width="9.7109375" style="4" customWidth="1"/>
    <col min="18" max="18" width="9.7109375" style="5" customWidth="1"/>
    <col min="19" max="19" width="10" style="5" customWidth="1"/>
    <col min="20" max="20" width="5.42578125" style="2" customWidth="1"/>
    <col min="21" max="21" width="2.7109375" style="2" hidden="1" customWidth="1"/>
    <col min="22" max="22" width="3.7109375" style="2" hidden="1" customWidth="1"/>
    <col min="23" max="23" width="14" style="2" customWidth="1"/>
    <col min="24" max="25" width="7.7109375" style="4" customWidth="1"/>
    <col min="26" max="26" width="8.85546875" style="4" customWidth="1"/>
    <col min="27" max="27" width="9.28515625" style="5" customWidth="1"/>
    <col min="28" max="28" width="0.85546875" style="34" hidden="1" customWidth="1"/>
    <col min="29" max="29" width="11.42578125" style="5" customWidth="1"/>
    <col min="30" max="41" width="11.42578125" style="2"/>
    <col min="42" max="255" width="11.42578125" style="1"/>
  </cols>
  <sheetData>
    <row r="3" spans="2:29" ht="19.5" thickBot="1" x14ac:dyDescent="0.3">
      <c r="C3" s="102" t="s">
        <v>17</v>
      </c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  <c r="T3" s="3"/>
    </row>
    <row r="4" spans="2:29" ht="16.5" thickTop="1" thickBot="1" x14ac:dyDescent="0.3"/>
    <row r="5" spans="2:29" ht="15.75" thickBot="1" x14ac:dyDescent="0.3">
      <c r="C5" s="62" t="s">
        <v>0</v>
      </c>
      <c r="D5" s="122" t="s">
        <v>10</v>
      </c>
      <c r="E5" s="123"/>
      <c r="F5" s="124"/>
      <c r="G5" s="122" t="s">
        <v>11</v>
      </c>
      <c r="H5" s="123"/>
      <c r="I5" s="124"/>
      <c r="J5" s="122" t="s">
        <v>12</v>
      </c>
      <c r="K5" s="123"/>
      <c r="L5" s="124"/>
      <c r="M5" s="134" t="s">
        <v>13</v>
      </c>
      <c r="N5" s="135"/>
      <c r="O5" s="136"/>
      <c r="P5" s="128" t="s">
        <v>14</v>
      </c>
      <c r="Q5" s="129"/>
      <c r="R5" s="129"/>
      <c r="S5" s="130"/>
    </row>
    <row r="6" spans="2:29" ht="15.75" customHeight="1" thickBot="1" x14ac:dyDescent="0.3">
      <c r="C6" s="61">
        <v>42954</v>
      </c>
      <c r="D6" s="125"/>
      <c r="E6" s="126"/>
      <c r="F6" s="127"/>
      <c r="G6" s="125"/>
      <c r="H6" s="126"/>
      <c r="I6" s="127"/>
      <c r="J6" s="125"/>
      <c r="K6" s="126"/>
      <c r="L6" s="127"/>
      <c r="M6" s="137"/>
      <c r="N6" s="138"/>
      <c r="O6" s="139"/>
      <c r="P6" s="131"/>
      <c r="Q6" s="132"/>
      <c r="R6" s="132"/>
      <c r="S6" s="133"/>
      <c r="W6" s="140" t="s">
        <v>1</v>
      </c>
      <c r="X6" s="143" t="s">
        <v>5</v>
      </c>
      <c r="Y6" s="144"/>
      <c r="Z6" s="147" t="s">
        <v>8</v>
      </c>
      <c r="AA6" s="119" t="s">
        <v>9</v>
      </c>
      <c r="AB6" s="116"/>
      <c r="AC6" s="113" t="s">
        <v>16</v>
      </c>
    </row>
    <row r="7" spans="2:29" ht="15.75" thickBot="1" x14ac:dyDescent="0.3">
      <c r="C7" s="105" t="s">
        <v>1</v>
      </c>
      <c r="D7" s="24" t="s">
        <v>2</v>
      </c>
      <c r="E7" s="28" t="s">
        <v>3</v>
      </c>
      <c r="F7" s="150" t="s">
        <v>4</v>
      </c>
      <c r="G7" s="27" t="s">
        <v>2</v>
      </c>
      <c r="H7" s="28" t="s">
        <v>3</v>
      </c>
      <c r="I7" s="150" t="s">
        <v>4</v>
      </c>
      <c r="J7" s="24" t="s">
        <v>2</v>
      </c>
      <c r="K7" s="28" t="s">
        <v>3</v>
      </c>
      <c r="L7" s="150" t="s">
        <v>4</v>
      </c>
      <c r="M7" s="24" t="s">
        <v>2</v>
      </c>
      <c r="N7" s="28" t="s">
        <v>3</v>
      </c>
      <c r="O7" s="150" t="s">
        <v>4</v>
      </c>
      <c r="P7" s="107" t="s">
        <v>5</v>
      </c>
      <c r="Q7" s="108"/>
      <c r="R7" s="109" t="s">
        <v>8</v>
      </c>
      <c r="S7" s="111" t="s">
        <v>9</v>
      </c>
      <c r="W7" s="141"/>
      <c r="X7" s="145"/>
      <c r="Y7" s="146"/>
      <c r="Z7" s="148"/>
      <c r="AA7" s="120"/>
      <c r="AB7" s="117"/>
      <c r="AC7" s="114"/>
    </row>
    <row r="8" spans="2:29" ht="15.75" thickBot="1" x14ac:dyDescent="0.3">
      <c r="C8" s="106"/>
      <c r="D8" s="25" t="s">
        <v>6</v>
      </c>
      <c r="E8" s="29" t="s">
        <v>7</v>
      </c>
      <c r="F8" s="151"/>
      <c r="G8" s="26" t="s">
        <v>6</v>
      </c>
      <c r="H8" s="30" t="s">
        <v>7</v>
      </c>
      <c r="I8" s="151"/>
      <c r="J8" s="25" t="s">
        <v>6</v>
      </c>
      <c r="K8" s="30" t="s">
        <v>7</v>
      </c>
      <c r="L8" s="151"/>
      <c r="M8" s="25" t="s">
        <v>6</v>
      </c>
      <c r="N8" s="29" t="s">
        <v>7</v>
      </c>
      <c r="O8" s="151"/>
      <c r="P8" s="16" t="s">
        <v>6</v>
      </c>
      <c r="Q8" s="20" t="s">
        <v>7</v>
      </c>
      <c r="R8" s="110"/>
      <c r="S8" s="112"/>
      <c r="W8" s="142"/>
      <c r="X8" s="44" t="s">
        <v>6</v>
      </c>
      <c r="Y8" s="48" t="s">
        <v>7</v>
      </c>
      <c r="Z8" s="149"/>
      <c r="AA8" s="121"/>
      <c r="AB8" s="118"/>
      <c r="AC8" s="115"/>
    </row>
    <row r="9" spans="2:29" ht="15.75" thickTop="1" x14ac:dyDescent="0.25">
      <c r="B9" s="2">
        <v>1</v>
      </c>
      <c r="C9" s="13" t="str">
        <f>IF(Equipes!B2="","",VLOOKUP(B9,Equipes,2,FALSE))</f>
        <v>amiot</v>
      </c>
      <c r="D9" s="55">
        <f>SUMPRODUCT((tirage1!$B$5:$D$100=résultats!$C9)*tirage1!$E$5:$E$100)+SUMPRODUCT((tirage1!$H$5:$J$100=résultats!$C9)*tirage1!$K$5:$K$100)</f>
        <v>13</v>
      </c>
      <c r="E9" s="56">
        <f>SUMPRODUCT((tirage1!$B$5:$D$100=résultats!$C9)*tirage1!$K$5:$K$100)+SUMPRODUCT((tirage1!$H$5:$J$100=résultats!$C9)*tirage1!$E$5:$E$100)</f>
        <v>2</v>
      </c>
      <c r="F9" s="31">
        <f>IF(AND(D9&gt;12,D9&gt;E9),1,0)</f>
        <v>1</v>
      </c>
      <c r="G9" s="55">
        <f>SUMPRODUCT((tirage2!$B$5:$D$100=résultats!$C9)*tirage2!$E$5:$E$100)+SUMPRODUCT((tirage2!$H$5:$J$100=résultats!$C9)*tirage2!$K$5:$K$100)</f>
        <v>0</v>
      </c>
      <c r="H9" s="56">
        <f>SUMPRODUCT((tirage2!$B$5:$D$100=résultats!$C9)*tirage2!$K$5:$K$100)+SUMPRODUCT((tirage2!$H$5:$J$100=résultats!$C9)*tirage2!$E$5:$E$100)</f>
        <v>0</v>
      </c>
      <c r="I9" s="31">
        <f>IF(AND(G9&gt;12,G9&gt;H9),1,0)</f>
        <v>0</v>
      </c>
      <c r="J9" s="55">
        <f>SUMPRODUCT((tirage3!$B$5:$D$100=résultats!$C9)*tirage3!$E$5:$E$100)+SUMPRODUCT((tirage3!$H$5:$J$100=résultats!$C9)*tirage3!$K$5:$K$100)</f>
        <v>0</v>
      </c>
      <c r="K9" s="56">
        <f>SUMPRODUCT((tirage2!$B$5:$D$100=résultats!$C9)*tirage2!$K$5:$K$100)+SUMPRODUCT((tirage2!$H$5:$J$100=résultats!$C9)*tirage2!$E$5:$E$100)</f>
        <v>0</v>
      </c>
      <c r="L9" s="31">
        <f>IF(AND(J9&gt;12,J9&gt;K9),1,0)</f>
        <v>0</v>
      </c>
      <c r="M9" s="55"/>
      <c r="N9" s="56"/>
      <c r="O9" s="31">
        <f>IF(AND(M9&gt;12,M9&gt;N9),1,0)</f>
        <v>0</v>
      </c>
      <c r="P9" s="14">
        <f>SUM(D9,G9,J9,M9)</f>
        <v>13</v>
      </c>
      <c r="Q9" s="21">
        <f>SUM(E9,H9,K9,N9)</f>
        <v>2</v>
      </c>
      <c r="R9" s="17">
        <f>SUM(F9,I9,L9,O9)</f>
        <v>1</v>
      </c>
      <c r="S9" s="15">
        <f>P9-Q9</f>
        <v>11</v>
      </c>
      <c r="V9" s="2">
        <f>B9</f>
        <v>1</v>
      </c>
      <c r="W9" s="40" t="str">
        <f t="shared" ref="W9:W40" si="0">IF(C9="","",VLOOKUP(V9,Parties,2,FALSE))</f>
        <v>amiot</v>
      </c>
      <c r="X9" s="41">
        <f t="shared" ref="X9:X40" si="1">IFERROR(VLOOKUP(V9,Parties,15,0),"")</f>
        <v>13</v>
      </c>
      <c r="Y9" s="49">
        <f t="shared" ref="Y9:Y40" si="2">IFERROR(VLOOKUP(V9,Parties,16,0),"")</f>
        <v>2</v>
      </c>
      <c r="Z9" s="45">
        <f t="shared" ref="Z9:Z40" si="3">IFERROR(VLOOKUP(V9,Parties,17,0),"")</f>
        <v>1</v>
      </c>
      <c r="AA9" s="42">
        <f t="shared" ref="AA9:AA40" si="4">IFERROR(VLOOKUP(V9,Parties,18,0),"")</f>
        <v>11</v>
      </c>
      <c r="AB9" s="43">
        <f>X9*1000+AA9</f>
        <v>13011</v>
      </c>
      <c r="AC9" s="52">
        <f>IF(AB9=0,"",RANK(AB9,$AB$9:$AB$108,0))</f>
        <v>1</v>
      </c>
    </row>
    <row r="10" spans="2:29" x14ac:dyDescent="0.25">
      <c r="B10" s="2">
        <v>2</v>
      </c>
      <c r="C10" s="13" t="str">
        <f>IF(Equipes!B3="","",VLOOKUP(B10,Equipes,2,FALSE))</f>
        <v>Bay Rémy</v>
      </c>
      <c r="D10" s="55">
        <f>SUMPRODUCT((tirage1!$B$5:$D$100=résultats!$C10)*tirage1!$E$5:$E$100)+SUMPRODUCT((tirage1!$H$5:$J$100=résultats!$C10)*tirage1!$K$5:$K$100)</f>
        <v>0</v>
      </c>
      <c r="E10" s="56">
        <f>SUMPRODUCT((tirage1!$B$5:$D$100=résultats!$C10)*tirage1!$K$5:$K$100)+SUMPRODUCT((tirage1!$H$5:$J$100=résultats!$C10)*tirage1!$E$5:$E$100)</f>
        <v>0</v>
      </c>
      <c r="F10" s="32">
        <f t="shared" ref="F10:F73" si="5">IF(AND(D10&gt;12,D10&gt;E10),1,0)</f>
        <v>0</v>
      </c>
      <c r="G10" s="55">
        <f>SUMPRODUCT((tirage2!$B$5:$D$100=résultats!$C10)*tirage2!$E$5:$E$100)+SUMPRODUCT((tirage2!$H$5:$J$100=résultats!$C10)*tirage2!$K$5:$K$100)</f>
        <v>0</v>
      </c>
      <c r="H10" s="56">
        <f>SUMPRODUCT((tirage2!$B$5:$D$100=résultats!$C10)*tirage2!$K$5:$K$100)+SUMPRODUCT((tirage2!$H$5:$J$100=résultats!$C10)*tirage2!$E$5:$E$100)</f>
        <v>0</v>
      </c>
      <c r="I10" s="32">
        <f t="shared" ref="I10:I73" si="6">IF(AND(G10&gt;12,G10&gt;H10),1,0)</f>
        <v>0</v>
      </c>
      <c r="J10" s="55">
        <f>SUMPRODUCT((tirage3!$B$5:$D$100=résultats!$C10)*tirage3!$E$5:$E$100)+SUMPRODUCT((tirage3!$H$5:$J$100=résultats!$C10)*tirage3!$K$5:$K$100)</f>
        <v>0</v>
      </c>
      <c r="K10" s="56">
        <f>SUMPRODUCT((tirage2!$B$5:$D$100=résultats!$C10)*tirage2!$K$5:$K$100)+SUMPRODUCT((tirage2!$H$5:$J$100=résultats!$C10)*tirage2!$E$5:$E$100)</f>
        <v>0</v>
      </c>
      <c r="L10" s="32">
        <f t="shared" ref="L10:L73" si="7">IF(AND(J10&gt;12,J10&gt;K10),1,0)</f>
        <v>0</v>
      </c>
      <c r="M10" s="57"/>
      <c r="N10" s="58"/>
      <c r="O10" s="32">
        <f t="shared" ref="O10:O73" si="8">IF(AND(M10&gt;12,M10&gt;N10),1,0)</f>
        <v>0</v>
      </c>
      <c r="P10" s="11">
        <f t="shared" ref="P10:P73" si="9">SUM(D10,G10,J10,M10)</f>
        <v>0</v>
      </c>
      <c r="Q10" s="22">
        <f t="shared" ref="Q10:Q73" si="10">SUM(E10,H10,K10,N10)</f>
        <v>0</v>
      </c>
      <c r="R10" s="18">
        <f t="shared" ref="R10:R73" si="11">SUM(F10,I10,L10,O10)</f>
        <v>0</v>
      </c>
      <c r="S10" s="8">
        <f t="shared" ref="S10:S73" si="12">P10-Q10</f>
        <v>0</v>
      </c>
      <c r="V10" s="2">
        <f t="shared" ref="V10:V73" si="13">B10</f>
        <v>2</v>
      </c>
      <c r="W10" s="6" t="str">
        <f t="shared" si="0"/>
        <v>Bay Rémy</v>
      </c>
      <c r="X10" s="7">
        <f t="shared" si="1"/>
        <v>0</v>
      </c>
      <c r="Y10" s="50">
        <f t="shared" si="2"/>
        <v>0</v>
      </c>
      <c r="Z10" s="46">
        <f t="shared" si="3"/>
        <v>0</v>
      </c>
      <c r="AA10" s="36">
        <f t="shared" si="4"/>
        <v>0</v>
      </c>
      <c r="AB10" s="35">
        <f t="shared" ref="AB10:AB73" si="14">X10*1000+AA10</f>
        <v>0</v>
      </c>
      <c r="AC10" s="53" t="str">
        <f t="shared" ref="AC10:AC73" si="15">IF(AB10=0,"",RANK(AB10,$AB$9:$AB$108,0))</f>
        <v/>
      </c>
    </row>
    <row r="11" spans="2:29" x14ac:dyDescent="0.25">
      <c r="B11" s="2">
        <v>3</v>
      </c>
      <c r="C11" s="13" t="str">
        <f>IF(Equipes!B4="","",VLOOKUP(B11,Equipes,2,FALSE))</f>
        <v>Richeteau joel</v>
      </c>
      <c r="D11" s="55">
        <f>SUMPRODUCT((tirage1!$B$5:$D$100=résultats!$C11)*tirage1!$E$5:$E$100)+SUMPRODUCT((tirage1!$H$5:$J$100=résultats!$C11)*tirage1!$K$5:$K$100)</f>
        <v>2</v>
      </c>
      <c r="E11" s="56">
        <f>SUMPRODUCT((tirage1!$B$5:$D$100=résultats!$C11)*tirage1!$K$5:$K$100)+SUMPRODUCT((tirage1!$H$5:$J$100=résultats!$C11)*tirage1!$E$5:$E$100)</f>
        <v>13</v>
      </c>
      <c r="F11" s="32">
        <f t="shared" si="5"/>
        <v>0</v>
      </c>
      <c r="G11" s="55">
        <f>SUMPRODUCT((tirage2!$B$5:$D$100=résultats!$C11)*tirage2!$E$5:$E$100)+SUMPRODUCT((tirage2!$H$5:$J$100=résultats!$C11)*tirage2!$K$5:$K$100)</f>
        <v>0</v>
      </c>
      <c r="H11" s="56">
        <f>SUMPRODUCT((tirage2!$B$5:$D$100=résultats!$C11)*tirage2!$K$5:$K$100)+SUMPRODUCT((tirage2!$H$5:$J$100=résultats!$C11)*tirage2!$E$5:$E$100)</f>
        <v>0</v>
      </c>
      <c r="I11" s="32">
        <f t="shared" si="6"/>
        <v>0</v>
      </c>
      <c r="J11" s="55">
        <f>SUMPRODUCT((tirage3!$B$5:$D$100=résultats!$C11)*tirage3!$E$5:$E$100)+SUMPRODUCT((tirage3!$H$5:$J$100=résultats!$C11)*tirage3!$K$5:$K$100)</f>
        <v>0</v>
      </c>
      <c r="K11" s="56">
        <f>SUMPRODUCT((tirage2!$B$5:$D$100=résultats!$C11)*tirage2!$K$5:$K$100)+SUMPRODUCT((tirage2!$H$5:$J$100=résultats!$C11)*tirage2!$E$5:$E$100)</f>
        <v>0</v>
      </c>
      <c r="L11" s="32">
        <f t="shared" si="7"/>
        <v>0</v>
      </c>
      <c r="M11" s="57"/>
      <c r="N11" s="58"/>
      <c r="O11" s="32">
        <f t="shared" si="8"/>
        <v>0</v>
      </c>
      <c r="P11" s="11">
        <f t="shared" si="9"/>
        <v>2</v>
      </c>
      <c r="Q11" s="22">
        <f t="shared" si="10"/>
        <v>13</v>
      </c>
      <c r="R11" s="18">
        <f t="shared" si="11"/>
        <v>0</v>
      </c>
      <c r="S11" s="8">
        <f t="shared" si="12"/>
        <v>-11</v>
      </c>
      <c r="V11" s="2">
        <f t="shared" si="13"/>
        <v>3</v>
      </c>
      <c r="W11" s="6" t="str">
        <f t="shared" si="0"/>
        <v>Richeteau joel</v>
      </c>
      <c r="X11" s="7">
        <f t="shared" si="1"/>
        <v>2</v>
      </c>
      <c r="Y11" s="50">
        <f t="shared" si="2"/>
        <v>13</v>
      </c>
      <c r="Z11" s="46">
        <f t="shared" si="3"/>
        <v>0</v>
      </c>
      <c r="AA11" s="36">
        <f t="shared" si="4"/>
        <v>-11</v>
      </c>
      <c r="AB11" s="35">
        <f t="shared" si="14"/>
        <v>1989</v>
      </c>
      <c r="AC11" s="53">
        <f t="shared" si="15"/>
        <v>3</v>
      </c>
    </row>
    <row r="12" spans="2:29" x14ac:dyDescent="0.25">
      <c r="B12" s="2">
        <v>4</v>
      </c>
      <c r="C12" s="13" t="str">
        <f>IF(Equipes!B5="","",VLOOKUP(B12,Equipes,2,FALSE))</f>
        <v>Marcu olivier</v>
      </c>
      <c r="D12" s="55">
        <f>SUMPRODUCT((tirage1!$B$5:$D$100=résultats!$C12)*tirage1!$E$5:$E$100)+SUMPRODUCT((tirage1!$H$5:$J$100=résultats!$C12)*tirage1!$K$5:$K$100)</f>
        <v>13</v>
      </c>
      <c r="E12" s="56">
        <f>SUMPRODUCT((tirage1!$B$5:$D$100=résultats!$C12)*tirage1!$K$5:$K$100)+SUMPRODUCT((tirage1!$H$5:$J$100=résultats!$C12)*tirage1!$E$5:$E$100)</f>
        <v>2</v>
      </c>
      <c r="F12" s="32">
        <f t="shared" si="5"/>
        <v>1</v>
      </c>
      <c r="G12" s="55">
        <f>SUMPRODUCT((tirage2!$B$5:$D$100=résultats!$C12)*tirage2!$E$5:$E$100)+SUMPRODUCT((tirage2!$H$5:$J$100=résultats!$C12)*tirage2!$K$5:$K$100)</f>
        <v>0</v>
      </c>
      <c r="H12" s="56">
        <f>SUMPRODUCT((tirage2!$B$5:$D$100=résultats!$C12)*tirage2!$K$5:$K$100)+SUMPRODUCT((tirage2!$H$5:$J$100=résultats!$C12)*tirage2!$E$5:$E$100)</f>
        <v>0</v>
      </c>
      <c r="I12" s="32">
        <f t="shared" si="6"/>
        <v>0</v>
      </c>
      <c r="J12" s="55">
        <f>SUMPRODUCT((tirage3!$B$5:$D$100=résultats!$C12)*tirage3!$E$5:$E$100)+SUMPRODUCT((tirage3!$H$5:$J$100=résultats!$C12)*tirage3!$K$5:$K$100)</f>
        <v>0</v>
      </c>
      <c r="K12" s="56">
        <f>SUMPRODUCT((tirage2!$B$5:$D$100=résultats!$C12)*tirage2!$K$5:$K$100)+SUMPRODUCT((tirage2!$H$5:$J$100=résultats!$C12)*tirage2!$E$5:$E$100)</f>
        <v>0</v>
      </c>
      <c r="L12" s="32">
        <f t="shared" si="7"/>
        <v>0</v>
      </c>
      <c r="M12" s="57"/>
      <c r="N12" s="58"/>
      <c r="O12" s="32">
        <f t="shared" si="8"/>
        <v>0</v>
      </c>
      <c r="P12" s="11">
        <f t="shared" si="9"/>
        <v>13</v>
      </c>
      <c r="Q12" s="22">
        <f t="shared" si="10"/>
        <v>2</v>
      </c>
      <c r="R12" s="18">
        <f t="shared" si="11"/>
        <v>1</v>
      </c>
      <c r="S12" s="8">
        <f t="shared" si="12"/>
        <v>11</v>
      </c>
      <c r="V12" s="2">
        <f t="shared" si="13"/>
        <v>4</v>
      </c>
      <c r="W12" s="6" t="str">
        <f t="shared" si="0"/>
        <v>Marcu olivier</v>
      </c>
      <c r="X12" s="7">
        <f t="shared" si="1"/>
        <v>13</v>
      </c>
      <c r="Y12" s="50">
        <f t="shared" si="2"/>
        <v>2</v>
      </c>
      <c r="Z12" s="46">
        <f t="shared" si="3"/>
        <v>1</v>
      </c>
      <c r="AA12" s="36">
        <f t="shared" si="4"/>
        <v>11</v>
      </c>
      <c r="AB12" s="35">
        <f t="shared" si="14"/>
        <v>13011</v>
      </c>
      <c r="AC12" s="53">
        <f t="shared" si="15"/>
        <v>1</v>
      </c>
    </row>
    <row r="13" spans="2:29" x14ac:dyDescent="0.25">
      <c r="B13" s="2">
        <v>5</v>
      </c>
      <c r="C13" s="13" t="str">
        <f>IF(Equipes!B6="","",VLOOKUP(B13,Equipes,2,FALSE))</f>
        <v>Bouty Alain</v>
      </c>
      <c r="D13" s="55">
        <f>SUMPRODUCT((tirage1!$B$5:$D$100=résultats!$C13)*tirage1!$E$5:$E$100)+SUMPRODUCT((tirage1!$H$5:$J$100=résultats!$C13)*tirage1!$K$5:$K$100)</f>
        <v>0</v>
      </c>
      <c r="E13" s="56">
        <f>SUMPRODUCT((tirage1!$B$5:$D$100=résultats!$C13)*tirage1!$K$5:$K$100)+SUMPRODUCT((tirage1!$H$5:$J$100=résultats!$C13)*tirage1!$E$5:$E$100)</f>
        <v>0</v>
      </c>
      <c r="F13" s="32">
        <f t="shared" si="5"/>
        <v>0</v>
      </c>
      <c r="G13" s="55">
        <f>SUMPRODUCT((tirage2!$B$5:$D$100=résultats!$C13)*tirage2!$E$5:$E$100)+SUMPRODUCT((tirage2!$H$5:$J$100=résultats!$C13)*tirage2!$K$5:$K$100)</f>
        <v>0</v>
      </c>
      <c r="H13" s="56">
        <f>SUMPRODUCT((tirage2!$B$5:$D$100=résultats!$C13)*tirage2!$K$5:$K$100)+SUMPRODUCT((tirage2!$H$5:$J$100=résultats!$C13)*tirage2!$E$5:$E$100)</f>
        <v>0</v>
      </c>
      <c r="I13" s="32">
        <f t="shared" si="6"/>
        <v>0</v>
      </c>
      <c r="J13" s="55">
        <f>SUMPRODUCT((tirage3!$B$5:$D$100=résultats!$C13)*tirage3!$E$5:$E$100)+SUMPRODUCT((tirage3!$H$5:$J$100=résultats!$C13)*tirage3!$K$5:$K$100)</f>
        <v>0</v>
      </c>
      <c r="K13" s="56">
        <f>SUMPRODUCT((tirage2!$B$5:$D$100=résultats!$C13)*tirage2!$K$5:$K$100)+SUMPRODUCT((tirage2!$H$5:$J$100=résultats!$C13)*tirage2!$E$5:$E$100)</f>
        <v>0</v>
      </c>
      <c r="L13" s="32">
        <f t="shared" si="7"/>
        <v>0</v>
      </c>
      <c r="M13" s="57"/>
      <c r="N13" s="58"/>
      <c r="O13" s="32">
        <f t="shared" si="8"/>
        <v>0</v>
      </c>
      <c r="P13" s="11">
        <f t="shared" si="9"/>
        <v>0</v>
      </c>
      <c r="Q13" s="22">
        <f t="shared" si="10"/>
        <v>0</v>
      </c>
      <c r="R13" s="18">
        <f t="shared" si="11"/>
        <v>0</v>
      </c>
      <c r="S13" s="8">
        <f t="shared" si="12"/>
        <v>0</v>
      </c>
      <c r="V13" s="2">
        <f t="shared" si="13"/>
        <v>5</v>
      </c>
      <c r="W13" s="6" t="str">
        <f t="shared" si="0"/>
        <v>Bouty Alain</v>
      </c>
      <c r="X13" s="7">
        <f t="shared" si="1"/>
        <v>0</v>
      </c>
      <c r="Y13" s="50">
        <f t="shared" si="2"/>
        <v>0</v>
      </c>
      <c r="Z13" s="46">
        <f t="shared" si="3"/>
        <v>0</v>
      </c>
      <c r="AA13" s="36">
        <f t="shared" si="4"/>
        <v>0</v>
      </c>
      <c r="AB13" s="35">
        <f t="shared" si="14"/>
        <v>0</v>
      </c>
      <c r="AC13" s="53" t="str">
        <f t="shared" si="15"/>
        <v/>
      </c>
    </row>
    <row r="14" spans="2:29" x14ac:dyDescent="0.25">
      <c r="B14" s="2">
        <v>6</v>
      </c>
      <c r="C14" s="13" t="str">
        <f>IF(Equipes!B7="","",VLOOKUP(B14,Equipes,2,FALSE))</f>
        <v>Bouty   michelle</v>
      </c>
      <c r="D14" s="55">
        <f>SUMPRODUCT((tirage1!$B$5:$D$100=résultats!$C14)*tirage1!$E$5:$E$100)+SUMPRODUCT((tirage1!$H$5:$J$100=résultats!$C14)*tirage1!$K$5:$K$100)</f>
        <v>2</v>
      </c>
      <c r="E14" s="56">
        <f>SUMPRODUCT((tirage1!$B$5:$D$100=résultats!$C14)*tirage1!$K$5:$K$100)+SUMPRODUCT((tirage1!$H$5:$J$100=résultats!$C14)*tirage1!$E$5:$E$100)</f>
        <v>13</v>
      </c>
      <c r="F14" s="32">
        <f t="shared" si="5"/>
        <v>0</v>
      </c>
      <c r="G14" s="55">
        <f>SUMPRODUCT((tirage2!$B$5:$D$100=résultats!$C14)*tirage2!$E$5:$E$100)+SUMPRODUCT((tirage2!$H$5:$J$100=résultats!$C14)*tirage2!$K$5:$K$100)</f>
        <v>0</v>
      </c>
      <c r="H14" s="56">
        <f>SUMPRODUCT((tirage2!$B$5:$D$100=résultats!$C14)*tirage2!$K$5:$K$100)+SUMPRODUCT((tirage2!$H$5:$J$100=résultats!$C14)*tirage2!$E$5:$E$100)</f>
        <v>0</v>
      </c>
      <c r="I14" s="32">
        <f t="shared" si="6"/>
        <v>0</v>
      </c>
      <c r="J14" s="55">
        <f>SUMPRODUCT((tirage3!$B$5:$D$100=résultats!$C14)*tirage3!$E$5:$E$100)+SUMPRODUCT((tirage3!$H$5:$J$100=résultats!$C14)*tirage3!$K$5:$K$100)</f>
        <v>0</v>
      </c>
      <c r="K14" s="56">
        <f>SUMPRODUCT((tirage2!$B$5:$D$100=résultats!$C14)*tirage2!$K$5:$K$100)+SUMPRODUCT((tirage2!$H$5:$J$100=résultats!$C14)*tirage2!$E$5:$E$100)</f>
        <v>0</v>
      </c>
      <c r="L14" s="32">
        <f t="shared" si="7"/>
        <v>0</v>
      </c>
      <c r="M14" s="57"/>
      <c r="N14" s="58"/>
      <c r="O14" s="32">
        <f t="shared" si="8"/>
        <v>0</v>
      </c>
      <c r="P14" s="11">
        <f t="shared" si="9"/>
        <v>2</v>
      </c>
      <c r="Q14" s="22">
        <f t="shared" si="10"/>
        <v>13</v>
      </c>
      <c r="R14" s="18">
        <f t="shared" si="11"/>
        <v>0</v>
      </c>
      <c r="S14" s="8">
        <f t="shared" si="12"/>
        <v>-11</v>
      </c>
      <c r="V14" s="2">
        <f t="shared" si="13"/>
        <v>6</v>
      </c>
      <c r="W14" s="6" t="str">
        <f t="shared" si="0"/>
        <v>Bouty   michelle</v>
      </c>
      <c r="X14" s="7">
        <f t="shared" si="1"/>
        <v>2</v>
      </c>
      <c r="Y14" s="50">
        <f t="shared" si="2"/>
        <v>13</v>
      </c>
      <c r="Z14" s="46">
        <f t="shared" si="3"/>
        <v>0</v>
      </c>
      <c r="AA14" s="36">
        <f t="shared" si="4"/>
        <v>-11</v>
      </c>
      <c r="AB14" s="35">
        <f t="shared" si="14"/>
        <v>1989</v>
      </c>
      <c r="AC14" s="53">
        <f t="shared" si="15"/>
        <v>3</v>
      </c>
    </row>
    <row r="15" spans="2:29" x14ac:dyDescent="0.25">
      <c r="B15" s="2">
        <v>7</v>
      </c>
      <c r="C15" s="13" t="str">
        <f>IF(Equipes!B8="","",VLOOKUP(B15,Equipes,2,FALSE))</f>
        <v>Borne Philippe</v>
      </c>
      <c r="D15" s="55">
        <f>SUMPRODUCT((tirage1!$B$5:$D$100=résultats!$C15)*tirage1!$E$5:$E$100)+SUMPRODUCT((tirage1!$H$5:$J$100=résultats!$C15)*tirage1!$K$5:$K$100)</f>
        <v>0</v>
      </c>
      <c r="E15" s="56">
        <f>SUMPRODUCT((tirage1!$B$5:$D$100=résultats!$C15)*tirage1!$K$5:$K$100)+SUMPRODUCT((tirage1!$H$5:$J$100=résultats!$C15)*tirage1!$E$5:$E$100)</f>
        <v>0</v>
      </c>
      <c r="F15" s="32">
        <f t="shared" si="5"/>
        <v>0</v>
      </c>
      <c r="G15" s="55">
        <f>SUMPRODUCT((tirage2!$B$5:$D$100=résultats!$C15)*tirage2!$E$5:$E$100)+SUMPRODUCT((tirage2!$H$5:$J$100=résultats!$C15)*tirage2!$K$5:$K$100)</f>
        <v>0</v>
      </c>
      <c r="H15" s="56">
        <f>SUMPRODUCT((tirage2!$B$5:$D$100=résultats!$C15)*tirage2!$K$5:$K$100)+SUMPRODUCT((tirage2!$H$5:$J$100=résultats!$C15)*tirage2!$E$5:$E$100)</f>
        <v>0</v>
      </c>
      <c r="I15" s="32">
        <f t="shared" si="6"/>
        <v>0</v>
      </c>
      <c r="J15" s="55">
        <f>SUMPRODUCT((tirage3!$B$5:$D$100=résultats!$C15)*tirage3!$E$5:$E$100)+SUMPRODUCT((tirage3!$H$5:$J$100=résultats!$C15)*tirage3!$K$5:$K$100)</f>
        <v>0</v>
      </c>
      <c r="K15" s="56">
        <f>SUMPRODUCT((tirage2!$B$5:$D$100=résultats!$C15)*tirage2!$K$5:$K$100)+SUMPRODUCT((tirage2!$H$5:$J$100=résultats!$C15)*tirage2!$E$5:$E$100)</f>
        <v>0</v>
      </c>
      <c r="L15" s="32">
        <f t="shared" si="7"/>
        <v>0</v>
      </c>
      <c r="M15" s="57"/>
      <c r="N15" s="58"/>
      <c r="O15" s="32">
        <f t="shared" si="8"/>
        <v>0</v>
      </c>
      <c r="P15" s="11">
        <f t="shared" si="9"/>
        <v>0</v>
      </c>
      <c r="Q15" s="22">
        <f t="shared" si="10"/>
        <v>0</v>
      </c>
      <c r="R15" s="18">
        <f t="shared" si="11"/>
        <v>0</v>
      </c>
      <c r="S15" s="8">
        <f t="shared" si="12"/>
        <v>0</v>
      </c>
      <c r="V15" s="2">
        <f t="shared" si="13"/>
        <v>7</v>
      </c>
      <c r="W15" s="6" t="str">
        <f t="shared" si="0"/>
        <v>Borne Philippe</v>
      </c>
      <c r="X15" s="7">
        <f t="shared" si="1"/>
        <v>0</v>
      </c>
      <c r="Y15" s="50">
        <f t="shared" si="2"/>
        <v>0</v>
      </c>
      <c r="Z15" s="46">
        <f t="shared" si="3"/>
        <v>0</v>
      </c>
      <c r="AA15" s="36">
        <f t="shared" si="4"/>
        <v>0</v>
      </c>
      <c r="AB15" s="35">
        <f t="shared" si="14"/>
        <v>0</v>
      </c>
      <c r="AC15" s="53" t="str">
        <f t="shared" si="15"/>
        <v/>
      </c>
    </row>
    <row r="16" spans="2:29" x14ac:dyDescent="0.25">
      <c r="B16" s="2">
        <v>8</v>
      </c>
      <c r="C16" s="13" t="str">
        <f>IF(Equipes!B9="","",VLOOKUP(B16,Equipes,2,FALSE))</f>
        <v>Chartier rémy</v>
      </c>
      <c r="D16" s="55">
        <f>SUMPRODUCT((tirage1!$B$5:$D$100=résultats!$C16)*tirage1!$E$5:$E$100)+SUMPRODUCT((tirage1!$H$5:$J$100=résultats!$C16)*tirage1!$K$5:$K$100)</f>
        <v>0</v>
      </c>
      <c r="E16" s="56">
        <f>SUMPRODUCT((tirage1!$B$5:$D$100=résultats!$C16)*tirage1!$K$5:$K$100)+SUMPRODUCT((tirage1!$H$5:$J$100=résultats!$C16)*tirage1!$E$5:$E$100)</f>
        <v>0</v>
      </c>
      <c r="F16" s="32">
        <f t="shared" si="5"/>
        <v>0</v>
      </c>
      <c r="G16" s="55">
        <f>SUMPRODUCT((tirage2!$B$5:$D$100=résultats!$C16)*tirage2!$E$5:$E$100)+SUMPRODUCT((tirage2!$H$5:$J$100=résultats!$C16)*tirage2!$K$5:$K$100)</f>
        <v>0</v>
      </c>
      <c r="H16" s="56">
        <f>SUMPRODUCT((tirage2!$B$5:$D$100=résultats!$C16)*tirage2!$K$5:$K$100)+SUMPRODUCT((tirage2!$H$5:$J$100=résultats!$C16)*tirage2!$E$5:$E$100)</f>
        <v>0</v>
      </c>
      <c r="I16" s="32">
        <f t="shared" si="6"/>
        <v>0</v>
      </c>
      <c r="J16" s="55">
        <f>SUMPRODUCT((tirage3!$B$5:$D$100=résultats!$C16)*tirage3!$E$5:$E$100)+SUMPRODUCT((tirage3!$H$5:$J$100=résultats!$C16)*tirage3!$K$5:$K$100)</f>
        <v>0</v>
      </c>
      <c r="K16" s="56">
        <f>SUMPRODUCT((tirage2!$B$5:$D$100=résultats!$C16)*tirage2!$K$5:$K$100)+SUMPRODUCT((tirage2!$H$5:$J$100=résultats!$C16)*tirage2!$E$5:$E$100)</f>
        <v>0</v>
      </c>
      <c r="L16" s="32">
        <f t="shared" si="7"/>
        <v>0</v>
      </c>
      <c r="M16" s="57"/>
      <c r="N16" s="58"/>
      <c r="O16" s="32">
        <f t="shared" si="8"/>
        <v>0</v>
      </c>
      <c r="P16" s="11">
        <f t="shared" si="9"/>
        <v>0</v>
      </c>
      <c r="Q16" s="22">
        <f t="shared" si="10"/>
        <v>0</v>
      </c>
      <c r="R16" s="18">
        <f t="shared" si="11"/>
        <v>0</v>
      </c>
      <c r="S16" s="8">
        <f t="shared" si="12"/>
        <v>0</v>
      </c>
      <c r="V16" s="2">
        <f t="shared" si="13"/>
        <v>8</v>
      </c>
      <c r="W16" s="6" t="str">
        <f t="shared" si="0"/>
        <v>Chartier rémy</v>
      </c>
      <c r="X16" s="7">
        <f t="shared" si="1"/>
        <v>0</v>
      </c>
      <c r="Y16" s="50">
        <f t="shared" si="2"/>
        <v>0</v>
      </c>
      <c r="Z16" s="46">
        <f t="shared" si="3"/>
        <v>0</v>
      </c>
      <c r="AA16" s="36">
        <f t="shared" si="4"/>
        <v>0</v>
      </c>
      <c r="AB16" s="35">
        <f t="shared" si="14"/>
        <v>0</v>
      </c>
      <c r="AC16" s="53" t="str">
        <f t="shared" si="15"/>
        <v/>
      </c>
    </row>
    <row r="17" spans="2:29" x14ac:dyDescent="0.25">
      <c r="B17" s="2">
        <v>9</v>
      </c>
      <c r="C17" s="13" t="str">
        <f>IF(Equipes!B10="","",VLOOKUP(B17,Equipes,2,FALSE))</f>
        <v>Bouchet alexandre</v>
      </c>
      <c r="D17" s="55">
        <f>SUMPRODUCT((tirage1!$B$5:$D$100=résultats!$C17)*tirage1!$E$5:$E$100)+SUMPRODUCT((tirage1!$H$5:$J$100=résultats!$C17)*tirage1!$K$5:$K$100)</f>
        <v>0</v>
      </c>
      <c r="E17" s="56">
        <f>SUMPRODUCT((tirage1!$B$5:$D$100=résultats!$C17)*tirage1!$K$5:$K$100)+SUMPRODUCT((tirage1!$H$5:$J$100=résultats!$C17)*tirage1!$E$5:$E$100)</f>
        <v>0</v>
      </c>
      <c r="F17" s="32">
        <f t="shared" si="5"/>
        <v>0</v>
      </c>
      <c r="G17" s="55">
        <f>SUMPRODUCT((tirage2!$B$5:$D$100=résultats!$C17)*tirage2!$E$5:$E$100)+SUMPRODUCT((tirage2!$H$5:$J$100=résultats!$C17)*tirage2!$K$5:$K$100)</f>
        <v>0</v>
      </c>
      <c r="H17" s="56">
        <f>SUMPRODUCT((tirage2!$B$5:$D$100=résultats!$C17)*tirage2!$K$5:$K$100)+SUMPRODUCT((tirage2!$H$5:$J$100=résultats!$C17)*tirage2!$E$5:$E$100)</f>
        <v>0</v>
      </c>
      <c r="I17" s="32">
        <f t="shared" si="6"/>
        <v>0</v>
      </c>
      <c r="J17" s="55">
        <f>SUMPRODUCT((tirage3!$B$5:$D$100=résultats!$C17)*tirage3!$E$5:$E$100)+SUMPRODUCT((tirage3!$H$5:$J$100=résultats!$C17)*tirage3!$K$5:$K$100)</f>
        <v>0</v>
      </c>
      <c r="K17" s="56">
        <f>SUMPRODUCT((tirage2!$B$5:$D$100=résultats!$C17)*tirage2!$K$5:$K$100)+SUMPRODUCT((tirage2!$H$5:$J$100=résultats!$C17)*tirage2!$E$5:$E$100)</f>
        <v>0</v>
      </c>
      <c r="L17" s="32">
        <f t="shared" si="7"/>
        <v>0</v>
      </c>
      <c r="M17" s="57"/>
      <c r="N17" s="58"/>
      <c r="O17" s="32">
        <f t="shared" si="8"/>
        <v>0</v>
      </c>
      <c r="P17" s="11">
        <f t="shared" si="9"/>
        <v>0</v>
      </c>
      <c r="Q17" s="22">
        <f t="shared" si="10"/>
        <v>0</v>
      </c>
      <c r="R17" s="18">
        <f t="shared" si="11"/>
        <v>0</v>
      </c>
      <c r="S17" s="8">
        <f t="shared" si="12"/>
        <v>0</v>
      </c>
      <c r="V17" s="2">
        <f t="shared" si="13"/>
        <v>9</v>
      </c>
      <c r="W17" s="6" t="str">
        <f t="shared" si="0"/>
        <v>Bouchet alexandre</v>
      </c>
      <c r="X17" s="7">
        <f t="shared" si="1"/>
        <v>0</v>
      </c>
      <c r="Y17" s="50">
        <f t="shared" si="2"/>
        <v>0</v>
      </c>
      <c r="Z17" s="46">
        <f t="shared" si="3"/>
        <v>0</v>
      </c>
      <c r="AA17" s="36">
        <f t="shared" si="4"/>
        <v>0</v>
      </c>
      <c r="AB17" s="35">
        <f t="shared" si="14"/>
        <v>0</v>
      </c>
      <c r="AC17" s="53" t="str">
        <f t="shared" si="15"/>
        <v/>
      </c>
    </row>
    <row r="18" spans="2:29" x14ac:dyDescent="0.25">
      <c r="B18" s="2">
        <v>10</v>
      </c>
      <c r="C18" s="13" t="str">
        <f>IF(Equipes!B11="","",VLOOKUP(B18,Equipes,2,FALSE))</f>
        <v>Barbeau Arthur</v>
      </c>
      <c r="D18" s="55">
        <f>SUMPRODUCT((tirage1!$B$5:$D$100=résultats!$C18)*tirage1!$E$5:$E$100)+SUMPRODUCT((tirage1!$H$5:$J$100=résultats!$C18)*tirage1!$K$5:$K$100)</f>
        <v>0</v>
      </c>
      <c r="E18" s="56">
        <f>SUMPRODUCT((tirage1!$B$5:$D$100=résultats!$C18)*tirage1!$K$5:$K$100)+SUMPRODUCT((tirage1!$H$5:$J$100=résultats!$C18)*tirage1!$E$5:$E$100)</f>
        <v>0</v>
      </c>
      <c r="F18" s="32">
        <f t="shared" si="5"/>
        <v>0</v>
      </c>
      <c r="G18" s="55">
        <f>SUMPRODUCT((tirage2!$B$5:$D$100=résultats!$C18)*tirage2!$E$5:$E$100)+SUMPRODUCT((tirage2!$H$5:$J$100=résultats!$C18)*tirage2!$K$5:$K$100)</f>
        <v>0</v>
      </c>
      <c r="H18" s="56">
        <f>SUMPRODUCT((tirage2!$B$5:$D$100=résultats!$C18)*tirage2!$K$5:$K$100)+SUMPRODUCT((tirage2!$H$5:$J$100=résultats!$C18)*tirage2!$E$5:$E$100)</f>
        <v>0</v>
      </c>
      <c r="I18" s="32">
        <f t="shared" si="6"/>
        <v>0</v>
      </c>
      <c r="J18" s="55">
        <f>SUMPRODUCT((tirage3!$B$5:$D$100=résultats!$C18)*tirage3!$E$5:$E$100)+SUMPRODUCT((tirage3!$H$5:$J$100=résultats!$C18)*tirage3!$K$5:$K$100)</f>
        <v>0</v>
      </c>
      <c r="K18" s="56">
        <f>SUMPRODUCT((tirage2!$B$5:$D$100=résultats!$C18)*tirage2!$K$5:$K$100)+SUMPRODUCT((tirage2!$H$5:$J$100=résultats!$C18)*tirage2!$E$5:$E$100)</f>
        <v>0</v>
      </c>
      <c r="L18" s="32">
        <f t="shared" si="7"/>
        <v>0</v>
      </c>
      <c r="M18" s="57"/>
      <c r="N18" s="58"/>
      <c r="O18" s="32">
        <f t="shared" si="8"/>
        <v>0</v>
      </c>
      <c r="P18" s="11">
        <f t="shared" si="9"/>
        <v>0</v>
      </c>
      <c r="Q18" s="22">
        <f t="shared" si="10"/>
        <v>0</v>
      </c>
      <c r="R18" s="18">
        <f t="shared" si="11"/>
        <v>0</v>
      </c>
      <c r="S18" s="8">
        <f t="shared" si="12"/>
        <v>0</v>
      </c>
      <c r="V18" s="2">
        <f t="shared" si="13"/>
        <v>10</v>
      </c>
      <c r="W18" s="6" t="str">
        <f t="shared" si="0"/>
        <v>Barbeau Arthur</v>
      </c>
      <c r="X18" s="7">
        <f t="shared" si="1"/>
        <v>0</v>
      </c>
      <c r="Y18" s="50">
        <f t="shared" si="2"/>
        <v>0</v>
      </c>
      <c r="Z18" s="46">
        <f t="shared" si="3"/>
        <v>0</v>
      </c>
      <c r="AA18" s="36">
        <f t="shared" si="4"/>
        <v>0</v>
      </c>
      <c r="AB18" s="35">
        <f t="shared" si="14"/>
        <v>0</v>
      </c>
      <c r="AC18" s="53" t="str">
        <f t="shared" si="15"/>
        <v/>
      </c>
    </row>
    <row r="19" spans="2:29" x14ac:dyDescent="0.25">
      <c r="B19" s="2">
        <v>11</v>
      </c>
      <c r="C19" s="13" t="str">
        <f>IF(Equipes!B12="","",VLOOKUP(B19,Equipes,2,FALSE))</f>
        <v>Matignon Denis</v>
      </c>
      <c r="D19" s="55">
        <f>SUMPRODUCT((tirage1!$B$5:$D$100=résultats!$C19)*tirage1!$E$5:$E$100)+SUMPRODUCT((tirage1!$H$5:$J$100=résultats!$C19)*tirage1!$K$5:$K$100)</f>
        <v>0</v>
      </c>
      <c r="E19" s="56">
        <f>SUMPRODUCT((tirage1!$B$5:$D$100=résultats!$C19)*tirage1!$K$5:$K$100)+SUMPRODUCT((tirage1!$H$5:$J$100=résultats!$C19)*tirage1!$E$5:$E$100)</f>
        <v>0</v>
      </c>
      <c r="F19" s="32">
        <f t="shared" si="5"/>
        <v>0</v>
      </c>
      <c r="G19" s="55">
        <f>SUMPRODUCT((tirage2!$B$5:$D$100=résultats!$C19)*tirage2!$E$5:$E$100)+SUMPRODUCT((tirage2!$H$5:$J$100=résultats!$C19)*tirage2!$K$5:$K$100)</f>
        <v>0</v>
      </c>
      <c r="H19" s="56">
        <f>SUMPRODUCT((tirage2!$B$5:$D$100=résultats!$C19)*tirage2!$K$5:$K$100)+SUMPRODUCT((tirage2!$H$5:$J$100=résultats!$C19)*tirage2!$E$5:$E$100)</f>
        <v>0</v>
      </c>
      <c r="I19" s="32">
        <f t="shared" si="6"/>
        <v>0</v>
      </c>
      <c r="J19" s="55">
        <f>SUMPRODUCT((tirage3!$B$5:$D$100=résultats!$C19)*tirage3!$E$5:$E$100)+SUMPRODUCT((tirage3!$H$5:$J$100=résultats!$C19)*tirage3!$K$5:$K$100)</f>
        <v>0</v>
      </c>
      <c r="K19" s="56">
        <f>SUMPRODUCT((tirage2!$B$5:$D$100=résultats!$C19)*tirage2!$K$5:$K$100)+SUMPRODUCT((tirage2!$H$5:$J$100=résultats!$C19)*tirage2!$E$5:$E$100)</f>
        <v>0</v>
      </c>
      <c r="L19" s="32">
        <f t="shared" si="7"/>
        <v>0</v>
      </c>
      <c r="M19" s="57"/>
      <c r="N19" s="58"/>
      <c r="O19" s="32">
        <f t="shared" si="8"/>
        <v>0</v>
      </c>
      <c r="P19" s="11">
        <f t="shared" si="9"/>
        <v>0</v>
      </c>
      <c r="Q19" s="22">
        <f t="shared" si="10"/>
        <v>0</v>
      </c>
      <c r="R19" s="18">
        <f t="shared" si="11"/>
        <v>0</v>
      </c>
      <c r="S19" s="8">
        <f t="shared" si="12"/>
        <v>0</v>
      </c>
      <c r="V19" s="2">
        <f t="shared" si="13"/>
        <v>11</v>
      </c>
      <c r="W19" s="6" t="str">
        <f t="shared" si="0"/>
        <v>Matignon Denis</v>
      </c>
      <c r="X19" s="7">
        <f t="shared" si="1"/>
        <v>0</v>
      </c>
      <c r="Y19" s="50">
        <f t="shared" si="2"/>
        <v>0</v>
      </c>
      <c r="Z19" s="46">
        <f t="shared" si="3"/>
        <v>0</v>
      </c>
      <c r="AA19" s="36">
        <f t="shared" si="4"/>
        <v>0</v>
      </c>
      <c r="AB19" s="35">
        <f t="shared" si="14"/>
        <v>0</v>
      </c>
      <c r="AC19" s="53" t="str">
        <f t="shared" si="15"/>
        <v/>
      </c>
    </row>
    <row r="20" spans="2:29" x14ac:dyDescent="0.25">
      <c r="B20" s="2">
        <v>12</v>
      </c>
      <c r="C20" s="13" t="str">
        <f>IF(Equipes!B13="","",VLOOKUP(B20,Equipes,2,FALSE))</f>
        <v>Dechechi Alain</v>
      </c>
      <c r="D20" s="55">
        <f>SUMPRODUCT((tirage1!$B$5:$D$100=résultats!$C20)*tirage1!$E$5:$E$100)+SUMPRODUCT((tirage1!$H$5:$J$100=résultats!$C20)*tirage1!$K$5:$K$100)</f>
        <v>0</v>
      </c>
      <c r="E20" s="56">
        <f>SUMPRODUCT((tirage1!$B$5:$D$100=résultats!$C20)*tirage1!$K$5:$K$100)+SUMPRODUCT((tirage1!$H$5:$J$100=résultats!$C20)*tirage1!$E$5:$E$100)</f>
        <v>0</v>
      </c>
      <c r="F20" s="32">
        <f t="shared" si="5"/>
        <v>0</v>
      </c>
      <c r="G20" s="55">
        <f>SUMPRODUCT((tirage2!$B$5:$D$100=résultats!$C20)*tirage2!$E$5:$E$100)+SUMPRODUCT((tirage2!$H$5:$J$100=résultats!$C20)*tirage2!$K$5:$K$100)</f>
        <v>0</v>
      </c>
      <c r="H20" s="56">
        <f>SUMPRODUCT((tirage2!$B$5:$D$100=résultats!$C20)*tirage2!$K$5:$K$100)+SUMPRODUCT((tirage2!$H$5:$J$100=résultats!$C20)*tirage2!$E$5:$E$100)</f>
        <v>0</v>
      </c>
      <c r="I20" s="32">
        <f t="shared" si="6"/>
        <v>0</v>
      </c>
      <c r="J20" s="55">
        <f>SUMPRODUCT((tirage3!$B$5:$D$100=résultats!$C20)*tirage3!$E$5:$E$100)+SUMPRODUCT((tirage3!$H$5:$J$100=résultats!$C20)*tirage3!$K$5:$K$100)</f>
        <v>0</v>
      </c>
      <c r="K20" s="56">
        <f>SUMPRODUCT((tirage2!$B$5:$D$100=résultats!$C20)*tirage2!$K$5:$K$100)+SUMPRODUCT((tirage2!$H$5:$J$100=résultats!$C20)*tirage2!$E$5:$E$100)</f>
        <v>0</v>
      </c>
      <c r="L20" s="32">
        <f t="shared" si="7"/>
        <v>0</v>
      </c>
      <c r="M20" s="57"/>
      <c r="N20" s="58"/>
      <c r="O20" s="32">
        <f t="shared" si="8"/>
        <v>0</v>
      </c>
      <c r="P20" s="11">
        <f t="shared" si="9"/>
        <v>0</v>
      </c>
      <c r="Q20" s="22">
        <f t="shared" si="10"/>
        <v>0</v>
      </c>
      <c r="R20" s="18">
        <f t="shared" si="11"/>
        <v>0</v>
      </c>
      <c r="S20" s="8">
        <f t="shared" si="12"/>
        <v>0</v>
      </c>
      <c r="V20" s="2">
        <f t="shared" si="13"/>
        <v>12</v>
      </c>
      <c r="W20" s="6" t="str">
        <f t="shared" si="0"/>
        <v>Dechechi Alain</v>
      </c>
      <c r="X20" s="7">
        <f t="shared" si="1"/>
        <v>0</v>
      </c>
      <c r="Y20" s="50">
        <f t="shared" si="2"/>
        <v>0</v>
      </c>
      <c r="Z20" s="46">
        <f t="shared" si="3"/>
        <v>0</v>
      </c>
      <c r="AA20" s="36">
        <f t="shared" si="4"/>
        <v>0</v>
      </c>
      <c r="AB20" s="35">
        <f t="shared" si="14"/>
        <v>0</v>
      </c>
      <c r="AC20" s="53" t="str">
        <f t="shared" si="15"/>
        <v/>
      </c>
    </row>
    <row r="21" spans="2:29" x14ac:dyDescent="0.25">
      <c r="B21" s="2">
        <v>13</v>
      </c>
      <c r="C21" s="13" t="str">
        <f>IF(Equipes!B14="","",VLOOKUP(B21,Equipes,2,FALSE))</f>
        <v>Luckette Romain</v>
      </c>
      <c r="D21" s="55">
        <f>SUMPRODUCT((tirage1!$B$5:$D$100=résultats!$C21)*tirage1!$E$5:$E$100)+SUMPRODUCT((tirage1!$H$5:$J$100=résultats!$C21)*tirage1!$K$5:$K$100)</f>
        <v>0</v>
      </c>
      <c r="E21" s="56">
        <f>SUMPRODUCT((tirage1!$B$5:$D$100=résultats!$C21)*tirage1!$K$5:$K$100)+SUMPRODUCT((tirage1!$H$5:$J$100=résultats!$C21)*tirage1!$E$5:$E$100)</f>
        <v>0</v>
      </c>
      <c r="F21" s="32">
        <f t="shared" si="5"/>
        <v>0</v>
      </c>
      <c r="G21" s="55">
        <f>SUMPRODUCT((tirage2!$B$5:$D$100=résultats!$C21)*tirage2!$E$5:$E$100)+SUMPRODUCT((tirage2!$H$5:$J$100=résultats!$C21)*tirage2!$K$5:$K$100)</f>
        <v>0</v>
      </c>
      <c r="H21" s="56">
        <f>SUMPRODUCT((tirage2!$B$5:$D$100=résultats!$C21)*tirage2!$K$5:$K$100)+SUMPRODUCT((tirage2!$H$5:$J$100=résultats!$C21)*tirage2!$E$5:$E$100)</f>
        <v>0</v>
      </c>
      <c r="I21" s="32">
        <f t="shared" si="6"/>
        <v>0</v>
      </c>
      <c r="J21" s="55">
        <f>SUMPRODUCT((tirage3!$B$5:$D$100=résultats!$C21)*tirage3!$E$5:$E$100)+SUMPRODUCT((tirage3!$H$5:$J$100=résultats!$C21)*tirage3!$K$5:$K$100)</f>
        <v>0</v>
      </c>
      <c r="K21" s="56">
        <f>SUMPRODUCT((tirage2!$B$5:$D$100=résultats!$C21)*tirage2!$K$5:$K$100)+SUMPRODUCT((tirage2!$H$5:$J$100=résultats!$C21)*tirage2!$E$5:$E$100)</f>
        <v>0</v>
      </c>
      <c r="L21" s="32">
        <f t="shared" si="7"/>
        <v>0</v>
      </c>
      <c r="M21" s="57"/>
      <c r="N21" s="58"/>
      <c r="O21" s="32">
        <f t="shared" si="8"/>
        <v>0</v>
      </c>
      <c r="P21" s="11">
        <f t="shared" si="9"/>
        <v>0</v>
      </c>
      <c r="Q21" s="22">
        <f t="shared" si="10"/>
        <v>0</v>
      </c>
      <c r="R21" s="18">
        <f t="shared" si="11"/>
        <v>0</v>
      </c>
      <c r="S21" s="8">
        <f t="shared" si="12"/>
        <v>0</v>
      </c>
      <c r="V21" s="2">
        <f t="shared" si="13"/>
        <v>13</v>
      </c>
      <c r="W21" s="6" t="str">
        <f t="shared" si="0"/>
        <v>Luckette Romain</v>
      </c>
      <c r="X21" s="7">
        <f t="shared" si="1"/>
        <v>0</v>
      </c>
      <c r="Y21" s="50">
        <f t="shared" si="2"/>
        <v>0</v>
      </c>
      <c r="Z21" s="46">
        <f t="shared" si="3"/>
        <v>0</v>
      </c>
      <c r="AA21" s="36">
        <f t="shared" si="4"/>
        <v>0</v>
      </c>
      <c r="AB21" s="35">
        <f t="shared" si="14"/>
        <v>0</v>
      </c>
      <c r="AC21" s="53" t="str">
        <f t="shared" si="15"/>
        <v/>
      </c>
    </row>
    <row r="22" spans="2:29" x14ac:dyDescent="0.25">
      <c r="B22" s="2">
        <v>14</v>
      </c>
      <c r="C22" s="13" t="str">
        <f>IF(Equipes!B15="","",VLOOKUP(B22,Equipes,2,FALSE))</f>
        <v>Xilliam Patrice</v>
      </c>
      <c r="D22" s="55">
        <f>SUMPRODUCT((tirage1!$B$5:$D$100=résultats!$C22)*tirage1!$E$5:$E$100)+SUMPRODUCT((tirage1!$H$5:$J$100=résultats!$C22)*tirage1!$K$5:$K$100)</f>
        <v>0</v>
      </c>
      <c r="E22" s="56">
        <f>SUMPRODUCT((tirage1!$B$5:$D$100=résultats!$C22)*tirage1!$K$5:$K$100)+SUMPRODUCT((tirage1!$H$5:$J$100=résultats!$C22)*tirage1!$E$5:$E$100)</f>
        <v>0</v>
      </c>
      <c r="F22" s="32">
        <f t="shared" si="5"/>
        <v>0</v>
      </c>
      <c r="G22" s="55">
        <f>SUMPRODUCT((tirage2!$B$5:$D$100=résultats!$C22)*tirage2!$E$5:$E$100)+SUMPRODUCT((tirage2!$H$5:$J$100=résultats!$C22)*tirage2!$K$5:$K$100)</f>
        <v>0</v>
      </c>
      <c r="H22" s="56">
        <f>SUMPRODUCT((tirage2!$B$5:$D$100=résultats!$C22)*tirage2!$K$5:$K$100)+SUMPRODUCT((tirage2!$H$5:$J$100=résultats!$C22)*tirage2!$E$5:$E$100)</f>
        <v>0</v>
      </c>
      <c r="I22" s="32">
        <f t="shared" si="6"/>
        <v>0</v>
      </c>
      <c r="J22" s="55">
        <f>SUMPRODUCT((tirage3!$B$5:$D$100=résultats!$C22)*tirage3!$E$5:$E$100)+SUMPRODUCT((tirage3!$H$5:$J$100=résultats!$C22)*tirage3!$K$5:$K$100)</f>
        <v>0</v>
      </c>
      <c r="K22" s="56">
        <f>SUMPRODUCT((tirage2!$B$5:$D$100=résultats!$C22)*tirage2!$K$5:$K$100)+SUMPRODUCT((tirage2!$H$5:$J$100=résultats!$C22)*tirage2!$E$5:$E$100)</f>
        <v>0</v>
      </c>
      <c r="L22" s="32">
        <f t="shared" si="7"/>
        <v>0</v>
      </c>
      <c r="M22" s="57"/>
      <c r="N22" s="58"/>
      <c r="O22" s="32">
        <f t="shared" si="8"/>
        <v>0</v>
      </c>
      <c r="P22" s="11">
        <f t="shared" si="9"/>
        <v>0</v>
      </c>
      <c r="Q22" s="22">
        <f t="shared" si="10"/>
        <v>0</v>
      </c>
      <c r="R22" s="18">
        <f t="shared" si="11"/>
        <v>0</v>
      </c>
      <c r="S22" s="8">
        <f t="shared" si="12"/>
        <v>0</v>
      </c>
      <c r="V22" s="2">
        <f t="shared" si="13"/>
        <v>14</v>
      </c>
      <c r="W22" s="6" t="str">
        <f t="shared" si="0"/>
        <v>Xilliam Patrice</v>
      </c>
      <c r="X22" s="7">
        <f t="shared" si="1"/>
        <v>0</v>
      </c>
      <c r="Y22" s="50">
        <f t="shared" si="2"/>
        <v>0</v>
      </c>
      <c r="Z22" s="46">
        <f t="shared" si="3"/>
        <v>0</v>
      </c>
      <c r="AA22" s="36">
        <f t="shared" si="4"/>
        <v>0</v>
      </c>
      <c r="AB22" s="35">
        <f t="shared" si="14"/>
        <v>0</v>
      </c>
      <c r="AC22" s="53" t="str">
        <f t="shared" si="15"/>
        <v/>
      </c>
    </row>
    <row r="23" spans="2:29" x14ac:dyDescent="0.25">
      <c r="B23" s="2">
        <v>15</v>
      </c>
      <c r="C23" s="13" t="str">
        <f>IF(Equipes!B16="","",VLOOKUP(B23,Equipes,2,FALSE))</f>
        <v>Guilmain Christian</v>
      </c>
      <c r="D23" s="55">
        <f>SUMPRODUCT((tirage1!$B$5:$D$100=résultats!$C23)*tirage1!$E$5:$E$100)+SUMPRODUCT((tirage1!$H$5:$J$100=résultats!$C23)*tirage1!$K$5:$K$100)</f>
        <v>0</v>
      </c>
      <c r="E23" s="56">
        <f>SUMPRODUCT((tirage1!$B$5:$D$100=résultats!$C23)*tirage1!$K$5:$K$100)+SUMPRODUCT((tirage1!$H$5:$J$100=résultats!$C23)*tirage1!$E$5:$E$100)</f>
        <v>0</v>
      </c>
      <c r="F23" s="32">
        <f t="shared" si="5"/>
        <v>0</v>
      </c>
      <c r="G23" s="55">
        <f>SUMPRODUCT((tirage2!$B$5:$D$100=résultats!$C23)*tirage2!$E$5:$E$100)+SUMPRODUCT((tirage2!$H$5:$J$100=résultats!$C23)*tirage2!$K$5:$K$100)</f>
        <v>0</v>
      </c>
      <c r="H23" s="56">
        <f>SUMPRODUCT((tirage2!$B$5:$D$100=résultats!$C23)*tirage2!$K$5:$K$100)+SUMPRODUCT((tirage2!$H$5:$J$100=résultats!$C23)*tirage2!$E$5:$E$100)</f>
        <v>0</v>
      </c>
      <c r="I23" s="32">
        <f t="shared" si="6"/>
        <v>0</v>
      </c>
      <c r="J23" s="55">
        <f>SUMPRODUCT((tirage3!$B$5:$D$100=résultats!$C23)*tirage3!$E$5:$E$100)+SUMPRODUCT((tirage3!$H$5:$J$100=résultats!$C23)*tirage3!$K$5:$K$100)</f>
        <v>0</v>
      </c>
      <c r="K23" s="56">
        <f>SUMPRODUCT((tirage2!$B$5:$D$100=résultats!$C23)*tirage2!$K$5:$K$100)+SUMPRODUCT((tirage2!$H$5:$J$100=résultats!$C23)*tirage2!$E$5:$E$100)</f>
        <v>0</v>
      </c>
      <c r="L23" s="32">
        <f t="shared" si="7"/>
        <v>0</v>
      </c>
      <c r="M23" s="57"/>
      <c r="N23" s="58"/>
      <c r="O23" s="32">
        <f t="shared" si="8"/>
        <v>0</v>
      </c>
      <c r="P23" s="11">
        <f t="shared" si="9"/>
        <v>0</v>
      </c>
      <c r="Q23" s="22">
        <f t="shared" si="10"/>
        <v>0</v>
      </c>
      <c r="R23" s="18">
        <f t="shared" si="11"/>
        <v>0</v>
      </c>
      <c r="S23" s="8">
        <f t="shared" si="12"/>
        <v>0</v>
      </c>
      <c r="V23" s="2">
        <f t="shared" si="13"/>
        <v>15</v>
      </c>
      <c r="W23" s="6" t="str">
        <f t="shared" si="0"/>
        <v>Guilmain Christian</v>
      </c>
      <c r="X23" s="7">
        <f t="shared" si="1"/>
        <v>0</v>
      </c>
      <c r="Y23" s="50">
        <f t="shared" si="2"/>
        <v>0</v>
      </c>
      <c r="Z23" s="46">
        <f t="shared" si="3"/>
        <v>0</v>
      </c>
      <c r="AA23" s="36">
        <f t="shared" si="4"/>
        <v>0</v>
      </c>
      <c r="AB23" s="35">
        <f t="shared" si="14"/>
        <v>0</v>
      </c>
      <c r="AC23" s="53" t="str">
        <f t="shared" si="15"/>
        <v/>
      </c>
    </row>
    <row r="24" spans="2:29" x14ac:dyDescent="0.25">
      <c r="B24" s="2">
        <v>16</v>
      </c>
      <c r="C24" s="13" t="str">
        <f>IF(Equipes!B17="","",VLOOKUP(B24,Equipes,2,FALSE))</f>
        <v>Vincenzotto Bébert</v>
      </c>
      <c r="D24" s="55">
        <f>SUMPRODUCT((tirage1!$B$5:$D$100=résultats!$C24)*tirage1!$E$5:$E$100)+SUMPRODUCT((tirage1!$H$5:$J$100=résultats!$C24)*tirage1!$K$5:$K$100)</f>
        <v>0</v>
      </c>
      <c r="E24" s="56">
        <f>SUMPRODUCT((tirage1!$B$5:$D$100=résultats!$C24)*tirage1!$K$5:$K$100)+SUMPRODUCT((tirage1!$H$5:$J$100=résultats!$C24)*tirage1!$E$5:$E$100)</f>
        <v>0</v>
      </c>
      <c r="F24" s="32">
        <f t="shared" si="5"/>
        <v>0</v>
      </c>
      <c r="G24" s="55">
        <f>SUMPRODUCT((tirage2!$B$5:$D$100=résultats!$C24)*tirage2!$E$5:$E$100)+SUMPRODUCT((tirage2!$H$5:$J$100=résultats!$C24)*tirage2!$K$5:$K$100)</f>
        <v>0</v>
      </c>
      <c r="H24" s="56">
        <f>SUMPRODUCT((tirage2!$B$5:$D$100=résultats!$C24)*tirage2!$K$5:$K$100)+SUMPRODUCT((tirage2!$H$5:$J$100=résultats!$C24)*tirage2!$E$5:$E$100)</f>
        <v>0</v>
      </c>
      <c r="I24" s="32">
        <f t="shared" si="6"/>
        <v>0</v>
      </c>
      <c r="J24" s="55">
        <f>SUMPRODUCT((tirage3!$B$5:$D$100=résultats!$C24)*tirage3!$E$5:$E$100)+SUMPRODUCT((tirage3!$H$5:$J$100=résultats!$C24)*tirage3!$K$5:$K$100)</f>
        <v>0</v>
      </c>
      <c r="K24" s="56">
        <f>SUMPRODUCT((tirage2!$B$5:$D$100=résultats!$C24)*tirage2!$K$5:$K$100)+SUMPRODUCT((tirage2!$H$5:$J$100=résultats!$C24)*tirage2!$E$5:$E$100)</f>
        <v>0</v>
      </c>
      <c r="L24" s="32">
        <f t="shared" si="7"/>
        <v>0</v>
      </c>
      <c r="M24" s="57"/>
      <c r="N24" s="58"/>
      <c r="O24" s="32">
        <f t="shared" si="8"/>
        <v>0</v>
      </c>
      <c r="P24" s="11">
        <f t="shared" si="9"/>
        <v>0</v>
      </c>
      <c r="Q24" s="22">
        <f t="shared" si="10"/>
        <v>0</v>
      </c>
      <c r="R24" s="18">
        <f t="shared" si="11"/>
        <v>0</v>
      </c>
      <c r="S24" s="8">
        <f t="shared" si="12"/>
        <v>0</v>
      </c>
      <c r="V24" s="2">
        <f t="shared" si="13"/>
        <v>16</v>
      </c>
      <c r="W24" s="6" t="str">
        <f t="shared" si="0"/>
        <v>Vincenzotto Bébert</v>
      </c>
      <c r="X24" s="7">
        <f t="shared" si="1"/>
        <v>0</v>
      </c>
      <c r="Y24" s="50">
        <f t="shared" si="2"/>
        <v>0</v>
      </c>
      <c r="Z24" s="46">
        <f t="shared" si="3"/>
        <v>0</v>
      </c>
      <c r="AA24" s="36">
        <f t="shared" si="4"/>
        <v>0</v>
      </c>
      <c r="AB24" s="35">
        <f t="shared" si="14"/>
        <v>0</v>
      </c>
      <c r="AC24" s="53" t="str">
        <f t="shared" si="15"/>
        <v/>
      </c>
    </row>
    <row r="25" spans="2:29" x14ac:dyDescent="0.25">
      <c r="B25" s="2">
        <v>17</v>
      </c>
      <c r="C25" s="13" t="str">
        <f>IF(Equipes!B18="","",VLOOKUP(B25,Equipes,2,FALSE))</f>
        <v>Bouchereau Daniel</v>
      </c>
      <c r="D25" s="55">
        <f>SUMPRODUCT((tirage1!$B$5:$D$100=résultats!$C25)*tirage1!$E$5:$E$100)+SUMPRODUCT((tirage1!$H$5:$J$100=résultats!$C25)*tirage1!$K$5:$K$100)</f>
        <v>0</v>
      </c>
      <c r="E25" s="56">
        <f>SUMPRODUCT((tirage1!$B$5:$D$100=résultats!$C25)*tirage1!$K$5:$K$100)+SUMPRODUCT((tirage1!$H$5:$J$100=résultats!$C25)*tirage1!$E$5:$E$100)</f>
        <v>0</v>
      </c>
      <c r="F25" s="32">
        <f t="shared" si="5"/>
        <v>0</v>
      </c>
      <c r="G25" s="55">
        <f>SUMPRODUCT((tirage2!$B$5:$D$100=résultats!$C25)*tirage2!$E$5:$E$100)+SUMPRODUCT((tirage2!$H$5:$J$100=résultats!$C25)*tirage2!$K$5:$K$100)</f>
        <v>0</v>
      </c>
      <c r="H25" s="56">
        <f>SUMPRODUCT((tirage2!$B$5:$D$100=résultats!$C25)*tirage2!$K$5:$K$100)+SUMPRODUCT((tirage2!$H$5:$J$100=résultats!$C25)*tirage2!$E$5:$E$100)</f>
        <v>0</v>
      </c>
      <c r="I25" s="32">
        <f t="shared" si="6"/>
        <v>0</v>
      </c>
      <c r="J25" s="55">
        <f>SUMPRODUCT((tirage3!$B$5:$D$100=résultats!$C25)*tirage3!$E$5:$E$100)+SUMPRODUCT((tirage3!$H$5:$J$100=résultats!$C25)*tirage3!$K$5:$K$100)</f>
        <v>0</v>
      </c>
      <c r="K25" s="56">
        <f>SUMPRODUCT((tirage2!$B$5:$D$100=résultats!$C25)*tirage2!$K$5:$K$100)+SUMPRODUCT((tirage2!$H$5:$J$100=résultats!$C25)*tirage2!$E$5:$E$100)</f>
        <v>0</v>
      </c>
      <c r="L25" s="32">
        <f t="shared" si="7"/>
        <v>0</v>
      </c>
      <c r="M25" s="57"/>
      <c r="N25" s="58"/>
      <c r="O25" s="32">
        <f t="shared" si="8"/>
        <v>0</v>
      </c>
      <c r="P25" s="11">
        <f t="shared" si="9"/>
        <v>0</v>
      </c>
      <c r="Q25" s="22">
        <f t="shared" si="10"/>
        <v>0</v>
      </c>
      <c r="R25" s="18">
        <f t="shared" si="11"/>
        <v>0</v>
      </c>
      <c r="S25" s="8">
        <f t="shared" si="12"/>
        <v>0</v>
      </c>
      <c r="V25" s="2">
        <f t="shared" si="13"/>
        <v>17</v>
      </c>
      <c r="W25" s="6" t="str">
        <f t="shared" si="0"/>
        <v>Bouchereau Daniel</v>
      </c>
      <c r="X25" s="7">
        <f t="shared" si="1"/>
        <v>0</v>
      </c>
      <c r="Y25" s="50">
        <f t="shared" si="2"/>
        <v>0</v>
      </c>
      <c r="Z25" s="46">
        <f t="shared" si="3"/>
        <v>0</v>
      </c>
      <c r="AA25" s="36">
        <f t="shared" si="4"/>
        <v>0</v>
      </c>
      <c r="AB25" s="35">
        <f t="shared" si="14"/>
        <v>0</v>
      </c>
      <c r="AC25" s="53" t="str">
        <f t="shared" si="15"/>
        <v/>
      </c>
    </row>
    <row r="26" spans="2:29" x14ac:dyDescent="0.25">
      <c r="B26" s="2">
        <v>18</v>
      </c>
      <c r="C26" s="13" t="str">
        <f>IF(Equipes!B19="","",VLOOKUP(B26,Equipes,2,FALSE))</f>
        <v>Siew Noel</v>
      </c>
      <c r="D26" s="55">
        <f>SUMPRODUCT((tirage1!$B$5:$D$100=résultats!$C26)*tirage1!$E$5:$E$100)+SUMPRODUCT((tirage1!$H$5:$J$100=résultats!$C26)*tirage1!$K$5:$K$100)</f>
        <v>0</v>
      </c>
      <c r="E26" s="56">
        <f>SUMPRODUCT((tirage1!$B$5:$D$100=résultats!$C26)*tirage1!$K$5:$K$100)+SUMPRODUCT((tirage1!$H$5:$J$100=résultats!$C26)*tirage1!$E$5:$E$100)</f>
        <v>0</v>
      </c>
      <c r="F26" s="32">
        <f t="shared" si="5"/>
        <v>0</v>
      </c>
      <c r="G26" s="55">
        <f>SUMPRODUCT((tirage2!$B$5:$D$100=résultats!$C26)*tirage2!$E$5:$E$100)+SUMPRODUCT((tirage2!$H$5:$J$100=résultats!$C26)*tirage2!$K$5:$K$100)</f>
        <v>0</v>
      </c>
      <c r="H26" s="56">
        <f>SUMPRODUCT((tirage2!$B$5:$D$100=résultats!$C26)*tirage2!$K$5:$K$100)+SUMPRODUCT((tirage2!$H$5:$J$100=résultats!$C26)*tirage2!$E$5:$E$100)</f>
        <v>0</v>
      </c>
      <c r="I26" s="32">
        <f t="shared" si="6"/>
        <v>0</v>
      </c>
      <c r="J26" s="55">
        <f>SUMPRODUCT((tirage3!$B$5:$D$100=résultats!$C26)*tirage3!$E$5:$E$100)+SUMPRODUCT((tirage3!$H$5:$J$100=résultats!$C26)*tirage3!$K$5:$K$100)</f>
        <v>0</v>
      </c>
      <c r="K26" s="56">
        <f>SUMPRODUCT((tirage2!$B$5:$D$100=résultats!$C26)*tirage2!$K$5:$K$100)+SUMPRODUCT((tirage2!$H$5:$J$100=résultats!$C26)*tirage2!$E$5:$E$100)</f>
        <v>0</v>
      </c>
      <c r="L26" s="32">
        <f t="shared" si="7"/>
        <v>0</v>
      </c>
      <c r="M26" s="57"/>
      <c r="N26" s="58"/>
      <c r="O26" s="32">
        <f t="shared" si="8"/>
        <v>0</v>
      </c>
      <c r="P26" s="11">
        <f t="shared" si="9"/>
        <v>0</v>
      </c>
      <c r="Q26" s="22">
        <f t="shared" si="10"/>
        <v>0</v>
      </c>
      <c r="R26" s="18">
        <f t="shared" si="11"/>
        <v>0</v>
      </c>
      <c r="S26" s="8">
        <f t="shared" si="12"/>
        <v>0</v>
      </c>
      <c r="V26" s="2">
        <f t="shared" si="13"/>
        <v>18</v>
      </c>
      <c r="W26" s="6" t="str">
        <f t="shared" si="0"/>
        <v>Siew Noel</v>
      </c>
      <c r="X26" s="7">
        <f t="shared" si="1"/>
        <v>0</v>
      </c>
      <c r="Y26" s="50">
        <f t="shared" si="2"/>
        <v>0</v>
      </c>
      <c r="Z26" s="46">
        <f t="shared" si="3"/>
        <v>0</v>
      </c>
      <c r="AA26" s="36">
        <f t="shared" si="4"/>
        <v>0</v>
      </c>
      <c r="AB26" s="35">
        <f t="shared" si="14"/>
        <v>0</v>
      </c>
      <c r="AC26" s="53" t="str">
        <f t="shared" si="15"/>
        <v/>
      </c>
    </row>
    <row r="27" spans="2:29" x14ac:dyDescent="0.25">
      <c r="B27" s="2">
        <v>19</v>
      </c>
      <c r="C27" s="13" t="str">
        <f>IF(Equipes!B20="","",VLOOKUP(B27,Equipes,2,FALSE))</f>
        <v>Hardy andré</v>
      </c>
      <c r="D27" s="55">
        <f>SUMPRODUCT((tirage1!$B$5:$D$100=résultats!$C27)*tirage1!$E$5:$E$100)+SUMPRODUCT((tirage1!$H$5:$J$100=résultats!$C27)*tirage1!$K$5:$K$100)</f>
        <v>0</v>
      </c>
      <c r="E27" s="56">
        <f>SUMPRODUCT((tirage1!$B$5:$D$100=résultats!$C27)*tirage1!$K$5:$K$100)+SUMPRODUCT((tirage1!$H$5:$J$100=résultats!$C27)*tirage1!$E$5:$E$100)</f>
        <v>0</v>
      </c>
      <c r="F27" s="32">
        <f t="shared" si="5"/>
        <v>0</v>
      </c>
      <c r="G27" s="55">
        <f>SUMPRODUCT((tirage2!$B$5:$D$100=résultats!$C27)*tirage2!$E$5:$E$100)+SUMPRODUCT((tirage2!$H$5:$J$100=résultats!$C27)*tirage2!$K$5:$K$100)</f>
        <v>0</v>
      </c>
      <c r="H27" s="56">
        <f>SUMPRODUCT((tirage2!$B$5:$D$100=résultats!$C27)*tirage2!$K$5:$K$100)+SUMPRODUCT((tirage2!$H$5:$J$100=résultats!$C27)*tirage2!$E$5:$E$100)</f>
        <v>0</v>
      </c>
      <c r="I27" s="32">
        <f t="shared" si="6"/>
        <v>0</v>
      </c>
      <c r="J27" s="55">
        <f>SUMPRODUCT((tirage3!$B$5:$D$100=résultats!$C27)*tirage3!$E$5:$E$100)+SUMPRODUCT((tirage3!$H$5:$J$100=résultats!$C27)*tirage3!$K$5:$K$100)</f>
        <v>0</v>
      </c>
      <c r="K27" s="56">
        <f>SUMPRODUCT((tirage2!$B$5:$D$100=résultats!$C27)*tirage2!$K$5:$K$100)+SUMPRODUCT((tirage2!$H$5:$J$100=résultats!$C27)*tirage2!$E$5:$E$100)</f>
        <v>0</v>
      </c>
      <c r="L27" s="32">
        <f t="shared" si="7"/>
        <v>0</v>
      </c>
      <c r="M27" s="57"/>
      <c r="N27" s="58"/>
      <c r="O27" s="32">
        <f t="shared" si="8"/>
        <v>0</v>
      </c>
      <c r="P27" s="11">
        <f t="shared" si="9"/>
        <v>0</v>
      </c>
      <c r="Q27" s="22">
        <f t="shared" si="10"/>
        <v>0</v>
      </c>
      <c r="R27" s="18">
        <f t="shared" si="11"/>
        <v>0</v>
      </c>
      <c r="S27" s="8">
        <f t="shared" si="12"/>
        <v>0</v>
      </c>
      <c r="V27" s="2">
        <f t="shared" si="13"/>
        <v>19</v>
      </c>
      <c r="W27" s="6" t="str">
        <f t="shared" si="0"/>
        <v>Hardy andré</v>
      </c>
      <c r="X27" s="7">
        <f t="shared" si="1"/>
        <v>0</v>
      </c>
      <c r="Y27" s="50">
        <f t="shared" si="2"/>
        <v>0</v>
      </c>
      <c r="Z27" s="46">
        <f t="shared" si="3"/>
        <v>0</v>
      </c>
      <c r="AA27" s="36">
        <f t="shared" si="4"/>
        <v>0</v>
      </c>
      <c r="AB27" s="35">
        <f t="shared" si="14"/>
        <v>0</v>
      </c>
      <c r="AC27" s="53" t="str">
        <f t="shared" si="15"/>
        <v/>
      </c>
    </row>
    <row r="28" spans="2:29" x14ac:dyDescent="0.25">
      <c r="B28" s="2">
        <v>20</v>
      </c>
      <c r="C28" s="13" t="str">
        <f>IF(Equipes!B21="","",VLOOKUP(B28,Equipes,2,FALSE))</f>
        <v>Pubert Armand</v>
      </c>
      <c r="D28" s="55">
        <f>SUMPRODUCT((tirage1!$B$5:$D$100=résultats!$C28)*tirage1!$E$5:$E$100)+SUMPRODUCT((tirage1!$H$5:$J$100=résultats!$C28)*tirage1!$K$5:$K$100)</f>
        <v>0</v>
      </c>
      <c r="E28" s="56">
        <f>SUMPRODUCT((tirage1!$B$5:$D$100=résultats!$C28)*tirage1!$K$5:$K$100)+SUMPRODUCT((tirage1!$H$5:$J$100=résultats!$C28)*tirage1!$E$5:$E$100)</f>
        <v>0</v>
      </c>
      <c r="F28" s="32">
        <f t="shared" si="5"/>
        <v>0</v>
      </c>
      <c r="G28" s="55">
        <f>SUMPRODUCT((tirage2!$B$5:$D$100=résultats!$C28)*tirage2!$E$5:$E$100)+SUMPRODUCT((tirage2!$H$5:$J$100=résultats!$C28)*tirage2!$K$5:$K$100)</f>
        <v>0</v>
      </c>
      <c r="H28" s="56">
        <f>SUMPRODUCT((tirage2!$B$5:$D$100=résultats!$C28)*tirage2!$K$5:$K$100)+SUMPRODUCT((tirage2!$H$5:$J$100=résultats!$C28)*tirage2!$E$5:$E$100)</f>
        <v>0</v>
      </c>
      <c r="I28" s="32">
        <f t="shared" si="6"/>
        <v>0</v>
      </c>
      <c r="J28" s="55">
        <f>SUMPRODUCT((tirage3!$B$5:$D$100=résultats!$C28)*tirage3!$E$5:$E$100)+SUMPRODUCT((tirage3!$H$5:$J$100=résultats!$C28)*tirage3!$K$5:$K$100)</f>
        <v>0</v>
      </c>
      <c r="K28" s="56">
        <f>SUMPRODUCT((tirage2!$B$5:$D$100=résultats!$C28)*tirage2!$K$5:$K$100)+SUMPRODUCT((tirage2!$H$5:$J$100=résultats!$C28)*tirage2!$E$5:$E$100)</f>
        <v>0</v>
      </c>
      <c r="L28" s="32">
        <f t="shared" si="7"/>
        <v>0</v>
      </c>
      <c r="M28" s="57"/>
      <c r="N28" s="58"/>
      <c r="O28" s="32">
        <f t="shared" si="8"/>
        <v>0</v>
      </c>
      <c r="P28" s="11">
        <f t="shared" si="9"/>
        <v>0</v>
      </c>
      <c r="Q28" s="22">
        <f t="shared" si="10"/>
        <v>0</v>
      </c>
      <c r="R28" s="18">
        <f t="shared" si="11"/>
        <v>0</v>
      </c>
      <c r="S28" s="8">
        <f t="shared" si="12"/>
        <v>0</v>
      </c>
      <c r="V28" s="2">
        <f t="shared" si="13"/>
        <v>20</v>
      </c>
      <c r="W28" s="6" t="str">
        <f t="shared" si="0"/>
        <v>Pubert Armand</v>
      </c>
      <c r="X28" s="7">
        <f t="shared" si="1"/>
        <v>0</v>
      </c>
      <c r="Y28" s="50">
        <f t="shared" si="2"/>
        <v>0</v>
      </c>
      <c r="Z28" s="46">
        <f t="shared" si="3"/>
        <v>0</v>
      </c>
      <c r="AA28" s="36">
        <f t="shared" si="4"/>
        <v>0</v>
      </c>
      <c r="AB28" s="35">
        <f t="shared" si="14"/>
        <v>0</v>
      </c>
      <c r="AC28" s="53" t="str">
        <f t="shared" si="15"/>
        <v/>
      </c>
    </row>
    <row r="29" spans="2:29" x14ac:dyDescent="0.25">
      <c r="B29" s="2">
        <v>21</v>
      </c>
      <c r="C29" s="13" t="str">
        <f>IF(Equipes!B22="","",VLOOKUP(B29,Equipes,2,FALSE))</f>
        <v>Hay Christian</v>
      </c>
      <c r="D29" s="55">
        <f>SUMPRODUCT((tirage1!$B$5:$D$100=résultats!$C29)*tirage1!$E$5:$E$100)+SUMPRODUCT((tirage1!$H$5:$J$100=résultats!$C29)*tirage1!$K$5:$K$100)</f>
        <v>0</v>
      </c>
      <c r="E29" s="56">
        <f>SUMPRODUCT((tirage1!$B$5:$D$100=résultats!$C29)*tirage1!$K$5:$K$100)+SUMPRODUCT((tirage1!$H$5:$J$100=résultats!$C29)*tirage1!$E$5:$E$100)</f>
        <v>0</v>
      </c>
      <c r="F29" s="32">
        <f t="shared" si="5"/>
        <v>0</v>
      </c>
      <c r="G29" s="55">
        <f>SUMPRODUCT((tirage2!$B$5:$D$100=résultats!$C29)*tirage2!$E$5:$E$100)+SUMPRODUCT((tirage2!$H$5:$J$100=résultats!$C29)*tirage2!$K$5:$K$100)</f>
        <v>0</v>
      </c>
      <c r="H29" s="56">
        <f>SUMPRODUCT((tirage2!$B$5:$D$100=résultats!$C29)*tirage2!$K$5:$K$100)+SUMPRODUCT((tirage2!$H$5:$J$100=résultats!$C29)*tirage2!$E$5:$E$100)</f>
        <v>0</v>
      </c>
      <c r="I29" s="32">
        <f t="shared" si="6"/>
        <v>0</v>
      </c>
      <c r="J29" s="55">
        <f>SUMPRODUCT((tirage3!$B$5:$D$100=résultats!$C29)*tirage3!$E$5:$E$100)+SUMPRODUCT((tirage3!$H$5:$J$100=résultats!$C29)*tirage3!$K$5:$K$100)</f>
        <v>0</v>
      </c>
      <c r="K29" s="56">
        <f>SUMPRODUCT((tirage2!$B$5:$D$100=résultats!$C29)*tirage2!$K$5:$K$100)+SUMPRODUCT((tirage2!$H$5:$J$100=résultats!$C29)*tirage2!$E$5:$E$100)</f>
        <v>0</v>
      </c>
      <c r="L29" s="32">
        <f t="shared" si="7"/>
        <v>0</v>
      </c>
      <c r="M29" s="57"/>
      <c r="N29" s="58"/>
      <c r="O29" s="32">
        <f t="shared" si="8"/>
        <v>0</v>
      </c>
      <c r="P29" s="11">
        <f t="shared" si="9"/>
        <v>0</v>
      </c>
      <c r="Q29" s="22">
        <f t="shared" si="10"/>
        <v>0</v>
      </c>
      <c r="R29" s="18">
        <f t="shared" si="11"/>
        <v>0</v>
      </c>
      <c r="S29" s="8">
        <f t="shared" si="12"/>
        <v>0</v>
      </c>
      <c r="V29" s="2">
        <f t="shared" si="13"/>
        <v>21</v>
      </c>
      <c r="W29" s="6" t="str">
        <f t="shared" si="0"/>
        <v>Hay Christian</v>
      </c>
      <c r="X29" s="7">
        <f t="shared" si="1"/>
        <v>0</v>
      </c>
      <c r="Y29" s="50">
        <f t="shared" si="2"/>
        <v>0</v>
      </c>
      <c r="Z29" s="46">
        <f t="shared" si="3"/>
        <v>0</v>
      </c>
      <c r="AA29" s="36">
        <f t="shared" si="4"/>
        <v>0</v>
      </c>
      <c r="AB29" s="35">
        <f t="shared" si="14"/>
        <v>0</v>
      </c>
      <c r="AC29" s="53" t="str">
        <f t="shared" si="15"/>
        <v/>
      </c>
    </row>
    <row r="30" spans="2:29" x14ac:dyDescent="0.25">
      <c r="B30" s="2">
        <v>22</v>
      </c>
      <c r="C30" s="13" t="str">
        <f>IF(Equipes!B23="","",VLOOKUP(B30,Equipes,2,FALSE))</f>
        <v>Hay Nathalie</v>
      </c>
      <c r="D30" s="55">
        <f>SUMPRODUCT((tirage1!$B$5:$D$100=résultats!$C30)*tirage1!$E$5:$E$100)+SUMPRODUCT((tirage1!$H$5:$J$100=résultats!$C30)*tirage1!$K$5:$K$100)</f>
        <v>0</v>
      </c>
      <c r="E30" s="56">
        <f>SUMPRODUCT((tirage1!$B$5:$D$100=résultats!$C30)*tirage1!$K$5:$K$100)+SUMPRODUCT((tirage1!$H$5:$J$100=résultats!$C30)*tirage1!$E$5:$E$100)</f>
        <v>0</v>
      </c>
      <c r="F30" s="32">
        <f t="shared" si="5"/>
        <v>0</v>
      </c>
      <c r="G30" s="55">
        <f>SUMPRODUCT((tirage2!$B$5:$D$100=résultats!$C30)*tirage2!$E$5:$E$100)+SUMPRODUCT((tirage2!$H$5:$J$100=résultats!$C30)*tirage2!$K$5:$K$100)</f>
        <v>0</v>
      </c>
      <c r="H30" s="56">
        <f>SUMPRODUCT((tirage2!$B$5:$D$100=résultats!$C30)*tirage2!$K$5:$K$100)+SUMPRODUCT((tirage2!$H$5:$J$100=résultats!$C30)*tirage2!$E$5:$E$100)</f>
        <v>0</v>
      </c>
      <c r="I30" s="32">
        <f t="shared" si="6"/>
        <v>0</v>
      </c>
      <c r="J30" s="55">
        <f>SUMPRODUCT((tirage3!$B$5:$D$100=résultats!$C30)*tirage3!$E$5:$E$100)+SUMPRODUCT((tirage3!$H$5:$J$100=résultats!$C30)*tirage3!$K$5:$K$100)</f>
        <v>0</v>
      </c>
      <c r="K30" s="56">
        <f>SUMPRODUCT((tirage2!$B$5:$D$100=résultats!$C30)*tirage2!$K$5:$K$100)+SUMPRODUCT((tirage2!$H$5:$J$100=résultats!$C30)*tirage2!$E$5:$E$100)</f>
        <v>0</v>
      </c>
      <c r="L30" s="32">
        <f t="shared" si="7"/>
        <v>0</v>
      </c>
      <c r="M30" s="57"/>
      <c r="N30" s="58"/>
      <c r="O30" s="32">
        <f t="shared" si="8"/>
        <v>0</v>
      </c>
      <c r="P30" s="11">
        <f t="shared" si="9"/>
        <v>0</v>
      </c>
      <c r="Q30" s="22">
        <f t="shared" si="10"/>
        <v>0</v>
      </c>
      <c r="R30" s="18">
        <f t="shared" si="11"/>
        <v>0</v>
      </c>
      <c r="S30" s="8">
        <f t="shared" si="12"/>
        <v>0</v>
      </c>
      <c r="V30" s="2">
        <f t="shared" si="13"/>
        <v>22</v>
      </c>
      <c r="W30" s="6" t="str">
        <f t="shared" si="0"/>
        <v>Hay Nathalie</v>
      </c>
      <c r="X30" s="7">
        <f t="shared" si="1"/>
        <v>0</v>
      </c>
      <c r="Y30" s="50">
        <f t="shared" si="2"/>
        <v>0</v>
      </c>
      <c r="Z30" s="46">
        <f t="shared" si="3"/>
        <v>0</v>
      </c>
      <c r="AA30" s="36">
        <f t="shared" si="4"/>
        <v>0</v>
      </c>
      <c r="AB30" s="35">
        <f t="shared" si="14"/>
        <v>0</v>
      </c>
      <c r="AC30" s="53" t="str">
        <f t="shared" si="15"/>
        <v/>
      </c>
    </row>
    <row r="31" spans="2:29" x14ac:dyDescent="0.25">
      <c r="B31" s="2">
        <v>23</v>
      </c>
      <c r="C31" s="13" t="str">
        <f>IF(Equipes!B24="","",VLOOKUP(B31,Equipes,2,FALSE))</f>
        <v>Lembert Martial</v>
      </c>
      <c r="D31" s="55">
        <f>SUMPRODUCT((tirage1!$B$5:$D$100=résultats!$C31)*tirage1!$E$5:$E$100)+SUMPRODUCT((tirage1!$H$5:$J$100=résultats!$C31)*tirage1!$K$5:$K$100)</f>
        <v>0</v>
      </c>
      <c r="E31" s="56">
        <f>SUMPRODUCT((tirage1!$B$5:$D$100=résultats!$C31)*tirage1!$K$5:$K$100)+SUMPRODUCT((tirage1!$H$5:$J$100=résultats!$C31)*tirage1!$E$5:$E$100)</f>
        <v>0</v>
      </c>
      <c r="F31" s="32">
        <f t="shared" si="5"/>
        <v>0</v>
      </c>
      <c r="G31" s="55">
        <f>SUMPRODUCT((tirage2!$B$5:$D$100=résultats!$C31)*tirage2!$E$5:$E$100)+SUMPRODUCT((tirage2!$H$5:$J$100=résultats!$C31)*tirage2!$K$5:$K$100)</f>
        <v>0</v>
      </c>
      <c r="H31" s="56">
        <f>SUMPRODUCT((tirage2!$B$5:$D$100=résultats!$C31)*tirage2!$K$5:$K$100)+SUMPRODUCT((tirage2!$H$5:$J$100=résultats!$C31)*tirage2!$E$5:$E$100)</f>
        <v>0</v>
      </c>
      <c r="I31" s="32">
        <f t="shared" si="6"/>
        <v>0</v>
      </c>
      <c r="J31" s="55">
        <f>SUMPRODUCT((tirage3!$B$5:$D$100=résultats!$C31)*tirage3!$E$5:$E$100)+SUMPRODUCT((tirage3!$H$5:$J$100=résultats!$C31)*tirage3!$K$5:$K$100)</f>
        <v>0</v>
      </c>
      <c r="K31" s="56">
        <f>SUMPRODUCT((tirage2!$B$5:$D$100=résultats!$C31)*tirage2!$K$5:$K$100)+SUMPRODUCT((tirage2!$H$5:$J$100=résultats!$C31)*tirage2!$E$5:$E$100)</f>
        <v>0</v>
      </c>
      <c r="L31" s="32">
        <f t="shared" si="7"/>
        <v>0</v>
      </c>
      <c r="M31" s="57"/>
      <c r="N31" s="58"/>
      <c r="O31" s="32">
        <f t="shared" si="8"/>
        <v>0</v>
      </c>
      <c r="P31" s="11">
        <f t="shared" si="9"/>
        <v>0</v>
      </c>
      <c r="Q31" s="22">
        <f t="shared" si="10"/>
        <v>0</v>
      </c>
      <c r="R31" s="18">
        <f t="shared" si="11"/>
        <v>0</v>
      </c>
      <c r="S31" s="8">
        <f t="shared" si="12"/>
        <v>0</v>
      </c>
      <c r="V31" s="2">
        <f t="shared" si="13"/>
        <v>23</v>
      </c>
      <c r="W31" s="6" t="str">
        <f t="shared" si="0"/>
        <v>Lembert Martial</v>
      </c>
      <c r="X31" s="7">
        <f t="shared" si="1"/>
        <v>0</v>
      </c>
      <c r="Y31" s="50">
        <f t="shared" si="2"/>
        <v>0</v>
      </c>
      <c r="Z31" s="46">
        <f t="shared" si="3"/>
        <v>0</v>
      </c>
      <c r="AA31" s="36">
        <f t="shared" si="4"/>
        <v>0</v>
      </c>
      <c r="AB31" s="35">
        <f t="shared" si="14"/>
        <v>0</v>
      </c>
      <c r="AC31" s="53" t="str">
        <f t="shared" si="15"/>
        <v/>
      </c>
    </row>
    <row r="32" spans="2:29" x14ac:dyDescent="0.25">
      <c r="B32" s="2">
        <v>24</v>
      </c>
      <c r="C32" s="13" t="str">
        <f>IF(Equipes!B25="","",VLOOKUP(B32,Equipes,2,FALSE))</f>
        <v>Belot Michel</v>
      </c>
      <c r="D32" s="55">
        <f>SUMPRODUCT((tirage1!$B$5:$D$100=résultats!$C32)*tirage1!$E$5:$E$100)+SUMPRODUCT((tirage1!$H$5:$J$100=résultats!$C32)*tirage1!$K$5:$K$100)</f>
        <v>0</v>
      </c>
      <c r="E32" s="56">
        <f>SUMPRODUCT((tirage1!$B$5:$D$100=résultats!$C32)*tirage1!$K$5:$K$100)+SUMPRODUCT((tirage1!$H$5:$J$100=résultats!$C32)*tirage1!$E$5:$E$100)</f>
        <v>0</v>
      </c>
      <c r="F32" s="32">
        <f t="shared" si="5"/>
        <v>0</v>
      </c>
      <c r="G32" s="55">
        <f>SUMPRODUCT((tirage2!$B$5:$D$100=résultats!$C32)*tirage2!$E$5:$E$100)+SUMPRODUCT((tirage2!$H$5:$J$100=résultats!$C32)*tirage2!$K$5:$K$100)</f>
        <v>0</v>
      </c>
      <c r="H32" s="56">
        <f>SUMPRODUCT((tirage2!$B$5:$D$100=résultats!$C32)*tirage2!$K$5:$K$100)+SUMPRODUCT((tirage2!$H$5:$J$100=résultats!$C32)*tirage2!$E$5:$E$100)</f>
        <v>0</v>
      </c>
      <c r="I32" s="32">
        <f t="shared" si="6"/>
        <v>0</v>
      </c>
      <c r="J32" s="55">
        <f>SUMPRODUCT((tirage3!$B$5:$D$100=résultats!$C32)*tirage3!$E$5:$E$100)+SUMPRODUCT((tirage3!$H$5:$J$100=résultats!$C32)*tirage3!$K$5:$K$100)</f>
        <v>0</v>
      </c>
      <c r="K32" s="56">
        <f>SUMPRODUCT((tirage2!$B$5:$D$100=résultats!$C32)*tirage2!$K$5:$K$100)+SUMPRODUCT((tirage2!$H$5:$J$100=résultats!$C32)*tirage2!$E$5:$E$100)</f>
        <v>0</v>
      </c>
      <c r="L32" s="32">
        <f t="shared" si="7"/>
        <v>0</v>
      </c>
      <c r="M32" s="57"/>
      <c r="N32" s="58"/>
      <c r="O32" s="32">
        <f t="shared" si="8"/>
        <v>0</v>
      </c>
      <c r="P32" s="11">
        <f t="shared" si="9"/>
        <v>0</v>
      </c>
      <c r="Q32" s="22">
        <f t="shared" si="10"/>
        <v>0</v>
      </c>
      <c r="R32" s="18">
        <f t="shared" si="11"/>
        <v>0</v>
      </c>
      <c r="S32" s="8">
        <f t="shared" si="12"/>
        <v>0</v>
      </c>
      <c r="V32" s="2">
        <f t="shared" si="13"/>
        <v>24</v>
      </c>
      <c r="W32" s="6" t="str">
        <f t="shared" si="0"/>
        <v>Belot Michel</v>
      </c>
      <c r="X32" s="7">
        <f t="shared" si="1"/>
        <v>0</v>
      </c>
      <c r="Y32" s="50">
        <f t="shared" si="2"/>
        <v>0</v>
      </c>
      <c r="Z32" s="46">
        <f t="shared" si="3"/>
        <v>0</v>
      </c>
      <c r="AA32" s="36">
        <f t="shared" si="4"/>
        <v>0</v>
      </c>
      <c r="AB32" s="35">
        <f t="shared" si="14"/>
        <v>0</v>
      </c>
      <c r="AC32" s="53" t="str">
        <f t="shared" si="15"/>
        <v/>
      </c>
    </row>
    <row r="33" spans="2:29" x14ac:dyDescent="0.25">
      <c r="B33" s="2">
        <v>25</v>
      </c>
      <c r="C33" s="13" t="str">
        <f>IF(Equipes!B26="","",VLOOKUP(B33,Equipes,2,FALSE))</f>
        <v>Renaudin Monique</v>
      </c>
      <c r="D33" s="55">
        <f>SUMPRODUCT((tirage1!$B$5:$D$100=résultats!$C33)*tirage1!$E$5:$E$100)+SUMPRODUCT((tirage1!$H$5:$J$100=résultats!$C33)*tirage1!$K$5:$K$100)</f>
        <v>0</v>
      </c>
      <c r="E33" s="56">
        <f>SUMPRODUCT((tirage1!$B$5:$D$100=résultats!$C33)*tirage1!$K$5:$K$100)+SUMPRODUCT((tirage1!$H$5:$J$100=résultats!$C33)*tirage1!$E$5:$E$100)</f>
        <v>0</v>
      </c>
      <c r="F33" s="32">
        <f t="shared" si="5"/>
        <v>0</v>
      </c>
      <c r="G33" s="55">
        <f>SUMPRODUCT((tirage2!$B$5:$D$100=résultats!$C33)*tirage2!$E$5:$E$100)+SUMPRODUCT((tirage2!$H$5:$J$100=résultats!$C33)*tirage2!$K$5:$K$100)</f>
        <v>0</v>
      </c>
      <c r="H33" s="56">
        <f>SUMPRODUCT((tirage2!$B$5:$D$100=résultats!$C33)*tirage2!$K$5:$K$100)+SUMPRODUCT((tirage2!$H$5:$J$100=résultats!$C33)*tirage2!$E$5:$E$100)</f>
        <v>0</v>
      </c>
      <c r="I33" s="32">
        <f t="shared" si="6"/>
        <v>0</v>
      </c>
      <c r="J33" s="55">
        <f>SUMPRODUCT((tirage3!$B$5:$D$100=résultats!$C33)*tirage3!$E$5:$E$100)+SUMPRODUCT((tirage3!$H$5:$J$100=résultats!$C33)*tirage3!$K$5:$K$100)</f>
        <v>0</v>
      </c>
      <c r="K33" s="56">
        <f>SUMPRODUCT((tirage2!$B$5:$D$100=résultats!$C33)*tirage2!$K$5:$K$100)+SUMPRODUCT((tirage2!$H$5:$J$100=résultats!$C33)*tirage2!$E$5:$E$100)</f>
        <v>0</v>
      </c>
      <c r="L33" s="32">
        <f t="shared" si="7"/>
        <v>0</v>
      </c>
      <c r="M33" s="57"/>
      <c r="N33" s="58"/>
      <c r="O33" s="32">
        <f t="shared" si="8"/>
        <v>0</v>
      </c>
      <c r="P33" s="11">
        <f t="shared" si="9"/>
        <v>0</v>
      </c>
      <c r="Q33" s="22">
        <f t="shared" si="10"/>
        <v>0</v>
      </c>
      <c r="R33" s="18">
        <f t="shared" si="11"/>
        <v>0</v>
      </c>
      <c r="S33" s="8">
        <f t="shared" si="12"/>
        <v>0</v>
      </c>
      <c r="V33" s="2">
        <f t="shared" si="13"/>
        <v>25</v>
      </c>
      <c r="W33" s="6" t="str">
        <f t="shared" si="0"/>
        <v>Renaudin Monique</v>
      </c>
      <c r="X33" s="7">
        <f t="shared" si="1"/>
        <v>0</v>
      </c>
      <c r="Y33" s="50">
        <f t="shared" si="2"/>
        <v>0</v>
      </c>
      <c r="Z33" s="46">
        <f t="shared" si="3"/>
        <v>0</v>
      </c>
      <c r="AA33" s="36">
        <f t="shared" si="4"/>
        <v>0</v>
      </c>
      <c r="AB33" s="35">
        <f t="shared" si="14"/>
        <v>0</v>
      </c>
      <c r="AC33" s="53" t="str">
        <f t="shared" si="15"/>
        <v/>
      </c>
    </row>
    <row r="34" spans="2:29" x14ac:dyDescent="0.25">
      <c r="B34" s="2">
        <v>26</v>
      </c>
      <c r="C34" s="13" t="str">
        <f>IF(Equipes!B27="","",VLOOKUP(B34,Equipes,2,FALSE))</f>
        <v>Rousseau Karina</v>
      </c>
      <c r="D34" s="55">
        <f>SUMPRODUCT((tirage1!$B$5:$D$100=résultats!$C34)*tirage1!$E$5:$E$100)+SUMPRODUCT((tirage1!$H$5:$J$100=résultats!$C34)*tirage1!$K$5:$K$100)</f>
        <v>0</v>
      </c>
      <c r="E34" s="56">
        <f>SUMPRODUCT((tirage1!$B$5:$D$100=résultats!$C34)*tirage1!$K$5:$K$100)+SUMPRODUCT((tirage1!$H$5:$J$100=résultats!$C34)*tirage1!$E$5:$E$100)</f>
        <v>0</v>
      </c>
      <c r="F34" s="32">
        <f t="shared" si="5"/>
        <v>0</v>
      </c>
      <c r="G34" s="55">
        <f>SUMPRODUCT((tirage2!$B$5:$D$100=résultats!$C34)*tirage2!$E$5:$E$100)+SUMPRODUCT((tirage2!$H$5:$J$100=résultats!$C34)*tirage2!$K$5:$K$100)</f>
        <v>0</v>
      </c>
      <c r="H34" s="56">
        <f>SUMPRODUCT((tirage2!$B$5:$D$100=résultats!$C34)*tirage2!$K$5:$K$100)+SUMPRODUCT((tirage2!$H$5:$J$100=résultats!$C34)*tirage2!$E$5:$E$100)</f>
        <v>0</v>
      </c>
      <c r="I34" s="32">
        <f t="shared" si="6"/>
        <v>0</v>
      </c>
      <c r="J34" s="55">
        <f>SUMPRODUCT((tirage3!$B$5:$D$100=résultats!$C34)*tirage3!$E$5:$E$100)+SUMPRODUCT((tirage3!$H$5:$J$100=résultats!$C34)*tirage3!$K$5:$K$100)</f>
        <v>0</v>
      </c>
      <c r="K34" s="56">
        <f>SUMPRODUCT((tirage2!$B$5:$D$100=résultats!$C34)*tirage2!$K$5:$K$100)+SUMPRODUCT((tirage2!$H$5:$J$100=résultats!$C34)*tirage2!$E$5:$E$100)</f>
        <v>0</v>
      </c>
      <c r="L34" s="32">
        <f t="shared" si="7"/>
        <v>0</v>
      </c>
      <c r="M34" s="57"/>
      <c r="N34" s="58"/>
      <c r="O34" s="32">
        <f t="shared" si="8"/>
        <v>0</v>
      </c>
      <c r="P34" s="11">
        <f t="shared" si="9"/>
        <v>0</v>
      </c>
      <c r="Q34" s="22">
        <f t="shared" si="10"/>
        <v>0</v>
      </c>
      <c r="R34" s="18">
        <f t="shared" si="11"/>
        <v>0</v>
      </c>
      <c r="S34" s="8">
        <f t="shared" si="12"/>
        <v>0</v>
      </c>
      <c r="V34" s="2">
        <f t="shared" si="13"/>
        <v>26</v>
      </c>
      <c r="W34" s="6" t="str">
        <f t="shared" si="0"/>
        <v>Rousseau Karina</v>
      </c>
      <c r="X34" s="7">
        <f t="shared" si="1"/>
        <v>0</v>
      </c>
      <c r="Y34" s="50">
        <f t="shared" si="2"/>
        <v>0</v>
      </c>
      <c r="Z34" s="46">
        <f t="shared" si="3"/>
        <v>0</v>
      </c>
      <c r="AA34" s="36">
        <f t="shared" si="4"/>
        <v>0</v>
      </c>
      <c r="AB34" s="35">
        <f t="shared" si="14"/>
        <v>0</v>
      </c>
      <c r="AC34" s="53" t="str">
        <f t="shared" si="15"/>
        <v/>
      </c>
    </row>
    <row r="35" spans="2:29" x14ac:dyDescent="0.25">
      <c r="B35" s="2">
        <v>27</v>
      </c>
      <c r="C35" s="13" t="str">
        <f>IF(Equipes!B28="","",VLOOKUP(B35,Equipes,2,FALSE))</f>
        <v>Naud zaza</v>
      </c>
      <c r="D35" s="55">
        <f>SUMPRODUCT((tirage1!$B$5:$D$100=résultats!$C35)*tirage1!$E$5:$E$100)+SUMPRODUCT((tirage1!$H$5:$J$100=résultats!$C35)*tirage1!$K$5:$K$100)</f>
        <v>0</v>
      </c>
      <c r="E35" s="56">
        <f>SUMPRODUCT((tirage1!$B$5:$D$100=résultats!$C35)*tirage1!$K$5:$K$100)+SUMPRODUCT((tirage1!$H$5:$J$100=résultats!$C35)*tirage1!$E$5:$E$100)</f>
        <v>0</v>
      </c>
      <c r="F35" s="32">
        <f t="shared" si="5"/>
        <v>0</v>
      </c>
      <c r="G35" s="55">
        <f>SUMPRODUCT((tirage2!$B$5:$D$100=résultats!$C35)*tirage2!$E$5:$E$100)+SUMPRODUCT((tirage2!$H$5:$J$100=résultats!$C35)*tirage2!$K$5:$K$100)</f>
        <v>0</v>
      </c>
      <c r="H35" s="56">
        <f>SUMPRODUCT((tirage2!$B$5:$D$100=résultats!$C35)*tirage2!$K$5:$K$100)+SUMPRODUCT((tirage2!$H$5:$J$100=résultats!$C35)*tirage2!$E$5:$E$100)</f>
        <v>0</v>
      </c>
      <c r="I35" s="32">
        <f t="shared" si="6"/>
        <v>0</v>
      </c>
      <c r="J35" s="55">
        <f>SUMPRODUCT((tirage3!$B$5:$D$100=résultats!$C35)*tirage3!$E$5:$E$100)+SUMPRODUCT((tirage3!$H$5:$J$100=résultats!$C35)*tirage3!$K$5:$K$100)</f>
        <v>0</v>
      </c>
      <c r="K35" s="56">
        <f>SUMPRODUCT((tirage2!$B$5:$D$100=résultats!$C35)*tirage2!$K$5:$K$100)+SUMPRODUCT((tirage2!$H$5:$J$100=résultats!$C35)*tirage2!$E$5:$E$100)</f>
        <v>0</v>
      </c>
      <c r="L35" s="32">
        <f t="shared" si="7"/>
        <v>0</v>
      </c>
      <c r="M35" s="57"/>
      <c r="N35" s="58"/>
      <c r="O35" s="32">
        <f t="shared" si="8"/>
        <v>0</v>
      </c>
      <c r="P35" s="11">
        <f t="shared" si="9"/>
        <v>0</v>
      </c>
      <c r="Q35" s="22">
        <f t="shared" si="10"/>
        <v>0</v>
      </c>
      <c r="R35" s="18">
        <f t="shared" si="11"/>
        <v>0</v>
      </c>
      <c r="S35" s="8">
        <f t="shared" si="12"/>
        <v>0</v>
      </c>
      <c r="V35" s="2">
        <f t="shared" si="13"/>
        <v>27</v>
      </c>
      <c r="W35" s="6" t="str">
        <f t="shared" si="0"/>
        <v>Naud zaza</v>
      </c>
      <c r="X35" s="7">
        <f t="shared" si="1"/>
        <v>0</v>
      </c>
      <c r="Y35" s="50">
        <f t="shared" si="2"/>
        <v>0</v>
      </c>
      <c r="Z35" s="46">
        <f t="shared" si="3"/>
        <v>0</v>
      </c>
      <c r="AA35" s="36">
        <f t="shared" si="4"/>
        <v>0</v>
      </c>
      <c r="AB35" s="35">
        <f t="shared" si="14"/>
        <v>0</v>
      </c>
      <c r="AC35" s="53" t="str">
        <f t="shared" si="15"/>
        <v/>
      </c>
    </row>
    <row r="36" spans="2:29" x14ac:dyDescent="0.25">
      <c r="B36" s="2">
        <v>28</v>
      </c>
      <c r="C36" s="13" t="str">
        <f>IF(Equipes!B29="","",VLOOKUP(B36,Equipes,2,FALSE))</f>
        <v>Naud Pierre</v>
      </c>
      <c r="D36" s="55">
        <f>SUMPRODUCT((tirage1!$B$5:$D$100=résultats!$C36)*tirage1!$E$5:$E$100)+SUMPRODUCT((tirage1!$H$5:$J$100=résultats!$C36)*tirage1!$K$5:$K$100)</f>
        <v>0</v>
      </c>
      <c r="E36" s="56">
        <f>SUMPRODUCT((tirage1!$B$5:$D$100=résultats!$C36)*tirage1!$K$5:$K$100)+SUMPRODUCT((tirage1!$H$5:$J$100=résultats!$C36)*tirage1!$E$5:$E$100)</f>
        <v>0</v>
      </c>
      <c r="F36" s="32">
        <f t="shared" si="5"/>
        <v>0</v>
      </c>
      <c r="G36" s="55">
        <f>SUMPRODUCT((tirage2!$B$5:$D$100=résultats!$C36)*tirage2!$E$5:$E$100)+SUMPRODUCT((tirage2!$H$5:$J$100=résultats!$C36)*tirage2!$K$5:$K$100)</f>
        <v>0</v>
      </c>
      <c r="H36" s="56">
        <f>SUMPRODUCT((tirage2!$B$5:$D$100=résultats!$C36)*tirage2!$K$5:$K$100)+SUMPRODUCT((tirage2!$H$5:$J$100=résultats!$C36)*tirage2!$E$5:$E$100)</f>
        <v>0</v>
      </c>
      <c r="I36" s="32">
        <f t="shared" si="6"/>
        <v>0</v>
      </c>
      <c r="J36" s="55">
        <f>SUMPRODUCT((tirage3!$B$5:$D$100=résultats!$C36)*tirage3!$E$5:$E$100)+SUMPRODUCT((tirage3!$H$5:$J$100=résultats!$C36)*tirage3!$K$5:$K$100)</f>
        <v>0</v>
      </c>
      <c r="K36" s="56">
        <f>SUMPRODUCT((tirage2!$B$5:$D$100=résultats!$C36)*tirage2!$K$5:$K$100)+SUMPRODUCT((tirage2!$H$5:$J$100=résultats!$C36)*tirage2!$E$5:$E$100)</f>
        <v>0</v>
      </c>
      <c r="L36" s="32">
        <f t="shared" si="7"/>
        <v>0</v>
      </c>
      <c r="M36" s="57"/>
      <c r="N36" s="58"/>
      <c r="O36" s="32">
        <f t="shared" si="8"/>
        <v>0</v>
      </c>
      <c r="P36" s="11">
        <f t="shared" si="9"/>
        <v>0</v>
      </c>
      <c r="Q36" s="22">
        <f t="shared" si="10"/>
        <v>0</v>
      </c>
      <c r="R36" s="18">
        <f t="shared" si="11"/>
        <v>0</v>
      </c>
      <c r="S36" s="8">
        <f t="shared" si="12"/>
        <v>0</v>
      </c>
      <c r="V36" s="2">
        <f t="shared" si="13"/>
        <v>28</v>
      </c>
      <c r="W36" s="6" t="str">
        <f t="shared" si="0"/>
        <v>Naud Pierre</v>
      </c>
      <c r="X36" s="7">
        <f t="shared" si="1"/>
        <v>0</v>
      </c>
      <c r="Y36" s="50">
        <f t="shared" si="2"/>
        <v>0</v>
      </c>
      <c r="Z36" s="46">
        <f t="shared" si="3"/>
        <v>0</v>
      </c>
      <c r="AA36" s="36">
        <f t="shared" si="4"/>
        <v>0</v>
      </c>
      <c r="AB36" s="35">
        <f t="shared" si="14"/>
        <v>0</v>
      </c>
      <c r="AC36" s="53" t="str">
        <f t="shared" si="15"/>
        <v/>
      </c>
    </row>
    <row r="37" spans="2:29" x14ac:dyDescent="0.25">
      <c r="B37" s="2">
        <v>29</v>
      </c>
      <c r="C37" s="13" t="str">
        <f>IF(Equipes!B30="","",VLOOKUP(B37,Equipes,2,FALSE))</f>
        <v>Montel Jeannot</v>
      </c>
      <c r="D37" s="55">
        <f>SUMPRODUCT((tirage1!$B$5:$D$100=résultats!$C37)*tirage1!$E$5:$E$100)+SUMPRODUCT((tirage1!$H$5:$J$100=résultats!$C37)*tirage1!$K$5:$K$100)</f>
        <v>0</v>
      </c>
      <c r="E37" s="56">
        <f>SUMPRODUCT((tirage1!$B$5:$D$100=résultats!$C37)*tirage1!$K$5:$K$100)+SUMPRODUCT((tirage1!$H$5:$J$100=résultats!$C37)*tirage1!$E$5:$E$100)</f>
        <v>0</v>
      </c>
      <c r="F37" s="32">
        <f t="shared" si="5"/>
        <v>0</v>
      </c>
      <c r="G37" s="55">
        <f>SUMPRODUCT((tirage2!$B$5:$D$100=résultats!$C37)*tirage2!$E$5:$E$100)+SUMPRODUCT((tirage2!$H$5:$J$100=résultats!$C37)*tirage2!$K$5:$K$100)</f>
        <v>0</v>
      </c>
      <c r="H37" s="56">
        <f>SUMPRODUCT((tirage2!$B$5:$D$100=résultats!$C37)*tirage2!$K$5:$K$100)+SUMPRODUCT((tirage2!$H$5:$J$100=résultats!$C37)*tirage2!$E$5:$E$100)</f>
        <v>0</v>
      </c>
      <c r="I37" s="32">
        <f t="shared" si="6"/>
        <v>0</v>
      </c>
      <c r="J37" s="55">
        <f>SUMPRODUCT((tirage3!$B$5:$D$100=résultats!$C37)*tirage3!$E$5:$E$100)+SUMPRODUCT((tirage3!$H$5:$J$100=résultats!$C37)*tirage3!$K$5:$K$100)</f>
        <v>0</v>
      </c>
      <c r="K37" s="56">
        <f>SUMPRODUCT((tirage2!$B$5:$D$100=résultats!$C37)*tirage2!$K$5:$K$100)+SUMPRODUCT((tirage2!$H$5:$J$100=résultats!$C37)*tirage2!$E$5:$E$100)</f>
        <v>0</v>
      </c>
      <c r="L37" s="32">
        <f t="shared" si="7"/>
        <v>0</v>
      </c>
      <c r="M37" s="57"/>
      <c r="N37" s="58"/>
      <c r="O37" s="32">
        <f t="shared" si="8"/>
        <v>0</v>
      </c>
      <c r="P37" s="11">
        <f t="shared" si="9"/>
        <v>0</v>
      </c>
      <c r="Q37" s="22">
        <f t="shared" si="10"/>
        <v>0</v>
      </c>
      <c r="R37" s="18">
        <f t="shared" si="11"/>
        <v>0</v>
      </c>
      <c r="S37" s="8">
        <f t="shared" si="12"/>
        <v>0</v>
      </c>
      <c r="V37" s="2">
        <f t="shared" si="13"/>
        <v>29</v>
      </c>
      <c r="W37" s="6" t="str">
        <f t="shared" si="0"/>
        <v>Montel Jeannot</v>
      </c>
      <c r="X37" s="7">
        <f t="shared" si="1"/>
        <v>0</v>
      </c>
      <c r="Y37" s="50">
        <f t="shared" si="2"/>
        <v>0</v>
      </c>
      <c r="Z37" s="46">
        <f t="shared" si="3"/>
        <v>0</v>
      </c>
      <c r="AA37" s="36">
        <f t="shared" si="4"/>
        <v>0</v>
      </c>
      <c r="AB37" s="35">
        <f t="shared" si="14"/>
        <v>0</v>
      </c>
      <c r="AC37" s="53" t="str">
        <f t="shared" si="15"/>
        <v/>
      </c>
    </row>
    <row r="38" spans="2:29" x14ac:dyDescent="0.25">
      <c r="B38" s="2">
        <v>30</v>
      </c>
      <c r="C38" s="13" t="str">
        <f>IF(Equipes!B31="","",VLOOKUP(B38,Equipes,2,FALSE))</f>
        <v>Mounaix Max</v>
      </c>
      <c r="D38" s="55">
        <f>SUMPRODUCT((tirage1!$B$5:$D$100=résultats!$C38)*tirage1!$E$5:$E$100)+SUMPRODUCT((tirage1!$H$5:$J$100=résultats!$C38)*tirage1!$K$5:$K$100)</f>
        <v>0</v>
      </c>
      <c r="E38" s="56">
        <f>SUMPRODUCT((tirage1!$B$5:$D$100=résultats!$C38)*tirage1!$K$5:$K$100)+SUMPRODUCT((tirage1!$H$5:$J$100=résultats!$C38)*tirage1!$E$5:$E$100)</f>
        <v>0</v>
      </c>
      <c r="F38" s="32">
        <f t="shared" si="5"/>
        <v>0</v>
      </c>
      <c r="G38" s="55">
        <f>SUMPRODUCT((tirage2!$B$5:$D$100=résultats!$C38)*tirage2!$E$5:$E$100)+SUMPRODUCT((tirage2!$H$5:$J$100=résultats!$C38)*tirage2!$K$5:$K$100)</f>
        <v>0</v>
      </c>
      <c r="H38" s="56">
        <f>SUMPRODUCT((tirage2!$B$5:$D$100=résultats!$C38)*tirage2!$K$5:$K$100)+SUMPRODUCT((tirage2!$H$5:$J$100=résultats!$C38)*tirage2!$E$5:$E$100)</f>
        <v>0</v>
      </c>
      <c r="I38" s="32">
        <f t="shared" si="6"/>
        <v>0</v>
      </c>
      <c r="J38" s="55">
        <f>SUMPRODUCT((tirage3!$B$5:$D$100=résultats!$C38)*tirage3!$E$5:$E$100)+SUMPRODUCT((tirage3!$H$5:$J$100=résultats!$C38)*tirage3!$K$5:$K$100)</f>
        <v>0</v>
      </c>
      <c r="K38" s="56">
        <f>SUMPRODUCT((tirage2!$B$5:$D$100=résultats!$C38)*tirage2!$K$5:$K$100)+SUMPRODUCT((tirage2!$H$5:$J$100=résultats!$C38)*tirage2!$E$5:$E$100)</f>
        <v>0</v>
      </c>
      <c r="L38" s="32">
        <f t="shared" si="7"/>
        <v>0</v>
      </c>
      <c r="M38" s="57"/>
      <c r="N38" s="58"/>
      <c r="O38" s="32">
        <f t="shared" si="8"/>
        <v>0</v>
      </c>
      <c r="P38" s="11">
        <f t="shared" si="9"/>
        <v>0</v>
      </c>
      <c r="Q38" s="22">
        <f t="shared" si="10"/>
        <v>0</v>
      </c>
      <c r="R38" s="18">
        <f t="shared" si="11"/>
        <v>0</v>
      </c>
      <c r="S38" s="8">
        <f t="shared" si="12"/>
        <v>0</v>
      </c>
      <c r="V38" s="2">
        <f t="shared" si="13"/>
        <v>30</v>
      </c>
      <c r="W38" s="6" t="str">
        <f t="shared" si="0"/>
        <v>Mounaix Max</v>
      </c>
      <c r="X38" s="7">
        <f t="shared" si="1"/>
        <v>0</v>
      </c>
      <c r="Y38" s="50">
        <f t="shared" si="2"/>
        <v>0</v>
      </c>
      <c r="Z38" s="46">
        <f t="shared" si="3"/>
        <v>0</v>
      </c>
      <c r="AA38" s="36">
        <f t="shared" si="4"/>
        <v>0</v>
      </c>
      <c r="AB38" s="35">
        <f t="shared" si="14"/>
        <v>0</v>
      </c>
      <c r="AC38" s="53" t="str">
        <f t="shared" si="15"/>
        <v/>
      </c>
    </row>
    <row r="39" spans="2:29" x14ac:dyDescent="0.25">
      <c r="B39" s="2">
        <v>31</v>
      </c>
      <c r="C39" s="13" t="str">
        <f>IF(Equipes!B32="","",VLOOKUP(B39,Equipes,2,FALSE))</f>
        <v/>
      </c>
      <c r="D39" s="55">
        <f>SUMPRODUCT((tirage1!$B$5:$D$100=résultats!$C39)*tirage1!$E$5:$E$100)+SUMPRODUCT((tirage1!$H$5:$J$100=résultats!$C39)*tirage1!$K$5:$K$100)</f>
        <v>0</v>
      </c>
      <c r="E39" s="56">
        <f>SUMPRODUCT((tirage1!$B$5:$D$100=résultats!$C39)*tirage1!$K$5:$K$100)+SUMPRODUCT((tirage1!$H$5:$J$100=résultats!$C39)*tirage1!$E$5:$E$100)</f>
        <v>0</v>
      </c>
      <c r="F39" s="32">
        <f t="shared" si="5"/>
        <v>0</v>
      </c>
      <c r="G39" s="55">
        <f>SUMPRODUCT((tirage2!$B$5:$D$100=résultats!$C39)*tirage2!$E$5:$E$100)+SUMPRODUCT((tirage2!$H$5:$J$100=résultats!$C39)*tirage2!$K$5:$K$100)</f>
        <v>0</v>
      </c>
      <c r="H39" s="56">
        <f>SUMPRODUCT((tirage2!$B$5:$D$100=résultats!$C39)*tirage2!$K$5:$K$100)+SUMPRODUCT((tirage2!$H$5:$J$100=résultats!$C39)*tirage2!$E$5:$E$100)</f>
        <v>0</v>
      </c>
      <c r="I39" s="32">
        <f t="shared" si="6"/>
        <v>0</v>
      </c>
      <c r="J39" s="55">
        <f>SUMPRODUCT((tirage3!$B$5:$D$100=résultats!$C39)*tirage3!$E$5:$E$100)+SUMPRODUCT((tirage3!$H$5:$J$100=résultats!$C39)*tirage3!$K$5:$K$100)</f>
        <v>0</v>
      </c>
      <c r="K39" s="56">
        <f>SUMPRODUCT((tirage2!$B$5:$D$100=résultats!$C39)*tirage2!$K$5:$K$100)+SUMPRODUCT((tirage2!$H$5:$J$100=résultats!$C39)*tirage2!$E$5:$E$100)</f>
        <v>0</v>
      </c>
      <c r="L39" s="32">
        <f t="shared" si="7"/>
        <v>0</v>
      </c>
      <c r="M39" s="57"/>
      <c r="N39" s="58"/>
      <c r="O39" s="32">
        <f t="shared" si="8"/>
        <v>0</v>
      </c>
      <c r="P39" s="11">
        <f t="shared" si="9"/>
        <v>0</v>
      </c>
      <c r="Q39" s="22">
        <f t="shared" si="10"/>
        <v>0</v>
      </c>
      <c r="R39" s="18">
        <f t="shared" si="11"/>
        <v>0</v>
      </c>
      <c r="S39" s="8">
        <f t="shared" si="12"/>
        <v>0</v>
      </c>
      <c r="V39" s="2">
        <f t="shared" si="13"/>
        <v>31</v>
      </c>
      <c r="W39" s="6" t="str">
        <f t="shared" si="0"/>
        <v/>
      </c>
      <c r="X39" s="7">
        <f t="shared" si="1"/>
        <v>0</v>
      </c>
      <c r="Y39" s="50">
        <f t="shared" si="2"/>
        <v>0</v>
      </c>
      <c r="Z39" s="46">
        <f t="shared" si="3"/>
        <v>0</v>
      </c>
      <c r="AA39" s="36">
        <f t="shared" si="4"/>
        <v>0</v>
      </c>
      <c r="AB39" s="35">
        <f t="shared" si="14"/>
        <v>0</v>
      </c>
      <c r="AC39" s="53" t="str">
        <f t="shared" si="15"/>
        <v/>
      </c>
    </row>
    <row r="40" spans="2:29" x14ac:dyDescent="0.25">
      <c r="B40" s="2">
        <v>32</v>
      </c>
      <c r="C40" s="13" t="str">
        <f>IF(Equipes!B33="","",VLOOKUP(B40,Equipes,2,FALSE))</f>
        <v/>
      </c>
      <c r="D40" s="55">
        <f>SUMPRODUCT((tirage1!$B$5:$D$100=résultats!$C40)*tirage1!$E$5:$E$100)+SUMPRODUCT((tirage1!$H$5:$J$100=résultats!$C40)*tirage1!$K$5:$K$100)</f>
        <v>0</v>
      </c>
      <c r="E40" s="56">
        <f>SUMPRODUCT((tirage1!$B$5:$D$100=résultats!$C40)*tirage1!$K$5:$K$100)+SUMPRODUCT((tirage1!$H$5:$J$100=résultats!$C40)*tirage1!$E$5:$E$100)</f>
        <v>0</v>
      </c>
      <c r="F40" s="32">
        <f t="shared" si="5"/>
        <v>0</v>
      </c>
      <c r="G40" s="55">
        <f>SUMPRODUCT((tirage2!$B$5:$D$100=résultats!$C40)*tirage2!$E$5:$E$100)+SUMPRODUCT((tirage2!$H$5:$J$100=résultats!$C40)*tirage2!$K$5:$K$100)</f>
        <v>0</v>
      </c>
      <c r="H40" s="56">
        <f>SUMPRODUCT((tirage2!$B$5:$D$100=résultats!$C40)*tirage2!$K$5:$K$100)+SUMPRODUCT((tirage2!$H$5:$J$100=résultats!$C40)*tirage2!$E$5:$E$100)</f>
        <v>0</v>
      </c>
      <c r="I40" s="32">
        <f t="shared" si="6"/>
        <v>0</v>
      </c>
      <c r="J40" s="55">
        <f>SUMPRODUCT((tirage3!$B$5:$D$100=résultats!$C40)*tirage3!$E$5:$E$100)+SUMPRODUCT((tirage3!$H$5:$J$100=résultats!$C40)*tirage3!$K$5:$K$100)</f>
        <v>0</v>
      </c>
      <c r="K40" s="56">
        <f>SUMPRODUCT((tirage2!$B$5:$D$100=résultats!$C40)*tirage2!$K$5:$K$100)+SUMPRODUCT((tirage2!$H$5:$J$100=résultats!$C40)*tirage2!$E$5:$E$100)</f>
        <v>0</v>
      </c>
      <c r="L40" s="32">
        <f t="shared" si="7"/>
        <v>0</v>
      </c>
      <c r="M40" s="57"/>
      <c r="N40" s="58"/>
      <c r="O40" s="32">
        <f t="shared" si="8"/>
        <v>0</v>
      </c>
      <c r="P40" s="11">
        <f t="shared" si="9"/>
        <v>0</v>
      </c>
      <c r="Q40" s="22">
        <f t="shared" si="10"/>
        <v>0</v>
      </c>
      <c r="R40" s="18">
        <f t="shared" si="11"/>
        <v>0</v>
      </c>
      <c r="S40" s="8">
        <f t="shared" si="12"/>
        <v>0</v>
      </c>
      <c r="V40" s="2">
        <f t="shared" si="13"/>
        <v>32</v>
      </c>
      <c r="W40" s="6" t="str">
        <f t="shared" si="0"/>
        <v/>
      </c>
      <c r="X40" s="7">
        <f t="shared" si="1"/>
        <v>0</v>
      </c>
      <c r="Y40" s="50">
        <f t="shared" si="2"/>
        <v>0</v>
      </c>
      <c r="Z40" s="46">
        <f t="shared" si="3"/>
        <v>0</v>
      </c>
      <c r="AA40" s="36">
        <f t="shared" si="4"/>
        <v>0</v>
      </c>
      <c r="AB40" s="35">
        <f t="shared" si="14"/>
        <v>0</v>
      </c>
      <c r="AC40" s="53" t="str">
        <f t="shared" si="15"/>
        <v/>
      </c>
    </row>
    <row r="41" spans="2:29" x14ac:dyDescent="0.25">
      <c r="B41" s="2">
        <v>33</v>
      </c>
      <c r="C41" s="13" t="str">
        <f>IF(Equipes!B34="","",VLOOKUP(B41,Equipes,2,FALSE))</f>
        <v/>
      </c>
      <c r="D41" s="55">
        <f>SUMPRODUCT((tirage1!$B$5:$D$100=résultats!$C41)*tirage1!$E$5:$E$100)+SUMPRODUCT((tirage1!$H$5:$J$100=résultats!$C41)*tirage1!$K$5:$K$100)</f>
        <v>0</v>
      </c>
      <c r="E41" s="56">
        <f>SUMPRODUCT((tirage1!$B$5:$D$100=résultats!$C41)*tirage1!$K$5:$K$100)+SUMPRODUCT((tirage1!$H$5:$J$100=résultats!$C41)*tirage1!$E$5:$E$100)</f>
        <v>0</v>
      </c>
      <c r="F41" s="32">
        <f t="shared" si="5"/>
        <v>0</v>
      </c>
      <c r="G41" s="55">
        <f>SUMPRODUCT((tirage2!$B$5:$D$100=résultats!$C41)*tirage2!$E$5:$E$100)+SUMPRODUCT((tirage2!$H$5:$J$100=résultats!$C41)*tirage2!$K$5:$K$100)</f>
        <v>0</v>
      </c>
      <c r="H41" s="56">
        <f>SUMPRODUCT((tirage2!$B$5:$D$100=résultats!$C41)*tirage2!$K$5:$K$100)+SUMPRODUCT((tirage2!$H$5:$J$100=résultats!$C41)*tirage2!$E$5:$E$100)</f>
        <v>0</v>
      </c>
      <c r="I41" s="32">
        <f t="shared" si="6"/>
        <v>0</v>
      </c>
      <c r="J41" s="55">
        <f>SUMPRODUCT((tirage3!$B$5:$D$100=résultats!$C41)*tirage3!$E$5:$E$100)+SUMPRODUCT((tirage3!$H$5:$J$100=résultats!$C41)*tirage3!$K$5:$K$100)</f>
        <v>0</v>
      </c>
      <c r="K41" s="56">
        <f>SUMPRODUCT((tirage2!$B$5:$D$100=résultats!$C41)*tirage2!$K$5:$K$100)+SUMPRODUCT((tirage2!$H$5:$J$100=résultats!$C41)*tirage2!$E$5:$E$100)</f>
        <v>0</v>
      </c>
      <c r="L41" s="32">
        <f t="shared" si="7"/>
        <v>0</v>
      </c>
      <c r="M41" s="57"/>
      <c r="N41" s="58"/>
      <c r="O41" s="32">
        <f t="shared" si="8"/>
        <v>0</v>
      </c>
      <c r="P41" s="11">
        <f t="shared" si="9"/>
        <v>0</v>
      </c>
      <c r="Q41" s="22">
        <f t="shared" si="10"/>
        <v>0</v>
      </c>
      <c r="R41" s="18">
        <f t="shared" si="11"/>
        <v>0</v>
      </c>
      <c r="S41" s="8">
        <f t="shared" si="12"/>
        <v>0</v>
      </c>
      <c r="V41" s="2">
        <f t="shared" si="13"/>
        <v>33</v>
      </c>
      <c r="W41" s="6" t="str">
        <f t="shared" ref="W41:W72" si="16">IF(C41="","",VLOOKUP(V41,Parties,2,FALSE))</f>
        <v/>
      </c>
      <c r="X41" s="7">
        <f t="shared" ref="X41:X72" si="17">IFERROR(VLOOKUP(V41,Parties,15,0),"")</f>
        <v>0</v>
      </c>
      <c r="Y41" s="50">
        <f t="shared" ref="Y41:Y72" si="18">IFERROR(VLOOKUP(V41,Parties,16,0),"")</f>
        <v>0</v>
      </c>
      <c r="Z41" s="46">
        <f t="shared" ref="Z41:Z72" si="19">IFERROR(VLOOKUP(V41,Parties,17,0),"")</f>
        <v>0</v>
      </c>
      <c r="AA41" s="36">
        <f t="shared" ref="AA41:AA72" si="20">IFERROR(VLOOKUP(V41,Parties,18,0),"")</f>
        <v>0</v>
      </c>
      <c r="AB41" s="35">
        <f t="shared" si="14"/>
        <v>0</v>
      </c>
      <c r="AC41" s="53" t="str">
        <f t="shared" si="15"/>
        <v/>
      </c>
    </row>
    <row r="42" spans="2:29" x14ac:dyDescent="0.25">
      <c r="B42" s="2">
        <v>34</v>
      </c>
      <c r="C42" s="13" t="str">
        <f>IF(Equipes!B35="","",VLOOKUP(B42,Equipes,2,FALSE))</f>
        <v/>
      </c>
      <c r="D42" s="55">
        <f>SUMPRODUCT((tirage1!$B$5:$D$100=résultats!$C42)*tirage1!$E$5:$E$100)+SUMPRODUCT((tirage1!$H$5:$J$100=résultats!$C42)*tirage1!$K$5:$K$100)</f>
        <v>0</v>
      </c>
      <c r="E42" s="56">
        <f>SUMPRODUCT((tirage1!$B$5:$D$100=résultats!$C42)*tirage1!$K$5:$K$100)+SUMPRODUCT((tirage1!$H$5:$J$100=résultats!$C42)*tirage1!$E$5:$E$100)</f>
        <v>0</v>
      </c>
      <c r="F42" s="32">
        <f t="shared" si="5"/>
        <v>0</v>
      </c>
      <c r="G42" s="55">
        <f>SUMPRODUCT((tirage2!$B$5:$D$100=résultats!$C42)*tirage2!$E$5:$E$100)+SUMPRODUCT((tirage2!$H$5:$J$100=résultats!$C42)*tirage2!$K$5:$K$100)</f>
        <v>0</v>
      </c>
      <c r="H42" s="56">
        <f>SUMPRODUCT((tirage2!$B$5:$D$100=résultats!$C42)*tirage2!$K$5:$K$100)+SUMPRODUCT((tirage2!$H$5:$J$100=résultats!$C42)*tirage2!$E$5:$E$100)</f>
        <v>0</v>
      </c>
      <c r="I42" s="32">
        <f t="shared" si="6"/>
        <v>0</v>
      </c>
      <c r="J42" s="55">
        <f>SUMPRODUCT((tirage3!$B$5:$D$100=résultats!$C42)*tirage3!$E$5:$E$100)+SUMPRODUCT((tirage3!$H$5:$J$100=résultats!$C42)*tirage3!$K$5:$K$100)</f>
        <v>0</v>
      </c>
      <c r="K42" s="56">
        <f>SUMPRODUCT((tirage2!$B$5:$D$100=résultats!$C42)*tirage2!$K$5:$K$100)+SUMPRODUCT((tirage2!$H$5:$J$100=résultats!$C42)*tirage2!$E$5:$E$100)</f>
        <v>0</v>
      </c>
      <c r="L42" s="32">
        <f t="shared" si="7"/>
        <v>0</v>
      </c>
      <c r="M42" s="57"/>
      <c r="N42" s="58"/>
      <c r="O42" s="32">
        <f t="shared" si="8"/>
        <v>0</v>
      </c>
      <c r="P42" s="11">
        <f t="shared" si="9"/>
        <v>0</v>
      </c>
      <c r="Q42" s="22">
        <f t="shared" si="10"/>
        <v>0</v>
      </c>
      <c r="R42" s="18">
        <f t="shared" si="11"/>
        <v>0</v>
      </c>
      <c r="S42" s="8">
        <f t="shared" si="12"/>
        <v>0</v>
      </c>
      <c r="V42" s="2">
        <f t="shared" si="13"/>
        <v>34</v>
      </c>
      <c r="W42" s="6" t="str">
        <f t="shared" si="16"/>
        <v/>
      </c>
      <c r="X42" s="7">
        <f t="shared" si="17"/>
        <v>0</v>
      </c>
      <c r="Y42" s="50">
        <f t="shared" si="18"/>
        <v>0</v>
      </c>
      <c r="Z42" s="46">
        <f t="shared" si="19"/>
        <v>0</v>
      </c>
      <c r="AA42" s="36">
        <f t="shared" si="20"/>
        <v>0</v>
      </c>
      <c r="AB42" s="35">
        <f t="shared" si="14"/>
        <v>0</v>
      </c>
      <c r="AC42" s="53" t="str">
        <f t="shared" si="15"/>
        <v/>
      </c>
    </row>
    <row r="43" spans="2:29" x14ac:dyDescent="0.25">
      <c r="B43" s="2">
        <v>35</v>
      </c>
      <c r="C43" s="13" t="str">
        <f>IF(Equipes!B36="","",VLOOKUP(B43,Equipes,2,FALSE))</f>
        <v/>
      </c>
      <c r="D43" s="55">
        <f>SUMPRODUCT((tirage1!$B$5:$D$100=résultats!$C43)*tirage1!$E$5:$E$100)+SUMPRODUCT((tirage1!$H$5:$J$100=résultats!$C43)*tirage1!$K$5:$K$100)</f>
        <v>0</v>
      </c>
      <c r="E43" s="56">
        <f>SUMPRODUCT((tirage1!$B$5:$D$100=résultats!$C43)*tirage1!$K$5:$K$100)+SUMPRODUCT((tirage1!$H$5:$J$100=résultats!$C43)*tirage1!$E$5:$E$100)</f>
        <v>0</v>
      </c>
      <c r="F43" s="32">
        <f t="shared" si="5"/>
        <v>0</v>
      </c>
      <c r="G43" s="55">
        <f>SUMPRODUCT((tirage2!$B$5:$D$100=résultats!$C43)*tirage2!$E$5:$E$100)+SUMPRODUCT((tirage2!$H$5:$J$100=résultats!$C43)*tirage2!$K$5:$K$100)</f>
        <v>0</v>
      </c>
      <c r="H43" s="56">
        <f>SUMPRODUCT((tirage2!$B$5:$D$100=résultats!$C43)*tirage2!$K$5:$K$100)+SUMPRODUCT((tirage2!$H$5:$J$100=résultats!$C43)*tirage2!$E$5:$E$100)</f>
        <v>0</v>
      </c>
      <c r="I43" s="32">
        <f t="shared" si="6"/>
        <v>0</v>
      </c>
      <c r="J43" s="55">
        <f>SUMPRODUCT((tirage3!$B$5:$D$100=résultats!$C43)*tirage3!$E$5:$E$100)+SUMPRODUCT((tirage3!$H$5:$J$100=résultats!$C43)*tirage3!$K$5:$K$100)</f>
        <v>0</v>
      </c>
      <c r="K43" s="56">
        <f>SUMPRODUCT((tirage2!$B$5:$D$100=résultats!$C43)*tirage2!$K$5:$K$100)+SUMPRODUCT((tirage2!$H$5:$J$100=résultats!$C43)*tirage2!$E$5:$E$100)</f>
        <v>0</v>
      </c>
      <c r="L43" s="32">
        <f t="shared" si="7"/>
        <v>0</v>
      </c>
      <c r="M43" s="57"/>
      <c r="N43" s="58"/>
      <c r="O43" s="32">
        <f t="shared" si="8"/>
        <v>0</v>
      </c>
      <c r="P43" s="11">
        <f t="shared" si="9"/>
        <v>0</v>
      </c>
      <c r="Q43" s="22">
        <f t="shared" si="10"/>
        <v>0</v>
      </c>
      <c r="R43" s="18">
        <f t="shared" si="11"/>
        <v>0</v>
      </c>
      <c r="S43" s="8">
        <f t="shared" si="12"/>
        <v>0</v>
      </c>
      <c r="V43" s="2">
        <f t="shared" si="13"/>
        <v>35</v>
      </c>
      <c r="W43" s="6" t="str">
        <f t="shared" si="16"/>
        <v/>
      </c>
      <c r="X43" s="7">
        <f t="shared" si="17"/>
        <v>0</v>
      </c>
      <c r="Y43" s="50">
        <f t="shared" si="18"/>
        <v>0</v>
      </c>
      <c r="Z43" s="46">
        <f t="shared" si="19"/>
        <v>0</v>
      </c>
      <c r="AA43" s="36">
        <f t="shared" si="20"/>
        <v>0</v>
      </c>
      <c r="AB43" s="35">
        <f t="shared" si="14"/>
        <v>0</v>
      </c>
      <c r="AC43" s="53" t="str">
        <f t="shared" si="15"/>
        <v/>
      </c>
    </row>
    <row r="44" spans="2:29" x14ac:dyDescent="0.25">
      <c r="B44" s="2">
        <v>36</v>
      </c>
      <c r="C44" s="13" t="str">
        <f>IF(Equipes!B37="","",VLOOKUP(B44,Equipes,2,FALSE))</f>
        <v/>
      </c>
      <c r="D44" s="55">
        <f>SUMPRODUCT((tirage1!$B$5:$D$100=résultats!$C44)*tirage1!$E$5:$E$100)+SUMPRODUCT((tirage1!$H$5:$J$100=résultats!$C44)*tirage1!$K$5:$K$100)</f>
        <v>0</v>
      </c>
      <c r="E44" s="56">
        <f>SUMPRODUCT((tirage1!$B$5:$D$100=résultats!$C44)*tirage1!$K$5:$K$100)+SUMPRODUCT((tirage1!$H$5:$J$100=résultats!$C44)*tirage1!$E$5:$E$100)</f>
        <v>0</v>
      </c>
      <c r="F44" s="32">
        <f t="shared" si="5"/>
        <v>0</v>
      </c>
      <c r="G44" s="55">
        <f>SUMPRODUCT((tirage2!$B$5:$D$100=résultats!$C44)*tirage2!$E$5:$E$100)+SUMPRODUCT((tirage2!$H$5:$J$100=résultats!$C44)*tirage2!$K$5:$K$100)</f>
        <v>0</v>
      </c>
      <c r="H44" s="56">
        <f>SUMPRODUCT((tirage2!$B$5:$D$100=résultats!$C44)*tirage2!$K$5:$K$100)+SUMPRODUCT((tirage2!$H$5:$J$100=résultats!$C44)*tirage2!$E$5:$E$100)</f>
        <v>0</v>
      </c>
      <c r="I44" s="32">
        <f t="shared" si="6"/>
        <v>0</v>
      </c>
      <c r="J44" s="55">
        <f>SUMPRODUCT((tirage3!$B$5:$D$100=résultats!$C44)*tirage3!$E$5:$E$100)+SUMPRODUCT((tirage3!$H$5:$J$100=résultats!$C44)*tirage3!$K$5:$K$100)</f>
        <v>0</v>
      </c>
      <c r="K44" s="56">
        <f>SUMPRODUCT((tirage2!$B$5:$D$100=résultats!$C44)*tirage2!$K$5:$K$100)+SUMPRODUCT((tirage2!$H$5:$J$100=résultats!$C44)*tirage2!$E$5:$E$100)</f>
        <v>0</v>
      </c>
      <c r="L44" s="32">
        <f t="shared" si="7"/>
        <v>0</v>
      </c>
      <c r="M44" s="57"/>
      <c r="N44" s="58"/>
      <c r="O44" s="32">
        <f t="shared" si="8"/>
        <v>0</v>
      </c>
      <c r="P44" s="11">
        <f t="shared" si="9"/>
        <v>0</v>
      </c>
      <c r="Q44" s="22">
        <f t="shared" si="10"/>
        <v>0</v>
      </c>
      <c r="R44" s="18">
        <f t="shared" si="11"/>
        <v>0</v>
      </c>
      <c r="S44" s="8">
        <f t="shared" si="12"/>
        <v>0</v>
      </c>
      <c r="V44" s="2">
        <f t="shared" si="13"/>
        <v>36</v>
      </c>
      <c r="W44" s="6" t="str">
        <f t="shared" si="16"/>
        <v/>
      </c>
      <c r="X44" s="7">
        <f t="shared" si="17"/>
        <v>0</v>
      </c>
      <c r="Y44" s="50">
        <f t="shared" si="18"/>
        <v>0</v>
      </c>
      <c r="Z44" s="46">
        <f t="shared" si="19"/>
        <v>0</v>
      </c>
      <c r="AA44" s="36">
        <f t="shared" si="20"/>
        <v>0</v>
      </c>
      <c r="AB44" s="35">
        <f t="shared" si="14"/>
        <v>0</v>
      </c>
      <c r="AC44" s="53" t="str">
        <f t="shared" si="15"/>
        <v/>
      </c>
    </row>
    <row r="45" spans="2:29" x14ac:dyDescent="0.25">
      <c r="B45" s="2">
        <v>37</v>
      </c>
      <c r="C45" s="13" t="str">
        <f>IF(Equipes!B38="","",VLOOKUP(B45,Equipes,2,FALSE))</f>
        <v/>
      </c>
      <c r="D45" s="55">
        <f>SUMPRODUCT((tirage1!$B$5:$D$100=résultats!$C45)*tirage1!$E$5:$E$100)+SUMPRODUCT((tirage1!$H$5:$J$100=résultats!$C45)*tirage1!$K$5:$K$100)</f>
        <v>0</v>
      </c>
      <c r="E45" s="56">
        <f>SUMPRODUCT((tirage1!$B$5:$D$100=résultats!$C45)*tirage1!$K$5:$K$100)+SUMPRODUCT((tirage1!$H$5:$J$100=résultats!$C45)*tirage1!$E$5:$E$100)</f>
        <v>0</v>
      </c>
      <c r="F45" s="32">
        <f t="shared" si="5"/>
        <v>0</v>
      </c>
      <c r="G45" s="55">
        <f>SUMPRODUCT((tirage2!$B$5:$D$100=résultats!$C45)*tirage2!$E$5:$E$100)+SUMPRODUCT((tirage2!$H$5:$J$100=résultats!$C45)*tirage2!$K$5:$K$100)</f>
        <v>0</v>
      </c>
      <c r="H45" s="56">
        <f>SUMPRODUCT((tirage2!$B$5:$D$100=résultats!$C45)*tirage2!$K$5:$K$100)+SUMPRODUCT((tirage2!$H$5:$J$100=résultats!$C45)*tirage2!$E$5:$E$100)</f>
        <v>0</v>
      </c>
      <c r="I45" s="32">
        <f t="shared" si="6"/>
        <v>0</v>
      </c>
      <c r="J45" s="55">
        <f>SUMPRODUCT((tirage3!$B$5:$D$100=résultats!$C45)*tirage3!$E$5:$E$100)+SUMPRODUCT((tirage3!$H$5:$J$100=résultats!$C45)*tirage3!$K$5:$K$100)</f>
        <v>0</v>
      </c>
      <c r="K45" s="56">
        <f>SUMPRODUCT((tirage2!$B$5:$D$100=résultats!$C45)*tirage2!$K$5:$K$100)+SUMPRODUCT((tirage2!$H$5:$J$100=résultats!$C45)*tirage2!$E$5:$E$100)</f>
        <v>0</v>
      </c>
      <c r="L45" s="32">
        <f t="shared" si="7"/>
        <v>0</v>
      </c>
      <c r="M45" s="57"/>
      <c r="N45" s="58"/>
      <c r="O45" s="32">
        <f t="shared" si="8"/>
        <v>0</v>
      </c>
      <c r="P45" s="11">
        <f t="shared" si="9"/>
        <v>0</v>
      </c>
      <c r="Q45" s="22">
        <f t="shared" si="10"/>
        <v>0</v>
      </c>
      <c r="R45" s="18">
        <f t="shared" si="11"/>
        <v>0</v>
      </c>
      <c r="S45" s="8">
        <f t="shared" si="12"/>
        <v>0</v>
      </c>
      <c r="V45" s="2">
        <f t="shared" si="13"/>
        <v>37</v>
      </c>
      <c r="W45" s="6" t="str">
        <f t="shared" si="16"/>
        <v/>
      </c>
      <c r="X45" s="7">
        <f t="shared" si="17"/>
        <v>0</v>
      </c>
      <c r="Y45" s="50">
        <f t="shared" si="18"/>
        <v>0</v>
      </c>
      <c r="Z45" s="46">
        <f t="shared" si="19"/>
        <v>0</v>
      </c>
      <c r="AA45" s="36">
        <f t="shared" si="20"/>
        <v>0</v>
      </c>
      <c r="AB45" s="35">
        <f t="shared" si="14"/>
        <v>0</v>
      </c>
      <c r="AC45" s="53" t="str">
        <f t="shared" si="15"/>
        <v/>
      </c>
    </row>
    <row r="46" spans="2:29" x14ac:dyDescent="0.25">
      <c r="B46" s="2">
        <v>38</v>
      </c>
      <c r="C46" s="13" t="str">
        <f>IF(Equipes!B39="","",VLOOKUP(B46,Equipes,2,FALSE))</f>
        <v/>
      </c>
      <c r="D46" s="55">
        <f>SUMPRODUCT((tirage1!$B$5:$D$100=résultats!$C46)*tirage1!$E$5:$E$100)+SUMPRODUCT((tirage1!$H$5:$J$100=résultats!$C46)*tirage1!$K$5:$K$100)</f>
        <v>0</v>
      </c>
      <c r="E46" s="56">
        <f>SUMPRODUCT((tirage1!$B$5:$D$100=résultats!$C46)*tirage1!$K$5:$K$100)+SUMPRODUCT((tirage1!$H$5:$J$100=résultats!$C46)*tirage1!$E$5:$E$100)</f>
        <v>0</v>
      </c>
      <c r="F46" s="32">
        <f t="shared" si="5"/>
        <v>0</v>
      </c>
      <c r="G46" s="55">
        <f>SUMPRODUCT((tirage2!$B$5:$D$100=résultats!$C46)*tirage2!$E$5:$E$100)+SUMPRODUCT((tirage2!$H$5:$J$100=résultats!$C46)*tirage2!$K$5:$K$100)</f>
        <v>0</v>
      </c>
      <c r="H46" s="56">
        <f>SUMPRODUCT((tirage2!$B$5:$D$100=résultats!$C46)*tirage2!$K$5:$K$100)+SUMPRODUCT((tirage2!$H$5:$J$100=résultats!$C46)*tirage2!$E$5:$E$100)</f>
        <v>0</v>
      </c>
      <c r="I46" s="32">
        <f t="shared" si="6"/>
        <v>0</v>
      </c>
      <c r="J46" s="55">
        <f>SUMPRODUCT((tirage3!$B$5:$D$100=résultats!$C46)*tirage3!$E$5:$E$100)+SUMPRODUCT((tirage3!$H$5:$J$100=résultats!$C46)*tirage3!$K$5:$K$100)</f>
        <v>0</v>
      </c>
      <c r="K46" s="56">
        <f>SUMPRODUCT((tirage2!$B$5:$D$100=résultats!$C46)*tirage2!$K$5:$K$100)+SUMPRODUCT((tirage2!$H$5:$J$100=résultats!$C46)*tirage2!$E$5:$E$100)</f>
        <v>0</v>
      </c>
      <c r="L46" s="32">
        <f t="shared" si="7"/>
        <v>0</v>
      </c>
      <c r="M46" s="57"/>
      <c r="N46" s="58"/>
      <c r="O46" s="32">
        <f t="shared" si="8"/>
        <v>0</v>
      </c>
      <c r="P46" s="11">
        <f t="shared" si="9"/>
        <v>0</v>
      </c>
      <c r="Q46" s="22">
        <f t="shared" si="10"/>
        <v>0</v>
      </c>
      <c r="R46" s="18">
        <f t="shared" si="11"/>
        <v>0</v>
      </c>
      <c r="S46" s="8">
        <f t="shared" si="12"/>
        <v>0</v>
      </c>
      <c r="V46" s="2">
        <f t="shared" si="13"/>
        <v>38</v>
      </c>
      <c r="W46" s="6" t="str">
        <f t="shared" si="16"/>
        <v/>
      </c>
      <c r="X46" s="7">
        <f t="shared" si="17"/>
        <v>0</v>
      </c>
      <c r="Y46" s="50">
        <f t="shared" si="18"/>
        <v>0</v>
      </c>
      <c r="Z46" s="46">
        <f t="shared" si="19"/>
        <v>0</v>
      </c>
      <c r="AA46" s="36">
        <f t="shared" si="20"/>
        <v>0</v>
      </c>
      <c r="AB46" s="35">
        <f t="shared" si="14"/>
        <v>0</v>
      </c>
      <c r="AC46" s="53" t="str">
        <f t="shared" si="15"/>
        <v/>
      </c>
    </row>
    <row r="47" spans="2:29" x14ac:dyDescent="0.25">
      <c r="B47" s="2">
        <v>39</v>
      </c>
      <c r="C47" s="13" t="str">
        <f>IF(Equipes!B40="","",VLOOKUP(B47,Equipes,2,FALSE))</f>
        <v/>
      </c>
      <c r="D47" s="55">
        <f>SUMPRODUCT((tirage1!$B$5:$D$100=résultats!$C47)*tirage1!$E$5:$E$100)+SUMPRODUCT((tirage1!$H$5:$J$100=résultats!$C47)*tirage1!$K$5:$K$100)</f>
        <v>0</v>
      </c>
      <c r="E47" s="56">
        <f>SUMPRODUCT((tirage1!$B$5:$D$100=résultats!$C47)*tirage1!$K$5:$K$100)+SUMPRODUCT((tirage1!$H$5:$J$100=résultats!$C47)*tirage1!$E$5:$E$100)</f>
        <v>0</v>
      </c>
      <c r="F47" s="32">
        <f t="shared" si="5"/>
        <v>0</v>
      </c>
      <c r="G47" s="55">
        <f>SUMPRODUCT((tirage2!$B$5:$D$100=résultats!$C47)*tirage2!$E$5:$E$100)+SUMPRODUCT((tirage2!$H$5:$J$100=résultats!$C47)*tirage2!$K$5:$K$100)</f>
        <v>0</v>
      </c>
      <c r="H47" s="56">
        <f>SUMPRODUCT((tirage2!$B$5:$D$100=résultats!$C47)*tirage2!$K$5:$K$100)+SUMPRODUCT((tirage2!$H$5:$J$100=résultats!$C47)*tirage2!$E$5:$E$100)</f>
        <v>0</v>
      </c>
      <c r="I47" s="32">
        <f t="shared" si="6"/>
        <v>0</v>
      </c>
      <c r="J47" s="55">
        <f>SUMPRODUCT((tirage3!$B$5:$D$100=résultats!$C47)*tirage3!$E$5:$E$100)+SUMPRODUCT((tirage3!$H$5:$J$100=résultats!$C47)*tirage3!$K$5:$K$100)</f>
        <v>0</v>
      </c>
      <c r="K47" s="56">
        <f>SUMPRODUCT((tirage2!$B$5:$D$100=résultats!$C47)*tirage2!$K$5:$K$100)+SUMPRODUCT((tirage2!$H$5:$J$100=résultats!$C47)*tirage2!$E$5:$E$100)</f>
        <v>0</v>
      </c>
      <c r="L47" s="32">
        <f t="shared" si="7"/>
        <v>0</v>
      </c>
      <c r="M47" s="57"/>
      <c r="N47" s="58"/>
      <c r="O47" s="32">
        <f t="shared" si="8"/>
        <v>0</v>
      </c>
      <c r="P47" s="11">
        <f t="shared" si="9"/>
        <v>0</v>
      </c>
      <c r="Q47" s="22">
        <f t="shared" si="10"/>
        <v>0</v>
      </c>
      <c r="R47" s="18">
        <f t="shared" si="11"/>
        <v>0</v>
      </c>
      <c r="S47" s="8">
        <f t="shared" si="12"/>
        <v>0</v>
      </c>
      <c r="V47" s="2">
        <f t="shared" si="13"/>
        <v>39</v>
      </c>
      <c r="W47" s="6" t="str">
        <f t="shared" si="16"/>
        <v/>
      </c>
      <c r="X47" s="7">
        <f t="shared" si="17"/>
        <v>0</v>
      </c>
      <c r="Y47" s="50">
        <f t="shared" si="18"/>
        <v>0</v>
      </c>
      <c r="Z47" s="46">
        <f t="shared" si="19"/>
        <v>0</v>
      </c>
      <c r="AA47" s="36">
        <f t="shared" si="20"/>
        <v>0</v>
      </c>
      <c r="AB47" s="35">
        <f t="shared" si="14"/>
        <v>0</v>
      </c>
      <c r="AC47" s="53" t="str">
        <f t="shared" si="15"/>
        <v/>
      </c>
    </row>
    <row r="48" spans="2:29" x14ac:dyDescent="0.25">
      <c r="B48" s="2">
        <v>40</v>
      </c>
      <c r="C48" s="13" t="str">
        <f>IF(Equipes!B41="","",VLOOKUP(B48,Equipes,2,FALSE))</f>
        <v/>
      </c>
      <c r="D48" s="55">
        <f>SUMPRODUCT((tirage1!$B$5:$D$100=résultats!$C48)*tirage1!$E$5:$E$100)+SUMPRODUCT((tirage1!$H$5:$J$100=résultats!$C48)*tirage1!$K$5:$K$100)</f>
        <v>0</v>
      </c>
      <c r="E48" s="56">
        <f>SUMPRODUCT((tirage1!$B$5:$D$100=résultats!$C48)*tirage1!$K$5:$K$100)+SUMPRODUCT((tirage1!$H$5:$J$100=résultats!$C48)*tirage1!$E$5:$E$100)</f>
        <v>0</v>
      </c>
      <c r="F48" s="32">
        <f t="shared" si="5"/>
        <v>0</v>
      </c>
      <c r="G48" s="55">
        <f>SUMPRODUCT((tirage2!$B$5:$D$100=résultats!$C48)*tirage2!$E$5:$E$100)+SUMPRODUCT((tirage2!$H$5:$J$100=résultats!$C48)*tirage2!$K$5:$K$100)</f>
        <v>0</v>
      </c>
      <c r="H48" s="56">
        <f>SUMPRODUCT((tirage2!$B$5:$D$100=résultats!$C48)*tirage2!$K$5:$K$100)+SUMPRODUCT((tirage2!$H$5:$J$100=résultats!$C48)*tirage2!$E$5:$E$100)</f>
        <v>0</v>
      </c>
      <c r="I48" s="32">
        <f t="shared" si="6"/>
        <v>0</v>
      </c>
      <c r="J48" s="55">
        <f>SUMPRODUCT((tirage3!$B$5:$D$100=résultats!$C48)*tirage3!$E$5:$E$100)+SUMPRODUCT((tirage3!$H$5:$J$100=résultats!$C48)*tirage3!$K$5:$K$100)</f>
        <v>0</v>
      </c>
      <c r="K48" s="56">
        <f>SUMPRODUCT((tirage2!$B$5:$D$100=résultats!$C48)*tirage2!$K$5:$K$100)+SUMPRODUCT((tirage2!$H$5:$J$100=résultats!$C48)*tirage2!$E$5:$E$100)</f>
        <v>0</v>
      </c>
      <c r="L48" s="32">
        <f t="shared" si="7"/>
        <v>0</v>
      </c>
      <c r="M48" s="57"/>
      <c r="N48" s="58"/>
      <c r="O48" s="32">
        <f t="shared" si="8"/>
        <v>0</v>
      </c>
      <c r="P48" s="11">
        <f t="shared" si="9"/>
        <v>0</v>
      </c>
      <c r="Q48" s="22">
        <f t="shared" si="10"/>
        <v>0</v>
      </c>
      <c r="R48" s="18">
        <f t="shared" si="11"/>
        <v>0</v>
      </c>
      <c r="S48" s="8">
        <f t="shared" si="12"/>
        <v>0</v>
      </c>
      <c r="V48" s="2">
        <f t="shared" si="13"/>
        <v>40</v>
      </c>
      <c r="W48" s="6" t="str">
        <f t="shared" si="16"/>
        <v/>
      </c>
      <c r="X48" s="7">
        <f t="shared" si="17"/>
        <v>0</v>
      </c>
      <c r="Y48" s="50">
        <f t="shared" si="18"/>
        <v>0</v>
      </c>
      <c r="Z48" s="46">
        <f t="shared" si="19"/>
        <v>0</v>
      </c>
      <c r="AA48" s="36">
        <f t="shared" si="20"/>
        <v>0</v>
      </c>
      <c r="AB48" s="35">
        <f t="shared" si="14"/>
        <v>0</v>
      </c>
      <c r="AC48" s="53" t="str">
        <f t="shared" si="15"/>
        <v/>
      </c>
    </row>
    <row r="49" spans="2:29" x14ac:dyDescent="0.25">
      <c r="B49" s="2">
        <v>41</v>
      </c>
      <c r="C49" s="13" t="str">
        <f>IF(Equipes!B42="","",VLOOKUP(B49,Equipes,2,FALSE))</f>
        <v/>
      </c>
      <c r="D49" s="55">
        <f>SUMPRODUCT((tirage1!$B$5:$D$100=résultats!$C49)*tirage1!$E$5:$E$100)+SUMPRODUCT((tirage1!$H$5:$J$100=résultats!$C49)*tirage1!$K$5:$K$100)</f>
        <v>0</v>
      </c>
      <c r="E49" s="56">
        <f>SUMPRODUCT((tirage1!$B$5:$D$100=résultats!$C49)*tirage1!$K$5:$K$100)+SUMPRODUCT((tirage1!$H$5:$J$100=résultats!$C49)*tirage1!$E$5:$E$100)</f>
        <v>0</v>
      </c>
      <c r="F49" s="32">
        <f t="shared" si="5"/>
        <v>0</v>
      </c>
      <c r="G49" s="55">
        <f>SUMPRODUCT((tirage2!$B$5:$D$100=résultats!$C49)*tirage2!$E$5:$E$100)+SUMPRODUCT((tirage2!$H$5:$J$100=résultats!$C49)*tirage2!$K$5:$K$100)</f>
        <v>0</v>
      </c>
      <c r="H49" s="56">
        <f>SUMPRODUCT((tirage2!$B$5:$D$100=résultats!$C49)*tirage2!$K$5:$K$100)+SUMPRODUCT((tirage2!$H$5:$J$100=résultats!$C49)*tirage2!$E$5:$E$100)</f>
        <v>0</v>
      </c>
      <c r="I49" s="32">
        <f t="shared" si="6"/>
        <v>0</v>
      </c>
      <c r="J49" s="55">
        <f>SUMPRODUCT((tirage3!$B$5:$D$100=résultats!$C49)*tirage3!$E$5:$E$100)+SUMPRODUCT((tirage3!$H$5:$J$100=résultats!$C49)*tirage3!$K$5:$K$100)</f>
        <v>0</v>
      </c>
      <c r="K49" s="56">
        <f>SUMPRODUCT((tirage2!$B$5:$D$100=résultats!$C49)*tirage2!$K$5:$K$100)+SUMPRODUCT((tirage2!$H$5:$J$100=résultats!$C49)*tirage2!$E$5:$E$100)</f>
        <v>0</v>
      </c>
      <c r="L49" s="32">
        <f t="shared" si="7"/>
        <v>0</v>
      </c>
      <c r="M49" s="57"/>
      <c r="N49" s="58"/>
      <c r="O49" s="32">
        <f t="shared" si="8"/>
        <v>0</v>
      </c>
      <c r="P49" s="11">
        <f t="shared" si="9"/>
        <v>0</v>
      </c>
      <c r="Q49" s="22">
        <f t="shared" si="10"/>
        <v>0</v>
      </c>
      <c r="R49" s="18">
        <f t="shared" si="11"/>
        <v>0</v>
      </c>
      <c r="S49" s="8">
        <f t="shared" si="12"/>
        <v>0</v>
      </c>
      <c r="V49" s="2">
        <f t="shared" si="13"/>
        <v>41</v>
      </c>
      <c r="W49" s="6" t="str">
        <f t="shared" si="16"/>
        <v/>
      </c>
      <c r="X49" s="7">
        <f t="shared" si="17"/>
        <v>0</v>
      </c>
      <c r="Y49" s="50">
        <f t="shared" si="18"/>
        <v>0</v>
      </c>
      <c r="Z49" s="46">
        <f t="shared" si="19"/>
        <v>0</v>
      </c>
      <c r="AA49" s="36">
        <f t="shared" si="20"/>
        <v>0</v>
      </c>
      <c r="AB49" s="35">
        <f t="shared" si="14"/>
        <v>0</v>
      </c>
      <c r="AC49" s="53" t="str">
        <f t="shared" si="15"/>
        <v/>
      </c>
    </row>
    <row r="50" spans="2:29" x14ac:dyDescent="0.25">
      <c r="B50" s="2">
        <v>42</v>
      </c>
      <c r="C50" s="13" t="str">
        <f>IF(Equipes!B43="","",VLOOKUP(B50,Equipes,2,FALSE))</f>
        <v/>
      </c>
      <c r="D50" s="55">
        <f>SUMPRODUCT((tirage1!$B$5:$D$100=résultats!$C50)*tirage1!$E$5:$E$100)+SUMPRODUCT((tirage1!$H$5:$J$100=résultats!$C50)*tirage1!$K$5:$K$100)</f>
        <v>0</v>
      </c>
      <c r="E50" s="56">
        <f>SUMPRODUCT((tirage1!$B$5:$D$100=résultats!$C50)*tirage1!$K$5:$K$100)+SUMPRODUCT((tirage1!$H$5:$J$100=résultats!$C50)*tirage1!$E$5:$E$100)</f>
        <v>0</v>
      </c>
      <c r="F50" s="32">
        <f t="shared" si="5"/>
        <v>0</v>
      </c>
      <c r="G50" s="55">
        <f>SUMPRODUCT((tirage2!$B$5:$D$100=résultats!$C50)*tirage2!$E$5:$E$100)+SUMPRODUCT((tirage2!$H$5:$J$100=résultats!$C50)*tirage2!$K$5:$K$100)</f>
        <v>0</v>
      </c>
      <c r="H50" s="56">
        <f>SUMPRODUCT((tirage2!$B$5:$D$100=résultats!$C50)*tirage2!$K$5:$K$100)+SUMPRODUCT((tirage2!$H$5:$J$100=résultats!$C50)*tirage2!$E$5:$E$100)</f>
        <v>0</v>
      </c>
      <c r="I50" s="32">
        <f t="shared" si="6"/>
        <v>0</v>
      </c>
      <c r="J50" s="55">
        <f>SUMPRODUCT((tirage3!$B$5:$D$100=résultats!$C50)*tirage3!$E$5:$E$100)+SUMPRODUCT((tirage3!$H$5:$J$100=résultats!$C50)*tirage3!$K$5:$K$100)</f>
        <v>0</v>
      </c>
      <c r="K50" s="56">
        <f>SUMPRODUCT((tirage2!$B$5:$D$100=résultats!$C50)*tirage2!$K$5:$K$100)+SUMPRODUCT((tirage2!$H$5:$J$100=résultats!$C50)*tirage2!$E$5:$E$100)</f>
        <v>0</v>
      </c>
      <c r="L50" s="32">
        <f t="shared" si="7"/>
        <v>0</v>
      </c>
      <c r="M50" s="57"/>
      <c r="N50" s="58"/>
      <c r="O50" s="32">
        <f t="shared" si="8"/>
        <v>0</v>
      </c>
      <c r="P50" s="11">
        <f t="shared" si="9"/>
        <v>0</v>
      </c>
      <c r="Q50" s="22">
        <f t="shared" si="10"/>
        <v>0</v>
      </c>
      <c r="R50" s="18">
        <f t="shared" si="11"/>
        <v>0</v>
      </c>
      <c r="S50" s="8">
        <f t="shared" si="12"/>
        <v>0</v>
      </c>
      <c r="V50" s="2">
        <f t="shared" si="13"/>
        <v>42</v>
      </c>
      <c r="W50" s="6" t="str">
        <f t="shared" si="16"/>
        <v/>
      </c>
      <c r="X50" s="7">
        <f t="shared" si="17"/>
        <v>0</v>
      </c>
      <c r="Y50" s="50">
        <f t="shared" si="18"/>
        <v>0</v>
      </c>
      <c r="Z50" s="46">
        <f t="shared" si="19"/>
        <v>0</v>
      </c>
      <c r="AA50" s="36">
        <f t="shared" si="20"/>
        <v>0</v>
      </c>
      <c r="AB50" s="35">
        <f t="shared" si="14"/>
        <v>0</v>
      </c>
      <c r="AC50" s="53" t="str">
        <f t="shared" si="15"/>
        <v/>
      </c>
    </row>
    <row r="51" spans="2:29" x14ac:dyDescent="0.25">
      <c r="B51" s="2">
        <v>43</v>
      </c>
      <c r="C51" s="13" t="str">
        <f>IF(Equipes!B44="","",VLOOKUP(B51,Equipes,2,FALSE))</f>
        <v/>
      </c>
      <c r="D51" s="55">
        <f>SUMPRODUCT((tirage1!$B$5:$D$100=résultats!$C51)*tirage1!$E$5:$E$100)+SUMPRODUCT((tirage1!$H$5:$J$100=résultats!$C51)*tirage1!$K$5:$K$100)</f>
        <v>0</v>
      </c>
      <c r="E51" s="56">
        <f>SUMPRODUCT((tirage1!$B$5:$D$100=résultats!$C51)*tirage1!$K$5:$K$100)+SUMPRODUCT((tirage1!$H$5:$J$100=résultats!$C51)*tirage1!$E$5:$E$100)</f>
        <v>0</v>
      </c>
      <c r="F51" s="32">
        <f t="shared" si="5"/>
        <v>0</v>
      </c>
      <c r="G51" s="55">
        <f>SUMPRODUCT((tirage2!$B$5:$D$100=résultats!$C51)*tirage2!$E$5:$E$100)+SUMPRODUCT((tirage2!$H$5:$J$100=résultats!$C51)*tirage2!$K$5:$K$100)</f>
        <v>0</v>
      </c>
      <c r="H51" s="56">
        <f>SUMPRODUCT((tirage2!$B$5:$D$100=résultats!$C51)*tirage2!$K$5:$K$100)+SUMPRODUCT((tirage2!$H$5:$J$100=résultats!$C51)*tirage2!$E$5:$E$100)</f>
        <v>0</v>
      </c>
      <c r="I51" s="32">
        <f t="shared" si="6"/>
        <v>0</v>
      </c>
      <c r="J51" s="55">
        <f>SUMPRODUCT((tirage3!$B$5:$D$100=résultats!$C51)*tirage3!$E$5:$E$100)+SUMPRODUCT((tirage3!$H$5:$J$100=résultats!$C51)*tirage3!$K$5:$K$100)</f>
        <v>0</v>
      </c>
      <c r="K51" s="56">
        <f>SUMPRODUCT((tirage2!$B$5:$D$100=résultats!$C51)*tirage2!$K$5:$K$100)+SUMPRODUCT((tirage2!$H$5:$J$100=résultats!$C51)*tirage2!$E$5:$E$100)</f>
        <v>0</v>
      </c>
      <c r="L51" s="32">
        <f t="shared" si="7"/>
        <v>0</v>
      </c>
      <c r="M51" s="57"/>
      <c r="N51" s="58"/>
      <c r="O51" s="32">
        <f t="shared" si="8"/>
        <v>0</v>
      </c>
      <c r="P51" s="11">
        <f t="shared" si="9"/>
        <v>0</v>
      </c>
      <c r="Q51" s="22">
        <f t="shared" si="10"/>
        <v>0</v>
      </c>
      <c r="R51" s="18">
        <f t="shared" si="11"/>
        <v>0</v>
      </c>
      <c r="S51" s="8">
        <f t="shared" si="12"/>
        <v>0</v>
      </c>
      <c r="V51" s="2">
        <f t="shared" si="13"/>
        <v>43</v>
      </c>
      <c r="W51" s="6" t="str">
        <f t="shared" si="16"/>
        <v/>
      </c>
      <c r="X51" s="7">
        <f t="shared" si="17"/>
        <v>0</v>
      </c>
      <c r="Y51" s="50">
        <f t="shared" si="18"/>
        <v>0</v>
      </c>
      <c r="Z51" s="46">
        <f t="shared" si="19"/>
        <v>0</v>
      </c>
      <c r="AA51" s="36">
        <f t="shared" si="20"/>
        <v>0</v>
      </c>
      <c r="AB51" s="35">
        <f t="shared" si="14"/>
        <v>0</v>
      </c>
      <c r="AC51" s="53" t="str">
        <f t="shared" si="15"/>
        <v/>
      </c>
    </row>
    <row r="52" spans="2:29" x14ac:dyDescent="0.25">
      <c r="B52" s="2">
        <v>44</v>
      </c>
      <c r="C52" s="13" t="str">
        <f>IF(Equipes!B45="","",VLOOKUP(B52,Equipes,2,FALSE))</f>
        <v/>
      </c>
      <c r="D52" s="55">
        <f>SUMPRODUCT((tirage1!$B$5:$D$100=résultats!$C52)*tirage1!$E$5:$E$100)+SUMPRODUCT((tirage1!$H$5:$J$100=résultats!$C52)*tirage1!$K$5:$K$100)</f>
        <v>0</v>
      </c>
      <c r="E52" s="56">
        <f>SUMPRODUCT((tirage1!$B$5:$D$100=résultats!$C52)*tirage1!$K$5:$K$100)+SUMPRODUCT((tirage1!$H$5:$J$100=résultats!$C52)*tirage1!$E$5:$E$100)</f>
        <v>0</v>
      </c>
      <c r="F52" s="32">
        <f t="shared" si="5"/>
        <v>0</v>
      </c>
      <c r="G52" s="55">
        <f>SUMPRODUCT((tirage2!$B$5:$D$100=résultats!$C52)*tirage2!$E$5:$E$100)+SUMPRODUCT((tirage2!$H$5:$J$100=résultats!$C52)*tirage2!$K$5:$K$100)</f>
        <v>0</v>
      </c>
      <c r="H52" s="56">
        <f>SUMPRODUCT((tirage2!$B$5:$D$100=résultats!$C52)*tirage2!$K$5:$K$100)+SUMPRODUCT((tirage2!$H$5:$J$100=résultats!$C52)*tirage2!$E$5:$E$100)</f>
        <v>0</v>
      </c>
      <c r="I52" s="32">
        <f t="shared" si="6"/>
        <v>0</v>
      </c>
      <c r="J52" s="55">
        <f>SUMPRODUCT((tirage3!$B$5:$D$100=résultats!$C52)*tirage3!$E$5:$E$100)+SUMPRODUCT((tirage3!$H$5:$J$100=résultats!$C52)*tirage3!$K$5:$K$100)</f>
        <v>0</v>
      </c>
      <c r="K52" s="56">
        <f>SUMPRODUCT((tirage2!$B$5:$D$100=résultats!$C52)*tirage2!$K$5:$K$100)+SUMPRODUCT((tirage2!$H$5:$J$100=résultats!$C52)*tirage2!$E$5:$E$100)</f>
        <v>0</v>
      </c>
      <c r="L52" s="32">
        <f t="shared" si="7"/>
        <v>0</v>
      </c>
      <c r="M52" s="57"/>
      <c r="N52" s="58"/>
      <c r="O52" s="32">
        <f t="shared" si="8"/>
        <v>0</v>
      </c>
      <c r="P52" s="11">
        <f t="shared" si="9"/>
        <v>0</v>
      </c>
      <c r="Q52" s="22">
        <f t="shared" si="10"/>
        <v>0</v>
      </c>
      <c r="R52" s="18">
        <f t="shared" si="11"/>
        <v>0</v>
      </c>
      <c r="S52" s="8">
        <f t="shared" si="12"/>
        <v>0</v>
      </c>
      <c r="V52" s="2">
        <f t="shared" si="13"/>
        <v>44</v>
      </c>
      <c r="W52" s="6" t="str">
        <f t="shared" si="16"/>
        <v/>
      </c>
      <c r="X52" s="7">
        <f t="shared" si="17"/>
        <v>0</v>
      </c>
      <c r="Y52" s="50">
        <f t="shared" si="18"/>
        <v>0</v>
      </c>
      <c r="Z52" s="46">
        <f t="shared" si="19"/>
        <v>0</v>
      </c>
      <c r="AA52" s="36">
        <f t="shared" si="20"/>
        <v>0</v>
      </c>
      <c r="AB52" s="35">
        <f t="shared" si="14"/>
        <v>0</v>
      </c>
      <c r="AC52" s="53" t="str">
        <f t="shared" si="15"/>
        <v/>
      </c>
    </row>
    <row r="53" spans="2:29" x14ac:dyDescent="0.25">
      <c r="B53" s="2">
        <v>45</v>
      </c>
      <c r="C53" s="13" t="str">
        <f>IF(Equipes!B46="","",VLOOKUP(B53,Equipes,2,FALSE))</f>
        <v/>
      </c>
      <c r="D53" s="55">
        <f>SUMPRODUCT((tirage1!$B$5:$D$100=résultats!$C53)*tirage1!$E$5:$E$100)+SUMPRODUCT((tirage1!$H$5:$J$100=résultats!$C53)*tirage1!$K$5:$K$100)</f>
        <v>0</v>
      </c>
      <c r="E53" s="56">
        <f>SUMPRODUCT((tirage1!$B$5:$D$100=résultats!$C53)*tirage1!$K$5:$K$100)+SUMPRODUCT((tirage1!$H$5:$J$100=résultats!$C53)*tirage1!$E$5:$E$100)</f>
        <v>0</v>
      </c>
      <c r="F53" s="32">
        <f t="shared" si="5"/>
        <v>0</v>
      </c>
      <c r="G53" s="55">
        <f>SUMPRODUCT((tirage2!$B$5:$D$100=résultats!$C53)*tirage2!$E$5:$E$100)+SUMPRODUCT((tirage2!$H$5:$J$100=résultats!$C53)*tirage2!$K$5:$K$100)</f>
        <v>0</v>
      </c>
      <c r="H53" s="56">
        <f>SUMPRODUCT((tirage2!$B$5:$D$100=résultats!$C53)*tirage2!$K$5:$K$100)+SUMPRODUCT((tirage2!$H$5:$J$100=résultats!$C53)*tirage2!$E$5:$E$100)</f>
        <v>0</v>
      </c>
      <c r="I53" s="32">
        <f t="shared" si="6"/>
        <v>0</v>
      </c>
      <c r="J53" s="55">
        <f>SUMPRODUCT((tirage3!$B$5:$D$100=résultats!$C53)*tirage3!$E$5:$E$100)+SUMPRODUCT((tirage3!$H$5:$J$100=résultats!$C53)*tirage3!$K$5:$K$100)</f>
        <v>0</v>
      </c>
      <c r="K53" s="56">
        <f>SUMPRODUCT((tirage2!$B$5:$D$100=résultats!$C53)*tirage2!$K$5:$K$100)+SUMPRODUCT((tirage2!$H$5:$J$100=résultats!$C53)*tirage2!$E$5:$E$100)</f>
        <v>0</v>
      </c>
      <c r="L53" s="32">
        <f t="shared" si="7"/>
        <v>0</v>
      </c>
      <c r="M53" s="57"/>
      <c r="N53" s="58"/>
      <c r="O53" s="32">
        <f t="shared" si="8"/>
        <v>0</v>
      </c>
      <c r="P53" s="11">
        <f t="shared" si="9"/>
        <v>0</v>
      </c>
      <c r="Q53" s="22">
        <f t="shared" si="10"/>
        <v>0</v>
      </c>
      <c r="R53" s="18">
        <f t="shared" si="11"/>
        <v>0</v>
      </c>
      <c r="S53" s="8">
        <f t="shared" si="12"/>
        <v>0</v>
      </c>
      <c r="V53" s="2">
        <f t="shared" si="13"/>
        <v>45</v>
      </c>
      <c r="W53" s="6" t="str">
        <f t="shared" si="16"/>
        <v/>
      </c>
      <c r="X53" s="7">
        <f t="shared" si="17"/>
        <v>0</v>
      </c>
      <c r="Y53" s="50">
        <f t="shared" si="18"/>
        <v>0</v>
      </c>
      <c r="Z53" s="46">
        <f t="shared" si="19"/>
        <v>0</v>
      </c>
      <c r="AA53" s="36">
        <f t="shared" si="20"/>
        <v>0</v>
      </c>
      <c r="AB53" s="35">
        <f t="shared" si="14"/>
        <v>0</v>
      </c>
      <c r="AC53" s="53" t="str">
        <f t="shared" si="15"/>
        <v/>
      </c>
    </row>
    <row r="54" spans="2:29" x14ac:dyDescent="0.25">
      <c r="B54" s="2">
        <v>46</v>
      </c>
      <c r="C54" s="13" t="str">
        <f>IF(Equipes!B47="","",VLOOKUP(B54,Equipes,2,FALSE))</f>
        <v/>
      </c>
      <c r="D54" s="55">
        <f>SUMPRODUCT((tirage1!$B$5:$D$100=résultats!$C54)*tirage1!$E$5:$E$100)+SUMPRODUCT((tirage1!$H$5:$J$100=résultats!$C54)*tirage1!$K$5:$K$100)</f>
        <v>0</v>
      </c>
      <c r="E54" s="56">
        <f>SUMPRODUCT((tirage1!$B$5:$D$100=résultats!$C54)*tirage1!$K$5:$K$100)+SUMPRODUCT((tirage1!$H$5:$J$100=résultats!$C54)*tirage1!$E$5:$E$100)</f>
        <v>0</v>
      </c>
      <c r="F54" s="32">
        <f t="shared" si="5"/>
        <v>0</v>
      </c>
      <c r="G54" s="55">
        <f>SUMPRODUCT((tirage2!$B$5:$D$100=résultats!$C54)*tirage2!$E$5:$E$100)+SUMPRODUCT((tirage2!$H$5:$J$100=résultats!$C54)*tirage2!$K$5:$K$100)</f>
        <v>0</v>
      </c>
      <c r="H54" s="56">
        <f>SUMPRODUCT((tirage2!$B$5:$D$100=résultats!$C54)*tirage2!$K$5:$K$100)+SUMPRODUCT((tirage2!$H$5:$J$100=résultats!$C54)*tirage2!$E$5:$E$100)</f>
        <v>0</v>
      </c>
      <c r="I54" s="32">
        <f t="shared" si="6"/>
        <v>0</v>
      </c>
      <c r="J54" s="55">
        <f>SUMPRODUCT((tirage3!$B$5:$D$100=résultats!$C54)*tirage3!$E$5:$E$100)+SUMPRODUCT((tirage3!$H$5:$J$100=résultats!$C54)*tirage3!$K$5:$K$100)</f>
        <v>0</v>
      </c>
      <c r="K54" s="56">
        <f>SUMPRODUCT((tirage2!$B$5:$D$100=résultats!$C54)*tirage2!$K$5:$K$100)+SUMPRODUCT((tirage2!$H$5:$J$100=résultats!$C54)*tirage2!$E$5:$E$100)</f>
        <v>0</v>
      </c>
      <c r="L54" s="32">
        <f t="shared" si="7"/>
        <v>0</v>
      </c>
      <c r="M54" s="57"/>
      <c r="N54" s="58"/>
      <c r="O54" s="32">
        <f t="shared" si="8"/>
        <v>0</v>
      </c>
      <c r="P54" s="11">
        <f t="shared" si="9"/>
        <v>0</v>
      </c>
      <c r="Q54" s="22">
        <f t="shared" si="10"/>
        <v>0</v>
      </c>
      <c r="R54" s="18">
        <f t="shared" si="11"/>
        <v>0</v>
      </c>
      <c r="S54" s="8">
        <f t="shared" si="12"/>
        <v>0</v>
      </c>
      <c r="V54" s="2">
        <f t="shared" si="13"/>
        <v>46</v>
      </c>
      <c r="W54" s="6" t="str">
        <f t="shared" si="16"/>
        <v/>
      </c>
      <c r="X54" s="7">
        <f t="shared" si="17"/>
        <v>0</v>
      </c>
      <c r="Y54" s="50">
        <f t="shared" si="18"/>
        <v>0</v>
      </c>
      <c r="Z54" s="46">
        <f t="shared" si="19"/>
        <v>0</v>
      </c>
      <c r="AA54" s="36">
        <f t="shared" si="20"/>
        <v>0</v>
      </c>
      <c r="AB54" s="35">
        <f t="shared" si="14"/>
        <v>0</v>
      </c>
      <c r="AC54" s="53" t="str">
        <f t="shared" si="15"/>
        <v/>
      </c>
    </row>
    <row r="55" spans="2:29" x14ac:dyDescent="0.25">
      <c r="B55" s="2">
        <v>47</v>
      </c>
      <c r="C55" s="13" t="str">
        <f>IF(Equipes!B48="","",VLOOKUP(B55,Equipes,2,FALSE))</f>
        <v/>
      </c>
      <c r="D55" s="55">
        <f>SUMPRODUCT((tirage1!$B$5:$D$100=résultats!$C55)*tirage1!$E$5:$E$100)+SUMPRODUCT((tirage1!$H$5:$J$100=résultats!$C55)*tirage1!$K$5:$K$100)</f>
        <v>0</v>
      </c>
      <c r="E55" s="56">
        <f>SUMPRODUCT((tirage1!$B$5:$D$100=résultats!$C55)*tirage1!$K$5:$K$100)+SUMPRODUCT((tirage1!$H$5:$J$100=résultats!$C55)*tirage1!$E$5:$E$100)</f>
        <v>0</v>
      </c>
      <c r="F55" s="32">
        <f t="shared" si="5"/>
        <v>0</v>
      </c>
      <c r="G55" s="55">
        <f>SUMPRODUCT((tirage2!$B$5:$D$100=résultats!$C55)*tirage2!$E$5:$E$100)+SUMPRODUCT((tirage2!$H$5:$J$100=résultats!$C55)*tirage2!$K$5:$K$100)</f>
        <v>0</v>
      </c>
      <c r="H55" s="56">
        <f>SUMPRODUCT((tirage2!$B$5:$D$100=résultats!$C55)*tirage2!$K$5:$K$100)+SUMPRODUCT((tirage2!$H$5:$J$100=résultats!$C55)*tirage2!$E$5:$E$100)</f>
        <v>0</v>
      </c>
      <c r="I55" s="32">
        <f t="shared" si="6"/>
        <v>0</v>
      </c>
      <c r="J55" s="55">
        <f>SUMPRODUCT((tirage3!$B$5:$D$100=résultats!$C55)*tirage3!$E$5:$E$100)+SUMPRODUCT((tirage3!$H$5:$J$100=résultats!$C55)*tirage3!$K$5:$K$100)</f>
        <v>0</v>
      </c>
      <c r="K55" s="56">
        <f>SUMPRODUCT((tirage2!$B$5:$D$100=résultats!$C55)*tirage2!$K$5:$K$100)+SUMPRODUCT((tirage2!$H$5:$J$100=résultats!$C55)*tirage2!$E$5:$E$100)</f>
        <v>0</v>
      </c>
      <c r="L55" s="32">
        <f t="shared" si="7"/>
        <v>0</v>
      </c>
      <c r="M55" s="57"/>
      <c r="N55" s="58"/>
      <c r="O55" s="32">
        <f t="shared" si="8"/>
        <v>0</v>
      </c>
      <c r="P55" s="11">
        <f t="shared" si="9"/>
        <v>0</v>
      </c>
      <c r="Q55" s="22">
        <f t="shared" si="10"/>
        <v>0</v>
      </c>
      <c r="R55" s="18">
        <f t="shared" si="11"/>
        <v>0</v>
      </c>
      <c r="S55" s="8">
        <f t="shared" si="12"/>
        <v>0</v>
      </c>
      <c r="V55" s="2">
        <f t="shared" si="13"/>
        <v>47</v>
      </c>
      <c r="W55" s="6" t="str">
        <f t="shared" si="16"/>
        <v/>
      </c>
      <c r="X55" s="7">
        <f t="shared" si="17"/>
        <v>0</v>
      </c>
      <c r="Y55" s="50">
        <f t="shared" si="18"/>
        <v>0</v>
      </c>
      <c r="Z55" s="46">
        <f t="shared" si="19"/>
        <v>0</v>
      </c>
      <c r="AA55" s="36">
        <f t="shared" si="20"/>
        <v>0</v>
      </c>
      <c r="AB55" s="35">
        <f t="shared" si="14"/>
        <v>0</v>
      </c>
      <c r="AC55" s="53" t="str">
        <f t="shared" si="15"/>
        <v/>
      </c>
    </row>
    <row r="56" spans="2:29" x14ac:dyDescent="0.25">
      <c r="B56" s="2">
        <v>48</v>
      </c>
      <c r="C56" s="13" t="str">
        <f>IF(Equipes!B49="","",VLOOKUP(B56,Equipes,2,FALSE))</f>
        <v/>
      </c>
      <c r="D56" s="55">
        <f>SUMPRODUCT((tirage1!$B$5:$D$100=résultats!$C56)*tirage1!$E$5:$E$100)+SUMPRODUCT((tirage1!$H$5:$J$100=résultats!$C56)*tirage1!$K$5:$K$100)</f>
        <v>0</v>
      </c>
      <c r="E56" s="56">
        <f>SUMPRODUCT((tirage1!$B$5:$D$100=résultats!$C56)*tirage1!$K$5:$K$100)+SUMPRODUCT((tirage1!$H$5:$J$100=résultats!$C56)*tirage1!$E$5:$E$100)</f>
        <v>0</v>
      </c>
      <c r="F56" s="32">
        <f t="shared" si="5"/>
        <v>0</v>
      </c>
      <c r="G56" s="55">
        <f>SUMPRODUCT((tirage2!$B$5:$D$100=résultats!$C56)*tirage2!$E$5:$E$100)+SUMPRODUCT((tirage2!$H$5:$J$100=résultats!$C56)*tirage2!$K$5:$K$100)</f>
        <v>0</v>
      </c>
      <c r="H56" s="56">
        <f>SUMPRODUCT((tirage2!$B$5:$D$100=résultats!$C56)*tirage2!$K$5:$K$100)+SUMPRODUCT((tirage2!$H$5:$J$100=résultats!$C56)*tirage2!$E$5:$E$100)</f>
        <v>0</v>
      </c>
      <c r="I56" s="32">
        <f t="shared" si="6"/>
        <v>0</v>
      </c>
      <c r="J56" s="55">
        <f>SUMPRODUCT((tirage3!$B$5:$D$100=résultats!$C56)*tirage3!$E$5:$E$100)+SUMPRODUCT((tirage3!$H$5:$J$100=résultats!$C56)*tirage3!$K$5:$K$100)</f>
        <v>0</v>
      </c>
      <c r="K56" s="56">
        <f>SUMPRODUCT((tirage2!$B$5:$D$100=résultats!$C56)*tirage2!$K$5:$K$100)+SUMPRODUCT((tirage2!$H$5:$J$100=résultats!$C56)*tirage2!$E$5:$E$100)</f>
        <v>0</v>
      </c>
      <c r="L56" s="32">
        <f t="shared" si="7"/>
        <v>0</v>
      </c>
      <c r="M56" s="57"/>
      <c r="N56" s="58"/>
      <c r="O56" s="32">
        <f t="shared" si="8"/>
        <v>0</v>
      </c>
      <c r="P56" s="11">
        <f t="shared" si="9"/>
        <v>0</v>
      </c>
      <c r="Q56" s="22">
        <f t="shared" si="10"/>
        <v>0</v>
      </c>
      <c r="R56" s="18">
        <f t="shared" si="11"/>
        <v>0</v>
      </c>
      <c r="S56" s="8">
        <f t="shared" si="12"/>
        <v>0</v>
      </c>
      <c r="V56" s="2">
        <f t="shared" si="13"/>
        <v>48</v>
      </c>
      <c r="W56" s="6" t="str">
        <f t="shared" si="16"/>
        <v/>
      </c>
      <c r="X56" s="7">
        <f t="shared" si="17"/>
        <v>0</v>
      </c>
      <c r="Y56" s="50">
        <f t="shared" si="18"/>
        <v>0</v>
      </c>
      <c r="Z56" s="46">
        <f t="shared" si="19"/>
        <v>0</v>
      </c>
      <c r="AA56" s="36">
        <f t="shared" si="20"/>
        <v>0</v>
      </c>
      <c r="AB56" s="35">
        <f t="shared" si="14"/>
        <v>0</v>
      </c>
      <c r="AC56" s="53" t="str">
        <f t="shared" si="15"/>
        <v/>
      </c>
    </row>
    <row r="57" spans="2:29" x14ac:dyDescent="0.25">
      <c r="B57" s="2">
        <v>49</v>
      </c>
      <c r="C57" s="13" t="str">
        <f>IF(Equipes!B50="","",VLOOKUP(B57,Equipes,2,FALSE))</f>
        <v/>
      </c>
      <c r="D57" s="55">
        <f>SUMPRODUCT((tirage1!$B$5:$D$100=résultats!$C57)*tirage1!$E$5:$E$100)+SUMPRODUCT((tirage1!$H$5:$J$100=résultats!$C57)*tirage1!$K$5:$K$100)</f>
        <v>0</v>
      </c>
      <c r="E57" s="56">
        <f>SUMPRODUCT((tirage1!$B$5:$D$100=résultats!$C57)*tirage1!$K$5:$K$100)+SUMPRODUCT((tirage1!$H$5:$J$100=résultats!$C57)*tirage1!$E$5:$E$100)</f>
        <v>0</v>
      </c>
      <c r="F57" s="32">
        <f t="shared" si="5"/>
        <v>0</v>
      </c>
      <c r="G57" s="55">
        <f>SUMPRODUCT((tirage2!$B$5:$D$100=résultats!$C57)*tirage2!$E$5:$E$100)+SUMPRODUCT((tirage2!$H$5:$J$100=résultats!$C57)*tirage2!$K$5:$K$100)</f>
        <v>0</v>
      </c>
      <c r="H57" s="56">
        <f>SUMPRODUCT((tirage2!$B$5:$D$100=résultats!$C57)*tirage2!$K$5:$K$100)+SUMPRODUCT((tirage2!$H$5:$J$100=résultats!$C57)*tirage2!$E$5:$E$100)</f>
        <v>0</v>
      </c>
      <c r="I57" s="32">
        <f t="shared" si="6"/>
        <v>0</v>
      </c>
      <c r="J57" s="55">
        <f>SUMPRODUCT((tirage3!$B$5:$D$100=résultats!$C57)*tirage3!$E$5:$E$100)+SUMPRODUCT((tirage3!$H$5:$J$100=résultats!$C57)*tirage3!$K$5:$K$100)</f>
        <v>0</v>
      </c>
      <c r="K57" s="56">
        <f>SUMPRODUCT((tirage2!$B$5:$D$100=résultats!$C57)*tirage2!$K$5:$K$100)+SUMPRODUCT((tirage2!$H$5:$J$100=résultats!$C57)*tirage2!$E$5:$E$100)</f>
        <v>0</v>
      </c>
      <c r="L57" s="32">
        <f t="shared" si="7"/>
        <v>0</v>
      </c>
      <c r="M57" s="57"/>
      <c r="N57" s="58"/>
      <c r="O57" s="32">
        <f t="shared" si="8"/>
        <v>0</v>
      </c>
      <c r="P57" s="11">
        <f t="shared" si="9"/>
        <v>0</v>
      </c>
      <c r="Q57" s="22">
        <f t="shared" si="10"/>
        <v>0</v>
      </c>
      <c r="R57" s="18">
        <f t="shared" si="11"/>
        <v>0</v>
      </c>
      <c r="S57" s="8">
        <f t="shared" si="12"/>
        <v>0</v>
      </c>
      <c r="V57" s="2">
        <f t="shared" si="13"/>
        <v>49</v>
      </c>
      <c r="W57" s="6" t="str">
        <f t="shared" si="16"/>
        <v/>
      </c>
      <c r="X57" s="7">
        <f t="shared" si="17"/>
        <v>0</v>
      </c>
      <c r="Y57" s="50">
        <f t="shared" si="18"/>
        <v>0</v>
      </c>
      <c r="Z57" s="46">
        <f t="shared" si="19"/>
        <v>0</v>
      </c>
      <c r="AA57" s="36">
        <f t="shared" si="20"/>
        <v>0</v>
      </c>
      <c r="AB57" s="35">
        <f t="shared" si="14"/>
        <v>0</v>
      </c>
      <c r="AC57" s="53" t="str">
        <f t="shared" si="15"/>
        <v/>
      </c>
    </row>
    <row r="58" spans="2:29" x14ac:dyDescent="0.25">
      <c r="B58" s="2">
        <v>50</v>
      </c>
      <c r="C58" s="13" t="str">
        <f>IF(Equipes!B51="","",VLOOKUP(B58,Equipes,2,FALSE))</f>
        <v/>
      </c>
      <c r="D58" s="55">
        <f>SUMPRODUCT((tirage1!$B$5:$D$100=résultats!$C58)*tirage1!$E$5:$E$100)+SUMPRODUCT((tirage1!$H$5:$J$100=résultats!$C58)*tirage1!$K$5:$K$100)</f>
        <v>0</v>
      </c>
      <c r="E58" s="56">
        <f>SUMPRODUCT((tirage1!$B$5:$D$100=résultats!$C58)*tirage1!$K$5:$K$100)+SUMPRODUCT((tirage1!$H$5:$J$100=résultats!$C58)*tirage1!$E$5:$E$100)</f>
        <v>0</v>
      </c>
      <c r="F58" s="32">
        <f t="shared" si="5"/>
        <v>0</v>
      </c>
      <c r="G58" s="55">
        <f>SUMPRODUCT((tirage2!$B$5:$D$100=résultats!$C58)*tirage2!$E$5:$E$100)+SUMPRODUCT((tirage2!$H$5:$J$100=résultats!$C58)*tirage2!$K$5:$K$100)</f>
        <v>0</v>
      </c>
      <c r="H58" s="56">
        <f>SUMPRODUCT((tirage2!$B$5:$D$100=résultats!$C58)*tirage2!$K$5:$K$100)+SUMPRODUCT((tirage2!$H$5:$J$100=résultats!$C58)*tirage2!$E$5:$E$100)</f>
        <v>0</v>
      </c>
      <c r="I58" s="32">
        <f t="shared" si="6"/>
        <v>0</v>
      </c>
      <c r="J58" s="55">
        <f>SUMPRODUCT((tirage3!$B$5:$D$100=résultats!$C58)*tirage3!$E$5:$E$100)+SUMPRODUCT((tirage3!$H$5:$J$100=résultats!$C58)*tirage3!$K$5:$K$100)</f>
        <v>0</v>
      </c>
      <c r="K58" s="56">
        <f>SUMPRODUCT((tirage2!$B$5:$D$100=résultats!$C58)*tirage2!$K$5:$K$100)+SUMPRODUCT((tirage2!$H$5:$J$100=résultats!$C58)*tirage2!$E$5:$E$100)</f>
        <v>0</v>
      </c>
      <c r="L58" s="32">
        <f t="shared" si="7"/>
        <v>0</v>
      </c>
      <c r="M58" s="57"/>
      <c r="N58" s="58"/>
      <c r="O58" s="32">
        <f t="shared" si="8"/>
        <v>0</v>
      </c>
      <c r="P58" s="11">
        <f t="shared" si="9"/>
        <v>0</v>
      </c>
      <c r="Q58" s="22">
        <f t="shared" si="10"/>
        <v>0</v>
      </c>
      <c r="R58" s="18">
        <f t="shared" si="11"/>
        <v>0</v>
      </c>
      <c r="S58" s="8">
        <f t="shared" si="12"/>
        <v>0</v>
      </c>
      <c r="V58" s="2">
        <f t="shared" si="13"/>
        <v>50</v>
      </c>
      <c r="W58" s="6" t="str">
        <f t="shared" si="16"/>
        <v/>
      </c>
      <c r="X58" s="7">
        <f t="shared" si="17"/>
        <v>0</v>
      </c>
      <c r="Y58" s="50">
        <f t="shared" si="18"/>
        <v>0</v>
      </c>
      <c r="Z58" s="46">
        <f t="shared" si="19"/>
        <v>0</v>
      </c>
      <c r="AA58" s="36">
        <f t="shared" si="20"/>
        <v>0</v>
      </c>
      <c r="AB58" s="35">
        <f t="shared" si="14"/>
        <v>0</v>
      </c>
      <c r="AC58" s="53" t="str">
        <f t="shared" si="15"/>
        <v/>
      </c>
    </row>
    <row r="59" spans="2:29" x14ac:dyDescent="0.25">
      <c r="B59" s="2">
        <v>51</v>
      </c>
      <c r="C59" s="13" t="str">
        <f>IF(Equipes!B52="","",VLOOKUP(B59,Equipes,2,FALSE))</f>
        <v/>
      </c>
      <c r="D59" s="55">
        <f>SUMPRODUCT((tirage1!$B$5:$D$100=résultats!$C59)*tirage1!$E$5:$E$100)+SUMPRODUCT((tirage1!$H$5:$J$100=résultats!$C59)*tirage1!$K$5:$K$100)</f>
        <v>0</v>
      </c>
      <c r="E59" s="56">
        <f>SUMPRODUCT((tirage1!$B$5:$D$100=résultats!$C59)*tirage1!$K$5:$K$100)+SUMPRODUCT((tirage1!$H$5:$J$100=résultats!$C59)*tirage1!$E$5:$E$100)</f>
        <v>0</v>
      </c>
      <c r="F59" s="32">
        <f t="shared" si="5"/>
        <v>0</v>
      </c>
      <c r="G59" s="55">
        <f>SUMPRODUCT((tirage2!$B$5:$D$100=résultats!$C59)*tirage2!$E$5:$E$100)+SUMPRODUCT((tirage2!$H$5:$J$100=résultats!$C59)*tirage2!$K$5:$K$100)</f>
        <v>0</v>
      </c>
      <c r="H59" s="56">
        <f>SUMPRODUCT((tirage2!$B$5:$D$100=résultats!$C59)*tirage2!$K$5:$K$100)+SUMPRODUCT((tirage2!$H$5:$J$100=résultats!$C59)*tirage2!$E$5:$E$100)</f>
        <v>0</v>
      </c>
      <c r="I59" s="32">
        <f t="shared" si="6"/>
        <v>0</v>
      </c>
      <c r="J59" s="55">
        <f>SUMPRODUCT((tirage3!$B$5:$D$100=résultats!$C59)*tirage3!$E$5:$E$100)+SUMPRODUCT((tirage3!$H$5:$J$100=résultats!$C59)*tirage3!$K$5:$K$100)</f>
        <v>0</v>
      </c>
      <c r="K59" s="56">
        <f>SUMPRODUCT((tirage2!$B$5:$D$100=résultats!$C59)*tirage2!$K$5:$K$100)+SUMPRODUCT((tirage2!$H$5:$J$100=résultats!$C59)*tirage2!$E$5:$E$100)</f>
        <v>0</v>
      </c>
      <c r="L59" s="32">
        <f t="shared" si="7"/>
        <v>0</v>
      </c>
      <c r="M59" s="57"/>
      <c r="N59" s="58"/>
      <c r="O59" s="32">
        <f t="shared" si="8"/>
        <v>0</v>
      </c>
      <c r="P59" s="11">
        <f t="shared" si="9"/>
        <v>0</v>
      </c>
      <c r="Q59" s="22">
        <f t="shared" si="10"/>
        <v>0</v>
      </c>
      <c r="R59" s="18">
        <f t="shared" si="11"/>
        <v>0</v>
      </c>
      <c r="S59" s="8">
        <f t="shared" si="12"/>
        <v>0</v>
      </c>
      <c r="V59" s="2">
        <f t="shared" si="13"/>
        <v>51</v>
      </c>
      <c r="W59" s="6" t="str">
        <f t="shared" si="16"/>
        <v/>
      </c>
      <c r="X59" s="7">
        <f t="shared" si="17"/>
        <v>0</v>
      </c>
      <c r="Y59" s="50">
        <f t="shared" si="18"/>
        <v>0</v>
      </c>
      <c r="Z59" s="46">
        <f t="shared" si="19"/>
        <v>0</v>
      </c>
      <c r="AA59" s="36">
        <f t="shared" si="20"/>
        <v>0</v>
      </c>
      <c r="AB59" s="35">
        <f t="shared" si="14"/>
        <v>0</v>
      </c>
      <c r="AC59" s="53" t="str">
        <f t="shared" si="15"/>
        <v/>
      </c>
    </row>
    <row r="60" spans="2:29" x14ac:dyDescent="0.25">
      <c r="B60" s="2">
        <v>52</v>
      </c>
      <c r="C60" s="13" t="str">
        <f>IF(Equipes!B53="","",VLOOKUP(B60,Equipes,2,FALSE))</f>
        <v/>
      </c>
      <c r="D60" s="55">
        <f>SUMPRODUCT((tirage1!$B$5:$D$100=résultats!$C60)*tirage1!$E$5:$E$100)+SUMPRODUCT((tirage1!$H$5:$J$100=résultats!$C60)*tirage1!$K$5:$K$100)</f>
        <v>0</v>
      </c>
      <c r="E60" s="56">
        <f>SUMPRODUCT((tirage1!$B$5:$D$100=résultats!$C60)*tirage1!$K$5:$K$100)+SUMPRODUCT((tirage1!$H$5:$J$100=résultats!$C60)*tirage1!$E$5:$E$100)</f>
        <v>0</v>
      </c>
      <c r="F60" s="32">
        <f t="shared" si="5"/>
        <v>0</v>
      </c>
      <c r="G60" s="55">
        <f>SUMPRODUCT((tirage2!$B$5:$D$100=résultats!$C60)*tirage2!$E$5:$E$100)+SUMPRODUCT((tirage2!$H$5:$J$100=résultats!$C60)*tirage2!$K$5:$K$100)</f>
        <v>0</v>
      </c>
      <c r="H60" s="56">
        <f>SUMPRODUCT((tirage2!$B$5:$D$100=résultats!$C60)*tirage2!$K$5:$K$100)+SUMPRODUCT((tirage2!$H$5:$J$100=résultats!$C60)*tirage2!$E$5:$E$100)</f>
        <v>0</v>
      </c>
      <c r="I60" s="32">
        <f t="shared" si="6"/>
        <v>0</v>
      </c>
      <c r="J60" s="55">
        <f>SUMPRODUCT((tirage3!$B$5:$D$100=résultats!$C60)*tirage3!$E$5:$E$100)+SUMPRODUCT((tirage3!$H$5:$J$100=résultats!$C60)*tirage3!$K$5:$K$100)</f>
        <v>0</v>
      </c>
      <c r="K60" s="56">
        <f>SUMPRODUCT((tirage2!$B$5:$D$100=résultats!$C60)*tirage2!$K$5:$K$100)+SUMPRODUCT((tirage2!$H$5:$J$100=résultats!$C60)*tirage2!$E$5:$E$100)</f>
        <v>0</v>
      </c>
      <c r="L60" s="32">
        <f t="shared" si="7"/>
        <v>0</v>
      </c>
      <c r="M60" s="57"/>
      <c r="N60" s="58"/>
      <c r="O60" s="32">
        <f t="shared" si="8"/>
        <v>0</v>
      </c>
      <c r="P60" s="11">
        <f t="shared" si="9"/>
        <v>0</v>
      </c>
      <c r="Q60" s="22">
        <f t="shared" si="10"/>
        <v>0</v>
      </c>
      <c r="R60" s="18">
        <f t="shared" si="11"/>
        <v>0</v>
      </c>
      <c r="S60" s="8">
        <f t="shared" si="12"/>
        <v>0</v>
      </c>
      <c r="V60" s="2">
        <f t="shared" si="13"/>
        <v>52</v>
      </c>
      <c r="W60" s="6" t="str">
        <f t="shared" si="16"/>
        <v/>
      </c>
      <c r="X60" s="7">
        <f t="shared" si="17"/>
        <v>0</v>
      </c>
      <c r="Y60" s="50">
        <f t="shared" si="18"/>
        <v>0</v>
      </c>
      <c r="Z60" s="46">
        <f t="shared" si="19"/>
        <v>0</v>
      </c>
      <c r="AA60" s="36">
        <f t="shared" si="20"/>
        <v>0</v>
      </c>
      <c r="AB60" s="35">
        <f t="shared" si="14"/>
        <v>0</v>
      </c>
      <c r="AC60" s="53" t="str">
        <f t="shared" si="15"/>
        <v/>
      </c>
    </row>
    <row r="61" spans="2:29" x14ac:dyDescent="0.25">
      <c r="B61" s="2">
        <v>53</v>
      </c>
      <c r="C61" s="13" t="str">
        <f>IF(Equipes!B54="","",VLOOKUP(B61,Equipes,2,FALSE))</f>
        <v/>
      </c>
      <c r="D61" s="55">
        <f>SUMPRODUCT((tirage1!$B$5:$D$100=résultats!$C61)*tirage1!$E$5:$E$100)+SUMPRODUCT((tirage1!$H$5:$J$100=résultats!$C61)*tirage1!$K$5:$K$100)</f>
        <v>0</v>
      </c>
      <c r="E61" s="56">
        <f>SUMPRODUCT((tirage1!$B$5:$D$100=résultats!$C61)*tirage1!$K$5:$K$100)+SUMPRODUCT((tirage1!$H$5:$J$100=résultats!$C61)*tirage1!$E$5:$E$100)</f>
        <v>0</v>
      </c>
      <c r="F61" s="32">
        <f t="shared" si="5"/>
        <v>0</v>
      </c>
      <c r="G61" s="55">
        <f>SUMPRODUCT((tirage2!$B$5:$D$100=résultats!$C61)*tirage2!$E$5:$E$100)+SUMPRODUCT((tirage2!$H$5:$J$100=résultats!$C61)*tirage2!$K$5:$K$100)</f>
        <v>0</v>
      </c>
      <c r="H61" s="56">
        <f>SUMPRODUCT((tirage2!$B$5:$D$100=résultats!$C61)*tirage2!$K$5:$K$100)+SUMPRODUCT((tirage2!$H$5:$J$100=résultats!$C61)*tirage2!$E$5:$E$100)</f>
        <v>0</v>
      </c>
      <c r="I61" s="32">
        <f t="shared" si="6"/>
        <v>0</v>
      </c>
      <c r="J61" s="55">
        <f>SUMPRODUCT((tirage3!$B$5:$D$100=résultats!$C61)*tirage3!$E$5:$E$100)+SUMPRODUCT((tirage3!$H$5:$J$100=résultats!$C61)*tirage3!$K$5:$K$100)</f>
        <v>0</v>
      </c>
      <c r="K61" s="56">
        <f>SUMPRODUCT((tirage2!$B$5:$D$100=résultats!$C61)*tirage2!$K$5:$K$100)+SUMPRODUCT((tirage2!$H$5:$J$100=résultats!$C61)*tirage2!$E$5:$E$100)</f>
        <v>0</v>
      </c>
      <c r="L61" s="32">
        <f t="shared" si="7"/>
        <v>0</v>
      </c>
      <c r="M61" s="57"/>
      <c r="N61" s="58"/>
      <c r="O61" s="32">
        <f t="shared" si="8"/>
        <v>0</v>
      </c>
      <c r="P61" s="11">
        <f t="shared" si="9"/>
        <v>0</v>
      </c>
      <c r="Q61" s="22">
        <f t="shared" si="10"/>
        <v>0</v>
      </c>
      <c r="R61" s="18">
        <f t="shared" si="11"/>
        <v>0</v>
      </c>
      <c r="S61" s="8">
        <f t="shared" si="12"/>
        <v>0</v>
      </c>
      <c r="V61" s="2">
        <f t="shared" si="13"/>
        <v>53</v>
      </c>
      <c r="W61" s="6" t="str">
        <f t="shared" si="16"/>
        <v/>
      </c>
      <c r="X61" s="7">
        <f t="shared" si="17"/>
        <v>0</v>
      </c>
      <c r="Y61" s="50">
        <f t="shared" si="18"/>
        <v>0</v>
      </c>
      <c r="Z61" s="46">
        <f t="shared" si="19"/>
        <v>0</v>
      </c>
      <c r="AA61" s="36">
        <f t="shared" si="20"/>
        <v>0</v>
      </c>
      <c r="AB61" s="35">
        <f t="shared" si="14"/>
        <v>0</v>
      </c>
      <c r="AC61" s="53" t="str">
        <f t="shared" si="15"/>
        <v/>
      </c>
    </row>
    <row r="62" spans="2:29" x14ac:dyDescent="0.25">
      <c r="B62" s="2">
        <v>54</v>
      </c>
      <c r="C62" s="13" t="str">
        <f>IF(Equipes!B55="","",VLOOKUP(B62,Equipes,2,FALSE))</f>
        <v/>
      </c>
      <c r="D62" s="55">
        <f>SUMPRODUCT((tirage1!$B$5:$D$100=résultats!$C62)*tirage1!$E$5:$E$100)+SUMPRODUCT((tirage1!$H$5:$J$100=résultats!$C62)*tirage1!$K$5:$K$100)</f>
        <v>0</v>
      </c>
      <c r="E62" s="56">
        <f>SUMPRODUCT((tirage1!$B$5:$D$100=résultats!$C62)*tirage1!$K$5:$K$100)+SUMPRODUCT((tirage1!$H$5:$J$100=résultats!$C62)*tirage1!$E$5:$E$100)</f>
        <v>0</v>
      </c>
      <c r="F62" s="32">
        <f t="shared" si="5"/>
        <v>0</v>
      </c>
      <c r="G62" s="55">
        <f>SUMPRODUCT((tirage2!$B$5:$D$100=résultats!$C62)*tirage2!$E$5:$E$100)+SUMPRODUCT((tirage2!$H$5:$J$100=résultats!$C62)*tirage2!$K$5:$K$100)</f>
        <v>0</v>
      </c>
      <c r="H62" s="56">
        <f>SUMPRODUCT((tirage2!$B$5:$D$100=résultats!$C62)*tirage2!$K$5:$K$100)+SUMPRODUCT((tirage2!$H$5:$J$100=résultats!$C62)*tirage2!$E$5:$E$100)</f>
        <v>0</v>
      </c>
      <c r="I62" s="32">
        <f t="shared" si="6"/>
        <v>0</v>
      </c>
      <c r="J62" s="55">
        <f>SUMPRODUCT((tirage3!$B$5:$D$100=résultats!$C62)*tirage3!$E$5:$E$100)+SUMPRODUCT((tirage3!$H$5:$J$100=résultats!$C62)*tirage3!$K$5:$K$100)</f>
        <v>0</v>
      </c>
      <c r="K62" s="56">
        <f>SUMPRODUCT((tirage2!$B$5:$D$100=résultats!$C62)*tirage2!$K$5:$K$100)+SUMPRODUCT((tirage2!$H$5:$J$100=résultats!$C62)*tirage2!$E$5:$E$100)</f>
        <v>0</v>
      </c>
      <c r="L62" s="32">
        <f t="shared" si="7"/>
        <v>0</v>
      </c>
      <c r="M62" s="57"/>
      <c r="N62" s="58"/>
      <c r="O62" s="32">
        <f t="shared" si="8"/>
        <v>0</v>
      </c>
      <c r="P62" s="11">
        <f t="shared" si="9"/>
        <v>0</v>
      </c>
      <c r="Q62" s="22">
        <f t="shared" si="10"/>
        <v>0</v>
      </c>
      <c r="R62" s="18">
        <f t="shared" si="11"/>
        <v>0</v>
      </c>
      <c r="S62" s="8">
        <f t="shared" si="12"/>
        <v>0</v>
      </c>
      <c r="V62" s="2">
        <f t="shared" si="13"/>
        <v>54</v>
      </c>
      <c r="W62" s="6" t="str">
        <f t="shared" si="16"/>
        <v/>
      </c>
      <c r="X62" s="7">
        <f t="shared" si="17"/>
        <v>0</v>
      </c>
      <c r="Y62" s="50">
        <f t="shared" si="18"/>
        <v>0</v>
      </c>
      <c r="Z62" s="46">
        <f t="shared" si="19"/>
        <v>0</v>
      </c>
      <c r="AA62" s="36">
        <f t="shared" si="20"/>
        <v>0</v>
      </c>
      <c r="AB62" s="35">
        <f t="shared" si="14"/>
        <v>0</v>
      </c>
      <c r="AC62" s="53" t="str">
        <f t="shared" si="15"/>
        <v/>
      </c>
    </row>
    <row r="63" spans="2:29" x14ac:dyDescent="0.25">
      <c r="B63" s="2">
        <v>55</v>
      </c>
      <c r="C63" s="13" t="str">
        <f>IF(Equipes!B56="","",VLOOKUP(B63,Equipes,2,FALSE))</f>
        <v/>
      </c>
      <c r="D63" s="55">
        <f>SUMPRODUCT((tirage1!$B$5:$D$100=résultats!$C63)*tirage1!$E$5:$E$100)+SUMPRODUCT((tirage1!$H$5:$J$100=résultats!$C63)*tirage1!$K$5:$K$100)</f>
        <v>0</v>
      </c>
      <c r="E63" s="56">
        <f>SUMPRODUCT((tirage1!$B$5:$D$100=résultats!$C63)*tirage1!$K$5:$K$100)+SUMPRODUCT((tirage1!$H$5:$J$100=résultats!$C63)*tirage1!$E$5:$E$100)</f>
        <v>0</v>
      </c>
      <c r="F63" s="32">
        <f t="shared" si="5"/>
        <v>0</v>
      </c>
      <c r="G63" s="55">
        <f>SUMPRODUCT((tirage2!$B$5:$D$100=résultats!$C63)*tirage2!$E$5:$E$100)+SUMPRODUCT((tirage2!$H$5:$J$100=résultats!$C63)*tirage2!$K$5:$K$100)</f>
        <v>0</v>
      </c>
      <c r="H63" s="56">
        <f>SUMPRODUCT((tirage2!$B$5:$D$100=résultats!$C63)*tirage2!$K$5:$K$100)+SUMPRODUCT((tirage2!$H$5:$J$100=résultats!$C63)*tirage2!$E$5:$E$100)</f>
        <v>0</v>
      </c>
      <c r="I63" s="32">
        <f t="shared" si="6"/>
        <v>0</v>
      </c>
      <c r="J63" s="55">
        <f>SUMPRODUCT((tirage3!$B$5:$D$100=résultats!$C63)*tirage3!$E$5:$E$100)+SUMPRODUCT((tirage3!$H$5:$J$100=résultats!$C63)*tirage3!$K$5:$K$100)</f>
        <v>0</v>
      </c>
      <c r="K63" s="56">
        <f>SUMPRODUCT((tirage2!$B$5:$D$100=résultats!$C63)*tirage2!$K$5:$K$100)+SUMPRODUCT((tirage2!$H$5:$J$100=résultats!$C63)*tirage2!$E$5:$E$100)</f>
        <v>0</v>
      </c>
      <c r="L63" s="32">
        <f t="shared" si="7"/>
        <v>0</v>
      </c>
      <c r="M63" s="57"/>
      <c r="N63" s="58"/>
      <c r="O63" s="32">
        <f t="shared" si="8"/>
        <v>0</v>
      </c>
      <c r="P63" s="11">
        <f t="shared" si="9"/>
        <v>0</v>
      </c>
      <c r="Q63" s="22">
        <f t="shared" si="10"/>
        <v>0</v>
      </c>
      <c r="R63" s="18">
        <f t="shared" si="11"/>
        <v>0</v>
      </c>
      <c r="S63" s="8">
        <f t="shared" si="12"/>
        <v>0</v>
      </c>
      <c r="V63" s="2">
        <f t="shared" si="13"/>
        <v>55</v>
      </c>
      <c r="W63" s="6" t="str">
        <f t="shared" si="16"/>
        <v/>
      </c>
      <c r="X63" s="7">
        <f t="shared" si="17"/>
        <v>0</v>
      </c>
      <c r="Y63" s="50">
        <f t="shared" si="18"/>
        <v>0</v>
      </c>
      <c r="Z63" s="46">
        <f t="shared" si="19"/>
        <v>0</v>
      </c>
      <c r="AA63" s="36">
        <f t="shared" si="20"/>
        <v>0</v>
      </c>
      <c r="AB63" s="35">
        <f t="shared" si="14"/>
        <v>0</v>
      </c>
      <c r="AC63" s="53" t="str">
        <f t="shared" si="15"/>
        <v/>
      </c>
    </row>
    <row r="64" spans="2:29" x14ac:dyDescent="0.25">
      <c r="B64" s="2">
        <v>56</v>
      </c>
      <c r="C64" s="13" t="str">
        <f>IF(Equipes!B57="","",VLOOKUP(B64,Equipes,2,FALSE))</f>
        <v/>
      </c>
      <c r="D64" s="55">
        <f>SUMPRODUCT((tirage1!$B$5:$D$100=résultats!$C64)*tirage1!$E$5:$E$100)+SUMPRODUCT((tirage1!$H$5:$J$100=résultats!$C64)*tirage1!$K$5:$K$100)</f>
        <v>0</v>
      </c>
      <c r="E64" s="56">
        <f>SUMPRODUCT((tirage1!$B$5:$D$100=résultats!$C64)*tirage1!$K$5:$K$100)+SUMPRODUCT((tirage1!$H$5:$J$100=résultats!$C64)*tirage1!$E$5:$E$100)</f>
        <v>0</v>
      </c>
      <c r="F64" s="32">
        <f t="shared" si="5"/>
        <v>0</v>
      </c>
      <c r="G64" s="55">
        <f>SUMPRODUCT((tirage2!$B$5:$D$100=résultats!$C64)*tirage2!$E$5:$E$100)+SUMPRODUCT((tirage2!$H$5:$J$100=résultats!$C64)*tirage2!$K$5:$K$100)</f>
        <v>0</v>
      </c>
      <c r="H64" s="56">
        <f>SUMPRODUCT((tirage2!$B$5:$D$100=résultats!$C64)*tirage2!$K$5:$K$100)+SUMPRODUCT((tirage2!$H$5:$J$100=résultats!$C64)*tirage2!$E$5:$E$100)</f>
        <v>0</v>
      </c>
      <c r="I64" s="32">
        <f t="shared" si="6"/>
        <v>0</v>
      </c>
      <c r="J64" s="55">
        <f>SUMPRODUCT((tirage3!$B$5:$D$100=résultats!$C64)*tirage3!$E$5:$E$100)+SUMPRODUCT((tirage3!$H$5:$J$100=résultats!$C64)*tirage3!$K$5:$K$100)</f>
        <v>0</v>
      </c>
      <c r="K64" s="56">
        <f>SUMPRODUCT((tirage2!$B$5:$D$100=résultats!$C64)*tirage2!$K$5:$K$100)+SUMPRODUCT((tirage2!$H$5:$J$100=résultats!$C64)*tirage2!$E$5:$E$100)</f>
        <v>0</v>
      </c>
      <c r="L64" s="32">
        <f t="shared" si="7"/>
        <v>0</v>
      </c>
      <c r="M64" s="57"/>
      <c r="N64" s="58"/>
      <c r="O64" s="32">
        <f t="shared" si="8"/>
        <v>0</v>
      </c>
      <c r="P64" s="11">
        <f t="shared" si="9"/>
        <v>0</v>
      </c>
      <c r="Q64" s="22">
        <f t="shared" si="10"/>
        <v>0</v>
      </c>
      <c r="R64" s="18">
        <f t="shared" si="11"/>
        <v>0</v>
      </c>
      <c r="S64" s="8">
        <f t="shared" si="12"/>
        <v>0</v>
      </c>
      <c r="V64" s="2">
        <f t="shared" si="13"/>
        <v>56</v>
      </c>
      <c r="W64" s="6" t="str">
        <f t="shared" si="16"/>
        <v/>
      </c>
      <c r="X64" s="7">
        <f t="shared" si="17"/>
        <v>0</v>
      </c>
      <c r="Y64" s="50">
        <f t="shared" si="18"/>
        <v>0</v>
      </c>
      <c r="Z64" s="46">
        <f t="shared" si="19"/>
        <v>0</v>
      </c>
      <c r="AA64" s="36">
        <f t="shared" si="20"/>
        <v>0</v>
      </c>
      <c r="AB64" s="35">
        <f t="shared" si="14"/>
        <v>0</v>
      </c>
      <c r="AC64" s="53" t="str">
        <f t="shared" si="15"/>
        <v/>
      </c>
    </row>
    <row r="65" spans="2:29" x14ac:dyDescent="0.25">
      <c r="B65" s="2">
        <v>57</v>
      </c>
      <c r="C65" s="13" t="str">
        <f>IF(Equipes!B58="","",VLOOKUP(B65,Equipes,2,FALSE))</f>
        <v/>
      </c>
      <c r="D65" s="55">
        <f>SUMPRODUCT((tirage1!$B$5:$D$100=résultats!$C65)*tirage1!$E$5:$E$100)+SUMPRODUCT((tirage1!$H$5:$J$100=résultats!$C65)*tirage1!$K$5:$K$100)</f>
        <v>0</v>
      </c>
      <c r="E65" s="56">
        <f>SUMPRODUCT((tirage1!$B$5:$D$100=résultats!$C65)*tirage1!$K$5:$K$100)+SUMPRODUCT((tirage1!$H$5:$J$100=résultats!$C65)*tirage1!$E$5:$E$100)</f>
        <v>0</v>
      </c>
      <c r="F65" s="32">
        <f t="shared" si="5"/>
        <v>0</v>
      </c>
      <c r="G65" s="55">
        <f>SUMPRODUCT((tirage2!$B$5:$D$100=résultats!$C65)*tirage2!$E$5:$E$100)+SUMPRODUCT((tirage2!$H$5:$J$100=résultats!$C65)*tirage2!$K$5:$K$100)</f>
        <v>0</v>
      </c>
      <c r="H65" s="56">
        <f>SUMPRODUCT((tirage2!$B$5:$D$100=résultats!$C65)*tirage2!$K$5:$K$100)+SUMPRODUCT((tirage2!$H$5:$J$100=résultats!$C65)*tirage2!$E$5:$E$100)</f>
        <v>0</v>
      </c>
      <c r="I65" s="32">
        <f t="shared" si="6"/>
        <v>0</v>
      </c>
      <c r="J65" s="55">
        <f>SUMPRODUCT((tirage3!$B$5:$D$100=résultats!$C65)*tirage3!$E$5:$E$100)+SUMPRODUCT((tirage3!$H$5:$J$100=résultats!$C65)*tirage3!$K$5:$K$100)</f>
        <v>0</v>
      </c>
      <c r="K65" s="56">
        <f>SUMPRODUCT((tirage2!$B$5:$D$100=résultats!$C65)*tirage2!$K$5:$K$100)+SUMPRODUCT((tirage2!$H$5:$J$100=résultats!$C65)*tirage2!$E$5:$E$100)</f>
        <v>0</v>
      </c>
      <c r="L65" s="32">
        <f t="shared" si="7"/>
        <v>0</v>
      </c>
      <c r="M65" s="57"/>
      <c r="N65" s="58"/>
      <c r="O65" s="32">
        <f t="shared" si="8"/>
        <v>0</v>
      </c>
      <c r="P65" s="11">
        <f t="shared" si="9"/>
        <v>0</v>
      </c>
      <c r="Q65" s="22">
        <f t="shared" si="10"/>
        <v>0</v>
      </c>
      <c r="R65" s="18">
        <f t="shared" si="11"/>
        <v>0</v>
      </c>
      <c r="S65" s="8">
        <f t="shared" si="12"/>
        <v>0</v>
      </c>
      <c r="V65" s="2">
        <f t="shared" si="13"/>
        <v>57</v>
      </c>
      <c r="W65" s="6" t="str">
        <f t="shared" si="16"/>
        <v/>
      </c>
      <c r="X65" s="7">
        <f t="shared" si="17"/>
        <v>0</v>
      </c>
      <c r="Y65" s="50">
        <f t="shared" si="18"/>
        <v>0</v>
      </c>
      <c r="Z65" s="46">
        <f t="shared" si="19"/>
        <v>0</v>
      </c>
      <c r="AA65" s="36">
        <f t="shared" si="20"/>
        <v>0</v>
      </c>
      <c r="AB65" s="35">
        <f t="shared" si="14"/>
        <v>0</v>
      </c>
      <c r="AC65" s="53" t="str">
        <f t="shared" si="15"/>
        <v/>
      </c>
    </row>
    <row r="66" spans="2:29" x14ac:dyDescent="0.25">
      <c r="B66" s="2">
        <v>58</v>
      </c>
      <c r="C66" s="13" t="str">
        <f>IF(Equipes!B59="","",VLOOKUP(B66,Equipes,2,FALSE))</f>
        <v/>
      </c>
      <c r="D66" s="55">
        <f>SUMPRODUCT((tirage1!$B$5:$D$100=résultats!$C66)*tirage1!$E$5:$E$100)+SUMPRODUCT((tirage1!$H$5:$J$100=résultats!$C66)*tirage1!$K$5:$K$100)</f>
        <v>0</v>
      </c>
      <c r="E66" s="56">
        <f>SUMPRODUCT((tirage1!$B$5:$D$100=résultats!$C66)*tirage1!$K$5:$K$100)+SUMPRODUCT((tirage1!$H$5:$J$100=résultats!$C66)*tirage1!$E$5:$E$100)</f>
        <v>0</v>
      </c>
      <c r="F66" s="32">
        <f t="shared" si="5"/>
        <v>0</v>
      </c>
      <c r="G66" s="55">
        <f>SUMPRODUCT((tirage2!$B$5:$D$100=résultats!$C66)*tirage2!$E$5:$E$100)+SUMPRODUCT((tirage2!$H$5:$J$100=résultats!$C66)*tirage2!$K$5:$K$100)</f>
        <v>0</v>
      </c>
      <c r="H66" s="56">
        <f>SUMPRODUCT((tirage2!$B$5:$D$100=résultats!$C66)*tirage2!$K$5:$K$100)+SUMPRODUCT((tirage2!$H$5:$J$100=résultats!$C66)*tirage2!$E$5:$E$100)</f>
        <v>0</v>
      </c>
      <c r="I66" s="32">
        <f t="shared" si="6"/>
        <v>0</v>
      </c>
      <c r="J66" s="55">
        <f>SUMPRODUCT((tirage3!$B$5:$D$100=résultats!$C66)*tirage3!$E$5:$E$100)+SUMPRODUCT((tirage3!$H$5:$J$100=résultats!$C66)*tirage3!$K$5:$K$100)</f>
        <v>0</v>
      </c>
      <c r="K66" s="56">
        <f>SUMPRODUCT((tirage2!$B$5:$D$100=résultats!$C66)*tirage2!$K$5:$K$100)+SUMPRODUCT((tirage2!$H$5:$J$100=résultats!$C66)*tirage2!$E$5:$E$100)</f>
        <v>0</v>
      </c>
      <c r="L66" s="32">
        <f t="shared" si="7"/>
        <v>0</v>
      </c>
      <c r="M66" s="57"/>
      <c r="N66" s="58"/>
      <c r="O66" s="32">
        <f t="shared" si="8"/>
        <v>0</v>
      </c>
      <c r="P66" s="11">
        <f t="shared" si="9"/>
        <v>0</v>
      </c>
      <c r="Q66" s="22">
        <f t="shared" si="10"/>
        <v>0</v>
      </c>
      <c r="R66" s="18">
        <f t="shared" si="11"/>
        <v>0</v>
      </c>
      <c r="S66" s="8">
        <f t="shared" si="12"/>
        <v>0</v>
      </c>
      <c r="V66" s="2">
        <f t="shared" si="13"/>
        <v>58</v>
      </c>
      <c r="W66" s="6" t="str">
        <f t="shared" si="16"/>
        <v/>
      </c>
      <c r="X66" s="7">
        <f t="shared" si="17"/>
        <v>0</v>
      </c>
      <c r="Y66" s="50">
        <f t="shared" si="18"/>
        <v>0</v>
      </c>
      <c r="Z66" s="46">
        <f t="shared" si="19"/>
        <v>0</v>
      </c>
      <c r="AA66" s="36">
        <f t="shared" si="20"/>
        <v>0</v>
      </c>
      <c r="AB66" s="35">
        <f t="shared" si="14"/>
        <v>0</v>
      </c>
      <c r="AC66" s="53" t="str">
        <f t="shared" si="15"/>
        <v/>
      </c>
    </row>
    <row r="67" spans="2:29" x14ac:dyDescent="0.25">
      <c r="B67" s="2">
        <v>59</v>
      </c>
      <c r="C67" s="13" t="str">
        <f>IF(Equipes!B60="","",VLOOKUP(B67,Equipes,2,FALSE))</f>
        <v/>
      </c>
      <c r="D67" s="55">
        <f>SUMPRODUCT((tirage1!$B$5:$D$100=résultats!$C67)*tirage1!$E$5:$E$100)+SUMPRODUCT((tirage1!$H$5:$J$100=résultats!$C67)*tirage1!$K$5:$K$100)</f>
        <v>0</v>
      </c>
      <c r="E67" s="56">
        <f>SUMPRODUCT((tirage1!$B$5:$D$100=résultats!$C67)*tirage1!$K$5:$K$100)+SUMPRODUCT((tirage1!$H$5:$J$100=résultats!$C67)*tirage1!$E$5:$E$100)</f>
        <v>0</v>
      </c>
      <c r="F67" s="32">
        <f t="shared" si="5"/>
        <v>0</v>
      </c>
      <c r="G67" s="55">
        <f>SUMPRODUCT((tirage2!$B$5:$D$100=résultats!$C67)*tirage2!$E$5:$E$100)+SUMPRODUCT((tirage2!$H$5:$J$100=résultats!$C67)*tirage2!$K$5:$K$100)</f>
        <v>0</v>
      </c>
      <c r="H67" s="56">
        <f>SUMPRODUCT((tirage2!$B$5:$D$100=résultats!$C67)*tirage2!$K$5:$K$100)+SUMPRODUCT((tirage2!$H$5:$J$100=résultats!$C67)*tirage2!$E$5:$E$100)</f>
        <v>0</v>
      </c>
      <c r="I67" s="32">
        <f t="shared" si="6"/>
        <v>0</v>
      </c>
      <c r="J67" s="55">
        <f>SUMPRODUCT((tirage3!$B$5:$D$100=résultats!$C67)*tirage3!$E$5:$E$100)+SUMPRODUCT((tirage3!$H$5:$J$100=résultats!$C67)*tirage3!$K$5:$K$100)</f>
        <v>0</v>
      </c>
      <c r="K67" s="56">
        <f>SUMPRODUCT((tirage2!$B$5:$D$100=résultats!$C67)*tirage2!$K$5:$K$100)+SUMPRODUCT((tirage2!$H$5:$J$100=résultats!$C67)*tirage2!$E$5:$E$100)</f>
        <v>0</v>
      </c>
      <c r="L67" s="32">
        <f t="shared" si="7"/>
        <v>0</v>
      </c>
      <c r="M67" s="57"/>
      <c r="N67" s="58"/>
      <c r="O67" s="32">
        <f t="shared" si="8"/>
        <v>0</v>
      </c>
      <c r="P67" s="11">
        <f t="shared" si="9"/>
        <v>0</v>
      </c>
      <c r="Q67" s="22">
        <f t="shared" si="10"/>
        <v>0</v>
      </c>
      <c r="R67" s="18">
        <f t="shared" si="11"/>
        <v>0</v>
      </c>
      <c r="S67" s="8">
        <f t="shared" si="12"/>
        <v>0</v>
      </c>
      <c r="V67" s="2">
        <f t="shared" si="13"/>
        <v>59</v>
      </c>
      <c r="W67" s="6" t="str">
        <f t="shared" si="16"/>
        <v/>
      </c>
      <c r="X67" s="7">
        <f t="shared" si="17"/>
        <v>0</v>
      </c>
      <c r="Y67" s="50">
        <f t="shared" si="18"/>
        <v>0</v>
      </c>
      <c r="Z67" s="46">
        <f t="shared" si="19"/>
        <v>0</v>
      </c>
      <c r="AA67" s="36">
        <f t="shared" si="20"/>
        <v>0</v>
      </c>
      <c r="AB67" s="35">
        <f t="shared" si="14"/>
        <v>0</v>
      </c>
      <c r="AC67" s="53" t="str">
        <f t="shared" si="15"/>
        <v/>
      </c>
    </row>
    <row r="68" spans="2:29" x14ac:dyDescent="0.25">
      <c r="B68" s="2">
        <v>60</v>
      </c>
      <c r="C68" s="13" t="str">
        <f>IF(Equipes!B61="","",VLOOKUP(B68,Equipes,2,FALSE))</f>
        <v/>
      </c>
      <c r="D68" s="55">
        <f>SUMPRODUCT((tirage1!$B$5:$D$100=résultats!$C68)*tirage1!$E$5:$E$100)+SUMPRODUCT((tirage1!$H$5:$J$100=résultats!$C68)*tirage1!$K$5:$K$100)</f>
        <v>0</v>
      </c>
      <c r="E68" s="56">
        <f>SUMPRODUCT((tirage1!$B$5:$D$100=résultats!$C68)*tirage1!$K$5:$K$100)+SUMPRODUCT((tirage1!$H$5:$J$100=résultats!$C68)*tirage1!$E$5:$E$100)</f>
        <v>0</v>
      </c>
      <c r="F68" s="32">
        <f t="shared" si="5"/>
        <v>0</v>
      </c>
      <c r="G68" s="55">
        <f>SUMPRODUCT((tirage2!$B$5:$D$100=résultats!$C68)*tirage2!$E$5:$E$100)+SUMPRODUCT((tirage2!$H$5:$J$100=résultats!$C68)*tirage2!$K$5:$K$100)</f>
        <v>0</v>
      </c>
      <c r="H68" s="56">
        <f>SUMPRODUCT((tirage2!$B$5:$D$100=résultats!$C68)*tirage2!$K$5:$K$100)+SUMPRODUCT((tirage2!$H$5:$J$100=résultats!$C68)*tirage2!$E$5:$E$100)</f>
        <v>0</v>
      </c>
      <c r="I68" s="32">
        <f t="shared" si="6"/>
        <v>0</v>
      </c>
      <c r="J68" s="55">
        <f>SUMPRODUCT((tirage3!$B$5:$D$100=résultats!$C68)*tirage3!$E$5:$E$100)+SUMPRODUCT((tirage3!$H$5:$J$100=résultats!$C68)*tirage3!$K$5:$K$100)</f>
        <v>0</v>
      </c>
      <c r="K68" s="56">
        <f>SUMPRODUCT((tirage2!$B$5:$D$100=résultats!$C68)*tirage2!$K$5:$K$100)+SUMPRODUCT((tirage2!$H$5:$J$100=résultats!$C68)*tirage2!$E$5:$E$100)</f>
        <v>0</v>
      </c>
      <c r="L68" s="32">
        <f t="shared" si="7"/>
        <v>0</v>
      </c>
      <c r="M68" s="57"/>
      <c r="N68" s="58"/>
      <c r="O68" s="32">
        <f t="shared" si="8"/>
        <v>0</v>
      </c>
      <c r="P68" s="11">
        <f t="shared" si="9"/>
        <v>0</v>
      </c>
      <c r="Q68" s="22">
        <f t="shared" si="10"/>
        <v>0</v>
      </c>
      <c r="R68" s="18">
        <f t="shared" si="11"/>
        <v>0</v>
      </c>
      <c r="S68" s="8">
        <f t="shared" si="12"/>
        <v>0</v>
      </c>
      <c r="V68" s="2">
        <f t="shared" si="13"/>
        <v>60</v>
      </c>
      <c r="W68" s="6" t="str">
        <f t="shared" si="16"/>
        <v/>
      </c>
      <c r="X68" s="7">
        <f t="shared" si="17"/>
        <v>0</v>
      </c>
      <c r="Y68" s="50">
        <f t="shared" si="18"/>
        <v>0</v>
      </c>
      <c r="Z68" s="46">
        <f t="shared" si="19"/>
        <v>0</v>
      </c>
      <c r="AA68" s="36">
        <f t="shared" si="20"/>
        <v>0</v>
      </c>
      <c r="AB68" s="35">
        <f t="shared" si="14"/>
        <v>0</v>
      </c>
      <c r="AC68" s="53" t="str">
        <f t="shared" si="15"/>
        <v/>
      </c>
    </row>
    <row r="69" spans="2:29" x14ac:dyDescent="0.25">
      <c r="B69" s="2">
        <v>61</v>
      </c>
      <c r="C69" s="13" t="str">
        <f>IF(Equipes!B62="","",VLOOKUP(B69,Equipes,2,FALSE))</f>
        <v/>
      </c>
      <c r="D69" s="55">
        <f>SUMPRODUCT((tirage1!$B$5:$D$100=résultats!$C69)*tirage1!$E$5:$E$100)+SUMPRODUCT((tirage1!$H$5:$J$100=résultats!$C69)*tirage1!$K$5:$K$100)</f>
        <v>0</v>
      </c>
      <c r="E69" s="56">
        <f>SUMPRODUCT((tirage1!$B$5:$D$100=résultats!$C69)*tirage1!$K$5:$K$100)+SUMPRODUCT((tirage1!$H$5:$J$100=résultats!$C69)*tirage1!$E$5:$E$100)</f>
        <v>0</v>
      </c>
      <c r="F69" s="32">
        <f t="shared" si="5"/>
        <v>0</v>
      </c>
      <c r="G69" s="55">
        <f>SUMPRODUCT((tirage2!$B$5:$D$100=résultats!$C69)*tirage2!$E$5:$E$100)+SUMPRODUCT((tirage2!$H$5:$J$100=résultats!$C69)*tirage2!$K$5:$K$100)</f>
        <v>0</v>
      </c>
      <c r="H69" s="56">
        <f>SUMPRODUCT((tirage2!$B$5:$D$100=résultats!$C69)*tirage2!$K$5:$K$100)+SUMPRODUCT((tirage2!$H$5:$J$100=résultats!$C69)*tirage2!$E$5:$E$100)</f>
        <v>0</v>
      </c>
      <c r="I69" s="32">
        <f t="shared" si="6"/>
        <v>0</v>
      </c>
      <c r="J69" s="55">
        <f>SUMPRODUCT((tirage3!$B$5:$D$100=résultats!$C69)*tirage3!$E$5:$E$100)+SUMPRODUCT((tirage3!$H$5:$J$100=résultats!$C69)*tirage3!$K$5:$K$100)</f>
        <v>0</v>
      </c>
      <c r="K69" s="56">
        <f>SUMPRODUCT((tirage2!$B$5:$D$100=résultats!$C69)*tirage2!$K$5:$K$100)+SUMPRODUCT((tirage2!$H$5:$J$100=résultats!$C69)*tirage2!$E$5:$E$100)</f>
        <v>0</v>
      </c>
      <c r="L69" s="32">
        <f t="shared" si="7"/>
        <v>0</v>
      </c>
      <c r="M69" s="57"/>
      <c r="N69" s="58"/>
      <c r="O69" s="32">
        <f t="shared" si="8"/>
        <v>0</v>
      </c>
      <c r="P69" s="11">
        <f t="shared" si="9"/>
        <v>0</v>
      </c>
      <c r="Q69" s="22">
        <f t="shared" si="10"/>
        <v>0</v>
      </c>
      <c r="R69" s="18">
        <f t="shared" si="11"/>
        <v>0</v>
      </c>
      <c r="S69" s="8">
        <f t="shared" si="12"/>
        <v>0</v>
      </c>
      <c r="V69" s="2">
        <f t="shared" si="13"/>
        <v>61</v>
      </c>
      <c r="W69" s="6" t="str">
        <f t="shared" si="16"/>
        <v/>
      </c>
      <c r="X69" s="7">
        <f t="shared" si="17"/>
        <v>0</v>
      </c>
      <c r="Y69" s="50">
        <f t="shared" si="18"/>
        <v>0</v>
      </c>
      <c r="Z69" s="46">
        <f t="shared" si="19"/>
        <v>0</v>
      </c>
      <c r="AA69" s="36">
        <f t="shared" si="20"/>
        <v>0</v>
      </c>
      <c r="AB69" s="35">
        <f t="shared" si="14"/>
        <v>0</v>
      </c>
      <c r="AC69" s="53" t="str">
        <f t="shared" si="15"/>
        <v/>
      </c>
    </row>
    <row r="70" spans="2:29" x14ac:dyDescent="0.25">
      <c r="B70" s="2">
        <v>62</v>
      </c>
      <c r="C70" s="13" t="str">
        <f>IF(Equipes!B63="","",VLOOKUP(B70,Equipes,2,FALSE))</f>
        <v/>
      </c>
      <c r="D70" s="55">
        <f>SUMPRODUCT((tirage1!$B$5:$D$100=résultats!$C70)*tirage1!$E$5:$E$100)+SUMPRODUCT((tirage1!$H$5:$J$100=résultats!$C70)*tirage1!$K$5:$K$100)</f>
        <v>0</v>
      </c>
      <c r="E70" s="56">
        <f>SUMPRODUCT((tirage1!$B$5:$D$100=résultats!$C70)*tirage1!$K$5:$K$100)+SUMPRODUCT((tirage1!$H$5:$J$100=résultats!$C70)*tirage1!$E$5:$E$100)</f>
        <v>0</v>
      </c>
      <c r="F70" s="32">
        <f t="shared" si="5"/>
        <v>0</v>
      </c>
      <c r="G70" s="55">
        <f>SUMPRODUCT((tirage2!$B$5:$D$100=résultats!$C70)*tirage2!$E$5:$E$100)+SUMPRODUCT((tirage2!$H$5:$J$100=résultats!$C70)*tirage2!$K$5:$K$100)</f>
        <v>0</v>
      </c>
      <c r="H70" s="56">
        <f>SUMPRODUCT((tirage2!$B$5:$D$100=résultats!$C70)*tirage2!$K$5:$K$100)+SUMPRODUCT((tirage2!$H$5:$J$100=résultats!$C70)*tirage2!$E$5:$E$100)</f>
        <v>0</v>
      </c>
      <c r="I70" s="32">
        <f t="shared" si="6"/>
        <v>0</v>
      </c>
      <c r="J70" s="55">
        <f>SUMPRODUCT((tirage3!$B$5:$D$100=résultats!$C70)*tirage3!$E$5:$E$100)+SUMPRODUCT((tirage3!$H$5:$J$100=résultats!$C70)*tirage3!$K$5:$K$100)</f>
        <v>0</v>
      </c>
      <c r="K70" s="56">
        <f>SUMPRODUCT((tirage2!$B$5:$D$100=résultats!$C70)*tirage2!$K$5:$K$100)+SUMPRODUCT((tirage2!$H$5:$J$100=résultats!$C70)*tirage2!$E$5:$E$100)</f>
        <v>0</v>
      </c>
      <c r="L70" s="32">
        <f t="shared" si="7"/>
        <v>0</v>
      </c>
      <c r="M70" s="57"/>
      <c r="N70" s="58"/>
      <c r="O70" s="32">
        <f t="shared" si="8"/>
        <v>0</v>
      </c>
      <c r="P70" s="11">
        <f t="shared" si="9"/>
        <v>0</v>
      </c>
      <c r="Q70" s="22">
        <f t="shared" si="10"/>
        <v>0</v>
      </c>
      <c r="R70" s="18">
        <f t="shared" si="11"/>
        <v>0</v>
      </c>
      <c r="S70" s="8">
        <f t="shared" si="12"/>
        <v>0</v>
      </c>
      <c r="V70" s="2">
        <f t="shared" si="13"/>
        <v>62</v>
      </c>
      <c r="W70" s="6" t="str">
        <f t="shared" si="16"/>
        <v/>
      </c>
      <c r="X70" s="7">
        <f t="shared" si="17"/>
        <v>0</v>
      </c>
      <c r="Y70" s="50">
        <f t="shared" si="18"/>
        <v>0</v>
      </c>
      <c r="Z70" s="46">
        <f t="shared" si="19"/>
        <v>0</v>
      </c>
      <c r="AA70" s="36">
        <f t="shared" si="20"/>
        <v>0</v>
      </c>
      <c r="AB70" s="35">
        <f t="shared" si="14"/>
        <v>0</v>
      </c>
      <c r="AC70" s="53" t="str">
        <f t="shared" si="15"/>
        <v/>
      </c>
    </row>
    <row r="71" spans="2:29" x14ac:dyDescent="0.25">
      <c r="B71" s="2">
        <v>63</v>
      </c>
      <c r="C71" s="13" t="str">
        <f>IF(Equipes!B64="","",VLOOKUP(B71,Equipes,2,FALSE))</f>
        <v/>
      </c>
      <c r="D71" s="55">
        <f>SUMPRODUCT((tirage1!$B$5:$D$100=résultats!$C71)*tirage1!$E$5:$E$100)+SUMPRODUCT((tirage1!$H$5:$J$100=résultats!$C71)*tirage1!$K$5:$K$100)</f>
        <v>0</v>
      </c>
      <c r="E71" s="56">
        <f>SUMPRODUCT((tirage1!$B$5:$D$100=résultats!$C71)*tirage1!$K$5:$K$100)+SUMPRODUCT((tirage1!$H$5:$J$100=résultats!$C71)*tirage1!$E$5:$E$100)</f>
        <v>0</v>
      </c>
      <c r="F71" s="32">
        <f t="shared" si="5"/>
        <v>0</v>
      </c>
      <c r="G71" s="55">
        <f>SUMPRODUCT((tirage2!$B$5:$D$100=résultats!$C71)*tirage2!$E$5:$E$100)+SUMPRODUCT((tirage2!$H$5:$J$100=résultats!$C71)*tirage2!$K$5:$K$100)</f>
        <v>0</v>
      </c>
      <c r="H71" s="56">
        <f>SUMPRODUCT((tirage2!$B$5:$D$100=résultats!$C71)*tirage2!$K$5:$K$100)+SUMPRODUCT((tirage2!$H$5:$J$100=résultats!$C71)*tirage2!$E$5:$E$100)</f>
        <v>0</v>
      </c>
      <c r="I71" s="32">
        <f t="shared" si="6"/>
        <v>0</v>
      </c>
      <c r="J71" s="55">
        <f>SUMPRODUCT((tirage3!$B$5:$D$100=résultats!$C71)*tirage3!$E$5:$E$100)+SUMPRODUCT((tirage3!$H$5:$J$100=résultats!$C71)*tirage3!$K$5:$K$100)</f>
        <v>0</v>
      </c>
      <c r="K71" s="56">
        <f>SUMPRODUCT((tirage2!$B$5:$D$100=résultats!$C71)*tirage2!$K$5:$K$100)+SUMPRODUCT((tirage2!$H$5:$J$100=résultats!$C71)*tirage2!$E$5:$E$100)</f>
        <v>0</v>
      </c>
      <c r="L71" s="32">
        <f t="shared" si="7"/>
        <v>0</v>
      </c>
      <c r="M71" s="57"/>
      <c r="N71" s="58"/>
      <c r="O71" s="32">
        <f t="shared" si="8"/>
        <v>0</v>
      </c>
      <c r="P71" s="11">
        <f t="shared" si="9"/>
        <v>0</v>
      </c>
      <c r="Q71" s="22">
        <f t="shared" si="10"/>
        <v>0</v>
      </c>
      <c r="R71" s="18">
        <f t="shared" si="11"/>
        <v>0</v>
      </c>
      <c r="S71" s="8">
        <f t="shared" si="12"/>
        <v>0</v>
      </c>
      <c r="V71" s="2">
        <f t="shared" si="13"/>
        <v>63</v>
      </c>
      <c r="W71" s="6" t="str">
        <f t="shared" si="16"/>
        <v/>
      </c>
      <c r="X71" s="7">
        <f t="shared" si="17"/>
        <v>0</v>
      </c>
      <c r="Y71" s="50">
        <f t="shared" si="18"/>
        <v>0</v>
      </c>
      <c r="Z71" s="46">
        <f t="shared" si="19"/>
        <v>0</v>
      </c>
      <c r="AA71" s="36">
        <f t="shared" si="20"/>
        <v>0</v>
      </c>
      <c r="AB71" s="35">
        <f t="shared" si="14"/>
        <v>0</v>
      </c>
      <c r="AC71" s="53" t="str">
        <f t="shared" si="15"/>
        <v/>
      </c>
    </row>
    <row r="72" spans="2:29" x14ac:dyDescent="0.25">
      <c r="B72" s="2">
        <v>64</v>
      </c>
      <c r="C72" s="13" t="str">
        <f>IF(Equipes!B65="","",VLOOKUP(B72,Equipes,2,FALSE))</f>
        <v/>
      </c>
      <c r="D72" s="55">
        <f>SUMPRODUCT((tirage1!$B$5:$D$100=résultats!$C72)*tirage1!$E$5:$E$100)+SUMPRODUCT((tirage1!$H$5:$J$100=résultats!$C72)*tirage1!$K$5:$K$100)</f>
        <v>0</v>
      </c>
      <c r="E72" s="56">
        <f>SUMPRODUCT((tirage1!$B$5:$D$100=résultats!$C72)*tirage1!$K$5:$K$100)+SUMPRODUCT((tirage1!$H$5:$J$100=résultats!$C72)*tirage1!$E$5:$E$100)</f>
        <v>0</v>
      </c>
      <c r="F72" s="32">
        <f t="shared" si="5"/>
        <v>0</v>
      </c>
      <c r="G72" s="55">
        <f>SUMPRODUCT((tirage2!$B$5:$D$100=résultats!$C72)*tirage2!$E$5:$E$100)+SUMPRODUCT((tirage2!$H$5:$J$100=résultats!$C72)*tirage2!$K$5:$K$100)</f>
        <v>0</v>
      </c>
      <c r="H72" s="56">
        <f>SUMPRODUCT((tirage2!$B$5:$D$100=résultats!$C72)*tirage2!$K$5:$K$100)+SUMPRODUCT((tirage2!$H$5:$J$100=résultats!$C72)*tirage2!$E$5:$E$100)</f>
        <v>0</v>
      </c>
      <c r="I72" s="32">
        <f t="shared" si="6"/>
        <v>0</v>
      </c>
      <c r="J72" s="55">
        <f>SUMPRODUCT((tirage3!$B$5:$D$100=résultats!$C72)*tirage3!$E$5:$E$100)+SUMPRODUCT((tirage3!$H$5:$J$100=résultats!$C72)*tirage3!$K$5:$K$100)</f>
        <v>0</v>
      </c>
      <c r="K72" s="56">
        <f>SUMPRODUCT((tirage2!$B$5:$D$100=résultats!$C72)*tirage2!$K$5:$K$100)+SUMPRODUCT((tirage2!$H$5:$J$100=résultats!$C72)*tirage2!$E$5:$E$100)</f>
        <v>0</v>
      </c>
      <c r="L72" s="32">
        <f t="shared" si="7"/>
        <v>0</v>
      </c>
      <c r="M72" s="57"/>
      <c r="N72" s="58"/>
      <c r="O72" s="32">
        <f t="shared" si="8"/>
        <v>0</v>
      </c>
      <c r="P72" s="11">
        <f t="shared" si="9"/>
        <v>0</v>
      </c>
      <c r="Q72" s="22">
        <f t="shared" si="10"/>
        <v>0</v>
      </c>
      <c r="R72" s="18">
        <f t="shared" si="11"/>
        <v>0</v>
      </c>
      <c r="S72" s="8">
        <f t="shared" si="12"/>
        <v>0</v>
      </c>
      <c r="V72" s="2">
        <f t="shared" si="13"/>
        <v>64</v>
      </c>
      <c r="W72" s="6" t="str">
        <f t="shared" si="16"/>
        <v/>
      </c>
      <c r="X72" s="7">
        <f t="shared" si="17"/>
        <v>0</v>
      </c>
      <c r="Y72" s="50">
        <f t="shared" si="18"/>
        <v>0</v>
      </c>
      <c r="Z72" s="46">
        <f t="shared" si="19"/>
        <v>0</v>
      </c>
      <c r="AA72" s="36">
        <f t="shared" si="20"/>
        <v>0</v>
      </c>
      <c r="AB72" s="35">
        <f t="shared" si="14"/>
        <v>0</v>
      </c>
      <c r="AC72" s="53" t="str">
        <f t="shared" si="15"/>
        <v/>
      </c>
    </row>
    <row r="73" spans="2:29" x14ac:dyDescent="0.25">
      <c r="B73" s="2">
        <v>65</v>
      </c>
      <c r="C73" s="13" t="str">
        <f>IF(Equipes!B66="","",VLOOKUP(B73,Equipes,2,FALSE))</f>
        <v/>
      </c>
      <c r="D73" s="55">
        <f>SUMPRODUCT((tirage1!$B$5:$D$100=résultats!$C73)*tirage1!$E$5:$E$100)+SUMPRODUCT((tirage1!$H$5:$J$100=résultats!$C73)*tirage1!$K$5:$K$100)</f>
        <v>0</v>
      </c>
      <c r="E73" s="56">
        <f>SUMPRODUCT((tirage1!$B$5:$D$100=résultats!$C73)*tirage1!$K$5:$K$100)+SUMPRODUCT((tirage1!$H$5:$J$100=résultats!$C73)*tirage1!$E$5:$E$100)</f>
        <v>0</v>
      </c>
      <c r="F73" s="32">
        <f t="shared" si="5"/>
        <v>0</v>
      </c>
      <c r="G73" s="55">
        <f>SUMPRODUCT((tirage2!$B$5:$D$100=résultats!$C73)*tirage2!$E$5:$E$100)+SUMPRODUCT((tirage2!$H$5:$J$100=résultats!$C73)*tirage2!$K$5:$K$100)</f>
        <v>0</v>
      </c>
      <c r="H73" s="56">
        <f>SUMPRODUCT((tirage2!$B$5:$D$100=résultats!$C73)*tirage2!$K$5:$K$100)+SUMPRODUCT((tirage2!$H$5:$J$100=résultats!$C73)*tirage2!$E$5:$E$100)</f>
        <v>0</v>
      </c>
      <c r="I73" s="32">
        <f t="shared" si="6"/>
        <v>0</v>
      </c>
      <c r="J73" s="55">
        <f>SUMPRODUCT((tirage3!$B$5:$D$100=résultats!$C73)*tirage3!$E$5:$E$100)+SUMPRODUCT((tirage3!$H$5:$J$100=résultats!$C73)*tirage3!$K$5:$K$100)</f>
        <v>0</v>
      </c>
      <c r="K73" s="56">
        <f>SUMPRODUCT((tirage2!$B$5:$D$100=résultats!$C73)*tirage2!$K$5:$K$100)+SUMPRODUCT((tirage2!$H$5:$J$100=résultats!$C73)*tirage2!$E$5:$E$100)</f>
        <v>0</v>
      </c>
      <c r="L73" s="32">
        <f t="shared" si="7"/>
        <v>0</v>
      </c>
      <c r="M73" s="57"/>
      <c r="N73" s="58"/>
      <c r="O73" s="32">
        <f t="shared" si="8"/>
        <v>0</v>
      </c>
      <c r="P73" s="11">
        <f t="shared" si="9"/>
        <v>0</v>
      </c>
      <c r="Q73" s="22">
        <f t="shared" si="10"/>
        <v>0</v>
      </c>
      <c r="R73" s="18">
        <f t="shared" si="11"/>
        <v>0</v>
      </c>
      <c r="S73" s="8">
        <f t="shared" si="12"/>
        <v>0</v>
      </c>
      <c r="V73" s="2">
        <f t="shared" si="13"/>
        <v>65</v>
      </c>
      <c r="W73" s="6" t="str">
        <f t="shared" ref="W73:W104" si="21">IF(C73="","",VLOOKUP(V73,Parties,2,FALSE))</f>
        <v/>
      </c>
      <c r="X73" s="7">
        <f t="shared" ref="X73:X108" si="22">IFERROR(VLOOKUP(V73,Parties,15,0),"")</f>
        <v>0</v>
      </c>
      <c r="Y73" s="50">
        <f t="shared" ref="Y73:Y108" si="23">IFERROR(VLOOKUP(V73,Parties,16,0),"")</f>
        <v>0</v>
      </c>
      <c r="Z73" s="46">
        <f t="shared" ref="Z73:Z108" si="24">IFERROR(VLOOKUP(V73,Parties,17,0),"")</f>
        <v>0</v>
      </c>
      <c r="AA73" s="36">
        <f t="shared" ref="AA73:AA108" si="25">IFERROR(VLOOKUP(V73,Parties,18,0),"")</f>
        <v>0</v>
      </c>
      <c r="AB73" s="35">
        <f t="shared" si="14"/>
        <v>0</v>
      </c>
      <c r="AC73" s="53" t="str">
        <f t="shared" si="15"/>
        <v/>
      </c>
    </row>
    <row r="74" spans="2:29" x14ac:dyDescent="0.25">
      <c r="B74" s="2">
        <v>66</v>
      </c>
      <c r="C74" s="13" t="str">
        <f>IF(Equipes!B67="","",VLOOKUP(B74,Equipes,2,FALSE))</f>
        <v/>
      </c>
      <c r="D74" s="55">
        <f>SUMPRODUCT((tirage1!$B$5:$D$100=résultats!$C74)*tirage1!$E$5:$E$100)+SUMPRODUCT((tirage1!$H$5:$J$100=résultats!$C74)*tirage1!$K$5:$K$100)</f>
        <v>0</v>
      </c>
      <c r="E74" s="56">
        <f>SUMPRODUCT((tirage1!$B$5:$D$100=résultats!$C74)*tirage1!$K$5:$K$100)+SUMPRODUCT((tirage1!$H$5:$J$100=résultats!$C74)*tirage1!$E$5:$E$100)</f>
        <v>0</v>
      </c>
      <c r="F74" s="32">
        <f t="shared" ref="F74:F108" si="26">IF(AND(D74&gt;12,D74&gt;E74),1,0)</f>
        <v>0</v>
      </c>
      <c r="G74" s="55">
        <f>SUMPRODUCT((tirage2!$B$5:$D$100=résultats!$C74)*tirage2!$E$5:$E$100)+SUMPRODUCT((tirage2!$H$5:$J$100=résultats!$C74)*tirage2!$K$5:$K$100)</f>
        <v>0</v>
      </c>
      <c r="H74" s="56">
        <f>SUMPRODUCT((tirage2!$B$5:$D$100=résultats!$C74)*tirage2!$K$5:$K$100)+SUMPRODUCT((tirage2!$H$5:$J$100=résultats!$C74)*tirage2!$E$5:$E$100)</f>
        <v>0</v>
      </c>
      <c r="I74" s="32">
        <f t="shared" ref="I74:I108" si="27">IF(AND(G74&gt;12,G74&gt;H74),1,0)</f>
        <v>0</v>
      </c>
      <c r="J74" s="55">
        <f>SUMPRODUCT((tirage3!$B$5:$D$100=résultats!$C74)*tirage3!$E$5:$E$100)+SUMPRODUCT((tirage3!$H$5:$J$100=résultats!$C74)*tirage3!$K$5:$K$100)</f>
        <v>0</v>
      </c>
      <c r="K74" s="56">
        <f>SUMPRODUCT((tirage2!$B$5:$D$100=résultats!$C74)*tirage2!$K$5:$K$100)+SUMPRODUCT((tirage2!$H$5:$J$100=résultats!$C74)*tirage2!$E$5:$E$100)</f>
        <v>0</v>
      </c>
      <c r="L74" s="32">
        <f t="shared" ref="L74:L108" si="28">IF(AND(J74&gt;12,J74&gt;K74),1,0)</f>
        <v>0</v>
      </c>
      <c r="M74" s="57"/>
      <c r="N74" s="58"/>
      <c r="O74" s="32">
        <f t="shared" ref="O74:O108" si="29">IF(AND(M74&gt;12,M74&gt;N74),1,0)</f>
        <v>0</v>
      </c>
      <c r="P74" s="11">
        <f t="shared" ref="P74:P108" si="30">SUM(D74,G74,J74,M74)</f>
        <v>0</v>
      </c>
      <c r="Q74" s="22">
        <f t="shared" ref="Q74:Q108" si="31">SUM(E74,H74,K74,N74)</f>
        <v>0</v>
      </c>
      <c r="R74" s="18">
        <f t="shared" ref="R74:R108" si="32">SUM(F74,I74,L74,O74)</f>
        <v>0</v>
      </c>
      <c r="S74" s="8">
        <f t="shared" ref="S74:S108" si="33">P74-Q74</f>
        <v>0</v>
      </c>
      <c r="V74" s="2">
        <f t="shared" ref="V74:V108" si="34">B74</f>
        <v>66</v>
      </c>
      <c r="W74" s="6" t="str">
        <f t="shared" si="21"/>
        <v/>
      </c>
      <c r="X74" s="7">
        <f t="shared" si="22"/>
        <v>0</v>
      </c>
      <c r="Y74" s="50">
        <f t="shared" si="23"/>
        <v>0</v>
      </c>
      <c r="Z74" s="46">
        <f t="shared" si="24"/>
        <v>0</v>
      </c>
      <c r="AA74" s="36">
        <f t="shared" si="25"/>
        <v>0</v>
      </c>
      <c r="AB74" s="35">
        <f t="shared" ref="AB74:AB108" si="35">X74*1000+AA74</f>
        <v>0</v>
      </c>
      <c r="AC74" s="53" t="str">
        <f t="shared" ref="AC74:AC108" si="36">IF(AB74=0,"",RANK(AB74,$AB$9:$AB$108,0))</f>
        <v/>
      </c>
    </row>
    <row r="75" spans="2:29" x14ac:dyDescent="0.25">
      <c r="B75" s="2">
        <v>67</v>
      </c>
      <c r="C75" s="13" t="str">
        <f>IF(Equipes!B68="","",VLOOKUP(B75,Equipes,2,FALSE))</f>
        <v/>
      </c>
      <c r="D75" s="55">
        <f>SUMPRODUCT((tirage1!$B$5:$D$100=résultats!$C75)*tirage1!$E$5:$E$100)+SUMPRODUCT((tirage1!$H$5:$J$100=résultats!$C75)*tirage1!$K$5:$K$100)</f>
        <v>0</v>
      </c>
      <c r="E75" s="56">
        <f>SUMPRODUCT((tirage1!$B$5:$D$100=résultats!$C75)*tirage1!$K$5:$K$100)+SUMPRODUCT((tirage1!$H$5:$J$100=résultats!$C75)*tirage1!$E$5:$E$100)</f>
        <v>0</v>
      </c>
      <c r="F75" s="32">
        <f t="shared" si="26"/>
        <v>0</v>
      </c>
      <c r="G75" s="55">
        <f>SUMPRODUCT((tirage2!$B$5:$D$100=résultats!$C75)*tirage2!$E$5:$E$100)+SUMPRODUCT((tirage2!$H$5:$J$100=résultats!$C75)*tirage2!$K$5:$K$100)</f>
        <v>0</v>
      </c>
      <c r="H75" s="56">
        <f>SUMPRODUCT((tirage2!$B$5:$D$100=résultats!$C75)*tirage2!$K$5:$K$100)+SUMPRODUCT((tirage2!$H$5:$J$100=résultats!$C75)*tirage2!$E$5:$E$100)</f>
        <v>0</v>
      </c>
      <c r="I75" s="32">
        <f t="shared" si="27"/>
        <v>0</v>
      </c>
      <c r="J75" s="55">
        <f>SUMPRODUCT((tirage3!$B$5:$D$100=résultats!$C75)*tirage3!$E$5:$E$100)+SUMPRODUCT((tirage3!$H$5:$J$100=résultats!$C75)*tirage3!$K$5:$K$100)</f>
        <v>0</v>
      </c>
      <c r="K75" s="56">
        <f>SUMPRODUCT((tirage2!$B$5:$D$100=résultats!$C75)*tirage2!$K$5:$K$100)+SUMPRODUCT((tirage2!$H$5:$J$100=résultats!$C75)*tirage2!$E$5:$E$100)</f>
        <v>0</v>
      </c>
      <c r="L75" s="32">
        <f t="shared" si="28"/>
        <v>0</v>
      </c>
      <c r="M75" s="57"/>
      <c r="N75" s="58"/>
      <c r="O75" s="32">
        <f t="shared" si="29"/>
        <v>0</v>
      </c>
      <c r="P75" s="11">
        <f t="shared" si="30"/>
        <v>0</v>
      </c>
      <c r="Q75" s="22">
        <f t="shared" si="31"/>
        <v>0</v>
      </c>
      <c r="R75" s="18">
        <f t="shared" si="32"/>
        <v>0</v>
      </c>
      <c r="S75" s="8">
        <f t="shared" si="33"/>
        <v>0</v>
      </c>
      <c r="V75" s="2">
        <f t="shared" si="34"/>
        <v>67</v>
      </c>
      <c r="W75" s="6" t="str">
        <f t="shared" si="21"/>
        <v/>
      </c>
      <c r="X75" s="7">
        <f t="shared" si="22"/>
        <v>0</v>
      </c>
      <c r="Y75" s="50">
        <f t="shared" si="23"/>
        <v>0</v>
      </c>
      <c r="Z75" s="46">
        <f t="shared" si="24"/>
        <v>0</v>
      </c>
      <c r="AA75" s="36">
        <f t="shared" si="25"/>
        <v>0</v>
      </c>
      <c r="AB75" s="35">
        <f t="shared" si="35"/>
        <v>0</v>
      </c>
      <c r="AC75" s="53" t="str">
        <f t="shared" si="36"/>
        <v/>
      </c>
    </row>
    <row r="76" spans="2:29" x14ac:dyDescent="0.25">
      <c r="B76" s="2">
        <v>68</v>
      </c>
      <c r="C76" s="13" t="str">
        <f>IF(Equipes!B69="","",VLOOKUP(B76,Equipes,2,FALSE))</f>
        <v/>
      </c>
      <c r="D76" s="55">
        <f>SUMPRODUCT((tirage1!$B$5:$D$100=résultats!$C76)*tirage1!$E$5:$E$100)+SUMPRODUCT((tirage1!$H$5:$J$100=résultats!$C76)*tirage1!$K$5:$K$100)</f>
        <v>0</v>
      </c>
      <c r="E76" s="56">
        <f>SUMPRODUCT((tirage1!$B$5:$D$100=résultats!$C76)*tirage1!$K$5:$K$100)+SUMPRODUCT((tirage1!$H$5:$J$100=résultats!$C76)*tirage1!$E$5:$E$100)</f>
        <v>0</v>
      </c>
      <c r="F76" s="32">
        <f t="shared" si="26"/>
        <v>0</v>
      </c>
      <c r="G76" s="55">
        <f>SUMPRODUCT((tirage2!$B$5:$D$100=résultats!$C76)*tirage2!$E$5:$E$100)+SUMPRODUCT((tirage2!$H$5:$J$100=résultats!$C76)*tirage2!$K$5:$K$100)</f>
        <v>0</v>
      </c>
      <c r="H76" s="56">
        <f>SUMPRODUCT((tirage2!$B$5:$D$100=résultats!$C76)*tirage2!$K$5:$K$100)+SUMPRODUCT((tirage2!$H$5:$J$100=résultats!$C76)*tirage2!$E$5:$E$100)</f>
        <v>0</v>
      </c>
      <c r="I76" s="32">
        <f t="shared" si="27"/>
        <v>0</v>
      </c>
      <c r="J76" s="55">
        <f>SUMPRODUCT((tirage3!$B$5:$D$100=résultats!$C76)*tirage3!$E$5:$E$100)+SUMPRODUCT((tirage3!$H$5:$J$100=résultats!$C76)*tirage3!$K$5:$K$100)</f>
        <v>0</v>
      </c>
      <c r="K76" s="56">
        <f>SUMPRODUCT((tirage2!$B$5:$D$100=résultats!$C76)*tirage2!$K$5:$K$100)+SUMPRODUCT((tirage2!$H$5:$J$100=résultats!$C76)*tirage2!$E$5:$E$100)</f>
        <v>0</v>
      </c>
      <c r="L76" s="32">
        <f t="shared" si="28"/>
        <v>0</v>
      </c>
      <c r="M76" s="57"/>
      <c r="N76" s="58"/>
      <c r="O76" s="32">
        <f t="shared" si="29"/>
        <v>0</v>
      </c>
      <c r="P76" s="11">
        <f t="shared" si="30"/>
        <v>0</v>
      </c>
      <c r="Q76" s="22">
        <f t="shared" si="31"/>
        <v>0</v>
      </c>
      <c r="R76" s="18">
        <f t="shared" si="32"/>
        <v>0</v>
      </c>
      <c r="S76" s="8">
        <f t="shared" si="33"/>
        <v>0</v>
      </c>
      <c r="V76" s="2">
        <f t="shared" si="34"/>
        <v>68</v>
      </c>
      <c r="W76" s="6" t="str">
        <f t="shared" si="21"/>
        <v/>
      </c>
      <c r="X76" s="7">
        <f t="shared" si="22"/>
        <v>0</v>
      </c>
      <c r="Y76" s="50">
        <f t="shared" si="23"/>
        <v>0</v>
      </c>
      <c r="Z76" s="46">
        <f t="shared" si="24"/>
        <v>0</v>
      </c>
      <c r="AA76" s="36">
        <f t="shared" si="25"/>
        <v>0</v>
      </c>
      <c r="AB76" s="35">
        <f t="shared" si="35"/>
        <v>0</v>
      </c>
      <c r="AC76" s="53" t="str">
        <f t="shared" si="36"/>
        <v/>
      </c>
    </row>
    <row r="77" spans="2:29" x14ac:dyDescent="0.25">
      <c r="B77" s="2">
        <v>69</v>
      </c>
      <c r="C77" s="13" t="str">
        <f>IF(Equipes!B70="","",VLOOKUP(B77,Equipes,2,FALSE))</f>
        <v/>
      </c>
      <c r="D77" s="55">
        <f>SUMPRODUCT((tirage1!$B$5:$D$100=résultats!$C77)*tirage1!$E$5:$E$100)+SUMPRODUCT((tirage1!$H$5:$J$100=résultats!$C77)*tirage1!$K$5:$K$100)</f>
        <v>0</v>
      </c>
      <c r="E77" s="56">
        <f>SUMPRODUCT((tirage1!$B$5:$D$100=résultats!$C77)*tirage1!$K$5:$K$100)+SUMPRODUCT((tirage1!$H$5:$J$100=résultats!$C77)*tirage1!$E$5:$E$100)</f>
        <v>0</v>
      </c>
      <c r="F77" s="32">
        <f t="shared" si="26"/>
        <v>0</v>
      </c>
      <c r="G77" s="55">
        <f>SUMPRODUCT((tirage2!$B$5:$D$100=résultats!$C77)*tirage2!$E$5:$E$100)+SUMPRODUCT((tirage2!$H$5:$J$100=résultats!$C77)*tirage2!$K$5:$K$100)</f>
        <v>0</v>
      </c>
      <c r="H77" s="56">
        <f>SUMPRODUCT((tirage2!$B$5:$D$100=résultats!$C77)*tirage2!$K$5:$K$100)+SUMPRODUCT((tirage2!$H$5:$J$100=résultats!$C77)*tirage2!$E$5:$E$100)</f>
        <v>0</v>
      </c>
      <c r="I77" s="32">
        <f t="shared" si="27"/>
        <v>0</v>
      </c>
      <c r="J77" s="55">
        <f>SUMPRODUCT((tirage3!$B$5:$D$100=résultats!$C77)*tirage3!$E$5:$E$100)+SUMPRODUCT((tirage3!$H$5:$J$100=résultats!$C77)*tirage3!$K$5:$K$100)</f>
        <v>0</v>
      </c>
      <c r="K77" s="56">
        <f>SUMPRODUCT((tirage2!$B$5:$D$100=résultats!$C77)*tirage2!$K$5:$K$100)+SUMPRODUCT((tirage2!$H$5:$J$100=résultats!$C77)*tirage2!$E$5:$E$100)</f>
        <v>0</v>
      </c>
      <c r="L77" s="32">
        <f t="shared" si="28"/>
        <v>0</v>
      </c>
      <c r="M77" s="57"/>
      <c r="N77" s="58"/>
      <c r="O77" s="32">
        <f t="shared" si="29"/>
        <v>0</v>
      </c>
      <c r="P77" s="11">
        <f t="shared" si="30"/>
        <v>0</v>
      </c>
      <c r="Q77" s="22">
        <f t="shared" si="31"/>
        <v>0</v>
      </c>
      <c r="R77" s="18">
        <f t="shared" si="32"/>
        <v>0</v>
      </c>
      <c r="S77" s="8">
        <f t="shared" si="33"/>
        <v>0</v>
      </c>
      <c r="V77" s="2">
        <f t="shared" si="34"/>
        <v>69</v>
      </c>
      <c r="W77" s="6" t="str">
        <f t="shared" si="21"/>
        <v/>
      </c>
      <c r="X77" s="7">
        <f t="shared" si="22"/>
        <v>0</v>
      </c>
      <c r="Y77" s="50">
        <f t="shared" si="23"/>
        <v>0</v>
      </c>
      <c r="Z77" s="46">
        <f t="shared" si="24"/>
        <v>0</v>
      </c>
      <c r="AA77" s="36">
        <f t="shared" si="25"/>
        <v>0</v>
      </c>
      <c r="AB77" s="35">
        <f t="shared" si="35"/>
        <v>0</v>
      </c>
      <c r="AC77" s="53" t="str">
        <f t="shared" si="36"/>
        <v/>
      </c>
    </row>
    <row r="78" spans="2:29" x14ac:dyDescent="0.25">
      <c r="B78" s="2">
        <v>70</v>
      </c>
      <c r="C78" s="13" t="str">
        <f>IF(Equipes!B71="","",VLOOKUP(B78,Equipes,2,FALSE))</f>
        <v/>
      </c>
      <c r="D78" s="55">
        <f>SUMPRODUCT((tirage1!$B$5:$D$100=résultats!$C78)*tirage1!$E$5:$E$100)+SUMPRODUCT((tirage1!$H$5:$J$100=résultats!$C78)*tirage1!$K$5:$K$100)</f>
        <v>0</v>
      </c>
      <c r="E78" s="56">
        <f>SUMPRODUCT((tirage1!$B$5:$D$100=résultats!$C78)*tirage1!$K$5:$K$100)+SUMPRODUCT((tirage1!$H$5:$J$100=résultats!$C78)*tirage1!$E$5:$E$100)</f>
        <v>0</v>
      </c>
      <c r="F78" s="32">
        <f t="shared" si="26"/>
        <v>0</v>
      </c>
      <c r="G78" s="55">
        <f>SUMPRODUCT((tirage2!$B$5:$D$100=résultats!$C78)*tirage2!$E$5:$E$100)+SUMPRODUCT((tirage2!$H$5:$J$100=résultats!$C78)*tirage2!$K$5:$K$100)</f>
        <v>0</v>
      </c>
      <c r="H78" s="56">
        <f>SUMPRODUCT((tirage2!$B$5:$D$100=résultats!$C78)*tirage2!$K$5:$K$100)+SUMPRODUCT((tirage2!$H$5:$J$100=résultats!$C78)*tirage2!$E$5:$E$100)</f>
        <v>0</v>
      </c>
      <c r="I78" s="32">
        <f t="shared" si="27"/>
        <v>0</v>
      </c>
      <c r="J78" s="55">
        <f>SUMPRODUCT((tirage3!$B$5:$D$100=résultats!$C78)*tirage3!$E$5:$E$100)+SUMPRODUCT((tirage3!$H$5:$J$100=résultats!$C78)*tirage3!$K$5:$K$100)</f>
        <v>0</v>
      </c>
      <c r="K78" s="56">
        <f>SUMPRODUCT((tirage2!$B$5:$D$100=résultats!$C78)*tirage2!$K$5:$K$100)+SUMPRODUCT((tirage2!$H$5:$J$100=résultats!$C78)*tirage2!$E$5:$E$100)</f>
        <v>0</v>
      </c>
      <c r="L78" s="32">
        <f t="shared" si="28"/>
        <v>0</v>
      </c>
      <c r="M78" s="57"/>
      <c r="N78" s="58"/>
      <c r="O78" s="32">
        <f t="shared" si="29"/>
        <v>0</v>
      </c>
      <c r="P78" s="11">
        <f t="shared" si="30"/>
        <v>0</v>
      </c>
      <c r="Q78" s="22">
        <f t="shared" si="31"/>
        <v>0</v>
      </c>
      <c r="R78" s="18">
        <f t="shared" si="32"/>
        <v>0</v>
      </c>
      <c r="S78" s="8">
        <f t="shared" si="33"/>
        <v>0</v>
      </c>
      <c r="V78" s="2">
        <f t="shared" si="34"/>
        <v>70</v>
      </c>
      <c r="W78" s="6" t="str">
        <f t="shared" si="21"/>
        <v/>
      </c>
      <c r="X78" s="7">
        <f t="shared" si="22"/>
        <v>0</v>
      </c>
      <c r="Y78" s="50">
        <f t="shared" si="23"/>
        <v>0</v>
      </c>
      <c r="Z78" s="46">
        <f t="shared" si="24"/>
        <v>0</v>
      </c>
      <c r="AA78" s="36">
        <f t="shared" si="25"/>
        <v>0</v>
      </c>
      <c r="AB78" s="35">
        <f t="shared" si="35"/>
        <v>0</v>
      </c>
      <c r="AC78" s="53" t="str">
        <f t="shared" si="36"/>
        <v/>
      </c>
    </row>
    <row r="79" spans="2:29" x14ac:dyDescent="0.25">
      <c r="B79" s="2">
        <v>71</v>
      </c>
      <c r="C79" s="13" t="str">
        <f>IF(Equipes!B72="","",VLOOKUP(B79,Equipes,2,FALSE))</f>
        <v/>
      </c>
      <c r="D79" s="55">
        <f>SUMPRODUCT((tirage1!$B$5:$D$100=résultats!$C79)*tirage1!$E$5:$E$100)+SUMPRODUCT((tirage1!$H$5:$J$100=résultats!$C79)*tirage1!$K$5:$K$100)</f>
        <v>0</v>
      </c>
      <c r="E79" s="56">
        <f>SUMPRODUCT((tirage1!$B$5:$D$100=résultats!$C79)*tirage1!$K$5:$K$100)+SUMPRODUCT((tirage1!$H$5:$J$100=résultats!$C79)*tirage1!$E$5:$E$100)</f>
        <v>0</v>
      </c>
      <c r="F79" s="32">
        <f t="shared" si="26"/>
        <v>0</v>
      </c>
      <c r="G79" s="55">
        <f>SUMPRODUCT((tirage2!$B$5:$D$100=résultats!$C79)*tirage2!$E$5:$E$100)+SUMPRODUCT((tirage2!$H$5:$J$100=résultats!$C79)*tirage2!$K$5:$K$100)</f>
        <v>0</v>
      </c>
      <c r="H79" s="56">
        <f>SUMPRODUCT((tirage2!$B$5:$D$100=résultats!$C79)*tirage2!$K$5:$K$100)+SUMPRODUCT((tirage2!$H$5:$J$100=résultats!$C79)*tirage2!$E$5:$E$100)</f>
        <v>0</v>
      </c>
      <c r="I79" s="32">
        <f t="shared" si="27"/>
        <v>0</v>
      </c>
      <c r="J79" s="55">
        <f>SUMPRODUCT((tirage3!$B$5:$D$100=résultats!$C79)*tirage3!$E$5:$E$100)+SUMPRODUCT((tirage3!$H$5:$J$100=résultats!$C79)*tirage3!$K$5:$K$100)</f>
        <v>0</v>
      </c>
      <c r="K79" s="56">
        <f>SUMPRODUCT((tirage2!$B$5:$D$100=résultats!$C79)*tirage2!$K$5:$K$100)+SUMPRODUCT((tirage2!$H$5:$J$100=résultats!$C79)*tirage2!$E$5:$E$100)</f>
        <v>0</v>
      </c>
      <c r="L79" s="32">
        <f t="shared" si="28"/>
        <v>0</v>
      </c>
      <c r="M79" s="57"/>
      <c r="N79" s="58"/>
      <c r="O79" s="32">
        <f t="shared" si="29"/>
        <v>0</v>
      </c>
      <c r="P79" s="11">
        <f t="shared" si="30"/>
        <v>0</v>
      </c>
      <c r="Q79" s="22">
        <f t="shared" si="31"/>
        <v>0</v>
      </c>
      <c r="R79" s="18">
        <f t="shared" si="32"/>
        <v>0</v>
      </c>
      <c r="S79" s="8">
        <f t="shared" si="33"/>
        <v>0</v>
      </c>
      <c r="V79" s="2">
        <f t="shared" si="34"/>
        <v>71</v>
      </c>
      <c r="W79" s="6" t="str">
        <f t="shared" si="21"/>
        <v/>
      </c>
      <c r="X79" s="7">
        <f t="shared" si="22"/>
        <v>0</v>
      </c>
      <c r="Y79" s="50">
        <f t="shared" si="23"/>
        <v>0</v>
      </c>
      <c r="Z79" s="46">
        <f t="shared" si="24"/>
        <v>0</v>
      </c>
      <c r="AA79" s="36">
        <f t="shared" si="25"/>
        <v>0</v>
      </c>
      <c r="AB79" s="35">
        <f t="shared" si="35"/>
        <v>0</v>
      </c>
      <c r="AC79" s="53" t="str">
        <f t="shared" si="36"/>
        <v/>
      </c>
    </row>
    <row r="80" spans="2:29" x14ac:dyDescent="0.25">
      <c r="B80" s="2">
        <v>72</v>
      </c>
      <c r="C80" s="13" t="str">
        <f>IF(Equipes!B73="","",VLOOKUP(B80,Equipes,2,FALSE))</f>
        <v/>
      </c>
      <c r="D80" s="55">
        <f>SUMPRODUCT((tirage1!$B$5:$D$100=résultats!$C80)*tirage1!$E$5:$E$100)+SUMPRODUCT((tirage1!$H$5:$J$100=résultats!$C80)*tirage1!$K$5:$K$100)</f>
        <v>0</v>
      </c>
      <c r="E80" s="56">
        <f>SUMPRODUCT((tirage1!$B$5:$D$100=résultats!$C80)*tirage1!$K$5:$K$100)+SUMPRODUCT((tirage1!$H$5:$J$100=résultats!$C80)*tirage1!$E$5:$E$100)</f>
        <v>0</v>
      </c>
      <c r="F80" s="32">
        <f t="shared" si="26"/>
        <v>0</v>
      </c>
      <c r="G80" s="55">
        <f>SUMPRODUCT((tirage2!$B$5:$D$100=résultats!$C80)*tirage2!$E$5:$E$100)+SUMPRODUCT((tirage2!$H$5:$J$100=résultats!$C80)*tirage2!$K$5:$K$100)</f>
        <v>0</v>
      </c>
      <c r="H80" s="56">
        <f>SUMPRODUCT((tirage2!$B$5:$D$100=résultats!$C80)*tirage2!$K$5:$K$100)+SUMPRODUCT((tirage2!$H$5:$J$100=résultats!$C80)*tirage2!$E$5:$E$100)</f>
        <v>0</v>
      </c>
      <c r="I80" s="32">
        <f t="shared" si="27"/>
        <v>0</v>
      </c>
      <c r="J80" s="55">
        <f>SUMPRODUCT((tirage3!$B$5:$D$100=résultats!$C80)*tirage3!$E$5:$E$100)+SUMPRODUCT((tirage3!$H$5:$J$100=résultats!$C80)*tirage3!$K$5:$K$100)</f>
        <v>0</v>
      </c>
      <c r="K80" s="56">
        <f>SUMPRODUCT((tirage2!$B$5:$D$100=résultats!$C80)*tirage2!$K$5:$K$100)+SUMPRODUCT((tirage2!$H$5:$J$100=résultats!$C80)*tirage2!$E$5:$E$100)</f>
        <v>0</v>
      </c>
      <c r="L80" s="32">
        <f t="shared" si="28"/>
        <v>0</v>
      </c>
      <c r="M80" s="57"/>
      <c r="N80" s="58"/>
      <c r="O80" s="32">
        <f t="shared" si="29"/>
        <v>0</v>
      </c>
      <c r="P80" s="11">
        <f t="shared" si="30"/>
        <v>0</v>
      </c>
      <c r="Q80" s="22">
        <f t="shared" si="31"/>
        <v>0</v>
      </c>
      <c r="R80" s="18">
        <f t="shared" si="32"/>
        <v>0</v>
      </c>
      <c r="S80" s="8">
        <f t="shared" si="33"/>
        <v>0</v>
      </c>
      <c r="V80" s="2">
        <f t="shared" si="34"/>
        <v>72</v>
      </c>
      <c r="W80" s="6" t="str">
        <f t="shared" si="21"/>
        <v/>
      </c>
      <c r="X80" s="7">
        <f t="shared" si="22"/>
        <v>0</v>
      </c>
      <c r="Y80" s="50">
        <f t="shared" si="23"/>
        <v>0</v>
      </c>
      <c r="Z80" s="46">
        <f t="shared" si="24"/>
        <v>0</v>
      </c>
      <c r="AA80" s="36">
        <f t="shared" si="25"/>
        <v>0</v>
      </c>
      <c r="AB80" s="35">
        <f t="shared" si="35"/>
        <v>0</v>
      </c>
      <c r="AC80" s="53" t="str">
        <f t="shared" si="36"/>
        <v/>
      </c>
    </row>
    <row r="81" spans="2:29" x14ac:dyDescent="0.25">
      <c r="B81" s="2">
        <v>73</v>
      </c>
      <c r="C81" s="13" t="str">
        <f>IF(Equipes!B74="","",VLOOKUP(B81,Equipes,2,FALSE))</f>
        <v/>
      </c>
      <c r="D81" s="55">
        <f>SUMPRODUCT((tirage1!$B$5:$D$100=résultats!$C81)*tirage1!$E$5:$E$100)+SUMPRODUCT((tirage1!$H$5:$J$100=résultats!$C81)*tirage1!$K$5:$K$100)</f>
        <v>0</v>
      </c>
      <c r="E81" s="56">
        <f>SUMPRODUCT((tirage1!$B$5:$D$100=résultats!$C81)*tirage1!$K$5:$K$100)+SUMPRODUCT((tirage1!$H$5:$J$100=résultats!$C81)*tirage1!$E$5:$E$100)</f>
        <v>0</v>
      </c>
      <c r="F81" s="32">
        <f t="shared" si="26"/>
        <v>0</v>
      </c>
      <c r="G81" s="55">
        <f>SUMPRODUCT((tirage2!$B$5:$D$100=résultats!$C81)*tirage2!$E$5:$E$100)+SUMPRODUCT((tirage2!$H$5:$J$100=résultats!$C81)*tirage2!$K$5:$K$100)</f>
        <v>0</v>
      </c>
      <c r="H81" s="56">
        <f>SUMPRODUCT((tirage2!$B$5:$D$100=résultats!$C81)*tirage2!$K$5:$K$100)+SUMPRODUCT((tirage2!$H$5:$J$100=résultats!$C81)*tirage2!$E$5:$E$100)</f>
        <v>0</v>
      </c>
      <c r="I81" s="32">
        <f t="shared" si="27"/>
        <v>0</v>
      </c>
      <c r="J81" s="55">
        <f>SUMPRODUCT((tirage3!$B$5:$D$100=résultats!$C81)*tirage3!$E$5:$E$100)+SUMPRODUCT((tirage3!$H$5:$J$100=résultats!$C81)*tirage3!$K$5:$K$100)</f>
        <v>0</v>
      </c>
      <c r="K81" s="56">
        <f>SUMPRODUCT((tirage2!$B$5:$D$100=résultats!$C81)*tirage2!$K$5:$K$100)+SUMPRODUCT((tirage2!$H$5:$J$100=résultats!$C81)*tirage2!$E$5:$E$100)</f>
        <v>0</v>
      </c>
      <c r="L81" s="32">
        <f t="shared" si="28"/>
        <v>0</v>
      </c>
      <c r="M81" s="57"/>
      <c r="N81" s="58"/>
      <c r="O81" s="32">
        <f t="shared" si="29"/>
        <v>0</v>
      </c>
      <c r="P81" s="11">
        <f t="shared" si="30"/>
        <v>0</v>
      </c>
      <c r="Q81" s="22">
        <f t="shared" si="31"/>
        <v>0</v>
      </c>
      <c r="R81" s="18">
        <f t="shared" si="32"/>
        <v>0</v>
      </c>
      <c r="S81" s="8">
        <f t="shared" si="33"/>
        <v>0</v>
      </c>
      <c r="V81" s="2">
        <f t="shared" si="34"/>
        <v>73</v>
      </c>
      <c r="W81" s="6" t="str">
        <f t="shared" si="21"/>
        <v/>
      </c>
      <c r="X81" s="7">
        <f t="shared" si="22"/>
        <v>0</v>
      </c>
      <c r="Y81" s="50">
        <f t="shared" si="23"/>
        <v>0</v>
      </c>
      <c r="Z81" s="46">
        <f t="shared" si="24"/>
        <v>0</v>
      </c>
      <c r="AA81" s="36">
        <f t="shared" si="25"/>
        <v>0</v>
      </c>
      <c r="AB81" s="35">
        <f t="shared" si="35"/>
        <v>0</v>
      </c>
      <c r="AC81" s="53" t="str">
        <f t="shared" si="36"/>
        <v/>
      </c>
    </row>
    <row r="82" spans="2:29" x14ac:dyDescent="0.25">
      <c r="B82" s="2">
        <v>74</v>
      </c>
      <c r="C82" s="13" t="str">
        <f>IF(Equipes!B75="","",VLOOKUP(B82,Equipes,2,FALSE))</f>
        <v/>
      </c>
      <c r="D82" s="55">
        <f>SUMPRODUCT((tirage1!$B$5:$D$100=résultats!$C82)*tirage1!$E$5:$E$100)+SUMPRODUCT((tirage1!$H$5:$J$100=résultats!$C82)*tirage1!$K$5:$K$100)</f>
        <v>0</v>
      </c>
      <c r="E82" s="56">
        <f>SUMPRODUCT((tirage1!$B$5:$D$100=résultats!$C82)*tirage1!$K$5:$K$100)+SUMPRODUCT((tirage1!$H$5:$J$100=résultats!$C82)*tirage1!$E$5:$E$100)</f>
        <v>0</v>
      </c>
      <c r="F82" s="32">
        <f t="shared" si="26"/>
        <v>0</v>
      </c>
      <c r="G82" s="55">
        <f>SUMPRODUCT((tirage2!$B$5:$D$100=résultats!$C82)*tirage2!$E$5:$E$100)+SUMPRODUCT((tirage2!$H$5:$J$100=résultats!$C82)*tirage2!$K$5:$K$100)</f>
        <v>0</v>
      </c>
      <c r="H82" s="56">
        <f>SUMPRODUCT((tirage2!$B$5:$D$100=résultats!$C82)*tirage2!$K$5:$K$100)+SUMPRODUCT((tirage2!$H$5:$J$100=résultats!$C82)*tirage2!$E$5:$E$100)</f>
        <v>0</v>
      </c>
      <c r="I82" s="32">
        <f t="shared" si="27"/>
        <v>0</v>
      </c>
      <c r="J82" s="55">
        <f>SUMPRODUCT((tirage3!$B$5:$D$100=résultats!$C82)*tirage3!$E$5:$E$100)+SUMPRODUCT((tirage3!$H$5:$J$100=résultats!$C82)*tirage3!$K$5:$K$100)</f>
        <v>0</v>
      </c>
      <c r="K82" s="56">
        <f>SUMPRODUCT((tirage2!$B$5:$D$100=résultats!$C82)*tirage2!$K$5:$K$100)+SUMPRODUCT((tirage2!$H$5:$J$100=résultats!$C82)*tirage2!$E$5:$E$100)</f>
        <v>0</v>
      </c>
      <c r="L82" s="32">
        <f t="shared" si="28"/>
        <v>0</v>
      </c>
      <c r="M82" s="57"/>
      <c r="N82" s="58"/>
      <c r="O82" s="32">
        <f t="shared" si="29"/>
        <v>0</v>
      </c>
      <c r="P82" s="11">
        <f t="shared" si="30"/>
        <v>0</v>
      </c>
      <c r="Q82" s="22">
        <f t="shared" si="31"/>
        <v>0</v>
      </c>
      <c r="R82" s="18">
        <f t="shared" si="32"/>
        <v>0</v>
      </c>
      <c r="S82" s="8">
        <f t="shared" si="33"/>
        <v>0</v>
      </c>
      <c r="V82" s="2">
        <f t="shared" si="34"/>
        <v>74</v>
      </c>
      <c r="W82" s="6" t="str">
        <f t="shared" si="21"/>
        <v/>
      </c>
      <c r="X82" s="7">
        <f t="shared" si="22"/>
        <v>0</v>
      </c>
      <c r="Y82" s="50">
        <f t="shared" si="23"/>
        <v>0</v>
      </c>
      <c r="Z82" s="46">
        <f t="shared" si="24"/>
        <v>0</v>
      </c>
      <c r="AA82" s="36">
        <f t="shared" si="25"/>
        <v>0</v>
      </c>
      <c r="AB82" s="35">
        <f t="shared" si="35"/>
        <v>0</v>
      </c>
      <c r="AC82" s="53" t="str">
        <f t="shared" si="36"/>
        <v/>
      </c>
    </row>
    <row r="83" spans="2:29" x14ac:dyDescent="0.25">
      <c r="B83" s="2">
        <v>75</v>
      </c>
      <c r="C83" s="13" t="str">
        <f>IF(Equipes!B76="","",VLOOKUP(B83,Equipes,2,FALSE))</f>
        <v/>
      </c>
      <c r="D83" s="55">
        <f>SUMPRODUCT((tirage1!$B$5:$D$100=résultats!$C83)*tirage1!$E$5:$E$100)+SUMPRODUCT((tirage1!$H$5:$J$100=résultats!$C83)*tirage1!$K$5:$K$100)</f>
        <v>0</v>
      </c>
      <c r="E83" s="56">
        <f>SUMPRODUCT((tirage1!$B$5:$D$100=résultats!$C83)*tirage1!$K$5:$K$100)+SUMPRODUCT((tirage1!$H$5:$J$100=résultats!$C83)*tirage1!$E$5:$E$100)</f>
        <v>0</v>
      </c>
      <c r="F83" s="32">
        <f t="shared" si="26"/>
        <v>0</v>
      </c>
      <c r="G83" s="55">
        <f>SUMPRODUCT((tirage2!$B$5:$D$100=résultats!$C83)*tirage2!$E$5:$E$100)+SUMPRODUCT((tirage2!$H$5:$J$100=résultats!$C83)*tirage2!$K$5:$K$100)</f>
        <v>0</v>
      </c>
      <c r="H83" s="56">
        <f>SUMPRODUCT((tirage2!$B$5:$D$100=résultats!$C83)*tirage2!$K$5:$K$100)+SUMPRODUCT((tirage2!$H$5:$J$100=résultats!$C83)*tirage2!$E$5:$E$100)</f>
        <v>0</v>
      </c>
      <c r="I83" s="32">
        <f t="shared" si="27"/>
        <v>0</v>
      </c>
      <c r="J83" s="55">
        <f>SUMPRODUCT((tirage3!$B$5:$D$100=résultats!$C83)*tirage3!$E$5:$E$100)+SUMPRODUCT((tirage3!$H$5:$J$100=résultats!$C83)*tirage3!$K$5:$K$100)</f>
        <v>0</v>
      </c>
      <c r="K83" s="56">
        <f>SUMPRODUCT((tirage2!$B$5:$D$100=résultats!$C83)*tirage2!$K$5:$K$100)+SUMPRODUCT((tirage2!$H$5:$J$100=résultats!$C83)*tirage2!$E$5:$E$100)</f>
        <v>0</v>
      </c>
      <c r="L83" s="32">
        <f t="shared" si="28"/>
        <v>0</v>
      </c>
      <c r="M83" s="57"/>
      <c r="N83" s="58"/>
      <c r="O83" s="32">
        <f t="shared" si="29"/>
        <v>0</v>
      </c>
      <c r="P83" s="11">
        <f t="shared" si="30"/>
        <v>0</v>
      </c>
      <c r="Q83" s="22">
        <f t="shared" si="31"/>
        <v>0</v>
      </c>
      <c r="R83" s="18">
        <f t="shared" si="32"/>
        <v>0</v>
      </c>
      <c r="S83" s="8">
        <f t="shared" si="33"/>
        <v>0</v>
      </c>
      <c r="V83" s="2">
        <f t="shared" si="34"/>
        <v>75</v>
      </c>
      <c r="W83" s="6" t="str">
        <f t="shared" si="21"/>
        <v/>
      </c>
      <c r="X83" s="7">
        <f t="shared" si="22"/>
        <v>0</v>
      </c>
      <c r="Y83" s="50">
        <f t="shared" si="23"/>
        <v>0</v>
      </c>
      <c r="Z83" s="46">
        <f t="shared" si="24"/>
        <v>0</v>
      </c>
      <c r="AA83" s="36">
        <f t="shared" si="25"/>
        <v>0</v>
      </c>
      <c r="AB83" s="35">
        <f t="shared" si="35"/>
        <v>0</v>
      </c>
      <c r="AC83" s="53" t="str">
        <f t="shared" si="36"/>
        <v/>
      </c>
    </row>
    <row r="84" spans="2:29" x14ac:dyDescent="0.25">
      <c r="B84" s="2">
        <v>76</v>
      </c>
      <c r="C84" s="13" t="str">
        <f>IF(Equipes!B77="","",VLOOKUP(B84,Equipes,2,FALSE))</f>
        <v/>
      </c>
      <c r="D84" s="55">
        <f>SUMPRODUCT((tirage1!$B$5:$D$100=résultats!$C84)*tirage1!$E$5:$E$100)+SUMPRODUCT((tirage1!$H$5:$J$100=résultats!$C84)*tirage1!$K$5:$K$100)</f>
        <v>0</v>
      </c>
      <c r="E84" s="56">
        <f>SUMPRODUCT((tirage1!$B$5:$D$100=résultats!$C84)*tirage1!$K$5:$K$100)+SUMPRODUCT((tirage1!$H$5:$J$100=résultats!$C84)*tirage1!$E$5:$E$100)</f>
        <v>0</v>
      </c>
      <c r="F84" s="32">
        <f t="shared" si="26"/>
        <v>0</v>
      </c>
      <c r="G84" s="55">
        <f>SUMPRODUCT((tirage2!$B$5:$D$100=résultats!$C84)*tirage2!$E$5:$E$100)+SUMPRODUCT((tirage2!$H$5:$J$100=résultats!$C84)*tirage2!$K$5:$K$100)</f>
        <v>0</v>
      </c>
      <c r="H84" s="56">
        <f>SUMPRODUCT((tirage2!$B$5:$D$100=résultats!$C84)*tirage2!$K$5:$K$100)+SUMPRODUCT((tirage2!$H$5:$J$100=résultats!$C84)*tirage2!$E$5:$E$100)</f>
        <v>0</v>
      </c>
      <c r="I84" s="32">
        <f t="shared" si="27"/>
        <v>0</v>
      </c>
      <c r="J84" s="55">
        <f>SUMPRODUCT((tirage3!$B$5:$D$100=résultats!$C84)*tirage3!$E$5:$E$100)+SUMPRODUCT((tirage3!$H$5:$J$100=résultats!$C84)*tirage3!$K$5:$K$100)</f>
        <v>0</v>
      </c>
      <c r="K84" s="56">
        <f>SUMPRODUCT((tirage2!$B$5:$D$100=résultats!$C84)*tirage2!$K$5:$K$100)+SUMPRODUCT((tirage2!$H$5:$J$100=résultats!$C84)*tirage2!$E$5:$E$100)</f>
        <v>0</v>
      </c>
      <c r="L84" s="32">
        <f t="shared" si="28"/>
        <v>0</v>
      </c>
      <c r="M84" s="57"/>
      <c r="N84" s="58"/>
      <c r="O84" s="32">
        <f t="shared" si="29"/>
        <v>0</v>
      </c>
      <c r="P84" s="11">
        <f t="shared" si="30"/>
        <v>0</v>
      </c>
      <c r="Q84" s="22">
        <f t="shared" si="31"/>
        <v>0</v>
      </c>
      <c r="R84" s="18">
        <f t="shared" si="32"/>
        <v>0</v>
      </c>
      <c r="S84" s="8">
        <f t="shared" si="33"/>
        <v>0</v>
      </c>
      <c r="V84" s="2">
        <f t="shared" si="34"/>
        <v>76</v>
      </c>
      <c r="W84" s="6" t="str">
        <f t="shared" si="21"/>
        <v/>
      </c>
      <c r="X84" s="7">
        <f t="shared" si="22"/>
        <v>0</v>
      </c>
      <c r="Y84" s="50">
        <f t="shared" si="23"/>
        <v>0</v>
      </c>
      <c r="Z84" s="46">
        <f t="shared" si="24"/>
        <v>0</v>
      </c>
      <c r="AA84" s="36">
        <f t="shared" si="25"/>
        <v>0</v>
      </c>
      <c r="AB84" s="35">
        <f t="shared" si="35"/>
        <v>0</v>
      </c>
      <c r="AC84" s="53" t="str">
        <f t="shared" si="36"/>
        <v/>
      </c>
    </row>
    <row r="85" spans="2:29" x14ac:dyDescent="0.25">
      <c r="B85" s="2">
        <v>77</v>
      </c>
      <c r="C85" s="13" t="str">
        <f>IF(Equipes!B78="","",VLOOKUP(B85,Equipes,2,FALSE))</f>
        <v/>
      </c>
      <c r="D85" s="55">
        <f>SUMPRODUCT((tirage1!$B$5:$D$100=résultats!$C85)*tirage1!$E$5:$E$100)+SUMPRODUCT((tirage1!$H$5:$J$100=résultats!$C85)*tirage1!$K$5:$K$100)</f>
        <v>0</v>
      </c>
      <c r="E85" s="56">
        <f>SUMPRODUCT((tirage1!$B$5:$D$100=résultats!$C85)*tirage1!$K$5:$K$100)+SUMPRODUCT((tirage1!$H$5:$J$100=résultats!$C85)*tirage1!$E$5:$E$100)</f>
        <v>0</v>
      </c>
      <c r="F85" s="32">
        <f t="shared" si="26"/>
        <v>0</v>
      </c>
      <c r="G85" s="55">
        <f>SUMPRODUCT((tirage2!$B$5:$D$100=résultats!$C85)*tirage2!$E$5:$E$100)+SUMPRODUCT((tirage2!$H$5:$J$100=résultats!$C85)*tirage2!$K$5:$K$100)</f>
        <v>0</v>
      </c>
      <c r="H85" s="56">
        <f>SUMPRODUCT((tirage2!$B$5:$D$100=résultats!$C85)*tirage2!$K$5:$K$100)+SUMPRODUCT((tirage2!$H$5:$J$100=résultats!$C85)*tirage2!$E$5:$E$100)</f>
        <v>0</v>
      </c>
      <c r="I85" s="32">
        <f t="shared" si="27"/>
        <v>0</v>
      </c>
      <c r="J85" s="55">
        <f>SUMPRODUCT((tirage3!$B$5:$D$100=résultats!$C85)*tirage3!$E$5:$E$100)+SUMPRODUCT((tirage3!$H$5:$J$100=résultats!$C85)*tirage3!$K$5:$K$100)</f>
        <v>0</v>
      </c>
      <c r="K85" s="56">
        <f>SUMPRODUCT((tirage2!$B$5:$D$100=résultats!$C85)*tirage2!$K$5:$K$100)+SUMPRODUCT((tirage2!$H$5:$J$100=résultats!$C85)*tirage2!$E$5:$E$100)</f>
        <v>0</v>
      </c>
      <c r="L85" s="32">
        <f t="shared" si="28"/>
        <v>0</v>
      </c>
      <c r="M85" s="57"/>
      <c r="N85" s="58"/>
      <c r="O85" s="32">
        <f t="shared" si="29"/>
        <v>0</v>
      </c>
      <c r="P85" s="11">
        <f t="shared" si="30"/>
        <v>0</v>
      </c>
      <c r="Q85" s="22">
        <f t="shared" si="31"/>
        <v>0</v>
      </c>
      <c r="R85" s="18">
        <f t="shared" si="32"/>
        <v>0</v>
      </c>
      <c r="S85" s="8">
        <f t="shared" si="33"/>
        <v>0</v>
      </c>
      <c r="V85" s="2">
        <f t="shared" si="34"/>
        <v>77</v>
      </c>
      <c r="W85" s="6" t="str">
        <f t="shared" si="21"/>
        <v/>
      </c>
      <c r="X85" s="7">
        <f t="shared" si="22"/>
        <v>0</v>
      </c>
      <c r="Y85" s="50">
        <f t="shared" si="23"/>
        <v>0</v>
      </c>
      <c r="Z85" s="46">
        <f t="shared" si="24"/>
        <v>0</v>
      </c>
      <c r="AA85" s="36">
        <f t="shared" si="25"/>
        <v>0</v>
      </c>
      <c r="AB85" s="35">
        <f t="shared" si="35"/>
        <v>0</v>
      </c>
      <c r="AC85" s="53" t="str">
        <f t="shared" si="36"/>
        <v/>
      </c>
    </row>
    <row r="86" spans="2:29" x14ac:dyDescent="0.25">
      <c r="B86" s="2">
        <v>78</v>
      </c>
      <c r="C86" s="13" t="str">
        <f>IF(Equipes!B79="","",VLOOKUP(B86,Equipes,2,FALSE))</f>
        <v/>
      </c>
      <c r="D86" s="55">
        <f>SUMPRODUCT((tirage1!$B$5:$D$100=résultats!$C86)*tirage1!$E$5:$E$100)+SUMPRODUCT((tirage1!$H$5:$J$100=résultats!$C86)*tirage1!$K$5:$K$100)</f>
        <v>0</v>
      </c>
      <c r="E86" s="56">
        <f>SUMPRODUCT((tirage1!$B$5:$D$100=résultats!$C86)*tirage1!$K$5:$K$100)+SUMPRODUCT((tirage1!$H$5:$J$100=résultats!$C86)*tirage1!$E$5:$E$100)</f>
        <v>0</v>
      </c>
      <c r="F86" s="32">
        <f t="shared" si="26"/>
        <v>0</v>
      </c>
      <c r="G86" s="55">
        <f>SUMPRODUCT((tirage2!$B$5:$D$100=résultats!$C86)*tirage2!$E$5:$E$100)+SUMPRODUCT((tirage2!$H$5:$J$100=résultats!$C86)*tirage2!$K$5:$K$100)</f>
        <v>0</v>
      </c>
      <c r="H86" s="56">
        <f>SUMPRODUCT((tirage2!$B$5:$D$100=résultats!$C86)*tirage2!$K$5:$K$100)+SUMPRODUCT((tirage2!$H$5:$J$100=résultats!$C86)*tirage2!$E$5:$E$100)</f>
        <v>0</v>
      </c>
      <c r="I86" s="32">
        <f t="shared" si="27"/>
        <v>0</v>
      </c>
      <c r="J86" s="55">
        <f>SUMPRODUCT((tirage3!$B$5:$D$100=résultats!$C86)*tirage3!$E$5:$E$100)+SUMPRODUCT((tirage3!$H$5:$J$100=résultats!$C86)*tirage3!$K$5:$K$100)</f>
        <v>0</v>
      </c>
      <c r="K86" s="56">
        <f>SUMPRODUCT((tirage2!$B$5:$D$100=résultats!$C86)*tirage2!$K$5:$K$100)+SUMPRODUCT((tirage2!$H$5:$J$100=résultats!$C86)*tirage2!$E$5:$E$100)</f>
        <v>0</v>
      </c>
      <c r="L86" s="32">
        <f t="shared" si="28"/>
        <v>0</v>
      </c>
      <c r="M86" s="57"/>
      <c r="N86" s="58"/>
      <c r="O86" s="32">
        <f t="shared" si="29"/>
        <v>0</v>
      </c>
      <c r="P86" s="11">
        <f t="shared" si="30"/>
        <v>0</v>
      </c>
      <c r="Q86" s="22">
        <f t="shared" si="31"/>
        <v>0</v>
      </c>
      <c r="R86" s="18">
        <f t="shared" si="32"/>
        <v>0</v>
      </c>
      <c r="S86" s="8">
        <f t="shared" si="33"/>
        <v>0</v>
      </c>
      <c r="V86" s="2">
        <f t="shared" si="34"/>
        <v>78</v>
      </c>
      <c r="W86" s="6" t="str">
        <f t="shared" si="21"/>
        <v/>
      </c>
      <c r="X86" s="7">
        <f t="shared" si="22"/>
        <v>0</v>
      </c>
      <c r="Y86" s="50">
        <f t="shared" si="23"/>
        <v>0</v>
      </c>
      <c r="Z86" s="46">
        <f t="shared" si="24"/>
        <v>0</v>
      </c>
      <c r="AA86" s="36">
        <f t="shared" si="25"/>
        <v>0</v>
      </c>
      <c r="AB86" s="35">
        <f t="shared" si="35"/>
        <v>0</v>
      </c>
      <c r="AC86" s="53" t="str">
        <f t="shared" si="36"/>
        <v/>
      </c>
    </row>
    <row r="87" spans="2:29" x14ac:dyDescent="0.25">
      <c r="B87" s="2">
        <v>79</v>
      </c>
      <c r="C87" s="13" t="str">
        <f>IF(Equipes!B80="","",VLOOKUP(B87,Equipes,2,FALSE))</f>
        <v/>
      </c>
      <c r="D87" s="55">
        <f>SUMPRODUCT((tirage1!$B$5:$D$100=résultats!$C87)*tirage1!$E$5:$E$100)+SUMPRODUCT((tirage1!$H$5:$J$100=résultats!$C87)*tirage1!$K$5:$K$100)</f>
        <v>0</v>
      </c>
      <c r="E87" s="56">
        <f>SUMPRODUCT((tirage1!$B$5:$D$100=résultats!$C87)*tirage1!$K$5:$K$100)+SUMPRODUCT((tirage1!$H$5:$J$100=résultats!$C87)*tirage1!$E$5:$E$100)</f>
        <v>0</v>
      </c>
      <c r="F87" s="32">
        <f t="shared" si="26"/>
        <v>0</v>
      </c>
      <c r="G87" s="55">
        <f>SUMPRODUCT((tirage2!$B$5:$D$100=résultats!$C87)*tirage2!$E$5:$E$100)+SUMPRODUCT((tirage2!$H$5:$J$100=résultats!$C87)*tirage2!$K$5:$K$100)</f>
        <v>0</v>
      </c>
      <c r="H87" s="56">
        <f>SUMPRODUCT((tirage2!$B$5:$D$100=résultats!$C87)*tirage2!$K$5:$K$100)+SUMPRODUCT((tirage2!$H$5:$J$100=résultats!$C87)*tirage2!$E$5:$E$100)</f>
        <v>0</v>
      </c>
      <c r="I87" s="32">
        <f t="shared" si="27"/>
        <v>0</v>
      </c>
      <c r="J87" s="55">
        <f>SUMPRODUCT((tirage3!$B$5:$D$100=résultats!$C87)*tirage3!$E$5:$E$100)+SUMPRODUCT((tirage3!$H$5:$J$100=résultats!$C87)*tirage3!$K$5:$K$100)</f>
        <v>0</v>
      </c>
      <c r="K87" s="56">
        <f>SUMPRODUCT((tirage2!$B$5:$D$100=résultats!$C87)*tirage2!$K$5:$K$100)+SUMPRODUCT((tirage2!$H$5:$J$100=résultats!$C87)*tirage2!$E$5:$E$100)</f>
        <v>0</v>
      </c>
      <c r="L87" s="32">
        <f t="shared" si="28"/>
        <v>0</v>
      </c>
      <c r="M87" s="57"/>
      <c r="N87" s="58"/>
      <c r="O87" s="32">
        <f t="shared" si="29"/>
        <v>0</v>
      </c>
      <c r="P87" s="11">
        <f t="shared" si="30"/>
        <v>0</v>
      </c>
      <c r="Q87" s="22">
        <f t="shared" si="31"/>
        <v>0</v>
      </c>
      <c r="R87" s="18">
        <f t="shared" si="32"/>
        <v>0</v>
      </c>
      <c r="S87" s="8">
        <f t="shared" si="33"/>
        <v>0</v>
      </c>
      <c r="V87" s="2">
        <f t="shared" si="34"/>
        <v>79</v>
      </c>
      <c r="W87" s="6" t="str">
        <f t="shared" si="21"/>
        <v/>
      </c>
      <c r="X87" s="7">
        <f t="shared" si="22"/>
        <v>0</v>
      </c>
      <c r="Y87" s="50">
        <f t="shared" si="23"/>
        <v>0</v>
      </c>
      <c r="Z87" s="46">
        <f t="shared" si="24"/>
        <v>0</v>
      </c>
      <c r="AA87" s="36">
        <f t="shared" si="25"/>
        <v>0</v>
      </c>
      <c r="AB87" s="35">
        <f t="shared" si="35"/>
        <v>0</v>
      </c>
      <c r="AC87" s="53" t="str">
        <f t="shared" si="36"/>
        <v/>
      </c>
    </row>
    <row r="88" spans="2:29" x14ac:dyDescent="0.25">
      <c r="B88" s="2">
        <v>80</v>
      </c>
      <c r="C88" s="13" t="str">
        <f>IF(Equipes!B81="","",VLOOKUP(B88,Equipes,2,FALSE))</f>
        <v/>
      </c>
      <c r="D88" s="55">
        <f>SUMPRODUCT((tirage1!$B$5:$D$100=résultats!$C88)*tirage1!$E$5:$E$100)+SUMPRODUCT((tirage1!$H$5:$J$100=résultats!$C88)*tirage1!$K$5:$K$100)</f>
        <v>0</v>
      </c>
      <c r="E88" s="56">
        <f>SUMPRODUCT((tirage1!$B$5:$D$100=résultats!$C88)*tirage1!$K$5:$K$100)+SUMPRODUCT((tirage1!$H$5:$J$100=résultats!$C88)*tirage1!$E$5:$E$100)</f>
        <v>0</v>
      </c>
      <c r="F88" s="32">
        <f t="shared" si="26"/>
        <v>0</v>
      </c>
      <c r="G88" s="55">
        <f>SUMPRODUCT((tirage2!$B$5:$D$100=résultats!$C88)*tirage2!$E$5:$E$100)+SUMPRODUCT((tirage2!$H$5:$J$100=résultats!$C88)*tirage2!$K$5:$K$100)</f>
        <v>0</v>
      </c>
      <c r="H88" s="56">
        <f>SUMPRODUCT((tirage2!$B$5:$D$100=résultats!$C88)*tirage2!$K$5:$K$100)+SUMPRODUCT((tirage2!$H$5:$J$100=résultats!$C88)*tirage2!$E$5:$E$100)</f>
        <v>0</v>
      </c>
      <c r="I88" s="32">
        <f t="shared" si="27"/>
        <v>0</v>
      </c>
      <c r="J88" s="55">
        <f>SUMPRODUCT((tirage3!$B$5:$D$100=résultats!$C88)*tirage3!$E$5:$E$100)+SUMPRODUCT((tirage3!$H$5:$J$100=résultats!$C88)*tirage3!$K$5:$K$100)</f>
        <v>0</v>
      </c>
      <c r="K88" s="56">
        <f>SUMPRODUCT((tirage2!$B$5:$D$100=résultats!$C88)*tirage2!$K$5:$K$100)+SUMPRODUCT((tirage2!$H$5:$J$100=résultats!$C88)*tirage2!$E$5:$E$100)</f>
        <v>0</v>
      </c>
      <c r="L88" s="32">
        <f t="shared" si="28"/>
        <v>0</v>
      </c>
      <c r="M88" s="57"/>
      <c r="N88" s="58"/>
      <c r="O88" s="32">
        <f t="shared" si="29"/>
        <v>0</v>
      </c>
      <c r="P88" s="11">
        <f t="shared" si="30"/>
        <v>0</v>
      </c>
      <c r="Q88" s="22">
        <f t="shared" si="31"/>
        <v>0</v>
      </c>
      <c r="R88" s="18">
        <f t="shared" si="32"/>
        <v>0</v>
      </c>
      <c r="S88" s="8">
        <f t="shared" si="33"/>
        <v>0</v>
      </c>
      <c r="V88" s="2">
        <f t="shared" si="34"/>
        <v>80</v>
      </c>
      <c r="W88" s="6" t="str">
        <f t="shared" si="21"/>
        <v/>
      </c>
      <c r="X88" s="7">
        <f t="shared" si="22"/>
        <v>0</v>
      </c>
      <c r="Y88" s="50">
        <f t="shared" si="23"/>
        <v>0</v>
      </c>
      <c r="Z88" s="46">
        <f t="shared" si="24"/>
        <v>0</v>
      </c>
      <c r="AA88" s="36">
        <f t="shared" si="25"/>
        <v>0</v>
      </c>
      <c r="AB88" s="35">
        <f t="shared" si="35"/>
        <v>0</v>
      </c>
      <c r="AC88" s="53" t="str">
        <f t="shared" si="36"/>
        <v/>
      </c>
    </row>
    <row r="89" spans="2:29" x14ac:dyDescent="0.25">
      <c r="B89" s="2">
        <v>81</v>
      </c>
      <c r="C89" s="13" t="str">
        <f>IF(Equipes!B82="","",VLOOKUP(B89,Equipes,2,FALSE))</f>
        <v/>
      </c>
      <c r="D89" s="55">
        <f>SUMPRODUCT((tirage1!$B$5:$D$100=résultats!$C89)*tirage1!$E$5:$E$100)+SUMPRODUCT((tirage1!$H$5:$J$100=résultats!$C89)*tirage1!$K$5:$K$100)</f>
        <v>0</v>
      </c>
      <c r="E89" s="56">
        <f>SUMPRODUCT((tirage1!$B$5:$D$100=résultats!$C89)*tirage1!$K$5:$K$100)+SUMPRODUCT((tirage1!$H$5:$J$100=résultats!$C89)*tirage1!$E$5:$E$100)</f>
        <v>0</v>
      </c>
      <c r="F89" s="32">
        <f t="shared" si="26"/>
        <v>0</v>
      </c>
      <c r="G89" s="55">
        <f>SUMPRODUCT((tirage2!$B$5:$D$100=résultats!$C89)*tirage2!$E$5:$E$100)+SUMPRODUCT((tirage2!$H$5:$J$100=résultats!$C89)*tirage2!$K$5:$K$100)</f>
        <v>0</v>
      </c>
      <c r="H89" s="56">
        <f>SUMPRODUCT((tirage2!$B$5:$D$100=résultats!$C89)*tirage2!$K$5:$K$100)+SUMPRODUCT((tirage2!$H$5:$J$100=résultats!$C89)*tirage2!$E$5:$E$100)</f>
        <v>0</v>
      </c>
      <c r="I89" s="32">
        <f t="shared" si="27"/>
        <v>0</v>
      </c>
      <c r="J89" s="55">
        <f>SUMPRODUCT((tirage3!$B$5:$D$100=résultats!$C89)*tirage3!$E$5:$E$100)+SUMPRODUCT((tirage3!$H$5:$J$100=résultats!$C89)*tirage3!$K$5:$K$100)</f>
        <v>0</v>
      </c>
      <c r="K89" s="56">
        <f>SUMPRODUCT((tirage2!$B$5:$D$100=résultats!$C89)*tirage2!$K$5:$K$100)+SUMPRODUCT((tirage2!$H$5:$J$100=résultats!$C89)*tirage2!$E$5:$E$100)</f>
        <v>0</v>
      </c>
      <c r="L89" s="32">
        <f t="shared" si="28"/>
        <v>0</v>
      </c>
      <c r="M89" s="57"/>
      <c r="N89" s="58"/>
      <c r="O89" s="32">
        <f t="shared" si="29"/>
        <v>0</v>
      </c>
      <c r="P89" s="11">
        <f t="shared" si="30"/>
        <v>0</v>
      </c>
      <c r="Q89" s="22">
        <f t="shared" si="31"/>
        <v>0</v>
      </c>
      <c r="R89" s="18">
        <f t="shared" si="32"/>
        <v>0</v>
      </c>
      <c r="S89" s="8">
        <f t="shared" si="33"/>
        <v>0</v>
      </c>
      <c r="V89" s="2">
        <f t="shared" si="34"/>
        <v>81</v>
      </c>
      <c r="W89" s="6" t="str">
        <f t="shared" si="21"/>
        <v/>
      </c>
      <c r="X89" s="7">
        <f t="shared" si="22"/>
        <v>0</v>
      </c>
      <c r="Y89" s="50">
        <f t="shared" si="23"/>
        <v>0</v>
      </c>
      <c r="Z89" s="46">
        <f t="shared" si="24"/>
        <v>0</v>
      </c>
      <c r="AA89" s="36">
        <f t="shared" si="25"/>
        <v>0</v>
      </c>
      <c r="AB89" s="35">
        <f t="shared" si="35"/>
        <v>0</v>
      </c>
      <c r="AC89" s="53" t="str">
        <f t="shared" si="36"/>
        <v/>
      </c>
    </row>
    <row r="90" spans="2:29" x14ac:dyDescent="0.25">
      <c r="B90" s="2">
        <v>82</v>
      </c>
      <c r="C90" s="13" t="str">
        <f>IF(Equipes!B83="","",VLOOKUP(B90,Equipes,2,FALSE))</f>
        <v/>
      </c>
      <c r="D90" s="55">
        <f>SUMPRODUCT((tirage1!$B$5:$D$100=résultats!$C90)*tirage1!$E$5:$E$100)+SUMPRODUCT((tirage1!$H$5:$J$100=résultats!$C90)*tirage1!$K$5:$K$100)</f>
        <v>0</v>
      </c>
      <c r="E90" s="56">
        <f>SUMPRODUCT((tirage1!$B$5:$D$100=résultats!$C90)*tirage1!$K$5:$K$100)+SUMPRODUCT((tirage1!$H$5:$J$100=résultats!$C90)*tirage1!$E$5:$E$100)</f>
        <v>0</v>
      </c>
      <c r="F90" s="32">
        <f t="shared" si="26"/>
        <v>0</v>
      </c>
      <c r="G90" s="55">
        <f>SUMPRODUCT((tirage2!$B$5:$D$100=résultats!$C90)*tirage2!$E$5:$E$100)+SUMPRODUCT((tirage2!$H$5:$J$100=résultats!$C90)*tirage2!$K$5:$K$100)</f>
        <v>0</v>
      </c>
      <c r="H90" s="56">
        <f>SUMPRODUCT((tirage2!$B$5:$D$100=résultats!$C90)*tirage2!$K$5:$K$100)+SUMPRODUCT((tirage2!$H$5:$J$100=résultats!$C90)*tirage2!$E$5:$E$100)</f>
        <v>0</v>
      </c>
      <c r="I90" s="32">
        <f t="shared" si="27"/>
        <v>0</v>
      </c>
      <c r="J90" s="55">
        <f>SUMPRODUCT((tirage3!$B$5:$D$100=résultats!$C90)*tirage3!$E$5:$E$100)+SUMPRODUCT((tirage3!$H$5:$J$100=résultats!$C90)*tirage3!$K$5:$K$100)</f>
        <v>0</v>
      </c>
      <c r="K90" s="56">
        <f>SUMPRODUCT((tirage2!$B$5:$D$100=résultats!$C90)*tirage2!$K$5:$K$100)+SUMPRODUCT((tirage2!$H$5:$J$100=résultats!$C90)*tirage2!$E$5:$E$100)</f>
        <v>0</v>
      </c>
      <c r="L90" s="32">
        <f t="shared" si="28"/>
        <v>0</v>
      </c>
      <c r="M90" s="57"/>
      <c r="N90" s="58"/>
      <c r="O90" s="32">
        <f t="shared" si="29"/>
        <v>0</v>
      </c>
      <c r="P90" s="11">
        <f t="shared" si="30"/>
        <v>0</v>
      </c>
      <c r="Q90" s="22">
        <f t="shared" si="31"/>
        <v>0</v>
      </c>
      <c r="R90" s="18">
        <f t="shared" si="32"/>
        <v>0</v>
      </c>
      <c r="S90" s="8">
        <f t="shared" si="33"/>
        <v>0</v>
      </c>
      <c r="V90" s="2">
        <f t="shared" si="34"/>
        <v>82</v>
      </c>
      <c r="W90" s="6" t="str">
        <f t="shared" si="21"/>
        <v/>
      </c>
      <c r="X90" s="7">
        <f t="shared" si="22"/>
        <v>0</v>
      </c>
      <c r="Y90" s="50">
        <f t="shared" si="23"/>
        <v>0</v>
      </c>
      <c r="Z90" s="46">
        <f t="shared" si="24"/>
        <v>0</v>
      </c>
      <c r="AA90" s="36">
        <f t="shared" si="25"/>
        <v>0</v>
      </c>
      <c r="AB90" s="35">
        <f t="shared" si="35"/>
        <v>0</v>
      </c>
      <c r="AC90" s="53" t="str">
        <f t="shared" si="36"/>
        <v/>
      </c>
    </row>
    <row r="91" spans="2:29" x14ac:dyDescent="0.25">
      <c r="B91" s="2">
        <v>83</v>
      </c>
      <c r="C91" s="13" t="str">
        <f>IF(Equipes!B84="","",VLOOKUP(B91,Equipes,2,FALSE))</f>
        <v/>
      </c>
      <c r="D91" s="55">
        <f>SUMPRODUCT((tirage1!$B$5:$D$100=résultats!$C91)*tirage1!$E$5:$E$100)+SUMPRODUCT((tirage1!$H$5:$J$100=résultats!$C91)*tirage1!$K$5:$K$100)</f>
        <v>0</v>
      </c>
      <c r="E91" s="56">
        <f>SUMPRODUCT((tirage1!$B$5:$D$100=résultats!$C91)*tirage1!$K$5:$K$100)+SUMPRODUCT((tirage1!$H$5:$J$100=résultats!$C91)*tirage1!$E$5:$E$100)</f>
        <v>0</v>
      </c>
      <c r="F91" s="32">
        <f t="shared" si="26"/>
        <v>0</v>
      </c>
      <c r="G91" s="55">
        <f>SUMPRODUCT((tirage2!$B$5:$D$100=résultats!$C91)*tirage2!$E$5:$E$100)+SUMPRODUCT((tirage2!$H$5:$J$100=résultats!$C91)*tirage2!$K$5:$K$100)</f>
        <v>0</v>
      </c>
      <c r="H91" s="56">
        <f>SUMPRODUCT((tirage2!$B$5:$D$100=résultats!$C91)*tirage2!$K$5:$K$100)+SUMPRODUCT((tirage2!$H$5:$J$100=résultats!$C91)*tirage2!$E$5:$E$100)</f>
        <v>0</v>
      </c>
      <c r="I91" s="32">
        <f t="shared" si="27"/>
        <v>0</v>
      </c>
      <c r="J91" s="55">
        <f>SUMPRODUCT((tirage3!$B$5:$D$100=résultats!$C91)*tirage3!$E$5:$E$100)+SUMPRODUCT((tirage3!$H$5:$J$100=résultats!$C91)*tirage3!$K$5:$K$100)</f>
        <v>0</v>
      </c>
      <c r="K91" s="56">
        <f>SUMPRODUCT((tirage2!$B$5:$D$100=résultats!$C91)*tirage2!$K$5:$K$100)+SUMPRODUCT((tirage2!$H$5:$J$100=résultats!$C91)*tirage2!$E$5:$E$100)</f>
        <v>0</v>
      </c>
      <c r="L91" s="32">
        <f t="shared" si="28"/>
        <v>0</v>
      </c>
      <c r="M91" s="57"/>
      <c r="N91" s="58"/>
      <c r="O91" s="32">
        <f t="shared" si="29"/>
        <v>0</v>
      </c>
      <c r="P91" s="11">
        <f t="shared" si="30"/>
        <v>0</v>
      </c>
      <c r="Q91" s="22">
        <f t="shared" si="31"/>
        <v>0</v>
      </c>
      <c r="R91" s="18">
        <f t="shared" si="32"/>
        <v>0</v>
      </c>
      <c r="S91" s="8">
        <f t="shared" si="33"/>
        <v>0</v>
      </c>
      <c r="V91" s="2">
        <f t="shared" si="34"/>
        <v>83</v>
      </c>
      <c r="W91" s="6" t="str">
        <f t="shared" si="21"/>
        <v/>
      </c>
      <c r="X91" s="7">
        <f t="shared" si="22"/>
        <v>0</v>
      </c>
      <c r="Y91" s="50">
        <f t="shared" si="23"/>
        <v>0</v>
      </c>
      <c r="Z91" s="46">
        <f t="shared" si="24"/>
        <v>0</v>
      </c>
      <c r="AA91" s="36">
        <f t="shared" si="25"/>
        <v>0</v>
      </c>
      <c r="AB91" s="35">
        <f t="shared" si="35"/>
        <v>0</v>
      </c>
      <c r="AC91" s="53" t="str">
        <f t="shared" si="36"/>
        <v/>
      </c>
    </row>
    <row r="92" spans="2:29" x14ac:dyDescent="0.25">
      <c r="B92" s="2">
        <v>84</v>
      </c>
      <c r="C92" s="13" t="str">
        <f>IF(Equipes!B85="","",VLOOKUP(B92,Equipes,2,FALSE))</f>
        <v/>
      </c>
      <c r="D92" s="55">
        <f>SUMPRODUCT((tirage1!$B$5:$D$100=résultats!$C92)*tirage1!$E$5:$E$100)+SUMPRODUCT((tirage1!$H$5:$J$100=résultats!$C92)*tirage1!$K$5:$K$100)</f>
        <v>0</v>
      </c>
      <c r="E92" s="56">
        <f>SUMPRODUCT((tirage1!$B$5:$D$100=résultats!$C92)*tirage1!$K$5:$K$100)+SUMPRODUCT((tirage1!$H$5:$J$100=résultats!$C92)*tirage1!$E$5:$E$100)</f>
        <v>0</v>
      </c>
      <c r="F92" s="32">
        <f t="shared" si="26"/>
        <v>0</v>
      </c>
      <c r="G92" s="55">
        <f>SUMPRODUCT((tirage2!$B$5:$D$100=résultats!$C92)*tirage2!$E$5:$E$100)+SUMPRODUCT((tirage2!$H$5:$J$100=résultats!$C92)*tirage2!$K$5:$K$100)</f>
        <v>0</v>
      </c>
      <c r="H92" s="56">
        <f>SUMPRODUCT((tirage2!$B$5:$D$100=résultats!$C92)*tirage2!$K$5:$K$100)+SUMPRODUCT((tirage2!$H$5:$J$100=résultats!$C92)*tirage2!$E$5:$E$100)</f>
        <v>0</v>
      </c>
      <c r="I92" s="32">
        <f t="shared" si="27"/>
        <v>0</v>
      </c>
      <c r="J92" s="55">
        <f>SUMPRODUCT((tirage3!$B$5:$D$100=résultats!$C92)*tirage3!$E$5:$E$100)+SUMPRODUCT((tirage3!$H$5:$J$100=résultats!$C92)*tirage3!$K$5:$K$100)</f>
        <v>0</v>
      </c>
      <c r="K92" s="56">
        <f>SUMPRODUCT((tirage2!$B$5:$D$100=résultats!$C92)*tirage2!$K$5:$K$100)+SUMPRODUCT((tirage2!$H$5:$J$100=résultats!$C92)*tirage2!$E$5:$E$100)</f>
        <v>0</v>
      </c>
      <c r="L92" s="32">
        <f t="shared" si="28"/>
        <v>0</v>
      </c>
      <c r="M92" s="57"/>
      <c r="N92" s="58"/>
      <c r="O92" s="32">
        <f t="shared" si="29"/>
        <v>0</v>
      </c>
      <c r="P92" s="11">
        <f t="shared" si="30"/>
        <v>0</v>
      </c>
      <c r="Q92" s="22">
        <f t="shared" si="31"/>
        <v>0</v>
      </c>
      <c r="R92" s="18">
        <f t="shared" si="32"/>
        <v>0</v>
      </c>
      <c r="S92" s="8">
        <f t="shared" si="33"/>
        <v>0</v>
      </c>
      <c r="V92" s="2">
        <f t="shared" si="34"/>
        <v>84</v>
      </c>
      <c r="W92" s="6" t="str">
        <f t="shared" si="21"/>
        <v/>
      </c>
      <c r="X92" s="7">
        <f t="shared" si="22"/>
        <v>0</v>
      </c>
      <c r="Y92" s="50">
        <f t="shared" si="23"/>
        <v>0</v>
      </c>
      <c r="Z92" s="46">
        <f t="shared" si="24"/>
        <v>0</v>
      </c>
      <c r="AA92" s="36">
        <f t="shared" si="25"/>
        <v>0</v>
      </c>
      <c r="AB92" s="35">
        <f t="shared" si="35"/>
        <v>0</v>
      </c>
      <c r="AC92" s="53" t="str">
        <f t="shared" si="36"/>
        <v/>
      </c>
    </row>
    <row r="93" spans="2:29" x14ac:dyDescent="0.25">
      <c r="B93" s="2">
        <v>85</v>
      </c>
      <c r="C93" s="13" t="str">
        <f>IF(Equipes!B86="","",VLOOKUP(B93,Equipes,2,FALSE))</f>
        <v/>
      </c>
      <c r="D93" s="55">
        <f>SUMPRODUCT((tirage1!$B$5:$D$100=résultats!$C93)*tirage1!$E$5:$E$100)+SUMPRODUCT((tirage1!$H$5:$J$100=résultats!$C93)*tirage1!$K$5:$K$100)</f>
        <v>0</v>
      </c>
      <c r="E93" s="56">
        <f>SUMPRODUCT((tirage1!$B$5:$D$100=résultats!$C93)*tirage1!$K$5:$K$100)+SUMPRODUCT((tirage1!$H$5:$J$100=résultats!$C93)*tirage1!$E$5:$E$100)</f>
        <v>0</v>
      </c>
      <c r="F93" s="32">
        <f t="shared" si="26"/>
        <v>0</v>
      </c>
      <c r="G93" s="55">
        <f>SUMPRODUCT((tirage2!$B$5:$D$100=résultats!$C93)*tirage2!$E$5:$E$100)+SUMPRODUCT((tirage2!$H$5:$J$100=résultats!$C93)*tirage2!$K$5:$K$100)</f>
        <v>0</v>
      </c>
      <c r="H93" s="56">
        <f>SUMPRODUCT((tirage2!$B$5:$D$100=résultats!$C93)*tirage2!$K$5:$K$100)+SUMPRODUCT((tirage2!$H$5:$J$100=résultats!$C93)*tirage2!$E$5:$E$100)</f>
        <v>0</v>
      </c>
      <c r="I93" s="32">
        <f t="shared" si="27"/>
        <v>0</v>
      </c>
      <c r="J93" s="55">
        <f>SUMPRODUCT((tirage3!$B$5:$D$100=résultats!$C93)*tirage3!$E$5:$E$100)+SUMPRODUCT((tirage3!$H$5:$J$100=résultats!$C93)*tirage3!$K$5:$K$100)</f>
        <v>0</v>
      </c>
      <c r="K93" s="56">
        <f>SUMPRODUCT((tirage2!$B$5:$D$100=résultats!$C93)*tirage2!$K$5:$K$100)+SUMPRODUCT((tirage2!$H$5:$J$100=résultats!$C93)*tirage2!$E$5:$E$100)</f>
        <v>0</v>
      </c>
      <c r="L93" s="32">
        <f t="shared" si="28"/>
        <v>0</v>
      </c>
      <c r="M93" s="57"/>
      <c r="N93" s="58"/>
      <c r="O93" s="32">
        <f t="shared" si="29"/>
        <v>0</v>
      </c>
      <c r="P93" s="11">
        <f t="shared" si="30"/>
        <v>0</v>
      </c>
      <c r="Q93" s="22">
        <f t="shared" si="31"/>
        <v>0</v>
      </c>
      <c r="R93" s="18">
        <f t="shared" si="32"/>
        <v>0</v>
      </c>
      <c r="S93" s="8">
        <f t="shared" si="33"/>
        <v>0</v>
      </c>
      <c r="V93" s="2">
        <f t="shared" si="34"/>
        <v>85</v>
      </c>
      <c r="W93" s="6" t="str">
        <f t="shared" si="21"/>
        <v/>
      </c>
      <c r="X93" s="7">
        <f t="shared" si="22"/>
        <v>0</v>
      </c>
      <c r="Y93" s="50">
        <f t="shared" si="23"/>
        <v>0</v>
      </c>
      <c r="Z93" s="46">
        <f t="shared" si="24"/>
        <v>0</v>
      </c>
      <c r="AA93" s="36">
        <f t="shared" si="25"/>
        <v>0</v>
      </c>
      <c r="AB93" s="35">
        <f t="shared" si="35"/>
        <v>0</v>
      </c>
      <c r="AC93" s="53" t="str">
        <f t="shared" si="36"/>
        <v/>
      </c>
    </row>
    <row r="94" spans="2:29" x14ac:dyDescent="0.25">
      <c r="B94" s="2">
        <v>86</v>
      </c>
      <c r="C94" s="13" t="str">
        <f>IF(Equipes!B87="","",VLOOKUP(B94,Equipes,2,FALSE))</f>
        <v/>
      </c>
      <c r="D94" s="55">
        <f>SUMPRODUCT((tirage1!$B$5:$D$100=résultats!$C94)*tirage1!$E$5:$E$100)+SUMPRODUCT((tirage1!$H$5:$J$100=résultats!$C94)*tirage1!$K$5:$K$100)</f>
        <v>0</v>
      </c>
      <c r="E94" s="56">
        <f>SUMPRODUCT((tirage1!$B$5:$D$100=résultats!$C94)*tirage1!$K$5:$K$100)+SUMPRODUCT((tirage1!$H$5:$J$100=résultats!$C94)*tirage1!$E$5:$E$100)</f>
        <v>0</v>
      </c>
      <c r="F94" s="32">
        <f t="shared" si="26"/>
        <v>0</v>
      </c>
      <c r="G94" s="55">
        <f>SUMPRODUCT((tirage2!$B$5:$D$100=résultats!$C94)*tirage2!$E$5:$E$100)+SUMPRODUCT((tirage2!$H$5:$J$100=résultats!$C94)*tirage2!$K$5:$K$100)</f>
        <v>0</v>
      </c>
      <c r="H94" s="56">
        <f>SUMPRODUCT((tirage2!$B$5:$D$100=résultats!$C94)*tirage2!$K$5:$K$100)+SUMPRODUCT((tirage2!$H$5:$J$100=résultats!$C94)*tirage2!$E$5:$E$100)</f>
        <v>0</v>
      </c>
      <c r="I94" s="32">
        <f t="shared" si="27"/>
        <v>0</v>
      </c>
      <c r="J94" s="55">
        <f>SUMPRODUCT((tirage3!$B$5:$D$100=résultats!$C94)*tirage3!$E$5:$E$100)+SUMPRODUCT((tirage3!$H$5:$J$100=résultats!$C94)*tirage3!$K$5:$K$100)</f>
        <v>0</v>
      </c>
      <c r="K94" s="56">
        <f>SUMPRODUCT((tirage2!$B$5:$D$100=résultats!$C94)*tirage2!$K$5:$K$100)+SUMPRODUCT((tirage2!$H$5:$J$100=résultats!$C94)*tirage2!$E$5:$E$100)</f>
        <v>0</v>
      </c>
      <c r="L94" s="32">
        <f t="shared" si="28"/>
        <v>0</v>
      </c>
      <c r="M94" s="57"/>
      <c r="N94" s="58"/>
      <c r="O94" s="32">
        <f t="shared" si="29"/>
        <v>0</v>
      </c>
      <c r="P94" s="11">
        <f t="shared" si="30"/>
        <v>0</v>
      </c>
      <c r="Q94" s="22">
        <f t="shared" si="31"/>
        <v>0</v>
      </c>
      <c r="R94" s="18">
        <f t="shared" si="32"/>
        <v>0</v>
      </c>
      <c r="S94" s="8">
        <f t="shared" si="33"/>
        <v>0</v>
      </c>
      <c r="V94" s="2">
        <f t="shared" si="34"/>
        <v>86</v>
      </c>
      <c r="W94" s="6" t="str">
        <f t="shared" si="21"/>
        <v/>
      </c>
      <c r="X94" s="7">
        <f t="shared" si="22"/>
        <v>0</v>
      </c>
      <c r="Y94" s="50">
        <f t="shared" si="23"/>
        <v>0</v>
      </c>
      <c r="Z94" s="46">
        <f t="shared" si="24"/>
        <v>0</v>
      </c>
      <c r="AA94" s="36">
        <f t="shared" si="25"/>
        <v>0</v>
      </c>
      <c r="AB94" s="35">
        <f t="shared" si="35"/>
        <v>0</v>
      </c>
      <c r="AC94" s="53" t="str">
        <f t="shared" si="36"/>
        <v/>
      </c>
    </row>
    <row r="95" spans="2:29" x14ac:dyDescent="0.25">
      <c r="B95" s="2">
        <v>87</v>
      </c>
      <c r="C95" s="13" t="str">
        <f>IF(Equipes!B88="","",VLOOKUP(B95,Equipes,2,FALSE))</f>
        <v/>
      </c>
      <c r="D95" s="55">
        <f>SUMPRODUCT((tirage1!$B$5:$D$100=résultats!$C95)*tirage1!$E$5:$E$100)+SUMPRODUCT((tirage1!$H$5:$J$100=résultats!$C95)*tirage1!$K$5:$K$100)</f>
        <v>0</v>
      </c>
      <c r="E95" s="56">
        <f>SUMPRODUCT((tirage1!$B$5:$D$100=résultats!$C95)*tirage1!$K$5:$K$100)+SUMPRODUCT((tirage1!$H$5:$J$100=résultats!$C95)*tirage1!$E$5:$E$100)</f>
        <v>0</v>
      </c>
      <c r="F95" s="32">
        <f t="shared" si="26"/>
        <v>0</v>
      </c>
      <c r="G95" s="55">
        <f>SUMPRODUCT((tirage2!$B$5:$D$100=résultats!$C95)*tirage2!$E$5:$E$100)+SUMPRODUCT((tirage2!$H$5:$J$100=résultats!$C95)*tirage2!$K$5:$K$100)</f>
        <v>0</v>
      </c>
      <c r="H95" s="56">
        <f>SUMPRODUCT((tirage2!$B$5:$D$100=résultats!$C95)*tirage2!$K$5:$K$100)+SUMPRODUCT((tirage2!$H$5:$J$100=résultats!$C95)*tirage2!$E$5:$E$100)</f>
        <v>0</v>
      </c>
      <c r="I95" s="32">
        <f t="shared" si="27"/>
        <v>0</v>
      </c>
      <c r="J95" s="55">
        <f>SUMPRODUCT((tirage3!$B$5:$D$100=résultats!$C95)*tirage3!$E$5:$E$100)+SUMPRODUCT((tirage3!$H$5:$J$100=résultats!$C95)*tirage3!$K$5:$K$100)</f>
        <v>0</v>
      </c>
      <c r="K95" s="56">
        <f>SUMPRODUCT((tirage2!$B$5:$D$100=résultats!$C95)*tirage2!$K$5:$K$100)+SUMPRODUCT((tirage2!$H$5:$J$100=résultats!$C95)*tirage2!$E$5:$E$100)</f>
        <v>0</v>
      </c>
      <c r="L95" s="32">
        <f t="shared" si="28"/>
        <v>0</v>
      </c>
      <c r="M95" s="57"/>
      <c r="N95" s="58"/>
      <c r="O95" s="32">
        <f t="shared" si="29"/>
        <v>0</v>
      </c>
      <c r="P95" s="11">
        <f t="shared" si="30"/>
        <v>0</v>
      </c>
      <c r="Q95" s="22">
        <f t="shared" si="31"/>
        <v>0</v>
      </c>
      <c r="R95" s="18">
        <f t="shared" si="32"/>
        <v>0</v>
      </c>
      <c r="S95" s="8">
        <f t="shared" si="33"/>
        <v>0</v>
      </c>
      <c r="V95" s="2">
        <f t="shared" si="34"/>
        <v>87</v>
      </c>
      <c r="W95" s="6" t="str">
        <f t="shared" si="21"/>
        <v/>
      </c>
      <c r="X95" s="7">
        <f t="shared" si="22"/>
        <v>0</v>
      </c>
      <c r="Y95" s="50">
        <f t="shared" si="23"/>
        <v>0</v>
      </c>
      <c r="Z95" s="46">
        <f t="shared" si="24"/>
        <v>0</v>
      </c>
      <c r="AA95" s="36">
        <f t="shared" si="25"/>
        <v>0</v>
      </c>
      <c r="AB95" s="35">
        <f t="shared" si="35"/>
        <v>0</v>
      </c>
      <c r="AC95" s="53" t="str">
        <f t="shared" si="36"/>
        <v/>
      </c>
    </row>
    <row r="96" spans="2:29" x14ac:dyDescent="0.25">
      <c r="B96" s="2">
        <v>88</v>
      </c>
      <c r="C96" s="13" t="str">
        <f>IF(Equipes!B89="","",VLOOKUP(B96,Equipes,2,FALSE))</f>
        <v/>
      </c>
      <c r="D96" s="55">
        <f>SUMPRODUCT((tirage1!$B$5:$D$100=résultats!$C96)*tirage1!$E$5:$E$100)+SUMPRODUCT((tirage1!$H$5:$J$100=résultats!$C96)*tirage1!$K$5:$K$100)</f>
        <v>0</v>
      </c>
      <c r="E96" s="56">
        <f>SUMPRODUCT((tirage1!$B$5:$D$100=résultats!$C96)*tirage1!$K$5:$K$100)+SUMPRODUCT((tirage1!$H$5:$J$100=résultats!$C96)*tirage1!$E$5:$E$100)</f>
        <v>0</v>
      </c>
      <c r="F96" s="32">
        <f t="shared" si="26"/>
        <v>0</v>
      </c>
      <c r="G96" s="55">
        <f>SUMPRODUCT((tirage2!$B$5:$D$100=résultats!$C96)*tirage2!$E$5:$E$100)+SUMPRODUCT((tirage2!$H$5:$J$100=résultats!$C96)*tirage2!$K$5:$K$100)</f>
        <v>0</v>
      </c>
      <c r="H96" s="56">
        <f>SUMPRODUCT((tirage2!$B$5:$D$100=résultats!$C96)*tirage2!$K$5:$K$100)+SUMPRODUCT((tirage2!$H$5:$J$100=résultats!$C96)*tirage2!$E$5:$E$100)</f>
        <v>0</v>
      </c>
      <c r="I96" s="32">
        <f t="shared" si="27"/>
        <v>0</v>
      </c>
      <c r="J96" s="55">
        <f>SUMPRODUCT((tirage3!$B$5:$D$100=résultats!$C96)*tirage3!$E$5:$E$100)+SUMPRODUCT((tirage3!$H$5:$J$100=résultats!$C96)*tirage3!$K$5:$K$100)</f>
        <v>0</v>
      </c>
      <c r="K96" s="56">
        <f>SUMPRODUCT((tirage2!$B$5:$D$100=résultats!$C96)*tirage2!$K$5:$K$100)+SUMPRODUCT((tirage2!$H$5:$J$100=résultats!$C96)*tirage2!$E$5:$E$100)</f>
        <v>0</v>
      </c>
      <c r="L96" s="32">
        <f t="shared" si="28"/>
        <v>0</v>
      </c>
      <c r="M96" s="57"/>
      <c r="N96" s="58"/>
      <c r="O96" s="32">
        <f t="shared" si="29"/>
        <v>0</v>
      </c>
      <c r="P96" s="11">
        <f t="shared" si="30"/>
        <v>0</v>
      </c>
      <c r="Q96" s="22">
        <f t="shared" si="31"/>
        <v>0</v>
      </c>
      <c r="R96" s="18">
        <f t="shared" si="32"/>
        <v>0</v>
      </c>
      <c r="S96" s="8">
        <f t="shared" si="33"/>
        <v>0</v>
      </c>
      <c r="V96" s="2">
        <f t="shared" si="34"/>
        <v>88</v>
      </c>
      <c r="W96" s="6" t="str">
        <f t="shared" si="21"/>
        <v/>
      </c>
      <c r="X96" s="7">
        <f t="shared" si="22"/>
        <v>0</v>
      </c>
      <c r="Y96" s="50">
        <f t="shared" si="23"/>
        <v>0</v>
      </c>
      <c r="Z96" s="46">
        <f t="shared" si="24"/>
        <v>0</v>
      </c>
      <c r="AA96" s="36">
        <f t="shared" si="25"/>
        <v>0</v>
      </c>
      <c r="AB96" s="35">
        <f t="shared" si="35"/>
        <v>0</v>
      </c>
      <c r="AC96" s="53" t="str">
        <f t="shared" si="36"/>
        <v/>
      </c>
    </row>
    <row r="97" spans="2:29" x14ac:dyDescent="0.25">
      <c r="B97" s="2">
        <v>89</v>
      </c>
      <c r="C97" s="13" t="str">
        <f>IF(Equipes!B90="","",VLOOKUP(B97,Equipes,2,FALSE))</f>
        <v/>
      </c>
      <c r="D97" s="55">
        <f>SUMPRODUCT((tirage1!$B$5:$D$100=résultats!$C97)*tirage1!$E$5:$E$100)+SUMPRODUCT((tirage1!$H$5:$J$100=résultats!$C97)*tirage1!$K$5:$K$100)</f>
        <v>0</v>
      </c>
      <c r="E97" s="56">
        <f>SUMPRODUCT((tirage1!$B$5:$D$100=résultats!$C97)*tirage1!$K$5:$K$100)+SUMPRODUCT((tirage1!$H$5:$J$100=résultats!$C97)*tirage1!$E$5:$E$100)</f>
        <v>0</v>
      </c>
      <c r="F97" s="32">
        <f t="shared" si="26"/>
        <v>0</v>
      </c>
      <c r="G97" s="55">
        <f>SUMPRODUCT((tirage2!$B$5:$D$100=résultats!$C97)*tirage2!$E$5:$E$100)+SUMPRODUCT((tirage2!$H$5:$J$100=résultats!$C97)*tirage2!$K$5:$K$100)</f>
        <v>0</v>
      </c>
      <c r="H97" s="56">
        <f>SUMPRODUCT((tirage2!$B$5:$D$100=résultats!$C97)*tirage2!$K$5:$K$100)+SUMPRODUCT((tirage2!$H$5:$J$100=résultats!$C97)*tirage2!$E$5:$E$100)</f>
        <v>0</v>
      </c>
      <c r="I97" s="32">
        <f t="shared" si="27"/>
        <v>0</v>
      </c>
      <c r="J97" s="55">
        <f>SUMPRODUCT((tirage3!$B$5:$D$100=résultats!$C97)*tirage3!$E$5:$E$100)+SUMPRODUCT((tirage3!$H$5:$J$100=résultats!$C97)*tirage3!$K$5:$K$100)</f>
        <v>0</v>
      </c>
      <c r="K97" s="56">
        <f>SUMPRODUCT((tirage2!$B$5:$D$100=résultats!$C97)*tirage2!$K$5:$K$100)+SUMPRODUCT((tirage2!$H$5:$J$100=résultats!$C97)*tirage2!$E$5:$E$100)</f>
        <v>0</v>
      </c>
      <c r="L97" s="32">
        <f t="shared" si="28"/>
        <v>0</v>
      </c>
      <c r="M97" s="57"/>
      <c r="N97" s="58"/>
      <c r="O97" s="32">
        <f t="shared" si="29"/>
        <v>0</v>
      </c>
      <c r="P97" s="11">
        <f t="shared" si="30"/>
        <v>0</v>
      </c>
      <c r="Q97" s="22">
        <f t="shared" si="31"/>
        <v>0</v>
      </c>
      <c r="R97" s="18">
        <f t="shared" si="32"/>
        <v>0</v>
      </c>
      <c r="S97" s="8">
        <f t="shared" si="33"/>
        <v>0</v>
      </c>
      <c r="V97" s="2">
        <f t="shared" si="34"/>
        <v>89</v>
      </c>
      <c r="W97" s="6" t="str">
        <f t="shared" si="21"/>
        <v/>
      </c>
      <c r="X97" s="7">
        <f t="shared" si="22"/>
        <v>0</v>
      </c>
      <c r="Y97" s="50">
        <f t="shared" si="23"/>
        <v>0</v>
      </c>
      <c r="Z97" s="46">
        <f t="shared" si="24"/>
        <v>0</v>
      </c>
      <c r="AA97" s="36">
        <f t="shared" si="25"/>
        <v>0</v>
      </c>
      <c r="AB97" s="35">
        <f t="shared" si="35"/>
        <v>0</v>
      </c>
      <c r="AC97" s="53" t="str">
        <f t="shared" si="36"/>
        <v/>
      </c>
    </row>
    <row r="98" spans="2:29" x14ac:dyDescent="0.25">
      <c r="B98" s="2">
        <v>90</v>
      </c>
      <c r="C98" s="13" t="str">
        <f>IF(Equipes!B91="","",VLOOKUP(B98,Equipes,2,FALSE))</f>
        <v/>
      </c>
      <c r="D98" s="55">
        <f>SUMPRODUCT((tirage1!$B$5:$D$100=résultats!$C98)*tirage1!$E$5:$E$100)+SUMPRODUCT((tirage1!$H$5:$J$100=résultats!$C98)*tirage1!$K$5:$K$100)</f>
        <v>0</v>
      </c>
      <c r="E98" s="56">
        <f>SUMPRODUCT((tirage1!$B$5:$D$100=résultats!$C98)*tirage1!$K$5:$K$100)+SUMPRODUCT((tirage1!$H$5:$J$100=résultats!$C98)*tirage1!$E$5:$E$100)</f>
        <v>0</v>
      </c>
      <c r="F98" s="32">
        <f t="shared" si="26"/>
        <v>0</v>
      </c>
      <c r="G98" s="55">
        <f>SUMPRODUCT((tirage2!$B$5:$D$100=résultats!$C98)*tirage2!$E$5:$E$100)+SUMPRODUCT((tirage2!$H$5:$J$100=résultats!$C98)*tirage2!$K$5:$K$100)</f>
        <v>0</v>
      </c>
      <c r="H98" s="56">
        <f>SUMPRODUCT((tirage2!$B$5:$D$100=résultats!$C98)*tirage2!$K$5:$K$100)+SUMPRODUCT((tirage2!$H$5:$J$100=résultats!$C98)*tirage2!$E$5:$E$100)</f>
        <v>0</v>
      </c>
      <c r="I98" s="32">
        <f t="shared" si="27"/>
        <v>0</v>
      </c>
      <c r="J98" s="55">
        <f>SUMPRODUCT((tirage3!$B$5:$D$100=résultats!$C98)*tirage3!$E$5:$E$100)+SUMPRODUCT((tirage3!$H$5:$J$100=résultats!$C98)*tirage3!$K$5:$K$100)</f>
        <v>0</v>
      </c>
      <c r="K98" s="56">
        <f>SUMPRODUCT((tirage2!$B$5:$D$100=résultats!$C98)*tirage2!$K$5:$K$100)+SUMPRODUCT((tirage2!$H$5:$J$100=résultats!$C98)*tirage2!$E$5:$E$100)</f>
        <v>0</v>
      </c>
      <c r="L98" s="32">
        <f t="shared" si="28"/>
        <v>0</v>
      </c>
      <c r="M98" s="57"/>
      <c r="N98" s="58"/>
      <c r="O98" s="32">
        <f t="shared" si="29"/>
        <v>0</v>
      </c>
      <c r="P98" s="11">
        <f t="shared" si="30"/>
        <v>0</v>
      </c>
      <c r="Q98" s="22">
        <f t="shared" si="31"/>
        <v>0</v>
      </c>
      <c r="R98" s="18">
        <f t="shared" si="32"/>
        <v>0</v>
      </c>
      <c r="S98" s="8">
        <f t="shared" si="33"/>
        <v>0</v>
      </c>
      <c r="V98" s="2">
        <f t="shared" si="34"/>
        <v>90</v>
      </c>
      <c r="W98" s="6" t="str">
        <f t="shared" si="21"/>
        <v/>
      </c>
      <c r="X98" s="7">
        <f t="shared" si="22"/>
        <v>0</v>
      </c>
      <c r="Y98" s="50">
        <f t="shared" si="23"/>
        <v>0</v>
      </c>
      <c r="Z98" s="46">
        <f t="shared" si="24"/>
        <v>0</v>
      </c>
      <c r="AA98" s="36">
        <f t="shared" si="25"/>
        <v>0</v>
      </c>
      <c r="AB98" s="35">
        <f t="shared" si="35"/>
        <v>0</v>
      </c>
      <c r="AC98" s="53" t="str">
        <f t="shared" si="36"/>
        <v/>
      </c>
    </row>
    <row r="99" spans="2:29" x14ac:dyDescent="0.25">
      <c r="B99" s="2">
        <v>91</v>
      </c>
      <c r="C99" s="13" t="str">
        <f>IF(Equipes!B92="","",VLOOKUP(B99,Equipes,2,FALSE))</f>
        <v/>
      </c>
      <c r="D99" s="55">
        <f>SUMPRODUCT((tirage1!$B$5:$D$100=résultats!$C99)*tirage1!$E$5:$E$100)+SUMPRODUCT((tirage1!$H$5:$J$100=résultats!$C99)*tirage1!$K$5:$K$100)</f>
        <v>0</v>
      </c>
      <c r="E99" s="56">
        <f>SUMPRODUCT((tirage1!$B$5:$D$100=résultats!$C99)*tirage1!$K$5:$K$100)+SUMPRODUCT((tirage1!$H$5:$J$100=résultats!$C99)*tirage1!$E$5:$E$100)</f>
        <v>0</v>
      </c>
      <c r="F99" s="32">
        <f t="shared" si="26"/>
        <v>0</v>
      </c>
      <c r="G99" s="55">
        <f>SUMPRODUCT((tirage2!$B$5:$D$100=résultats!$C99)*tirage2!$E$5:$E$100)+SUMPRODUCT((tirage2!$H$5:$J$100=résultats!$C99)*tirage2!$K$5:$K$100)</f>
        <v>0</v>
      </c>
      <c r="H99" s="56">
        <f>SUMPRODUCT((tirage2!$B$5:$D$100=résultats!$C99)*tirage2!$K$5:$K$100)+SUMPRODUCT((tirage2!$H$5:$J$100=résultats!$C99)*tirage2!$E$5:$E$100)</f>
        <v>0</v>
      </c>
      <c r="I99" s="32">
        <f t="shared" si="27"/>
        <v>0</v>
      </c>
      <c r="J99" s="55">
        <f>SUMPRODUCT((tirage3!$B$5:$D$100=résultats!$C99)*tirage3!$E$5:$E$100)+SUMPRODUCT((tirage3!$H$5:$J$100=résultats!$C99)*tirage3!$K$5:$K$100)</f>
        <v>0</v>
      </c>
      <c r="K99" s="56">
        <f>SUMPRODUCT((tirage2!$B$5:$D$100=résultats!$C99)*tirage2!$K$5:$K$100)+SUMPRODUCT((tirage2!$H$5:$J$100=résultats!$C99)*tirage2!$E$5:$E$100)</f>
        <v>0</v>
      </c>
      <c r="L99" s="32">
        <f t="shared" si="28"/>
        <v>0</v>
      </c>
      <c r="M99" s="57"/>
      <c r="N99" s="58"/>
      <c r="O99" s="32">
        <f t="shared" si="29"/>
        <v>0</v>
      </c>
      <c r="P99" s="11">
        <f t="shared" si="30"/>
        <v>0</v>
      </c>
      <c r="Q99" s="22">
        <f t="shared" si="31"/>
        <v>0</v>
      </c>
      <c r="R99" s="18">
        <f t="shared" si="32"/>
        <v>0</v>
      </c>
      <c r="S99" s="8">
        <f t="shared" si="33"/>
        <v>0</v>
      </c>
      <c r="V99" s="2">
        <f t="shared" si="34"/>
        <v>91</v>
      </c>
      <c r="W99" s="6" t="str">
        <f t="shared" si="21"/>
        <v/>
      </c>
      <c r="X99" s="7">
        <f t="shared" si="22"/>
        <v>0</v>
      </c>
      <c r="Y99" s="50">
        <f t="shared" si="23"/>
        <v>0</v>
      </c>
      <c r="Z99" s="46">
        <f t="shared" si="24"/>
        <v>0</v>
      </c>
      <c r="AA99" s="36">
        <f t="shared" si="25"/>
        <v>0</v>
      </c>
      <c r="AB99" s="35">
        <f t="shared" si="35"/>
        <v>0</v>
      </c>
      <c r="AC99" s="53" t="str">
        <f t="shared" si="36"/>
        <v/>
      </c>
    </row>
    <row r="100" spans="2:29" x14ac:dyDescent="0.25">
      <c r="B100" s="2">
        <v>92</v>
      </c>
      <c r="C100" s="13" t="str">
        <f>IF(Equipes!B93="","",VLOOKUP(B100,Equipes,2,FALSE))</f>
        <v/>
      </c>
      <c r="D100" s="55">
        <f>SUMPRODUCT((tirage1!$B$5:$D$100=résultats!$C100)*tirage1!$E$5:$E$100)+SUMPRODUCT((tirage1!$H$5:$J$100=résultats!$C100)*tirage1!$K$5:$K$100)</f>
        <v>0</v>
      </c>
      <c r="E100" s="56">
        <f>SUMPRODUCT((tirage1!$B$5:$D$100=résultats!$C100)*tirage1!$K$5:$K$100)+SUMPRODUCT((tirage1!$H$5:$J$100=résultats!$C100)*tirage1!$E$5:$E$100)</f>
        <v>0</v>
      </c>
      <c r="F100" s="32">
        <f t="shared" si="26"/>
        <v>0</v>
      </c>
      <c r="G100" s="55">
        <f>SUMPRODUCT((tirage2!$B$5:$D$100=résultats!$C100)*tirage2!$E$5:$E$100)+SUMPRODUCT((tirage2!$H$5:$J$100=résultats!$C100)*tirage2!$K$5:$K$100)</f>
        <v>0</v>
      </c>
      <c r="H100" s="56">
        <f>SUMPRODUCT((tirage2!$B$5:$D$100=résultats!$C100)*tirage2!$K$5:$K$100)+SUMPRODUCT((tirage2!$H$5:$J$100=résultats!$C100)*tirage2!$E$5:$E$100)</f>
        <v>0</v>
      </c>
      <c r="I100" s="32">
        <f t="shared" si="27"/>
        <v>0</v>
      </c>
      <c r="J100" s="55">
        <f>SUMPRODUCT((tirage3!$B$5:$D$100=résultats!$C100)*tirage3!$E$5:$E$100)+SUMPRODUCT((tirage3!$H$5:$J$100=résultats!$C100)*tirage3!$K$5:$K$100)</f>
        <v>0</v>
      </c>
      <c r="K100" s="56">
        <f>SUMPRODUCT((tirage2!$B$5:$D$100=résultats!$C100)*tirage2!$K$5:$K$100)+SUMPRODUCT((tirage2!$H$5:$J$100=résultats!$C100)*tirage2!$E$5:$E$100)</f>
        <v>0</v>
      </c>
      <c r="L100" s="32">
        <f t="shared" si="28"/>
        <v>0</v>
      </c>
      <c r="M100" s="57"/>
      <c r="N100" s="58"/>
      <c r="O100" s="32">
        <f t="shared" si="29"/>
        <v>0</v>
      </c>
      <c r="P100" s="11">
        <f t="shared" si="30"/>
        <v>0</v>
      </c>
      <c r="Q100" s="22">
        <f t="shared" si="31"/>
        <v>0</v>
      </c>
      <c r="R100" s="18">
        <f t="shared" si="32"/>
        <v>0</v>
      </c>
      <c r="S100" s="8">
        <f t="shared" si="33"/>
        <v>0</v>
      </c>
      <c r="V100" s="2">
        <f t="shared" si="34"/>
        <v>92</v>
      </c>
      <c r="W100" s="6" t="str">
        <f t="shared" si="21"/>
        <v/>
      </c>
      <c r="X100" s="7">
        <f t="shared" si="22"/>
        <v>0</v>
      </c>
      <c r="Y100" s="50">
        <f t="shared" si="23"/>
        <v>0</v>
      </c>
      <c r="Z100" s="46">
        <f t="shared" si="24"/>
        <v>0</v>
      </c>
      <c r="AA100" s="36">
        <f t="shared" si="25"/>
        <v>0</v>
      </c>
      <c r="AB100" s="35">
        <f t="shared" si="35"/>
        <v>0</v>
      </c>
      <c r="AC100" s="53" t="str">
        <f t="shared" si="36"/>
        <v/>
      </c>
    </row>
    <row r="101" spans="2:29" x14ac:dyDescent="0.25">
      <c r="B101" s="2">
        <v>93</v>
      </c>
      <c r="C101" s="13" t="str">
        <f>IF(Equipes!B94="","",VLOOKUP(B101,Equipes,2,FALSE))</f>
        <v/>
      </c>
      <c r="D101" s="55">
        <f>SUMPRODUCT((tirage1!$B$5:$D$100=résultats!$C101)*tirage1!$E$5:$E$100)+SUMPRODUCT((tirage1!$H$5:$J$100=résultats!$C101)*tirage1!$K$5:$K$100)</f>
        <v>0</v>
      </c>
      <c r="E101" s="56">
        <f>SUMPRODUCT((tirage1!$B$5:$D$100=résultats!$C101)*tirage1!$K$5:$K$100)+SUMPRODUCT((tirage1!$H$5:$J$100=résultats!$C101)*tirage1!$E$5:$E$100)</f>
        <v>0</v>
      </c>
      <c r="F101" s="32">
        <f t="shared" si="26"/>
        <v>0</v>
      </c>
      <c r="G101" s="55">
        <f>SUMPRODUCT((tirage2!$B$5:$D$100=résultats!$C101)*tirage2!$E$5:$E$100)+SUMPRODUCT((tirage2!$H$5:$J$100=résultats!$C101)*tirage2!$K$5:$K$100)</f>
        <v>0</v>
      </c>
      <c r="H101" s="56">
        <f>SUMPRODUCT((tirage2!$B$5:$D$100=résultats!$C101)*tirage2!$K$5:$K$100)+SUMPRODUCT((tirage2!$H$5:$J$100=résultats!$C101)*tirage2!$E$5:$E$100)</f>
        <v>0</v>
      </c>
      <c r="I101" s="32">
        <f t="shared" si="27"/>
        <v>0</v>
      </c>
      <c r="J101" s="55">
        <f>SUMPRODUCT((tirage3!$B$5:$D$100=résultats!$C101)*tirage3!$E$5:$E$100)+SUMPRODUCT((tirage3!$H$5:$J$100=résultats!$C101)*tirage3!$K$5:$K$100)</f>
        <v>0</v>
      </c>
      <c r="K101" s="56">
        <f>SUMPRODUCT((tirage2!$B$5:$D$100=résultats!$C101)*tirage2!$K$5:$K$100)+SUMPRODUCT((tirage2!$H$5:$J$100=résultats!$C101)*tirage2!$E$5:$E$100)</f>
        <v>0</v>
      </c>
      <c r="L101" s="32">
        <f t="shared" si="28"/>
        <v>0</v>
      </c>
      <c r="M101" s="57"/>
      <c r="N101" s="58"/>
      <c r="O101" s="32">
        <f t="shared" si="29"/>
        <v>0</v>
      </c>
      <c r="P101" s="11">
        <f t="shared" si="30"/>
        <v>0</v>
      </c>
      <c r="Q101" s="22">
        <f t="shared" si="31"/>
        <v>0</v>
      </c>
      <c r="R101" s="18">
        <f t="shared" si="32"/>
        <v>0</v>
      </c>
      <c r="S101" s="8">
        <f t="shared" si="33"/>
        <v>0</v>
      </c>
      <c r="V101" s="2">
        <f t="shared" si="34"/>
        <v>93</v>
      </c>
      <c r="W101" s="6" t="str">
        <f t="shared" si="21"/>
        <v/>
      </c>
      <c r="X101" s="7">
        <f t="shared" si="22"/>
        <v>0</v>
      </c>
      <c r="Y101" s="50">
        <f t="shared" si="23"/>
        <v>0</v>
      </c>
      <c r="Z101" s="46">
        <f t="shared" si="24"/>
        <v>0</v>
      </c>
      <c r="AA101" s="36">
        <f t="shared" si="25"/>
        <v>0</v>
      </c>
      <c r="AB101" s="35">
        <f t="shared" si="35"/>
        <v>0</v>
      </c>
      <c r="AC101" s="53" t="str">
        <f t="shared" si="36"/>
        <v/>
      </c>
    </row>
    <row r="102" spans="2:29" x14ac:dyDescent="0.25">
      <c r="B102" s="2">
        <v>94</v>
      </c>
      <c r="C102" s="13" t="str">
        <f>IF(Equipes!B95="","",VLOOKUP(B102,Equipes,2,FALSE))</f>
        <v/>
      </c>
      <c r="D102" s="55">
        <f>SUMPRODUCT((tirage1!$B$5:$D$100=résultats!$C102)*tirage1!$E$5:$E$100)+SUMPRODUCT((tirage1!$H$5:$J$100=résultats!$C102)*tirage1!$K$5:$K$100)</f>
        <v>0</v>
      </c>
      <c r="E102" s="56">
        <f>SUMPRODUCT((tirage1!$B$5:$D$100=résultats!$C102)*tirage1!$K$5:$K$100)+SUMPRODUCT((tirage1!$H$5:$J$100=résultats!$C102)*tirage1!$E$5:$E$100)</f>
        <v>0</v>
      </c>
      <c r="F102" s="32">
        <f t="shared" si="26"/>
        <v>0</v>
      </c>
      <c r="G102" s="55">
        <f>SUMPRODUCT((tirage2!$B$5:$D$100=résultats!$C102)*tirage2!$E$5:$E$100)+SUMPRODUCT((tirage2!$H$5:$J$100=résultats!$C102)*tirage2!$K$5:$K$100)</f>
        <v>0</v>
      </c>
      <c r="H102" s="56">
        <f>SUMPRODUCT((tirage2!$B$5:$D$100=résultats!$C102)*tirage2!$K$5:$K$100)+SUMPRODUCT((tirage2!$H$5:$J$100=résultats!$C102)*tirage2!$E$5:$E$100)</f>
        <v>0</v>
      </c>
      <c r="I102" s="32">
        <f t="shared" si="27"/>
        <v>0</v>
      </c>
      <c r="J102" s="55">
        <f>SUMPRODUCT((tirage3!$B$5:$D$100=résultats!$C102)*tirage3!$E$5:$E$100)+SUMPRODUCT((tirage3!$H$5:$J$100=résultats!$C102)*tirage3!$K$5:$K$100)</f>
        <v>0</v>
      </c>
      <c r="K102" s="56">
        <f>SUMPRODUCT((tirage2!$B$5:$D$100=résultats!$C102)*tirage2!$K$5:$K$100)+SUMPRODUCT((tirage2!$H$5:$J$100=résultats!$C102)*tirage2!$E$5:$E$100)</f>
        <v>0</v>
      </c>
      <c r="L102" s="32">
        <f t="shared" si="28"/>
        <v>0</v>
      </c>
      <c r="M102" s="57"/>
      <c r="N102" s="58"/>
      <c r="O102" s="32">
        <f t="shared" si="29"/>
        <v>0</v>
      </c>
      <c r="P102" s="11">
        <f t="shared" si="30"/>
        <v>0</v>
      </c>
      <c r="Q102" s="22">
        <f t="shared" si="31"/>
        <v>0</v>
      </c>
      <c r="R102" s="18">
        <f t="shared" si="32"/>
        <v>0</v>
      </c>
      <c r="S102" s="8">
        <f t="shared" si="33"/>
        <v>0</v>
      </c>
      <c r="V102" s="2">
        <f t="shared" si="34"/>
        <v>94</v>
      </c>
      <c r="W102" s="6" t="str">
        <f t="shared" si="21"/>
        <v/>
      </c>
      <c r="X102" s="7">
        <f t="shared" si="22"/>
        <v>0</v>
      </c>
      <c r="Y102" s="50">
        <f t="shared" si="23"/>
        <v>0</v>
      </c>
      <c r="Z102" s="46">
        <f t="shared" si="24"/>
        <v>0</v>
      </c>
      <c r="AA102" s="36">
        <f t="shared" si="25"/>
        <v>0</v>
      </c>
      <c r="AB102" s="35">
        <f t="shared" si="35"/>
        <v>0</v>
      </c>
      <c r="AC102" s="53" t="str">
        <f t="shared" si="36"/>
        <v/>
      </c>
    </row>
    <row r="103" spans="2:29" x14ac:dyDescent="0.25">
      <c r="B103" s="2">
        <v>95</v>
      </c>
      <c r="C103" s="13" t="str">
        <f>IF(Equipes!B96="","",VLOOKUP(B103,Equipes,2,FALSE))</f>
        <v/>
      </c>
      <c r="D103" s="55">
        <f>SUMPRODUCT((tirage1!$B$5:$D$100=résultats!$C103)*tirage1!$E$5:$E$100)+SUMPRODUCT((tirage1!$H$5:$J$100=résultats!$C103)*tirage1!$K$5:$K$100)</f>
        <v>0</v>
      </c>
      <c r="E103" s="56">
        <f>SUMPRODUCT((tirage1!$B$5:$D$100=résultats!$C103)*tirage1!$K$5:$K$100)+SUMPRODUCT((tirage1!$H$5:$J$100=résultats!$C103)*tirage1!$E$5:$E$100)</f>
        <v>0</v>
      </c>
      <c r="F103" s="32">
        <f t="shared" si="26"/>
        <v>0</v>
      </c>
      <c r="G103" s="55">
        <f>SUMPRODUCT((tirage2!$B$5:$D$100=résultats!$C103)*tirage2!$E$5:$E$100)+SUMPRODUCT((tirage2!$H$5:$J$100=résultats!$C103)*tirage2!$K$5:$K$100)</f>
        <v>0</v>
      </c>
      <c r="H103" s="56">
        <f>SUMPRODUCT((tirage2!$B$5:$D$100=résultats!$C103)*tirage2!$K$5:$K$100)+SUMPRODUCT((tirage2!$H$5:$J$100=résultats!$C103)*tirage2!$E$5:$E$100)</f>
        <v>0</v>
      </c>
      <c r="I103" s="32">
        <f t="shared" si="27"/>
        <v>0</v>
      </c>
      <c r="J103" s="55">
        <f>SUMPRODUCT((tirage3!$B$5:$D$100=résultats!$C103)*tirage3!$E$5:$E$100)+SUMPRODUCT((tirage3!$H$5:$J$100=résultats!$C103)*tirage3!$K$5:$K$100)</f>
        <v>0</v>
      </c>
      <c r="K103" s="56">
        <f>SUMPRODUCT((tirage2!$B$5:$D$100=résultats!$C103)*tirage2!$K$5:$K$100)+SUMPRODUCT((tirage2!$H$5:$J$100=résultats!$C103)*tirage2!$E$5:$E$100)</f>
        <v>0</v>
      </c>
      <c r="L103" s="32">
        <f t="shared" si="28"/>
        <v>0</v>
      </c>
      <c r="M103" s="57"/>
      <c r="N103" s="58"/>
      <c r="O103" s="32">
        <f t="shared" si="29"/>
        <v>0</v>
      </c>
      <c r="P103" s="11">
        <f t="shared" si="30"/>
        <v>0</v>
      </c>
      <c r="Q103" s="22">
        <f t="shared" si="31"/>
        <v>0</v>
      </c>
      <c r="R103" s="18">
        <f t="shared" si="32"/>
        <v>0</v>
      </c>
      <c r="S103" s="8">
        <f t="shared" si="33"/>
        <v>0</v>
      </c>
      <c r="V103" s="2">
        <f t="shared" si="34"/>
        <v>95</v>
      </c>
      <c r="W103" s="6" t="str">
        <f t="shared" si="21"/>
        <v/>
      </c>
      <c r="X103" s="7">
        <f t="shared" si="22"/>
        <v>0</v>
      </c>
      <c r="Y103" s="50">
        <f t="shared" si="23"/>
        <v>0</v>
      </c>
      <c r="Z103" s="46">
        <f t="shared" si="24"/>
        <v>0</v>
      </c>
      <c r="AA103" s="36">
        <f t="shared" si="25"/>
        <v>0</v>
      </c>
      <c r="AB103" s="35">
        <f t="shared" si="35"/>
        <v>0</v>
      </c>
      <c r="AC103" s="53" t="str">
        <f t="shared" si="36"/>
        <v/>
      </c>
    </row>
    <row r="104" spans="2:29" x14ac:dyDescent="0.25">
      <c r="B104" s="2">
        <v>96</v>
      </c>
      <c r="C104" s="13" t="str">
        <f>IF(Equipes!B97="","",VLOOKUP(B104,Equipes,2,FALSE))</f>
        <v/>
      </c>
      <c r="D104" s="55">
        <f>SUMPRODUCT((tirage1!$B$5:$D$100=résultats!$C104)*tirage1!$E$5:$E$100)+SUMPRODUCT((tirage1!$H$5:$J$100=résultats!$C104)*tirage1!$K$5:$K$100)</f>
        <v>0</v>
      </c>
      <c r="E104" s="56">
        <f>SUMPRODUCT((tirage1!$B$5:$D$100=résultats!$C104)*tirage1!$K$5:$K$100)+SUMPRODUCT((tirage1!$H$5:$J$100=résultats!$C104)*tirage1!$E$5:$E$100)</f>
        <v>0</v>
      </c>
      <c r="F104" s="32">
        <f t="shared" si="26"/>
        <v>0</v>
      </c>
      <c r="G104" s="55">
        <f>SUMPRODUCT((tirage2!$B$5:$D$100=résultats!$C104)*tirage2!$E$5:$E$100)+SUMPRODUCT((tirage2!$H$5:$J$100=résultats!$C104)*tirage2!$K$5:$K$100)</f>
        <v>0</v>
      </c>
      <c r="H104" s="56">
        <f>SUMPRODUCT((tirage2!$B$5:$D$100=résultats!$C104)*tirage2!$K$5:$K$100)+SUMPRODUCT((tirage2!$H$5:$J$100=résultats!$C104)*tirage2!$E$5:$E$100)</f>
        <v>0</v>
      </c>
      <c r="I104" s="32">
        <f t="shared" si="27"/>
        <v>0</v>
      </c>
      <c r="J104" s="55">
        <f>SUMPRODUCT((tirage3!$B$5:$D$100=résultats!$C104)*tirage3!$E$5:$E$100)+SUMPRODUCT((tirage3!$H$5:$J$100=résultats!$C104)*tirage3!$K$5:$K$100)</f>
        <v>0</v>
      </c>
      <c r="K104" s="56">
        <f>SUMPRODUCT((tirage2!$B$5:$D$100=résultats!$C104)*tirage2!$K$5:$K$100)+SUMPRODUCT((tirage2!$H$5:$J$100=résultats!$C104)*tirage2!$E$5:$E$100)</f>
        <v>0</v>
      </c>
      <c r="L104" s="32">
        <f t="shared" si="28"/>
        <v>0</v>
      </c>
      <c r="M104" s="57"/>
      <c r="N104" s="58"/>
      <c r="O104" s="32">
        <f t="shared" si="29"/>
        <v>0</v>
      </c>
      <c r="P104" s="11">
        <f t="shared" si="30"/>
        <v>0</v>
      </c>
      <c r="Q104" s="22">
        <f t="shared" si="31"/>
        <v>0</v>
      </c>
      <c r="R104" s="18">
        <f t="shared" si="32"/>
        <v>0</v>
      </c>
      <c r="S104" s="8">
        <f t="shared" si="33"/>
        <v>0</v>
      </c>
      <c r="V104" s="2">
        <f t="shared" si="34"/>
        <v>96</v>
      </c>
      <c r="W104" s="6" t="str">
        <f t="shared" si="21"/>
        <v/>
      </c>
      <c r="X104" s="7">
        <f t="shared" si="22"/>
        <v>0</v>
      </c>
      <c r="Y104" s="50">
        <f t="shared" si="23"/>
        <v>0</v>
      </c>
      <c r="Z104" s="46">
        <f t="shared" si="24"/>
        <v>0</v>
      </c>
      <c r="AA104" s="36">
        <f t="shared" si="25"/>
        <v>0</v>
      </c>
      <c r="AB104" s="35">
        <f t="shared" si="35"/>
        <v>0</v>
      </c>
      <c r="AC104" s="53" t="str">
        <f t="shared" si="36"/>
        <v/>
      </c>
    </row>
    <row r="105" spans="2:29" x14ac:dyDescent="0.25">
      <c r="B105" s="2">
        <v>97</v>
      </c>
      <c r="C105" s="13" t="str">
        <f>IF(Equipes!B98="","",VLOOKUP(B105,Equipes,2,FALSE))</f>
        <v/>
      </c>
      <c r="D105" s="55">
        <f>SUMPRODUCT((tirage1!$B$5:$D$100=résultats!$C105)*tirage1!$E$5:$E$100)+SUMPRODUCT((tirage1!$H$5:$J$100=résultats!$C105)*tirage1!$K$5:$K$100)</f>
        <v>0</v>
      </c>
      <c r="E105" s="56">
        <f>SUMPRODUCT((tirage1!$B$5:$D$100=résultats!$C105)*tirage1!$K$5:$K$100)+SUMPRODUCT((tirage1!$H$5:$J$100=résultats!$C105)*tirage1!$E$5:$E$100)</f>
        <v>0</v>
      </c>
      <c r="F105" s="32">
        <f t="shared" si="26"/>
        <v>0</v>
      </c>
      <c r="G105" s="55">
        <f>SUMPRODUCT((tirage2!$B$5:$D$100=résultats!$C105)*tirage2!$E$5:$E$100)+SUMPRODUCT((tirage2!$H$5:$J$100=résultats!$C105)*tirage2!$K$5:$K$100)</f>
        <v>0</v>
      </c>
      <c r="H105" s="56">
        <f>SUMPRODUCT((tirage2!$B$5:$D$100=résultats!$C105)*tirage2!$K$5:$K$100)+SUMPRODUCT((tirage2!$H$5:$J$100=résultats!$C105)*tirage2!$E$5:$E$100)</f>
        <v>0</v>
      </c>
      <c r="I105" s="32">
        <f t="shared" si="27"/>
        <v>0</v>
      </c>
      <c r="J105" s="55">
        <f>SUMPRODUCT((tirage3!$B$5:$D$100=résultats!$C105)*tirage3!$E$5:$E$100)+SUMPRODUCT((tirage3!$H$5:$J$100=résultats!$C105)*tirage3!$K$5:$K$100)</f>
        <v>0</v>
      </c>
      <c r="K105" s="56">
        <f>SUMPRODUCT((tirage2!$B$5:$D$100=résultats!$C105)*tirage2!$K$5:$K$100)+SUMPRODUCT((tirage2!$H$5:$J$100=résultats!$C105)*tirage2!$E$5:$E$100)</f>
        <v>0</v>
      </c>
      <c r="L105" s="32">
        <f t="shared" si="28"/>
        <v>0</v>
      </c>
      <c r="M105" s="57"/>
      <c r="N105" s="58"/>
      <c r="O105" s="32">
        <f t="shared" si="29"/>
        <v>0</v>
      </c>
      <c r="P105" s="11">
        <f t="shared" si="30"/>
        <v>0</v>
      </c>
      <c r="Q105" s="22">
        <f t="shared" si="31"/>
        <v>0</v>
      </c>
      <c r="R105" s="18">
        <f t="shared" si="32"/>
        <v>0</v>
      </c>
      <c r="S105" s="8">
        <f t="shared" si="33"/>
        <v>0</v>
      </c>
      <c r="V105" s="2">
        <f t="shared" si="34"/>
        <v>97</v>
      </c>
      <c r="W105" s="6" t="str">
        <f>IF(C105="","",VLOOKUP(V105,Parties,2,FALSE))</f>
        <v/>
      </c>
      <c r="X105" s="7">
        <f t="shared" si="22"/>
        <v>0</v>
      </c>
      <c r="Y105" s="50">
        <f t="shared" si="23"/>
        <v>0</v>
      </c>
      <c r="Z105" s="46">
        <f t="shared" si="24"/>
        <v>0</v>
      </c>
      <c r="AA105" s="36">
        <f t="shared" si="25"/>
        <v>0</v>
      </c>
      <c r="AB105" s="35">
        <f t="shared" si="35"/>
        <v>0</v>
      </c>
      <c r="AC105" s="53" t="str">
        <f t="shared" si="36"/>
        <v/>
      </c>
    </row>
    <row r="106" spans="2:29" x14ac:dyDescent="0.25">
      <c r="B106" s="2">
        <v>98</v>
      </c>
      <c r="C106" s="13" t="str">
        <f>IF(Equipes!B99="","",VLOOKUP(B106,Equipes,2,FALSE))</f>
        <v/>
      </c>
      <c r="D106" s="55">
        <f>SUMPRODUCT((tirage1!$B$5:$D$100=résultats!$C106)*tirage1!$E$5:$E$100)+SUMPRODUCT((tirage1!$H$5:$J$100=résultats!$C106)*tirage1!$K$5:$K$100)</f>
        <v>0</v>
      </c>
      <c r="E106" s="56">
        <f>SUMPRODUCT((tirage1!$B$5:$D$100=résultats!$C106)*tirage1!$K$5:$K$100)+SUMPRODUCT((tirage1!$H$5:$J$100=résultats!$C106)*tirage1!$E$5:$E$100)</f>
        <v>0</v>
      </c>
      <c r="F106" s="32">
        <f t="shared" si="26"/>
        <v>0</v>
      </c>
      <c r="G106" s="55">
        <f>SUMPRODUCT((tirage2!$B$5:$D$100=résultats!$C106)*tirage2!$E$5:$E$100)+SUMPRODUCT((tirage2!$H$5:$J$100=résultats!$C106)*tirage2!$K$5:$K$100)</f>
        <v>0</v>
      </c>
      <c r="H106" s="56">
        <f>SUMPRODUCT((tirage2!$B$5:$D$100=résultats!$C106)*tirage2!$K$5:$K$100)+SUMPRODUCT((tirage2!$H$5:$J$100=résultats!$C106)*tirage2!$E$5:$E$100)</f>
        <v>0</v>
      </c>
      <c r="I106" s="32">
        <f t="shared" si="27"/>
        <v>0</v>
      </c>
      <c r="J106" s="55">
        <f>SUMPRODUCT((tirage3!$B$5:$D$100=résultats!$C106)*tirage3!$E$5:$E$100)+SUMPRODUCT((tirage3!$H$5:$J$100=résultats!$C106)*tirage3!$K$5:$K$100)</f>
        <v>0</v>
      </c>
      <c r="K106" s="56">
        <f>SUMPRODUCT((tirage2!$B$5:$D$100=résultats!$C106)*tirage2!$K$5:$K$100)+SUMPRODUCT((tirage2!$H$5:$J$100=résultats!$C106)*tirage2!$E$5:$E$100)</f>
        <v>0</v>
      </c>
      <c r="L106" s="32">
        <f t="shared" si="28"/>
        <v>0</v>
      </c>
      <c r="M106" s="57"/>
      <c r="N106" s="58"/>
      <c r="O106" s="32">
        <f t="shared" si="29"/>
        <v>0</v>
      </c>
      <c r="P106" s="11">
        <f t="shared" si="30"/>
        <v>0</v>
      </c>
      <c r="Q106" s="22">
        <f t="shared" si="31"/>
        <v>0</v>
      </c>
      <c r="R106" s="18">
        <f t="shared" si="32"/>
        <v>0</v>
      </c>
      <c r="S106" s="8">
        <f t="shared" si="33"/>
        <v>0</v>
      </c>
      <c r="V106" s="2">
        <f t="shared" si="34"/>
        <v>98</v>
      </c>
      <c r="W106" s="6" t="str">
        <f>IF(C106="","",VLOOKUP(V106,Parties,2,FALSE))</f>
        <v/>
      </c>
      <c r="X106" s="7">
        <f t="shared" si="22"/>
        <v>0</v>
      </c>
      <c r="Y106" s="50">
        <f t="shared" si="23"/>
        <v>0</v>
      </c>
      <c r="Z106" s="46">
        <f t="shared" si="24"/>
        <v>0</v>
      </c>
      <c r="AA106" s="36">
        <f t="shared" si="25"/>
        <v>0</v>
      </c>
      <c r="AB106" s="35">
        <f t="shared" si="35"/>
        <v>0</v>
      </c>
      <c r="AC106" s="53" t="str">
        <f t="shared" si="36"/>
        <v/>
      </c>
    </row>
    <row r="107" spans="2:29" x14ac:dyDescent="0.25">
      <c r="B107" s="2">
        <v>99</v>
      </c>
      <c r="C107" s="13" t="str">
        <f>IF(Equipes!B100="","",VLOOKUP(B107,Equipes,2,FALSE))</f>
        <v/>
      </c>
      <c r="D107" s="55">
        <f>SUMPRODUCT((tirage1!$B$5:$D$100=résultats!$C107)*tirage1!$E$5:$E$100)+SUMPRODUCT((tirage1!$H$5:$J$100=résultats!$C107)*tirage1!$K$5:$K$100)</f>
        <v>0</v>
      </c>
      <c r="E107" s="56">
        <f>SUMPRODUCT((tirage1!$B$5:$D$100=résultats!$C107)*tirage1!$K$5:$K$100)+SUMPRODUCT((tirage1!$H$5:$J$100=résultats!$C107)*tirage1!$E$5:$E$100)</f>
        <v>0</v>
      </c>
      <c r="F107" s="32">
        <f t="shared" si="26"/>
        <v>0</v>
      </c>
      <c r="G107" s="55">
        <f>SUMPRODUCT((tirage2!$B$5:$D$100=résultats!$C107)*tirage2!$E$5:$E$100)+SUMPRODUCT((tirage2!$H$5:$J$100=résultats!$C107)*tirage2!$K$5:$K$100)</f>
        <v>0</v>
      </c>
      <c r="H107" s="56">
        <f>SUMPRODUCT((tirage2!$B$5:$D$100=résultats!$C107)*tirage2!$K$5:$K$100)+SUMPRODUCT((tirage2!$H$5:$J$100=résultats!$C107)*tirage2!$E$5:$E$100)</f>
        <v>0</v>
      </c>
      <c r="I107" s="32">
        <f t="shared" si="27"/>
        <v>0</v>
      </c>
      <c r="J107" s="55">
        <f>SUMPRODUCT((tirage3!$B$5:$D$100=résultats!$C107)*tirage3!$E$5:$E$100)+SUMPRODUCT((tirage3!$H$5:$J$100=résultats!$C107)*tirage3!$K$5:$K$100)</f>
        <v>0</v>
      </c>
      <c r="K107" s="56">
        <f>SUMPRODUCT((tirage2!$B$5:$D$100=résultats!$C107)*tirage2!$K$5:$K$100)+SUMPRODUCT((tirage2!$H$5:$J$100=résultats!$C107)*tirage2!$E$5:$E$100)</f>
        <v>0</v>
      </c>
      <c r="L107" s="32">
        <f t="shared" si="28"/>
        <v>0</v>
      </c>
      <c r="M107" s="57"/>
      <c r="N107" s="58"/>
      <c r="O107" s="32">
        <f t="shared" si="29"/>
        <v>0</v>
      </c>
      <c r="P107" s="11">
        <f t="shared" si="30"/>
        <v>0</v>
      </c>
      <c r="Q107" s="22">
        <f t="shared" si="31"/>
        <v>0</v>
      </c>
      <c r="R107" s="18">
        <f t="shared" si="32"/>
        <v>0</v>
      </c>
      <c r="S107" s="8">
        <f t="shared" si="33"/>
        <v>0</v>
      </c>
      <c r="V107" s="2">
        <f t="shared" si="34"/>
        <v>99</v>
      </c>
      <c r="W107" s="6" t="str">
        <f>IF(C107="","",VLOOKUP(V107,Parties,2,FALSE))</f>
        <v/>
      </c>
      <c r="X107" s="7">
        <f t="shared" si="22"/>
        <v>0</v>
      </c>
      <c r="Y107" s="50">
        <f t="shared" si="23"/>
        <v>0</v>
      </c>
      <c r="Z107" s="46">
        <f t="shared" si="24"/>
        <v>0</v>
      </c>
      <c r="AA107" s="36">
        <f t="shared" si="25"/>
        <v>0</v>
      </c>
      <c r="AB107" s="35">
        <f t="shared" si="35"/>
        <v>0</v>
      </c>
      <c r="AC107" s="53" t="str">
        <f t="shared" si="36"/>
        <v/>
      </c>
    </row>
    <row r="108" spans="2:29" ht="15.75" thickBot="1" x14ac:dyDescent="0.3">
      <c r="B108" s="2">
        <v>100</v>
      </c>
      <c r="C108" s="13" t="str">
        <f>IF(Equipes!B101="","",VLOOKUP(B108,Equipes,2,FALSE))</f>
        <v/>
      </c>
      <c r="D108" s="55">
        <f>SUMPRODUCT((tirage1!$B$5:$D$100=résultats!$C108)*tirage1!$E$5:$E$100)+SUMPRODUCT((tirage1!$H$5:$J$100=résultats!$C108)*tirage1!$K$5:$K$100)</f>
        <v>0</v>
      </c>
      <c r="E108" s="56">
        <f>SUMPRODUCT((tirage1!$B$5:$D$100=résultats!$C108)*tirage1!$K$5:$K$100)+SUMPRODUCT((tirage1!$H$5:$J$100=résultats!$C108)*tirage1!$E$5:$E$100)</f>
        <v>0</v>
      </c>
      <c r="F108" s="33">
        <f t="shared" si="26"/>
        <v>0</v>
      </c>
      <c r="G108" s="55">
        <f>SUMPRODUCT((tirage2!$B$5:$D$100=résultats!$C108)*tirage2!$E$5:$E$100)+SUMPRODUCT((tirage2!$H$5:$J$100=résultats!$C108)*tirage2!$K$5:$K$100)</f>
        <v>0</v>
      </c>
      <c r="H108" s="56">
        <f>SUMPRODUCT((tirage2!$B$5:$D$100=résultats!$C108)*tirage2!$K$5:$K$100)+SUMPRODUCT((tirage2!$H$5:$J$100=résultats!$C108)*tirage2!$E$5:$E$100)</f>
        <v>0</v>
      </c>
      <c r="I108" s="33">
        <f t="shared" si="27"/>
        <v>0</v>
      </c>
      <c r="J108" s="55">
        <f>SUMPRODUCT((tirage3!$B$5:$D$100=résultats!$C108)*tirage3!$E$5:$E$100)+SUMPRODUCT((tirage3!$H$5:$J$100=résultats!$C108)*tirage3!$K$5:$K$100)</f>
        <v>0</v>
      </c>
      <c r="K108" s="56">
        <f>SUMPRODUCT((tirage2!$B$5:$D$100=résultats!$C108)*tirage2!$K$5:$K$100)+SUMPRODUCT((tirage2!$H$5:$J$100=résultats!$C108)*tirage2!$E$5:$E$100)</f>
        <v>0</v>
      </c>
      <c r="L108" s="33">
        <f t="shared" si="28"/>
        <v>0</v>
      </c>
      <c r="M108" s="59"/>
      <c r="N108" s="60"/>
      <c r="O108" s="33">
        <f t="shared" si="29"/>
        <v>0</v>
      </c>
      <c r="P108" s="12">
        <f t="shared" si="30"/>
        <v>0</v>
      </c>
      <c r="Q108" s="23">
        <f t="shared" si="31"/>
        <v>0</v>
      </c>
      <c r="R108" s="19">
        <f t="shared" si="32"/>
        <v>0</v>
      </c>
      <c r="S108" s="10">
        <f t="shared" si="33"/>
        <v>0</v>
      </c>
      <c r="V108" s="2">
        <f t="shared" si="34"/>
        <v>100</v>
      </c>
      <c r="W108" s="9" t="str">
        <f>IF(C108="","",VLOOKUP(V108,Parties,2,FALSE))</f>
        <v/>
      </c>
      <c r="X108" s="37">
        <f t="shared" si="22"/>
        <v>0</v>
      </c>
      <c r="Y108" s="51">
        <f t="shared" si="23"/>
        <v>0</v>
      </c>
      <c r="Z108" s="47">
        <f t="shared" si="24"/>
        <v>0</v>
      </c>
      <c r="AA108" s="38">
        <f t="shared" si="25"/>
        <v>0</v>
      </c>
      <c r="AB108" s="39">
        <f t="shared" si="35"/>
        <v>0</v>
      </c>
      <c r="AC108" s="54" t="str">
        <f t="shared" si="36"/>
        <v/>
      </c>
    </row>
  </sheetData>
  <mergeCells count="20">
    <mergeCell ref="AC6:AC8"/>
    <mergeCell ref="AB6:AB8"/>
    <mergeCell ref="AA6:AA8"/>
    <mergeCell ref="D5:F6"/>
    <mergeCell ref="P5:S6"/>
    <mergeCell ref="M5:O6"/>
    <mergeCell ref="J5:L6"/>
    <mergeCell ref="G5:I6"/>
    <mergeCell ref="W6:W8"/>
    <mergeCell ref="X6:Y7"/>
    <mergeCell ref="Z6:Z8"/>
    <mergeCell ref="F7:F8"/>
    <mergeCell ref="I7:I8"/>
    <mergeCell ref="L7:L8"/>
    <mergeCell ref="O7:O8"/>
    <mergeCell ref="C3:S3"/>
    <mergeCell ref="C7:C8"/>
    <mergeCell ref="P7:Q7"/>
    <mergeCell ref="R7:R8"/>
    <mergeCell ref="S7:S8"/>
  </mergeCells>
  <pageMargins left="0" right="0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V101"/>
  <sheetViews>
    <sheetView workbookViewId="0">
      <selection activeCell="F11" sqref="F11"/>
    </sheetView>
  </sheetViews>
  <sheetFormatPr defaultColWidth="11.42578125" defaultRowHeight="21" x14ac:dyDescent="0.25"/>
  <cols>
    <col min="1" max="1" width="11.42578125" style="67"/>
    <col min="2" max="2" width="32.42578125" style="79" customWidth="1"/>
    <col min="3" max="256" width="11.42578125" style="2"/>
  </cols>
  <sheetData>
    <row r="1" spans="1:2" ht="21.75" thickBot="1" x14ac:dyDescent="0.3">
      <c r="A1" s="63" t="s">
        <v>15</v>
      </c>
      <c r="B1" s="75" t="s">
        <v>1</v>
      </c>
    </row>
    <row r="2" spans="1:2" x14ac:dyDescent="0.25">
      <c r="A2" s="64">
        <v>1</v>
      </c>
      <c r="B2" s="76" t="s">
        <v>51</v>
      </c>
    </row>
    <row r="3" spans="1:2" x14ac:dyDescent="0.25">
      <c r="A3" s="65">
        <v>2</v>
      </c>
      <c r="B3" s="77" t="s">
        <v>18</v>
      </c>
    </row>
    <row r="4" spans="1:2" x14ac:dyDescent="0.25">
      <c r="A4" s="65">
        <v>3</v>
      </c>
      <c r="B4" s="77" t="s">
        <v>42</v>
      </c>
    </row>
    <row r="5" spans="1:2" x14ac:dyDescent="0.25">
      <c r="A5" s="65">
        <v>4</v>
      </c>
      <c r="B5" s="77" t="s">
        <v>19</v>
      </c>
    </row>
    <row r="6" spans="1:2" x14ac:dyDescent="0.25">
      <c r="A6" s="65">
        <v>5</v>
      </c>
      <c r="B6" s="77" t="s">
        <v>20</v>
      </c>
    </row>
    <row r="7" spans="1:2" x14ac:dyDescent="0.25">
      <c r="A7" s="65">
        <v>6</v>
      </c>
      <c r="B7" s="77" t="s">
        <v>46</v>
      </c>
    </row>
    <row r="8" spans="1:2" x14ac:dyDescent="0.25">
      <c r="A8" s="65">
        <v>7</v>
      </c>
      <c r="B8" s="77" t="s">
        <v>21</v>
      </c>
    </row>
    <row r="9" spans="1:2" x14ac:dyDescent="0.25">
      <c r="A9" s="65">
        <v>8</v>
      </c>
      <c r="B9" s="77" t="s">
        <v>22</v>
      </c>
    </row>
    <row r="10" spans="1:2" x14ac:dyDescent="0.25">
      <c r="A10" s="65">
        <v>9</v>
      </c>
      <c r="B10" s="77" t="s">
        <v>23</v>
      </c>
    </row>
    <row r="11" spans="1:2" x14ac:dyDescent="0.25">
      <c r="A11" s="65">
        <v>10</v>
      </c>
      <c r="B11" s="77" t="s">
        <v>24</v>
      </c>
    </row>
    <row r="12" spans="1:2" x14ac:dyDescent="0.25">
      <c r="A12" s="65">
        <v>11</v>
      </c>
      <c r="B12" s="77" t="s">
        <v>25</v>
      </c>
    </row>
    <row r="13" spans="1:2" x14ac:dyDescent="0.25">
      <c r="A13" s="65">
        <v>12</v>
      </c>
      <c r="B13" s="77" t="s">
        <v>26</v>
      </c>
    </row>
    <row r="14" spans="1:2" x14ac:dyDescent="0.25">
      <c r="A14" s="65">
        <v>13</v>
      </c>
      <c r="B14" s="77" t="s">
        <v>27</v>
      </c>
    </row>
    <row r="15" spans="1:2" x14ac:dyDescent="0.25">
      <c r="A15" s="65">
        <v>14</v>
      </c>
      <c r="B15" s="77" t="s">
        <v>28</v>
      </c>
    </row>
    <row r="16" spans="1:2" x14ac:dyDescent="0.25">
      <c r="A16" s="65">
        <v>15</v>
      </c>
      <c r="B16" s="77" t="s">
        <v>29</v>
      </c>
    </row>
    <row r="17" spans="1:2" x14ac:dyDescent="0.25">
      <c r="A17" s="65">
        <v>16</v>
      </c>
      <c r="B17" s="77" t="s">
        <v>30</v>
      </c>
    </row>
    <row r="18" spans="1:2" x14ac:dyDescent="0.25">
      <c r="A18" s="65">
        <v>17</v>
      </c>
      <c r="B18" s="77" t="s">
        <v>31</v>
      </c>
    </row>
    <row r="19" spans="1:2" x14ac:dyDescent="0.25">
      <c r="A19" s="65">
        <v>18</v>
      </c>
      <c r="B19" s="77" t="s">
        <v>32</v>
      </c>
    </row>
    <row r="20" spans="1:2" x14ac:dyDescent="0.25">
      <c r="A20" s="65">
        <v>19</v>
      </c>
      <c r="B20" s="77" t="s">
        <v>41</v>
      </c>
    </row>
    <row r="21" spans="1:2" x14ac:dyDescent="0.25">
      <c r="A21" s="65">
        <v>20</v>
      </c>
      <c r="B21" s="77" t="s">
        <v>33</v>
      </c>
    </row>
    <row r="22" spans="1:2" x14ac:dyDescent="0.25">
      <c r="A22" s="65">
        <v>21</v>
      </c>
      <c r="B22" s="77" t="s">
        <v>34</v>
      </c>
    </row>
    <row r="23" spans="1:2" x14ac:dyDescent="0.25">
      <c r="A23" s="65">
        <v>22</v>
      </c>
      <c r="B23" s="77" t="s">
        <v>35</v>
      </c>
    </row>
    <row r="24" spans="1:2" x14ac:dyDescent="0.25">
      <c r="A24" s="65">
        <v>23</v>
      </c>
      <c r="B24" s="77" t="s">
        <v>36</v>
      </c>
    </row>
    <row r="25" spans="1:2" x14ac:dyDescent="0.25">
      <c r="A25" s="65">
        <v>24</v>
      </c>
      <c r="B25" s="77" t="s">
        <v>37</v>
      </c>
    </row>
    <row r="26" spans="1:2" x14ac:dyDescent="0.25">
      <c r="A26" s="65">
        <v>25</v>
      </c>
      <c r="B26" s="77" t="s">
        <v>38</v>
      </c>
    </row>
    <row r="27" spans="1:2" x14ac:dyDescent="0.25">
      <c r="A27" s="65">
        <v>26</v>
      </c>
      <c r="B27" s="77" t="s">
        <v>39</v>
      </c>
    </row>
    <row r="28" spans="1:2" x14ac:dyDescent="0.25">
      <c r="A28" s="65">
        <v>27</v>
      </c>
      <c r="B28" s="77" t="s">
        <v>43</v>
      </c>
    </row>
    <row r="29" spans="1:2" x14ac:dyDescent="0.25">
      <c r="A29" s="65">
        <v>28</v>
      </c>
      <c r="B29" s="77" t="s">
        <v>40</v>
      </c>
    </row>
    <row r="30" spans="1:2" x14ac:dyDescent="0.25">
      <c r="A30" s="65">
        <v>29</v>
      </c>
      <c r="B30" s="77" t="s">
        <v>44</v>
      </c>
    </row>
    <row r="31" spans="1:2" x14ac:dyDescent="0.25">
      <c r="A31" s="65">
        <v>30</v>
      </c>
      <c r="B31" s="77" t="s">
        <v>45</v>
      </c>
    </row>
    <row r="32" spans="1:2" x14ac:dyDescent="0.25">
      <c r="A32" s="65">
        <v>31</v>
      </c>
      <c r="B32" s="77"/>
    </row>
    <row r="33" spans="1:2" x14ac:dyDescent="0.25">
      <c r="A33" s="65">
        <v>32</v>
      </c>
      <c r="B33" s="77"/>
    </row>
    <row r="34" spans="1:2" x14ac:dyDescent="0.25">
      <c r="A34" s="65">
        <v>33</v>
      </c>
      <c r="B34" s="77"/>
    </row>
    <row r="35" spans="1:2" x14ac:dyDescent="0.25">
      <c r="A35" s="65">
        <v>34</v>
      </c>
      <c r="B35" s="77"/>
    </row>
    <row r="36" spans="1:2" x14ac:dyDescent="0.25">
      <c r="A36" s="65">
        <v>35</v>
      </c>
      <c r="B36" s="77"/>
    </row>
    <row r="37" spans="1:2" x14ac:dyDescent="0.25">
      <c r="A37" s="65">
        <v>36</v>
      </c>
      <c r="B37" s="77"/>
    </row>
    <row r="38" spans="1:2" x14ac:dyDescent="0.25">
      <c r="A38" s="65">
        <v>37</v>
      </c>
      <c r="B38" s="77"/>
    </row>
    <row r="39" spans="1:2" x14ac:dyDescent="0.25">
      <c r="A39" s="65">
        <v>38</v>
      </c>
      <c r="B39" s="77"/>
    </row>
    <row r="40" spans="1:2" x14ac:dyDescent="0.25">
      <c r="A40" s="65">
        <v>39</v>
      </c>
      <c r="B40" s="77"/>
    </row>
    <row r="41" spans="1:2" x14ac:dyDescent="0.25">
      <c r="A41" s="65">
        <v>40</v>
      </c>
      <c r="B41" s="77"/>
    </row>
    <row r="42" spans="1:2" x14ac:dyDescent="0.25">
      <c r="A42" s="65">
        <v>41</v>
      </c>
      <c r="B42" s="77"/>
    </row>
    <row r="43" spans="1:2" x14ac:dyDescent="0.25">
      <c r="A43" s="65">
        <v>42</v>
      </c>
      <c r="B43" s="77"/>
    </row>
    <row r="44" spans="1:2" x14ac:dyDescent="0.25">
      <c r="A44" s="65">
        <v>43</v>
      </c>
      <c r="B44" s="77"/>
    </row>
    <row r="45" spans="1:2" x14ac:dyDescent="0.25">
      <c r="A45" s="65">
        <v>44</v>
      </c>
      <c r="B45" s="77"/>
    </row>
    <row r="46" spans="1:2" x14ac:dyDescent="0.25">
      <c r="A46" s="65">
        <v>45</v>
      </c>
      <c r="B46" s="77"/>
    </row>
    <row r="47" spans="1:2" x14ac:dyDescent="0.25">
      <c r="A47" s="65">
        <v>46</v>
      </c>
      <c r="B47" s="77"/>
    </row>
    <row r="48" spans="1:2" x14ac:dyDescent="0.25">
      <c r="A48" s="65">
        <v>47</v>
      </c>
      <c r="B48" s="77"/>
    </row>
    <row r="49" spans="1:2" x14ac:dyDescent="0.25">
      <c r="A49" s="65">
        <v>48</v>
      </c>
      <c r="B49" s="77"/>
    </row>
    <row r="50" spans="1:2" x14ac:dyDescent="0.25">
      <c r="A50" s="65">
        <v>49</v>
      </c>
      <c r="B50" s="77"/>
    </row>
    <row r="51" spans="1:2" x14ac:dyDescent="0.25">
      <c r="A51" s="65">
        <v>50</v>
      </c>
      <c r="B51" s="77"/>
    </row>
    <row r="52" spans="1:2" x14ac:dyDescent="0.25">
      <c r="A52" s="65">
        <v>51</v>
      </c>
      <c r="B52" s="77"/>
    </row>
    <row r="53" spans="1:2" x14ac:dyDescent="0.25">
      <c r="A53" s="65">
        <v>52</v>
      </c>
      <c r="B53" s="77"/>
    </row>
    <row r="54" spans="1:2" x14ac:dyDescent="0.25">
      <c r="A54" s="65">
        <v>53</v>
      </c>
      <c r="B54" s="77"/>
    </row>
    <row r="55" spans="1:2" x14ac:dyDescent="0.25">
      <c r="A55" s="65">
        <v>54</v>
      </c>
      <c r="B55" s="77"/>
    </row>
    <row r="56" spans="1:2" x14ac:dyDescent="0.25">
      <c r="A56" s="65">
        <v>55</v>
      </c>
      <c r="B56" s="77"/>
    </row>
    <row r="57" spans="1:2" x14ac:dyDescent="0.25">
      <c r="A57" s="65">
        <v>56</v>
      </c>
      <c r="B57" s="77"/>
    </row>
    <row r="58" spans="1:2" x14ac:dyDescent="0.25">
      <c r="A58" s="65">
        <v>57</v>
      </c>
      <c r="B58" s="77"/>
    </row>
    <row r="59" spans="1:2" x14ac:dyDescent="0.25">
      <c r="A59" s="65">
        <v>58</v>
      </c>
      <c r="B59" s="77"/>
    </row>
    <row r="60" spans="1:2" x14ac:dyDescent="0.25">
      <c r="A60" s="65">
        <v>59</v>
      </c>
      <c r="B60" s="77"/>
    </row>
    <row r="61" spans="1:2" x14ac:dyDescent="0.25">
      <c r="A61" s="65">
        <v>60</v>
      </c>
      <c r="B61" s="77"/>
    </row>
    <row r="62" spans="1:2" x14ac:dyDescent="0.25">
      <c r="A62" s="65">
        <v>61</v>
      </c>
      <c r="B62" s="77"/>
    </row>
    <row r="63" spans="1:2" x14ac:dyDescent="0.25">
      <c r="A63" s="65">
        <v>62</v>
      </c>
      <c r="B63" s="77"/>
    </row>
    <row r="64" spans="1:2" x14ac:dyDescent="0.25">
      <c r="A64" s="65">
        <v>63</v>
      </c>
      <c r="B64" s="77"/>
    </row>
    <row r="65" spans="1:2" x14ac:dyDescent="0.25">
      <c r="A65" s="65">
        <v>64</v>
      </c>
      <c r="B65" s="77"/>
    </row>
    <row r="66" spans="1:2" x14ac:dyDescent="0.25">
      <c r="A66" s="65">
        <v>65</v>
      </c>
      <c r="B66" s="77"/>
    </row>
    <row r="67" spans="1:2" x14ac:dyDescent="0.25">
      <c r="A67" s="65">
        <v>66</v>
      </c>
      <c r="B67" s="77"/>
    </row>
    <row r="68" spans="1:2" x14ac:dyDescent="0.25">
      <c r="A68" s="65">
        <v>67</v>
      </c>
      <c r="B68" s="77"/>
    </row>
    <row r="69" spans="1:2" x14ac:dyDescent="0.25">
      <c r="A69" s="65">
        <v>68</v>
      </c>
      <c r="B69" s="77"/>
    </row>
    <row r="70" spans="1:2" x14ac:dyDescent="0.25">
      <c r="A70" s="65">
        <v>69</v>
      </c>
      <c r="B70" s="77"/>
    </row>
    <row r="71" spans="1:2" x14ac:dyDescent="0.25">
      <c r="A71" s="65">
        <v>70</v>
      </c>
      <c r="B71" s="77"/>
    </row>
    <row r="72" spans="1:2" x14ac:dyDescent="0.25">
      <c r="A72" s="65">
        <v>71</v>
      </c>
      <c r="B72" s="77"/>
    </row>
    <row r="73" spans="1:2" x14ac:dyDescent="0.25">
      <c r="A73" s="65">
        <v>72</v>
      </c>
      <c r="B73" s="77"/>
    </row>
    <row r="74" spans="1:2" x14ac:dyDescent="0.25">
      <c r="A74" s="65">
        <v>73</v>
      </c>
      <c r="B74" s="77"/>
    </row>
    <row r="75" spans="1:2" x14ac:dyDescent="0.25">
      <c r="A75" s="65">
        <v>74</v>
      </c>
      <c r="B75" s="77"/>
    </row>
    <row r="76" spans="1:2" x14ac:dyDescent="0.25">
      <c r="A76" s="65">
        <v>75</v>
      </c>
      <c r="B76" s="77"/>
    </row>
    <row r="77" spans="1:2" x14ac:dyDescent="0.25">
      <c r="A77" s="65">
        <v>76</v>
      </c>
      <c r="B77" s="77"/>
    </row>
    <row r="78" spans="1:2" x14ac:dyDescent="0.25">
      <c r="A78" s="65">
        <v>77</v>
      </c>
      <c r="B78" s="77"/>
    </row>
    <row r="79" spans="1:2" x14ac:dyDescent="0.25">
      <c r="A79" s="65">
        <v>78</v>
      </c>
      <c r="B79" s="77"/>
    </row>
    <row r="80" spans="1:2" x14ac:dyDescent="0.25">
      <c r="A80" s="65">
        <v>79</v>
      </c>
      <c r="B80" s="77"/>
    </row>
    <row r="81" spans="1:2" x14ac:dyDescent="0.25">
      <c r="A81" s="65">
        <v>80</v>
      </c>
      <c r="B81" s="77"/>
    </row>
    <row r="82" spans="1:2" x14ac:dyDescent="0.25">
      <c r="A82" s="65">
        <v>81</v>
      </c>
      <c r="B82" s="77"/>
    </row>
    <row r="83" spans="1:2" x14ac:dyDescent="0.25">
      <c r="A83" s="65">
        <v>82</v>
      </c>
      <c r="B83" s="77"/>
    </row>
    <row r="84" spans="1:2" x14ac:dyDescent="0.25">
      <c r="A84" s="65">
        <v>83</v>
      </c>
      <c r="B84" s="77"/>
    </row>
    <row r="85" spans="1:2" x14ac:dyDescent="0.25">
      <c r="A85" s="65">
        <v>84</v>
      </c>
      <c r="B85" s="77"/>
    </row>
    <row r="86" spans="1:2" x14ac:dyDescent="0.25">
      <c r="A86" s="65">
        <v>85</v>
      </c>
      <c r="B86" s="77"/>
    </row>
    <row r="87" spans="1:2" x14ac:dyDescent="0.25">
      <c r="A87" s="65">
        <v>86</v>
      </c>
      <c r="B87" s="77"/>
    </row>
    <row r="88" spans="1:2" x14ac:dyDescent="0.25">
      <c r="A88" s="65">
        <v>87</v>
      </c>
      <c r="B88" s="77"/>
    </row>
    <row r="89" spans="1:2" x14ac:dyDescent="0.25">
      <c r="A89" s="65">
        <v>88</v>
      </c>
      <c r="B89" s="77"/>
    </row>
    <row r="90" spans="1:2" x14ac:dyDescent="0.25">
      <c r="A90" s="65">
        <v>89</v>
      </c>
      <c r="B90" s="77"/>
    </row>
    <row r="91" spans="1:2" x14ac:dyDescent="0.25">
      <c r="A91" s="65">
        <v>90</v>
      </c>
      <c r="B91" s="77"/>
    </row>
    <row r="92" spans="1:2" x14ac:dyDescent="0.25">
      <c r="A92" s="65">
        <v>91</v>
      </c>
      <c r="B92" s="77"/>
    </row>
    <row r="93" spans="1:2" x14ac:dyDescent="0.25">
      <c r="A93" s="65">
        <v>92</v>
      </c>
      <c r="B93" s="77"/>
    </row>
    <row r="94" spans="1:2" x14ac:dyDescent="0.25">
      <c r="A94" s="65">
        <v>93</v>
      </c>
      <c r="B94" s="77"/>
    </row>
    <row r="95" spans="1:2" x14ac:dyDescent="0.25">
      <c r="A95" s="65">
        <v>94</v>
      </c>
      <c r="B95" s="77"/>
    </row>
    <row r="96" spans="1:2" x14ac:dyDescent="0.25">
      <c r="A96" s="65">
        <v>95</v>
      </c>
      <c r="B96" s="77"/>
    </row>
    <row r="97" spans="1:2" x14ac:dyDescent="0.25">
      <c r="A97" s="65">
        <v>96</v>
      </c>
      <c r="B97" s="77"/>
    </row>
    <row r="98" spans="1:2" x14ac:dyDescent="0.25">
      <c r="A98" s="65">
        <v>97</v>
      </c>
      <c r="B98" s="77"/>
    </row>
    <row r="99" spans="1:2" x14ac:dyDescent="0.25">
      <c r="A99" s="65">
        <v>98</v>
      </c>
      <c r="B99" s="77"/>
    </row>
    <row r="100" spans="1:2" x14ac:dyDescent="0.25">
      <c r="A100" s="65">
        <v>99</v>
      </c>
      <c r="B100" s="77"/>
    </row>
    <row r="101" spans="1:2" ht="21.75" thickBot="1" x14ac:dyDescent="0.3">
      <c r="A101" s="66">
        <v>100</v>
      </c>
      <c r="B101" s="78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Z100"/>
  <sheetViews>
    <sheetView workbookViewId="0">
      <selection activeCell="H5" sqref="H5"/>
    </sheetView>
  </sheetViews>
  <sheetFormatPr defaultColWidth="11.42578125" defaultRowHeight="23.25" x14ac:dyDescent="0.35"/>
  <cols>
    <col min="1" max="1" width="7.7109375" style="92" customWidth="1"/>
    <col min="2" max="2" width="24.7109375" style="81" customWidth="1"/>
    <col min="3" max="3" width="7.7109375" style="92" customWidth="1"/>
    <col min="4" max="4" width="24.7109375" style="81" customWidth="1"/>
    <col min="5" max="5" width="7.7109375" style="89" customWidth="1"/>
    <col min="6" max="6" width="9.7109375" style="87" customWidth="1"/>
    <col min="7" max="7" width="7.7109375" style="92" customWidth="1"/>
    <col min="8" max="8" width="24.7109375" style="82" customWidth="1"/>
    <col min="9" max="9" width="7.7109375" style="92" customWidth="1"/>
    <col min="10" max="10" width="24.7109375" style="83" customWidth="1"/>
    <col min="11" max="11" width="7.7109375" style="95" customWidth="1"/>
    <col min="12" max="12" width="17.7109375" style="84" customWidth="1"/>
    <col min="13" max="16384" width="11.42578125" style="84"/>
  </cols>
  <sheetData>
    <row r="1" spans="1:52" s="71" customFormat="1" ht="28.5" x14ac:dyDescent="0.45">
      <c r="A1" s="90" t="s">
        <v>50</v>
      </c>
      <c r="B1" s="74"/>
      <c r="C1" s="72"/>
      <c r="D1" s="74"/>
      <c r="E1" s="74"/>
      <c r="F1" s="80"/>
      <c r="G1" s="80"/>
      <c r="H1" s="74"/>
      <c r="I1" s="72"/>
      <c r="J1" s="74"/>
    </row>
    <row r="2" spans="1:52" s="71" customFormat="1" ht="24" thickBot="1" x14ac:dyDescent="0.4">
      <c r="A2" s="90"/>
      <c r="B2" s="74"/>
      <c r="C2" s="72"/>
      <c r="D2" s="74"/>
      <c r="E2" s="74"/>
      <c r="F2" s="72"/>
      <c r="G2" s="72"/>
      <c r="H2" s="74"/>
      <c r="I2" s="72"/>
      <c r="J2" s="74"/>
    </row>
    <row r="3" spans="1:52" s="69" customFormat="1" ht="24" thickBot="1" x14ac:dyDescent="0.4">
      <c r="A3" s="91" t="s">
        <v>47</v>
      </c>
      <c r="B3" s="73" t="s">
        <v>48</v>
      </c>
      <c r="C3" s="94" t="s">
        <v>47</v>
      </c>
      <c r="D3" s="73" t="s">
        <v>48</v>
      </c>
      <c r="E3" s="88" t="s">
        <v>54</v>
      </c>
      <c r="F3" s="85" t="s">
        <v>49</v>
      </c>
      <c r="G3" s="94" t="s">
        <v>47</v>
      </c>
      <c r="H3" s="96" t="s">
        <v>48</v>
      </c>
      <c r="I3" s="101" t="s">
        <v>47</v>
      </c>
      <c r="J3" s="96" t="s">
        <v>48</v>
      </c>
      <c r="K3" s="100" t="s">
        <v>54</v>
      </c>
      <c r="L3" s="97"/>
    </row>
    <row r="4" spans="1:52" s="71" customFormat="1" ht="24" thickBot="1" x14ac:dyDescent="0.4">
      <c r="A4" s="90"/>
      <c r="B4" s="74"/>
      <c r="C4" s="90"/>
      <c r="D4" s="74"/>
      <c r="E4" s="74"/>
      <c r="F4" s="72"/>
      <c r="G4" s="90"/>
      <c r="H4" s="74"/>
      <c r="I4" s="90"/>
      <c r="J4" s="74"/>
    </row>
    <row r="5" spans="1:52" s="68" customFormat="1" ht="24" thickBot="1" x14ac:dyDescent="0.4">
      <c r="A5" s="92">
        <v>1</v>
      </c>
      <c r="B5" s="81" t="str">
        <f>IFERROR(VLOOKUP(A5,Equipes,2,FALSE),"")</f>
        <v>amiot</v>
      </c>
      <c r="C5" s="92">
        <v>4</v>
      </c>
      <c r="D5" s="81" t="str">
        <f>IFERROR(VLOOKUP(C5,Equipes,2,FALSE),"")</f>
        <v>Marcu olivier</v>
      </c>
      <c r="E5" s="89">
        <v>13</v>
      </c>
      <c r="F5" s="86" t="s">
        <v>55</v>
      </c>
      <c r="G5" s="92">
        <v>3</v>
      </c>
      <c r="H5" s="96" t="str">
        <f>IFERROR(VLOOKUP(G5,Equipes,2,FALSE),"")</f>
        <v>Richeteau joel</v>
      </c>
      <c r="I5" s="92">
        <v>6</v>
      </c>
      <c r="J5" s="96" t="str">
        <f>IFERROR(VLOOKUP(I5,Equipes,2,FALSE),"")</f>
        <v>Bouty   michelle</v>
      </c>
      <c r="K5" s="95">
        <v>2</v>
      </c>
      <c r="L5" s="70"/>
      <c r="M5" s="98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</row>
    <row r="6" spans="1:52" ht="24" thickBot="1" x14ac:dyDescent="0.4">
      <c r="A6" s="93"/>
      <c r="B6" s="81" t="str">
        <f>IFERROR(VLOOKUP(A6,Equipes,2,FALSE),"")</f>
        <v/>
      </c>
      <c r="C6" s="93"/>
      <c r="D6" s="81" t="str">
        <f>IFERROR(VLOOKUP(C6,Equipes,2,FALSE),"")</f>
        <v/>
      </c>
      <c r="F6" s="86" t="s">
        <v>55</v>
      </c>
      <c r="G6" s="93"/>
      <c r="H6" s="96" t="str">
        <f>IFERROR(VLOOKUP(G6,Equipes,2,FALSE),"")</f>
        <v/>
      </c>
      <c r="I6" s="93"/>
      <c r="J6" s="96" t="str">
        <f>IFERROR(VLOOKUP(I6,Equipes,2,FALSE),"")</f>
        <v/>
      </c>
      <c r="K6" s="99"/>
    </row>
    <row r="7" spans="1:52" ht="24" thickBot="1" x14ac:dyDescent="0.4">
      <c r="B7" s="81" t="str">
        <f>IFERROR(VLOOKUP(A7,Equipes,2,FALSE),"")</f>
        <v/>
      </c>
      <c r="D7" s="81" t="str">
        <f>IFERROR(VLOOKUP(C7,Equipes,2,FALSE),"")</f>
        <v/>
      </c>
      <c r="F7" s="86" t="s">
        <v>55</v>
      </c>
      <c r="H7" s="96" t="str">
        <f>IFERROR(VLOOKUP(G7,Equipes,2,FALSE),"")</f>
        <v/>
      </c>
      <c r="J7" s="96" t="str">
        <f>IFERROR(VLOOKUP(I7,Equipes,2,FALSE),"")</f>
        <v/>
      </c>
    </row>
    <row r="8" spans="1:52" ht="24" thickBot="1" x14ac:dyDescent="0.4">
      <c r="B8" s="81" t="str">
        <f>IFERROR(VLOOKUP(A8,Equipes,2,FALSE),"")</f>
        <v/>
      </c>
      <c r="D8" s="81" t="str">
        <f>IFERROR(VLOOKUP(C8,Equipes,2,FALSE),"")</f>
        <v/>
      </c>
      <c r="F8" s="86" t="s">
        <v>55</v>
      </c>
      <c r="H8" s="96" t="str">
        <f>IFERROR(VLOOKUP(G8,Equipes,2,FALSE),"")</f>
        <v/>
      </c>
      <c r="J8" s="96" t="str">
        <f>IFERROR(VLOOKUP(I8,Equipes,2,FALSE),"")</f>
        <v/>
      </c>
    </row>
    <row r="9" spans="1:52" ht="24" thickBot="1" x14ac:dyDescent="0.4">
      <c r="B9" s="81" t="str">
        <f>IFERROR(VLOOKUP(A9,Equipes,2,FALSE),"")</f>
        <v/>
      </c>
      <c r="D9" s="81" t="str">
        <f>IFERROR(VLOOKUP(C9,Equipes,2,FALSE),"")</f>
        <v/>
      </c>
      <c r="F9" s="86" t="s">
        <v>55</v>
      </c>
      <c r="H9" s="96" t="str">
        <f>IFERROR(VLOOKUP(G9,Equipes,2,FALSE),"")</f>
        <v/>
      </c>
      <c r="J9" s="96" t="str">
        <f>IFERROR(VLOOKUP(I9,Equipes,2,FALSE),"")</f>
        <v/>
      </c>
    </row>
    <row r="10" spans="1:52" ht="24" thickBot="1" x14ac:dyDescent="0.4">
      <c r="B10" s="81" t="str">
        <f>IFERROR(VLOOKUP(A10,Equipes,2,FALSE),"")</f>
        <v/>
      </c>
      <c r="D10" s="81" t="str">
        <f>IFERROR(VLOOKUP(C10,Equipes,2,FALSE),"")</f>
        <v/>
      </c>
      <c r="F10" s="86" t="s">
        <v>55</v>
      </c>
      <c r="H10" s="96" t="str">
        <f>IFERROR(VLOOKUP(G10,Equipes,2,FALSE),"")</f>
        <v/>
      </c>
      <c r="J10" s="96" t="str">
        <f>IFERROR(VLOOKUP(I10,Equipes,2,FALSE),"")</f>
        <v/>
      </c>
    </row>
    <row r="11" spans="1:52" ht="24" thickBot="1" x14ac:dyDescent="0.4">
      <c r="B11" s="81" t="str">
        <f>IFERROR(VLOOKUP(A11,Equipes,2,FALSE),"")</f>
        <v/>
      </c>
      <c r="D11" s="81" t="str">
        <f>IFERROR(VLOOKUP(C11,Equipes,2,FALSE),"")</f>
        <v/>
      </c>
      <c r="F11" s="86" t="s">
        <v>55</v>
      </c>
      <c r="H11" s="96" t="str">
        <f>IFERROR(VLOOKUP(G11,Equipes,2,FALSE),"")</f>
        <v/>
      </c>
      <c r="J11" s="96" t="str">
        <f>IFERROR(VLOOKUP(I11,Equipes,2,FALSE),"")</f>
        <v/>
      </c>
    </row>
    <row r="12" spans="1:52" ht="24" thickBot="1" x14ac:dyDescent="0.4">
      <c r="B12" s="81" t="str">
        <f>IFERROR(VLOOKUP(A12,Equipes,2,FALSE),"")</f>
        <v/>
      </c>
      <c r="D12" s="81" t="str">
        <f>IFERROR(VLOOKUP(C12,Equipes,2,FALSE),"")</f>
        <v/>
      </c>
      <c r="F12" s="86" t="s">
        <v>55</v>
      </c>
      <c r="H12" s="96" t="str">
        <f>IFERROR(VLOOKUP(G12,Equipes,2,FALSE),"")</f>
        <v/>
      </c>
      <c r="J12" s="96" t="str">
        <f>IFERROR(VLOOKUP(I12,Equipes,2,FALSE),"")</f>
        <v/>
      </c>
    </row>
    <row r="13" spans="1:52" ht="24" thickBot="1" x14ac:dyDescent="0.4">
      <c r="B13" s="81" t="str">
        <f>IFERROR(VLOOKUP(A13,Equipes,2,FALSE),"")</f>
        <v/>
      </c>
      <c r="D13" s="81" t="str">
        <f>IFERROR(VLOOKUP(C13,Equipes,2,FALSE),"")</f>
        <v/>
      </c>
      <c r="F13" s="86" t="s">
        <v>55</v>
      </c>
      <c r="H13" s="96" t="str">
        <f>IFERROR(VLOOKUP(G13,Equipes,2,FALSE),"")</f>
        <v/>
      </c>
      <c r="J13" s="96" t="str">
        <f>IFERROR(VLOOKUP(I13,Equipes,2,FALSE),"")</f>
        <v/>
      </c>
    </row>
    <row r="14" spans="1:52" ht="24" thickBot="1" x14ac:dyDescent="0.4">
      <c r="B14" s="81" t="str">
        <f>IFERROR(VLOOKUP(A14,Equipes,2,FALSE),"")</f>
        <v/>
      </c>
      <c r="D14" s="81" t="str">
        <f>IFERROR(VLOOKUP(C14,Equipes,2,FALSE),"")</f>
        <v/>
      </c>
      <c r="F14" s="86" t="s">
        <v>55</v>
      </c>
      <c r="H14" s="96" t="str">
        <f>IFERROR(VLOOKUP(G14,Equipes,2,FALSE),"")</f>
        <v/>
      </c>
      <c r="J14" s="96" t="str">
        <f>IFERROR(VLOOKUP(I14,Equipes,2,FALSE),"")</f>
        <v/>
      </c>
    </row>
    <row r="15" spans="1:52" ht="24" thickBot="1" x14ac:dyDescent="0.4">
      <c r="B15" s="81" t="str">
        <f>IFERROR(VLOOKUP(A15,Equipes,2,FALSE),"")</f>
        <v/>
      </c>
      <c r="D15" s="81" t="str">
        <f>IFERROR(VLOOKUP(C15,Equipes,2,FALSE),"")</f>
        <v/>
      </c>
      <c r="F15" s="86" t="s">
        <v>55</v>
      </c>
      <c r="H15" s="96" t="str">
        <f>IFERROR(VLOOKUP(G15,Equipes,2,FALSE),"")</f>
        <v/>
      </c>
      <c r="J15" s="96" t="str">
        <f>IFERROR(VLOOKUP(I15,Equipes,2,FALSE),"")</f>
        <v/>
      </c>
    </row>
    <row r="16" spans="1:52" ht="24" thickBot="1" x14ac:dyDescent="0.4">
      <c r="B16" s="81" t="str">
        <f>IFERROR(VLOOKUP(A16,Equipes,2,FALSE),"")</f>
        <v/>
      </c>
      <c r="D16" s="81" t="str">
        <f>IFERROR(VLOOKUP(C16,Equipes,2,FALSE),"")</f>
        <v/>
      </c>
      <c r="F16" s="86" t="s">
        <v>55</v>
      </c>
      <c r="H16" s="96" t="str">
        <f>IFERROR(VLOOKUP(G16,Equipes,2,FALSE),"")</f>
        <v/>
      </c>
      <c r="J16" s="96" t="str">
        <f>IFERROR(VLOOKUP(I16,Equipes,2,FALSE),"")</f>
        <v/>
      </c>
    </row>
    <row r="17" spans="2:10" ht="24" thickBot="1" x14ac:dyDescent="0.4">
      <c r="B17" s="81" t="str">
        <f>IFERROR(VLOOKUP(A17,Equipes,2,FALSE),"")</f>
        <v/>
      </c>
      <c r="D17" s="81" t="str">
        <f>IFERROR(VLOOKUP(C17,Equipes,2,FALSE),"")</f>
        <v/>
      </c>
      <c r="F17" s="86" t="s">
        <v>55</v>
      </c>
      <c r="H17" s="96" t="str">
        <f>IFERROR(VLOOKUP(G17,Equipes,2,FALSE),"")</f>
        <v/>
      </c>
      <c r="J17" s="96" t="str">
        <f>IFERROR(VLOOKUP(I17,Equipes,2,FALSE),"")</f>
        <v/>
      </c>
    </row>
    <row r="18" spans="2:10" ht="24" thickBot="1" x14ac:dyDescent="0.4">
      <c r="B18" s="81" t="str">
        <f>IFERROR(VLOOKUP(A18,Equipes,2,FALSE),"")</f>
        <v/>
      </c>
      <c r="D18" s="81" t="str">
        <f>IFERROR(VLOOKUP(C18,Equipes,2,FALSE),"")</f>
        <v/>
      </c>
      <c r="F18" s="86" t="s">
        <v>55</v>
      </c>
      <c r="H18" s="96" t="str">
        <f>IFERROR(VLOOKUP(G18,Equipes,2,FALSE),"")</f>
        <v/>
      </c>
      <c r="J18" s="96" t="str">
        <f>IFERROR(VLOOKUP(I18,Equipes,2,FALSE),"")</f>
        <v/>
      </c>
    </row>
    <row r="19" spans="2:10" ht="24" thickBot="1" x14ac:dyDescent="0.4">
      <c r="B19" s="81" t="str">
        <f>IFERROR(VLOOKUP(A19,Equipes,2,FALSE),"")</f>
        <v/>
      </c>
      <c r="D19" s="81" t="str">
        <f>IFERROR(VLOOKUP(C19,Equipes,2,FALSE),"")</f>
        <v/>
      </c>
      <c r="F19" s="86" t="s">
        <v>55</v>
      </c>
      <c r="H19" s="96" t="str">
        <f>IFERROR(VLOOKUP(G19,Equipes,2,FALSE),"")</f>
        <v/>
      </c>
      <c r="J19" s="96" t="str">
        <f>IFERROR(VLOOKUP(I19,Equipes,2,FALSE),"")</f>
        <v/>
      </c>
    </row>
    <row r="20" spans="2:10" ht="24" thickBot="1" x14ac:dyDescent="0.4">
      <c r="B20" s="81" t="str">
        <f>IFERROR(VLOOKUP(A20,Equipes,2,FALSE),"")</f>
        <v/>
      </c>
      <c r="D20" s="81" t="str">
        <f>IFERROR(VLOOKUP(C20,Equipes,2,FALSE),"")</f>
        <v/>
      </c>
      <c r="F20" s="86" t="s">
        <v>55</v>
      </c>
      <c r="H20" s="96" t="str">
        <f>IFERROR(VLOOKUP(G20,Equipes,2,FALSE),"")</f>
        <v/>
      </c>
      <c r="J20" s="96" t="str">
        <f>IFERROR(VLOOKUP(I20,Equipes,2,FALSE),"")</f>
        <v/>
      </c>
    </row>
    <row r="21" spans="2:10" ht="24" thickBot="1" x14ac:dyDescent="0.4">
      <c r="B21" s="81" t="str">
        <f>IFERROR(VLOOKUP(A21,Equipes,2,FALSE),"")</f>
        <v/>
      </c>
      <c r="D21" s="81" t="str">
        <f>IFERROR(VLOOKUP(C21,Equipes,2,FALSE),"")</f>
        <v/>
      </c>
      <c r="F21" s="86" t="s">
        <v>55</v>
      </c>
      <c r="H21" s="96" t="str">
        <f>IFERROR(VLOOKUP(G21,Equipes,2,FALSE),"")</f>
        <v/>
      </c>
      <c r="J21" s="96" t="str">
        <f>IFERROR(VLOOKUP(I21,Equipes,2,FALSE),"")</f>
        <v/>
      </c>
    </row>
    <row r="22" spans="2:10" ht="24" thickBot="1" x14ac:dyDescent="0.4">
      <c r="B22" s="81" t="str">
        <f>IFERROR(VLOOKUP(A22,Equipes,2,FALSE),"")</f>
        <v/>
      </c>
      <c r="D22" s="81" t="str">
        <f>IFERROR(VLOOKUP(C22,Equipes,2,FALSE),"")</f>
        <v/>
      </c>
      <c r="F22" s="86" t="s">
        <v>55</v>
      </c>
      <c r="H22" s="96" t="str">
        <f>IFERROR(VLOOKUP(G22,Equipes,2,FALSE),"")</f>
        <v/>
      </c>
      <c r="J22" s="96" t="str">
        <f>IFERROR(VLOOKUP(I22,Equipes,2,FALSE),"")</f>
        <v/>
      </c>
    </row>
    <row r="23" spans="2:10" ht="24" thickBot="1" x14ac:dyDescent="0.4">
      <c r="B23" s="81" t="str">
        <f>IFERROR(VLOOKUP(A23,Equipes,2,FALSE),"")</f>
        <v/>
      </c>
      <c r="D23" s="81" t="str">
        <f>IFERROR(VLOOKUP(C23,Equipes,2,FALSE),"")</f>
        <v/>
      </c>
      <c r="F23" s="86" t="s">
        <v>55</v>
      </c>
      <c r="H23" s="96" t="str">
        <f>IFERROR(VLOOKUP(G23,Equipes,2,FALSE),"")</f>
        <v/>
      </c>
      <c r="J23" s="96" t="str">
        <f>IFERROR(VLOOKUP(I23,Equipes,2,FALSE),"")</f>
        <v/>
      </c>
    </row>
    <row r="24" spans="2:10" ht="24" thickBot="1" x14ac:dyDescent="0.4">
      <c r="B24" s="81" t="str">
        <f>IFERROR(VLOOKUP(A24,Equipes,2,FALSE),"")</f>
        <v/>
      </c>
      <c r="D24" s="81" t="str">
        <f>IFERROR(VLOOKUP(C24,Equipes,2,FALSE),"")</f>
        <v/>
      </c>
      <c r="F24" s="86" t="s">
        <v>55</v>
      </c>
      <c r="H24" s="96" t="str">
        <f>IFERROR(VLOOKUP(G24,Equipes,2,FALSE),"")</f>
        <v/>
      </c>
      <c r="J24" s="96" t="str">
        <f>IFERROR(VLOOKUP(I24,Equipes,2,FALSE),"")</f>
        <v/>
      </c>
    </row>
    <row r="25" spans="2:10" ht="24" thickBot="1" x14ac:dyDescent="0.4">
      <c r="B25" s="81" t="str">
        <f>IFERROR(VLOOKUP(A25,Equipes,2,FALSE),"")</f>
        <v/>
      </c>
      <c r="D25" s="81" t="str">
        <f>IFERROR(VLOOKUP(C25,Equipes,2,FALSE),"")</f>
        <v/>
      </c>
      <c r="F25" s="86" t="s">
        <v>55</v>
      </c>
      <c r="H25" s="96" t="str">
        <f>IFERROR(VLOOKUP(G25,Equipes,2,FALSE),"")</f>
        <v/>
      </c>
      <c r="J25" s="96" t="str">
        <f>IFERROR(VLOOKUP(I25,Equipes,2,FALSE),"")</f>
        <v/>
      </c>
    </row>
    <row r="26" spans="2:10" ht="24" thickBot="1" x14ac:dyDescent="0.4">
      <c r="B26" s="81" t="str">
        <f>IFERROR(VLOOKUP(A26,Equipes,2,FALSE),"")</f>
        <v/>
      </c>
      <c r="D26" s="81" t="str">
        <f>IFERROR(VLOOKUP(C26,Equipes,2,FALSE),"")</f>
        <v/>
      </c>
      <c r="F26" s="86" t="s">
        <v>55</v>
      </c>
      <c r="H26" s="96" t="str">
        <f>IFERROR(VLOOKUP(G26,Equipes,2,FALSE),"")</f>
        <v/>
      </c>
      <c r="J26" s="96" t="str">
        <f>IFERROR(VLOOKUP(I26,Equipes,2,FALSE),"")</f>
        <v/>
      </c>
    </row>
    <row r="27" spans="2:10" ht="24" thickBot="1" x14ac:dyDescent="0.4">
      <c r="B27" s="81" t="str">
        <f>IFERROR(VLOOKUP(A27,Equipes,2,FALSE),"")</f>
        <v/>
      </c>
      <c r="D27" s="81" t="str">
        <f>IFERROR(VLOOKUP(C27,Equipes,2,FALSE),"")</f>
        <v/>
      </c>
      <c r="F27" s="86" t="s">
        <v>55</v>
      </c>
      <c r="H27" s="96" t="str">
        <f>IFERROR(VLOOKUP(G27,Equipes,2,FALSE),"")</f>
        <v/>
      </c>
      <c r="J27" s="96" t="str">
        <f>IFERROR(VLOOKUP(I27,Equipes,2,FALSE),"")</f>
        <v/>
      </c>
    </row>
    <row r="28" spans="2:10" ht="24" thickBot="1" x14ac:dyDescent="0.4">
      <c r="B28" s="81" t="str">
        <f>IFERROR(VLOOKUP(A28,Equipes,2,FALSE),"")</f>
        <v/>
      </c>
      <c r="D28" s="81" t="str">
        <f>IFERROR(VLOOKUP(C28,Equipes,2,FALSE),"")</f>
        <v/>
      </c>
      <c r="F28" s="86" t="s">
        <v>55</v>
      </c>
      <c r="H28" s="96" t="str">
        <f>IFERROR(VLOOKUP(G28,Equipes,2,FALSE),"")</f>
        <v/>
      </c>
      <c r="J28" s="96" t="str">
        <f>IFERROR(VLOOKUP(I28,Equipes,2,FALSE),"")</f>
        <v/>
      </c>
    </row>
    <row r="29" spans="2:10" ht="24" thickBot="1" x14ac:dyDescent="0.4">
      <c r="B29" s="81" t="str">
        <f>IFERROR(VLOOKUP(A29,Equipes,2,FALSE),"")</f>
        <v/>
      </c>
      <c r="D29" s="81" t="str">
        <f>IFERROR(VLOOKUP(C29,Equipes,2,FALSE),"")</f>
        <v/>
      </c>
      <c r="F29" s="86" t="s">
        <v>55</v>
      </c>
      <c r="H29" s="96" t="str">
        <f>IFERROR(VLOOKUP(G29,Equipes,2,FALSE),"")</f>
        <v/>
      </c>
      <c r="J29" s="96" t="str">
        <f>IFERROR(VLOOKUP(I29,Equipes,2,FALSE),"")</f>
        <v/>
      </c>
    </row>
    <row r="30" spans="2:10" ht="24" thickBot="1" x14ac:dyDescent="0.4">
      <c r="B30" s="81" t="str">
        <f>IFERROR(VLOOKUP(A30,Equipes,2,FALSE),"")</f>
        <v/>
      </c>
      <c r="D30" s="81" t="str">
        <f>IFERROR(VLOOKUP(C30,Equipes,2,FALSE),"")</f>
        <v/>
      </c>
      <c r="F30" s="86" t="s">
        <v>55</v>
      </c>
      <c r="H30" s="96" t="str">
        <f>IFERROR(VLOOKUP(G30,Equipes,2,FALSE),"")</f>
        <v/>
      </c>
      <c r="J30" s="96" t="str">
        <f>IFERROR(VLOOKUP(I30,Equipes,2,FALSE),"")</f>
        <v/>
      </c>
    </row>
    <row r="31" spans="2:10" ht="24" thickBot="1" x14ac:dyDescent="0.4">
      <c r="B31" s="81" t="str">
        <f>IFERROR(VLOOKUP(A31,Equipes,2,FALSE),"")</f>
        <v/>
      </c>
      <c r="D31" s="81" t="str">
        <f>IFERROR(VLOOKUP(C31,Equipes,2,FALSE),"")</f>
        <v/>
      </c>
      <c r="F31" s="86" t="s">
        <v>55</v>
      </c>
      <c r="H31" s="96" t="str">
        <f>IFERROR(VLOOKUP(G31,Equipes,2,FALSE),"")</f>
        <v/>
      </c>
      <c r="J31" s="96" t="str">
        <f>IFERROR(VLOOKUP(I31,Equipes,2,FALSE),"")</f>
        <v/>
      </c>
    </row>
    <row r="32" spans="2:10" ht="24" thickBot="1" x14ac:dyDescent="0.4">
      <c r="B32" s="81" t="str">
        <f>IFERROR(VLOOKUP(A32,Equipes,2,FALSE),"")</f>
        <v/>
      </c>
      <c r="D32" s="81" t="str">
        <f>IFERROR(VLOOKUP(C32,Equipes,2,FALSE),"")</f>
        <v/>
      </c>
      <c r="F32" s="86" t="s">
        <v>55</v>
      </c>
      <c r="H32" s="96" t="str">
        <f>IFERROR(VLOOKUP(G32,Equipes,2,FALSE),"")</f>
        <v/>
      </c>
      <c r="J32" s="96" t="str">
        <f>IFERROR(VLOOKUP(I32,Equipes,2,FALSE),"")</f>
        <v/>
      </c>
    </row>
    <row r="33" spans="2:10" ht="24" thickBot="1" x14ac:dyDescent="0.4">
      <c r="B33" s="81" t="str">
        <f>IFERROR(VLOOKUP(A33,Equipes,2,FALSE),"")</f>
        <v/>
      </c>
      <c r="D33" s="81" t="str">
        <f>IFERROR(VLOOKUP(C33,Equipes,2,FALSE),"")</f>
        <v/>
      </c>
      <c r="F33" s="86" t="s">
        <v>55</v>
      </c>
      <c r="H33" s="96" t="str">
        <f>IFERROR(VLOOKUP(G33,Equipes,2,FALSE),"")</f>
        <v/>
      </c>
      <c r="J33" s="96" t="str">
        <f>IFERROR(VLOOKUP(I33,Equipes,2,FALSE),"")</f>
        <v/>
      </c>
    </row>
    <row r="34" spans="2:10" ht="24" thickBot="1" x14ac:dyDescent="0.4">
      <c r="B34" s="81" t="str">
        <f>IFERROR(VLOOKUP(A34,Equipes,2,FALSE),"")</f>
        <v/>
      </c>
      <c r="D34" s="81" t="str">
        <f>IFERROR(VLOOKUP(C34,Equipes,2,FALSE),"")</f>
        <v/>
      </c>
      <c r="F34" s="86" t="s">
        <v>55</v>
      </c>
      <c r="H34" s="96" t="str">
        <f>IFERROR(VLOOKUP(G34,Equipes,2,FALSE),"")</f>
        <v/>
      </c>
      <c r="J34" s="96" t="str">
        <f>IFERROR(VLOOKUP(I34,Equipes,2,FALSE),"")</f>
        <v/>
      </c>
    </row>
    <row r="35" spans="2:10" ht="24" thickBot="1" x14ac:dyDescent="0.4">
      <c r="B35" s="81" t="str">
        <f>IFERROR(VLOOKUP(A35,Equipes,2,FALSE),"")</f>
        <v/>
      </c>
      <c r="D35" s="81" t="str">
        <f>IFERROR(VLOOKUP(C35,Equipes,2,FALSE),"")</f>
        <v/>
      </c>
      <c r="F35" s="86" t="s">
        <v>55</v>
      </c>
      <c r="H35" s="96" t="str">
        <f>IFERROR(VLOOKUP(G35,Equipes,2,FALSE),"")</f>
        <v/>
      </c>
      <c r="J35" s="96" t="str">
        <f>IFERROR(VLOOKUP(I35,Equipes,2,FALSE),"")</f>
        <v/>
      </c>
    </row>
    <row r="36" spans="2:10" ht="24" thickBot="1" x14ac:dyDescent="0.4">
      <c r="B36" s="81" t="str">
        <f>IFERROR(VLOOKUP(A36,Equipes,2,FALSE),"")</f>
        <v/>
      </c>
      <c r="D36" s="81" t="str">
        <f>IFERROR(VLOOKUP(C36,Equipes,2,FALSE),"")</f>
        <v/>
      </c>
      <c r="F36" s="86" t="s">
        <v>55</v>
      </c>
      <c r="H36" s="96" t="str">
        <f>IFERROR(VLOOKUP(G36,Equipes,2,FALSE),"")</f>
        <v/>
      </c>
      <c r="J36" s="96" t="str">
        <f>IFERROR(VLOOKUP(I36,Equipes,2,FALSE),"")</f>
        <v/>
      </c>
    </row>
    <row r="37" spans="2:10" ht="24" thickBot="1" x14ac:dyDescent="0.4">
      <c r="B37" s="81" t="str">
        <f>IFERROR(VLOOKUP(A37,Equipes,2,FALSE),"")</f>
        <v/>
      </c>
      <c r="D37" s="81" t="str">
        <f>IFERROR(VLOOKUP(C37,Equipes,2,FALSE),"")</f>
        <v/>
      </c>
      <c r="F37" s="86" t="s">
        <v>55</v>
      </c>
      <c r="H37" s="96" t="str">
        <f>IFERROR(VLOOKUP(G37,Equipes,2,FALSE),"")</f>
        <v/>
      </c>
      <c r="J37" s="96" t="str">
        <f>IFERROR(VLOOKUP(I37,Equipes,2,FALSE),"")</f>
        <v/>
      </c>
    </row>
    <row r="38" spans="2:10" ht="24" thickBot="1" x14ac:dyDescent="0.4">
      <c r="B38" s="81" t="str">
        <f>IFERROR(VLOOKUP(A38,Equipes,2,FALSE),"")</f>
        <v/>
      </c>
      <c r="D38" s="81" t="str">
        <f>IFERROR(VLOOKUP(C38,Equipes,2,FALSE),"")</f>
        <v/>
      </c>
      <c r="F38" s="86" t="s">
        <v>55</v>
      </c>
      <c r="H38" s="96" t="str">
        <f>IFERROR(VLOOKUP(G38,Equipes,2,FALSE),"")</f>
        <v/>
      </c>
      <c r="J38" s="96" t="str">
        <f>IFERROR(VLOOKUP(I38,Equipes,2,FALSE),"")</f>
        <v/>
      </c>
    </row>
    <row r="39" spans="2:10" ht="24" thickBot="1" x14ac:dyDescent="0.4">
      <c r="B39" s="81" t="str">
        <f>IFERROR(VLOOKUP(A39,Equipes,2,FALSE),"")</f>
        <v/>
      </c>
      <c r="D39" s="81" t="str">
        <f>IFERROR(VLOOKUP(C39,Equipes,2,FALSE),"")</f>
        <v/>
      </c>
      <c r="F39" s="86" t="s">
        <v>55</v>
      </c>
      <c r="H39" s="96" t="str">
        <f>IFERROR(VLOOKUP(G39,Equipes,2,FALSE),"")</f>
        <v/>
      </c>
      <c r="J39" s="96" t="str">
        <f>IFERROR(VLOOKUP(I39,Equipes,2,FALSE),"")</f>
        <v/>
      </c>
    </row>
    <row r="40" spans="2:10" ht="24" thickBot="1" x14ac:dyDescent="0.4">
      <c r="B40" s="81" t="str">
        <f>IFERROR(VLOOKUP(A40,Equipes,2,FALSE),"")</f>
        <v/>
      </c>
      <c r="D40" s="81" t="str">
        <f>IFERROR(VLOOKUP(C40,Equipes,2,FALSE),"")</f>
        <v/>
      </c>
      <c r="F40" s="86" t="s">
        <v>55</v>
      </c>
      <c r="H40" s="96" t="str">
        <f>IFERROR(VLOOKUP(G40,Equipes,2,FALSE),"")</f>
        <v/>
      </c>
      <c r="J40" s="96" t="str">
        <f>IFERROR(VLOOKUP(I40,Equipes,2,FALSE),"")</f>
        <v/>
      </c>
    </row>
    <row r="41" spans="2:10" ht="24" thickBot="1" x14ac:dyDescent="0.4">
      <c r="B41" s="81" t="str">
        <f>IFERROR(VLOOKUP(A41,Equipes,2,FALSE),"")</f>
        <v/>
      </c>
      <c r="D41" s="81" t="str">
        <f>IFERROR(VLOOKUP(C41,Equipes,2,FALSE),"")</f>
        <v/>
      </c>
      <c r="F41" s="86" t="s">
        <v>55</v>
      </c>
      <c r="H41" s="96" t="str">
        <f>IFERROR(VLOOKUP(G41,Equipes,2,FALSE),"")</f>
        <v/>
      </c>
      <c r="J41" s="96" t="str">
        <f>IFERROR(VLOOKUP(I41,Equipes,2,FALSE),"")</f>
        <v/>
      </c>
    </row>
    <row r="42" spans="2:10" ht="24" thickBot="1" x14ac:dyDescent="0.4">
      <c r="B42" s="81" t="str">
        <f>IFERROR(VLOOKUP(A42,Equipes,2,FALSE),"")</f>
        <v/>
      </c>
      <c r="D42" s="81" t="str">
        <f>IFERROR(VLOOKUP(C42,Equipes,2,FALSE),"")</f>
        <v/>
      </c>
      <c r="F42" s="86" t="s">
        <v>55</v>
      </c>
      <c r="H42" s="96" t="str">
        <f>IFERROR(VLOOKUP(G42,Equipes,2,FALSE),"")</f>
        <v/>
      </c>
      <c r="J42" s="96" t="str">
        <f>IFERROR(VLOOKUP(I42,Equipes,2,FALSE),"")</f>
        <v/>
      </c>
    </row>
    <row r="43" spans="2:10" ht="24" thickBot="1" x14ac:dyDescent="0.4">
      <c r="B43" s="81" t="str">
        <f>IFERROR(VLOOKUP(A43,Equipes,2,FALSE),"")</f>
        <v/>
      </c>
      <c r="D43" s="81" t="str">
        <f>IFERROR(VLOOKUP(C43,Equipes,2,FALSE),"")</f>
        <v/>
      </c>
      <c r="F43" s="86" t="s">
        <v>55</v>
      </c>
      <c r="H43" s="96" t="str">
        <f>IFERROR(VLOOKUP(G43,Equipes,2,FALSE),"")</f>
        <v/>
      </c>
      <c r="J43" s="96" t="str">
        <f>IFERROR(VLOOKUP(I43,Equipes,2,FALSE),"")</f>
        <v/>
      </c>
    </row>
    <row r="44" spans="2:10" ht="24" thickBot="1" x14ac:dyDescent="0.4">
      <c r="B44" s="81" t="str">
        <f>IFERROR(VLOOKUP(A44,Equipes,2,FALSE),"")</f>
        <v/>
      </c>
      <c r="D44" s="81" t="str">
        <f>IFERROR(VLOOKUP(C44,Equipes,2,FALSE),"")</f>
        <v/>
      </c>
      <c r="F44" s="86" t="s">
        <v>55</v>
      </c>
      <c r="H44" s="96" t="str">
        <f>IFERROR(VLOOKUP(G44,Equipes,2,FALSE),"")</f>
        <v/>
      </c>
      <c r="J44" s="96" t="str">
        <f>IFERROR(VLOOKUP(I44,Equipes,2,FALSE),"")</f>
        <v/>
      </c>
    </row>
    <row r="45" spans="2:10" ht="24" thickBot="1" x14ac:dyDescent="0.4">
      <c r="B45" s="81" t="str">
        <f>IFERROR(VLOOKUP(A45,Equipes,2,FALSE),"")</f>
        <v/>
      </c>
      <c r="D45" s="81" t="str">
        <f>IFERROR(VLOOKUP(C45,Equipes,2,FALSE),"")</f>
        <v/>
      </c>
      <c r="F45" s="86" t="s">
        <v>55</v>
      </c>
      <c r="H45" s="96" t="str">
        <f>IFERROR(VLOOKUP(G45,Equipes,2,FALSE),"")</f>
        <v/>
      </c>
      <c r="J45" s="96" t="str">
        <f>IFERROR(VLOOKUP(I45,Equipes,2,FALSE),"")</f>
        <v/>
      </c>
    </row>
    <row r="46" spans="2:10" ht="24" thickBot="1" x14ac:dyDescent="0.4">
      <c r="B46" s="81" t="str">
        <f>IFERROR(VLOOKUP(A46,Equipes,2,FALSE),"")</f>
        <v/>
      </c>
      <c r="D46" s="81" t="str">
        <f>IFERROR(VLOOKUP(C46,Equipes,2,FALSE),"")</f>
        <v/>
      </c>
      <c r="F46" s="86" t="s">
        <v>55</v>
      </c>
      <c r="H46" s="96" t="str">
        <f>IFERROR(VLOOKUP(G46,Equipes,2,FALSE),"")</f>
        <v/>
      </c>
      <c r="J46" s="96" t="str">
        <f>IFERROR(VLOOKUP(I46,Equipes,2,FALSE),"")</f>
        <v/>
      </c>
    </row>
    <row r="47" spans="2:10" ht="24" thickBot="1" x14ac:dyDescent="0.4">
      <c r="B47" s="81" t="str">
        <f>IFERROR(VLOOKUP(A47,Equipes,2,FALSE),"")</f>
        <v/>
      </c>
      <c r="D47" s="81" t="str">
        <f>IFERROR(VLOOKUP(C47,Equipes,2,FALSE),"")</f>
        <v/>
      </c>
      <c r="F47" s="86" t="s">
        <v>55</v>
      </c>
      <c r="H47" s="96" t="str">
        <f>IFERROR(VLOOKUP(G47,Equipes,2,FALSE),"")</f>
        <v/>
      </c>
      <c r="J47" s="96" t="str">
        <f>IFERROR(VLOOKUP(I47,Equipes,2,FALSE),"")</f>
        <v/>
      </c>
    </row>
    <row r="48" spans="2:10" ht="24" thickBot="1" x14ac:dyDescent="0.4">
      <c r="B48" s="81" t="str">
        <f>IFERROR(VLOOKUP(A48,Equipes,2,FALSE),"")</f>
        <v/>
      </c>
      <c r="D48" s="81" t="str">
        <f>IFERROR(VLOOKUP(C48,Equipes,2,FALSE),"")</f>
        <v/>
      </c>
      <c r="F48" s="86" t="s">
        <v>55</v>
      </c>
      <c r="H48" s="96" t="str">
        <f>IFERROR(VLOOKUP(G48,Equipes,2,FALSE),"")</f>
        <v/>
      </c>
      <c r="J48" s="96" t="str">
        <f>IFERROR(VLOOKUP(I48,Equipes,2,FALSE),"")</f>
        <v/>
      </c>
    </row>
    <row r="49" spans="2:10" ht="24" thickBot="1" x14ac:dyDescent="0.4">
      <c r="B49" s="81" t="str">
        <f>IFERROR(VLOOKUP(A49,Equipes,2,FALSE),"")</f>
        <v/>
      </c>
      <c r="D49" s="81" t="str">
        <f>IFERROR(VLOOKUP(C49,Equipes,2,FALSE),"")</f>
        <v/>
      </c>
      <c r="F49" s="86" t="s">
        <v>55</v>
      </c>
      <c r="H49" s="96" t="str">
        <f>IFERROR(VLOOKUP(G49,Equipes,2,FALSE),"")</f>
        <v/>
      </c>
      <c r="J49" s="96" t="str">
        <f>IFERROR(VLOOKUP(I49,Equipes,2,FALSE),"")</f>
        <v/>
      </c>
    </row>
    <row r="50" spans="2:10" ht="24" thickBot="1" x14ac:dyDescent="0.4">
      <c r="B50" s="81" t="str">
        <f>IFERROR(VLOOKUP(A50,Equipes,2,FALSE),"")</f>
        <v/>
      </c>
      <c r="D50" s="81" t="str">
        <f>IFERROR(VLOOKUP(C50,Equipes,2,FALSE),"")</f>
        <v/>
      </c>
      <c r="F50" s="86" t="s">
        <v>55</v>
      </c>
      <c r="H50" s="96" t="str">
        <f>IFERROR(VLOOKUP(G50,Equipes,2,FALSE),"")</f>
        <v/>
      </c>
      <c r="J50" s="96" t="str">
        <f>IFERROR(VLOOKUP(I50,Equipes,2,FALSE),"")</f>
        <v/>
      </c>
    </row>
    <row r="51" spans="2:10" ht="24" thickBot="1" x14ac:dyDescent="0.4">
      <c r="B51" s="81" t="str">
        <f>IFERROR(VLOOKUP(A51,Equipes,2,FALSE),"")</f>
        <v/>
      </c>
      <c r="D51" s="81" t="str">
        <f>IFERROR(VLOOKUP(C51,Equipes,2,FALSE),"")</f>
        <v/>
      </c>
      <c r="F51" s="86" t="s">
        <v>55</v>
      </c>
      <c r="H51" s="96" t="str">
        <f>IFERROR(VLOOKUP(G51,Equipes,2,FALSE),"")</f>
        <v/>
      </c>
      <c r="J51" s="96" t="str">
        <f>IFERROR(VLOOKUP(I51,Equipes,2,FALSE),"")</f>
        <v/>
      </c>
    </row>
    <row r="52" spans="2:10" ht="24" thickBot="1" x14ac:dyDescent="0.4">
      <c r="B52" s="81" t="str">
        <f>IFERROR(VLOOKUP(A52,Equipes,2,FALSE),"")</f>
        <v/>
      </c>
      <c r="D52" s="81" t="str">
        <f>IFERROR(VLOOKUP(C52,Equipes,2,FALSE),"")</f>
        <v/>
      </c>
      <c r="F52" s="86" t="s">
        <v>55</v>
      </c>
      <c r="H52" s="96" t="str">
        <f>IFERROR(VLOOKUP(G52,Equipes,2,FALSE),"")</f>
        <v/>
      </c>
      <c r="J52" s="96" t="str">
        <f>IFERROR(VLOOKUP(I52,Equipes,2,FALSE),"")</f>
        <v/>
      </c>
    </row>
    <row r="53" spans="2:10" ht="24" thickBot="1" x14ac:dyDescent="0.4">
      <c r="B53" s="81" t="str">
        <f>IFERROR(VLOOKUP(A53,Equipes,2,FALSE),"")</f>
        <v/>
      </c>
      <c r="D53" s="81" t="str">
        <f>IFERROR(VLOOKUP(C53,Equipes,2,FALSE),"")</f>
        <v/>
      </c>
      <c r="F53" s="86" t="s">
        <v>55</v>
      </c>
      <c r="H53" s="96" t="str">
        <f>IFERROR(VLOOKUP(G53,Equipes,2,FALSE),"")</f>
        <v/>
      </c>
      <c r="J53" s="96" t="str">
        <f>IFERROR(VLOOKUP(I53,Equipes,2,FALSE),"")</f>
        <v/>
      </c>
    </row>
    <row r="54" spans="2:10" ht="24" thickBot="1" x14ac:dyDescent="0.4">
      <c r="B54" s="81" t="str">
        <f>IFERROR(VLOOKUP(A54,Equipes,2,FALSE),"")</f>
        <v/>
      </c>
      <c r="D54" s="81" t="str">
        <f>IFERROR(VLOOKUP(C54,Equipes,2,FALSE),"")</f>
        <v/>
      </c>
      <c r="F54" s="86" t="s">
        <v>55</v>
      </c>
      <c r="H54" s="96" t="str">
        <f>IFERROR(VLOOKUP(G54,Equipes,2,FALSE),"")</f>
        <v/>
      </c>
      <c r="J54" s="96" t="str">
        <f>IFERROR(VLOOKUP(I54,Equipes,2,FALSE),"")</f>
        <v/>
      </c>
    </row>
    <row r="55" spans="2:10" ht="24" thickBot="1" x14ac:dyDescent="0.4">
      <c r="B55" s="81" t="str">
        <f>IFERROR(VLOOKUP(A55,Equipes,2,FALSE),"")</f>
        <v/>
      </c>
      <c r="D55" s="81" t="str">
        <f>IFERROR(VLOOKUP(C55,Equipes,2,FALSE),"")</f>
        <v/>
      </c>
      <c r="F55" s="86" t="s">
        <v>55</v>
      </c>
      <c r="H55" s="96" t="str">
        <f>IFERROR(VLOOKUP(G55,Equipes,2,FALSE),"")</f>
        <v/>
      </c>
      <c r="J55" s="96" t="str">
        <f>IFERROR(VLOOKUP(I55,Equipes,2,FALSE),"")</f>
        <v/>
      </c>
    </row>
    <row r="56" spans="2:10" ht="24" thickBot="1" x14ac:dyDescent="0.4">
      <c r="B56" s="81" t="str">
        <f>IFERROR(VLOOKUP(A56,Equipes,2,FALSE),"")</f>
        <v/>
      </c>
      <c r="D56" s="81" t="str">
        <f>IFERROR(VLOOKUP(C56,Equipes,2,FALSE),"")</f>
        <v/>
      </c>
      <c r="F56" s="86" t="s">
        <v>55</v>
      </c>
      <c r="H56" s="96" t="str">
        <f>IFERROR(VLOOKUP(G56,Equipes,2,FALSE),"")</f>
        <v/>
      </c>
      <c r="J56" s="96" t="str">
        <f>IFERROR(VLOOKUP(I56,Equipes,2,FALSE),"")</f>
        <v/>
      </c>
    </row>
    <row r="57" spans="2:10" ht="24" thickBot="1" x14ac:dyDescent="0.4">
      <c r="B57" s="81" t="str">
        <f>IFERROR(VLOOKUP(A57,Equipes,2,FALSE),"")</f>
        <v/>
      </c>
      <c r="D57" s="81" t="str">
        <f>IFERROR(VLOOKUP(C57,Equipes,2,FALSE),"")</f>
        <v/>
      </c>
      <c r="F57" s="86" t="s">
        <v>55</v>
      </c>
      <c r="H57" s="96" t="str">
        <f>IFERROR(VLOOKUP(G57,Equipes,2,FALSE),"")</f>
        <v/>
      </c>
      <c r="J57" s="96" t="str">
        <f>IFERROR(VLOOKUP(I57,Equipes,2,FALSE),"")</f>
        <v/>
      </c>
    </row>
    <row r="58" spans="2:10" ht="24" thickBot="1" x14ac:dyDescent="0.4">
      <c r="B58" s="81" t="str">
        <f>IFERROR(VLOOKUP(A58,Equipes,2,FALSE),"")</f>
        <v/>
      </c>
      <c r="D58" s="81" t="str">
        <f>IFERROR(VLOOKUP(C58,Equipes,2,FALSE),"")</f>
        <v/>
      </c>
      <c r="F58" s="86" t="s">
        <v>55</v>
      </c>
      <c r="H58" s="96" t="str">
        <f>IFERROR(VLOOKUP(G58,Equipes,2,FALSE),"")</f>
        <v/>
      </c>
      <c r="J58" s="96" t="str">
        <f>IFERROR(VLOOKUP(I58,Equipes,2,FALSE),"")</f>
        <v/>
      </c>
    </row>
    <row r="59" spans="2:10" ht="24" thickBot="1" x14ac:dyDescent="0.4">
      <c r="B59" s="81" t="str">
        <f>IFERROR(VLOOKUP(A59,Equipes,2,FALSE),"")</f>
        <v/>
      </c>
      <c r="D59" s="81" t="str">
        <f>IFERROR(VLOOKUP(C59,Equipes,2,FALSE),"")</f>
        <v/>
      </c>
      <c r="F59" s="86" t="s">
        <v>55</v>
      </c>
      <c r="H59" s="96" t="str">
        <f>IFERROR(VLOOKUP(G59,Equipes,2,FALSE),"")</f>
        <v/>
      </c>
      <c r="J59" s="96" t="str">
        <f>IFERROR(VLOOKUP(I59,Equipes,2,FALSE),"")</f>
        <v/>
      </c>
    </row>
    <row r="60" spans="2:10" ht="24" thickBot="1" x14ac:dyDescent="0.4">
      <c r="B60" s="81" t="str">
        <f>IFERROR(VLOOKUP(A60,Equipes,2,FALSE),"")</f>
        <v/>
      </c>
      <c r="D60" s="81" t="str">
        <f>IFERROR(VLOOKUP(C60,Equipes,2,FALSE),"")</f>
        <v/>
      </c>
      <c r="F60" s="86" t="s">
        <v>55</v>
      </c>
      <c r="H60" s="96" t="str">
        <f>IFERROR(VLOOKUP(G60,Equipes,2,FALSE),"")</f>
        <v/>
      </c>
      <c r="J60" s="96" t="str">
        <f>IFERROR(VLOOKUP(I60,Equipes,2,FALSE),"")</f>
        <v/>
      </c>
    </row>
    <row r="61" spans="2:10" ht="24" thickBot="1" x14ac:dyDescent="0.4">
      <c r="B61" s="81" t="str">
        <f>IFERROR(VLOOKUP(A61,Equipes,2,FALSE),"")</f>
        <v/>
      </c>
      <c r="D61" s="81" t="str">
        <f>IFERROR(VLOOKUP(C61,Equipes,2,FALSE),"")</f>
        <v/>
      </c>
      <c r="F61" s="86" t="s">
        <v>55</v>
      </c>
      <c r="H61" s="96" t="str">
        <f>IFERROR(VLOOKUP(G61,Equipes,2,FALSE),"")</f>
        <v/>
      </c>
      <c r="J61" s="96" t="str">
        <f>IFERROR(VLOOKUP(I61,Equipes,2,FALSE),"")</f>
        <v/>
      </c>
    </row>
    <row r="62" spans="2:10" ht="24" thickBot="1" x14ac:dyDescent="0.4">
      <c r="B62" s="81" t="str">
        <f>IFERROR(VLOOKUP(A62,Equipes,2,FALSE),"")</f>
        <v/>
      </c>
      <c r="D62" s="81" t="str">
        <f>IFERROR(VLOOKUP(C62,Equipes,2,FALSE),"")</f>
        <v/>
      </c>
      <c r="F62" s="86" t="s">
        <v>55</v>
      </c>
      <c r="H62" s="96" t="str">
        <f>IFERROR(VLOOKUP(G62,Equipes,2,FALSE),"")</f>
        <v/>
      </c>
      <c r="J62" s="96" t="str">
        <f>IFERROR(VLOOKUP(I62,Equipes,2,FALSE),"")</f>
        <v/>
      </c>
    </row>
    <row r="63" spans="2:10" ht="24" thickBot="1" x14ac:dyDescent="0.4">
      <c r="B63" s="81" t="str">
        <f>IFERROR(VLOOKUP(A63,Equipes,2,FALSE),"")</f>
        <v/>
      </c>
      <c r="D63" s="81" t="str">
        <f>IFERROR(VLOOKUP(C63,Equipes,2,FALSE),"")</f>
        <v/>
      </c>
      <c r="F63" s="86" t="s">
        <v>55</v>
      </c>
      <c r="H63" s="96" t="str">
        <f>IFERROR(VLOOKUP(G63,Equipes,2,FALSE),"")</f>
        <v/>
      </c>
      <c r="J63" s="96" t="str">
        <f>IFERROR(VLOOKUP(I63,Equipes,2,FALSE),"")</f>
        <v/>
      </c>
    </row>
    <row r="64" spans="2:10" ht="24" thickBot="1" x14ac:dyDescent="0.4">
      <c r="B64" s="81" t="str">
        <f>IFERROR(VLOOKUP(A64,Equipes,2,FALSE),"")</f>
        <v/>
      </c>
      <c r="D64" s="81" t="str">
        <f>IFERROR(VLOOKUP(C64,Equipes,2,FALSE),"")</f>
        <v/>
      </c>
      <c r="F64" s="86" t="s">
        <v>55</v>
      </c>
      <c r="H64" s="96" t="str">
        <f>IFERROR(VLOOKUP(G64,Equipes,2,FALSE),"")</f>
        <v/>
      </c>
      <c r="J64" s="96" t="str">
        <f>IFERROR(VLOOKUP(I64,Equipes,2,FALSE),"")</f>
        <v/>
      </c>
    </row>
    <row r="65" spans="2:10" ht="24" thickBot="1" x14ac:dyDescent="0.4">
      <c r="B65" s="81" t="str">
        <f>IFERROR(VLOOKUP(A65,Equipes,2,FALSE),"")</f>
        <v/>
      </c>
      <c r="D65" s="81" t="str">
        <f>IFERROR(VLOOKUP(C65,Equipes,2,FALSE),"")</f>
        <v/>
      </c>
      <c r="F65" s="86" t="s">
        <v>55</v>
      </c>
      <c r="H65" s="96" t="str">
        <f>IFERROR(VLOOKUP(G65,Equipes,2,FALSE),"")</f>
        <v/>
      </c>
      <c r="J65" s="96" t="str">
        <f>IFERROR(VLOOKUP(I65,Equipes,2,FALSE),"")</f>
        <v/>
      </c>
    </row>
    <row r="66" spans="2:10" ht="24" thickBot="1" x14ac:dyDescent="0.4">
      <c r="B66" s="81" t="str">
        <f>IFERROR(VLOOKUP(A66,Equipes,2,FALSE),"")</f>
        <v/>
      </c>
      <c r="D66" s="81" t="str">
        <f>IFERROR(VLOOKUP(C66,Equipes,2,FALSE),"")</f>
        <v/>
      </c>
      <c r="F66" s="86" t="s">
        <v>55</v>
      </c>
      <c r="H66" s="96" t="str">
        <f>IFERROR(VLOOKUP(G66,Equipes,2,FALSE),"")</f>
        <v/>
      </c>
      <c r="J66" s="96" t="str">
        <f>IFERROR(VLOOKUP(I66,Equipes,2,FALSE),"")</f>
        <v/>
      </c>
    </row>
    <row r="67" spans="2:10" ht="24" thickBot="1" x14ac:dyDescent="0.4">
      <c r="B67" s="81" t="str">
        <f>IFERROR(VLOOKUP(A67,Equipes,2,FALSE),"")</f>
        <v/>
      </c>
      <c r="D67" s="81" t="str">
        <f>IFERROR(VLOOKUP(C67,Equipes,2,FALSE),"")</f>
        <v/>
      </c>
      <c r="F67" s="86" t="s">
        <v>55</v>
      </c>
      <c r="H67" s="96" t="str">
        <f>IFERROR(VLOOKUP(G67,Equipes,2,FALSE),"")</f>
        <v/>
      </c>
      <c r="J67" s="96" t="str">
        <f>IFERROR(VLOOKUP(I67,Equipes,2,FALSE),"")</f>
        <v/>
      </c>
    </row>
    <row r="68" spans="2:10" ht="24" thickBot="1" x14ac:dyDescent="0.4">
      <c r="B68" s="81" t="str">
        <f>IFERROR(VLOOKUP(A68,Equipes,2,FALSE),"")</f>
        <v/>
      </c>
      <c r="D68" s="81" t="str">
        <f>IFERROR(VLOOKUP(C68,Equipes,2,FALSE),"")</f>
        <v/>
      </c>
      <c r="F68" s="86" t="s">
        <v>55</v>
      </c>
      <c r="H68" s="96" t="str">
        <f>IFERROR(VLOOKUP(G68,Equipes,2,FALSE),"")</f>
        <v/>
      </c>
      <c r="J68" s="96" t="str">
        <f>IFERROR(VLOOKUP(I68,Equipes,2,FALSE),"")</f>
        <v/>
      </c>
    </row>
    <row r="69" spans="2:10" ht="24" thickBot="1" x14ac:dyDescent="0.4">
      <c r="B69" s="81" t="str">
        <f>IFERROR(VLOOKUP(A69,Equipes,2,FALSE),"")</f>
        <v/>
      </c>
      <c r="D69" s="81" t="str">
        <f>IFERROR(VLOOKUP(C69,Equipes,2,FALSE),"")</f>
        <v/>
      </c>
      <c r="F69" s="86" t="s">
        <v>55</v>
      </c>
      <c r="H69" s="96" t="str">
        <f>IFERROR(VLOOKUP(G69,Equipes,2,FALSE),"")</f>
        <v/>
      </c>
      <c r="J69" s="96" t="str">
        <f>IFERROR(VLOOKUP(I69,Equipes,2,FALSE),"")</f>
        <v/>
      </c>
    </row>
    <row r="70" spans="2:10" ht="24" thickBot="1" x14ac:dyDescent="0.4">
      <c r="B70" s="81" t="str">
        <f>IFERROR(VLOOKUP(A70,Equipes,2,FALSE),"")</f>
        <v/>
      </c>
      <c r="D70" s="81" t="str">
        <f>IFERROR(VLOOKUP(C70,Equipes,2,FALSE),"")</f>
        <v/>
      </c>
      <c r="F70" s="86" t="s">
        <v>55</v>
      </c>
      <c r="H70" s="96" t="str">
        <f>IFERROR(VLOOKUP(G70,Equipes,2,FALSE),"")</f>
        <v/>
      </c>
      <c r="J70" s="96" t="str">
        <f>IFERROR(VLOOKUP(I70,Equipes,2,FALSE),"")</f>
        <v/>
      </c>
    </row>
    <row r="71" spans="2:10" ht="24" thickBot="1" x14ac:dyDescent="0.4">
      <c r="B71" s="81" t="str">
        <f>IFERROR(VLOOKUP(A71,Equipes,2,FALSE),"")</f>
        <v/>
      </c>
      <c r="D71" s="81" t="str">
        <f>IFERROR(VLOOKUP(C71,Equipes,2,FALSE),"")</f>
        <v/>
      </c>
      <c r="F71" s="86" t="s">
        <v>55</v>
      </c>
      <c r="H71" s="96" t="str">
        <f>IFERROR(VLOOKUP(G71,Equipes,2,FALSE),"")</f>
        <v/>
      </c>
      <c r="J71" s="96" t="str">
        <f>IFERROR(VLOOKUP(I71,Equipes,2,FALSE),"")</f>
        <v/>
      </c>
    </row>
    <row r="72" spans="2:10" ht="24" thickBot="1" x14ac:dyDescent="0.4">
      <c r="B72" s="81" t="str">
        <f>IFERROR(VLOOKUP(A72,Equipes,2,FALSE),"")</f>
        <v/>
      </c>
      <c r="D72" s="81" t="str">
        <f>IFERROR(VLOOKUP(C72,Equipes,2,FALSE),"")</f>
        <v/>
      </c>
      <c r="F72" s="86" t="s">
        <v>55</v>
      </c>
      <c r="H72" s="96" t="str">
        <f>IFERROR(VLOOKUP(G72,Equipes,2,FALSE),"")</f>
        <v/>
      </c>
      <c r="J72" s="96" t="str">
        <f>IFERROR(VLOOKUP(I72,Equipes,2,FALSE),"")</f>
        <v/>
      </c>
    </row>
    <row r="73" spans="2:10" ht="24" thickBot="1" x14ac:dyDescent="0.4">
      <c r="B73" s="81" t="str">
        <f>IFERROR(VLOOKUP(A73,Equipes,2,FALSE),"")</f>
        <v/>
      </c>
      <c r="D73" s="81" t="str">
        <f>IFERROR(VLOOKUP(C73,Equipes,2,FALSE),"")</f>
        <v/>
      </c>
      <c r="F73" s="86" t="s">
        <v>55</v>
      </c>
      <c r="H73" s="96" t="str">
        <f>IFERROR(VLOOKUP(G73,Equipes,2,FALSE),"")</f>
        <v/>
      </c>
      <c r="J73" s="96" t="str">
        <f>IFERROR(VLOOKUP(I73,Equipes,2,FALSE),"")</f>
        <v/>
      </c>
    </row>
    <row r="74" spans="2:10" ht="24" thickBot="1" x14ac:dyDescent="0.4">
      <c r="B74" s="81" t="str">
        <f>IFERROR(VLOOKUP(A74,Equipes,2,FALSE),"")</f>
        <v/>
      </c>
      <c r="D74" s="81" t="str">
        <f>IFERROR(VLOOKUP(C74,Equipes,2,FALSE),"")</f>
        <v/>
      </c>
      <c r="F74" s="86" t="s">
        <v>55</v>
      </c>
      <c r="H74" s="96" t="str">
        <f>IFERROR(VLOOKUP(G74,Equipes,2,FALSE),"")</f>
        <v/>
      </c>
      <c r="J74" s="96" t="str">
        <f>IFERROR(VLOOKUP(I74,Equipes,2,FALSE),"")</f>
        <v/>
      </c>
    </row>
    <row r="75" spans="2:10" ht="24" thickBot="1" x14ac:dyDescent="0.4">
      <c r="B75" s="81" t="str">
        <f>IFERROR(VLOOKUP(A75,Equipes,2,FALSE),"")</f>
        <v/>
      </c>
      <c r="D75" s="81" t="str">
        <f>IFERROR(VLOOKUP(C75,Equipes,2,FALSE),"")</f>
        <v/>
      </c>
      <c r="F75" s="86" t="s">
        <v>55</v>
      </c>
      <c r="H75" s="96" t="str">
        <f>IFERROR(VLOOKUP(G75,Equipes,2,FALSE),"")</f>
        <v/>
      </c>
      <c r="J75" s="96" t="str">
        <f>IFERROR(VLOOKUP(I75,Equipes,2,FALSE),"")</f>
        <v/>
      </c>
    </row>
    <row r="76" spans="2:10" ht="24" thickBot="1" x14ac:dyDescent="0.4">
      <c r="B76" s="81" t="str">
        <f>IFERROR(VLOOKUP(A76,Equipes,2,FALSE),"")</f>
        <v/>
      </c>
      <c r="D76" s="81" t="str">
        <f>IFERROR(VLOOKUP(C76,Equipes,2,FALSE),"")</f>
        <v/>
      </c>
      <c r="F76" s="86" t="s">
        <v>55</v>
      </c>
      <c r="H76" s="96" t="str">
        <f>IFERROR(VLOOKUP(G76,Equipes,2,FALSE),"")</f>
        <v/>
      </c>
      <c r="J76" s="96" t="str">
        <f>IFERROR(VLOOKUP(I76,Equipes,2,FALSE),"")</f>
        <v/>
      </c>
    </row>
    <row r="77" spans="2:10" ht="24" thickBot="1" x14ac:dyDescent="0.4">
      <c r="B77" s="81" t="str">
        <f>IFERROR(VLOOKUP(A77,Equipes,2,FALSE),"")</f>
        <v/>
      </c>
      <c r="D77" s="81" t="str">
        <f>IFERROR(VLOOKUP(C77,Equipes,2,FALSE),"")</f>
        <v/>
      </c>
      <c r="F77" s="86" t="s">
        <v>55</v>
      </c>
      <c r="H77" s="96" t="str">
        <f>IFERROR(VLOOKUP(G77,Equipes,2,FALSE),"")</f>
        <v/>
      </c>
      <c r="J77" s="96" t="str">
        <f>IFERROR(VLOOKUP(I77,Equipes,2,FALSE),"")</f>
        <v/>
      </c>
    </row>
    <row r="78" spans="2:10" ht="24" thickBot="1" x14ac:dyDescent="0.4">
      <c r="B78" s="81" t="str">
        <f>IFERROR(VLOOKUP(A78,Equipes,2,FALSE),"")</f>
        <v/>
      </c>
      <c r="D78" s="81" t="str">
        <f>IFERROR(VLOOKUP(C78,Equipes,2,FALSE),"")</f>
        <v/>
      </c>
      <c r="F78" s="86" t="s">
        <v>55</v>
      </c>
      <c r="H78" s="96" t="str">
        <f>IFERROR(VLOOKUP(G78,Equipes,2,FALSE),"")</f>
        <v/>
      </c>
      <c r="J78" s="96" t="str">
        <f>IFERROR(VLOOKUP(I78,Equipes,2,FALSE),"")</f>
        <v/>
      </c>
    </row>
    <row r="79" spans="2:10" ht="24" thickBot="1" x14ac:dyDescent="0.4">
      <c r="B79" s="81" t="str">
        <f>IFERROR(VLOOKUP(A79,Equipes,2,FALSE),"")</f>
        <v/>
      </c>
      <c r="D79" s="81" t="str">
        <f>IFERROR(VLOOKUP(C79,Equipes,2,FALSE),"")</f>
        <v/>
      </c>
      <c r="F79" s="86" t="s">
        <v>55</v>
      </c>
      <c r="H79" s="96" t="str">
        <f>IFERROR(VLOOKUP(G79,Equipes,2,FALSE),"")</f>
        <v/>
      </c>
      <c r="J79" s="96" t="str">
        <f>IFERROR(VLOOKUP(I79,Equipes,2,FALSE),"")</f>
        <v/>
      </c>
    </row>
    <row r="80" spans="2:10" ht="24" thickBot="1" x14ac:dyDescent="0.4">
      <c r="B80" s="81" t="str">
        <f>IFERROR(VLOOKUP(A80,Equipes,2,FALSE),"")</f>
        <v/>
      </c>
      <c r="D80" s="81" t="str">
        <f>IFERROR(VLOOKUP(C80,Equipes,2,FALSE),"")</f>
        <v/>
      </c>
      <c r="F80" s="86" t="s">
        <v>55</v>
      </c>
      <c r="H80" s="96" t="str">
        <f>IFERROR(VLOOKUP(G80,Equipes,2,FALSE),"")</f>
        <v/>
      </c>
      <c r="J80" s="96" t="str">
        <f>IFERROR(VLOOKUP(I80,Equipes,2,FALSE),"")</f>
        <v/>
      </c>
    </row>
    <row r="81" spans="2:10" ht="24" thickBot="1" x14ac:dyDescent="0.4">
      <c r="B81" s="81" t="str">
        <f>IFERROR(VLOOKUP(A81,Equipes,2,FALSE),"")</f>
        <v/>
      </c>
      <c r="D81" s="81" t="str">
        <f>IFERROR(VLOOKUP(C81,Equipes,2,FALSE),"")</f>
        <v/>
      </c>
      <c r="F81" s="86" t="s">
        <v>55</v>
      </c>
      <c r="H81" s="96" t="str">
        <f>IFERROR(VLOOKUP(G81,Equipes,2,FALSE),"")</f>
        <v/>
      </c>
      <c r="J81" s="96" t="str">
        <f>IFERROR(VLOOKUP(I81,Equipes,2,FALSE),"")</f>
        <v/>
      </c>
    </row>
    <row r="82" spans="2:10" ht="24" thickBot="1" x14ac:dyDescent="0.4">
      <c r="B82" s="81" t="str">
        <f>IFERROR(VLOOKUP(A82,Equipes,2,FALSE),"")</f>
        <v/>
      </c>
      <c r="D82" s="81" t="str">
        <f>IFERROR(VLOOKUP(C82,Equipes,2,FALSE),"")</f>
        <v/>
      </c>
      <c r="F82" s="86" t="s">
        <v>55</v>
      </c>
      <c r="H82" s="96" t="str">
        <f>IFERROR(VLOOKUP(G82,Equipes,2,FALSE),"")</f>
        <v/>
      </c>
      <c r="J82" s="96" t="str">
        <f>IFERROR(VLOOKUP(I82,Equipes,2,FALSE),"")</f>
        <v/>
      </c>
    </row>
    <row r="83" spans="2:10" ht="24" thickBot="1" x14ac:dyDescent="0.4">
      <c r="B83" s="81" t="str">
        <f>IFERROR(VLOOKUP(A83,Equipes,2,FALSE),"")</f>
        <v/>
      </c>
      <c r="D83" s="81" t="str">
        <f>IFERROR(VLOOKUP(C83,Equipes,2,FALSE),"")</f>
        <v/>
      </c>
      <c r="F83" s="86" t="s">
        <v>55</v>
      </c>
      <c r="H83" s="96" t="str">
        <f>IFERROR(VLOOKUP(G83,Equipes,2,FALSE),"")</f>
        <v/>
      </c>
      <c r="J83" s="96" t="str">
        <f>IFERROR(VLOOKUP(I83,Equipes,2,FALSE),"")</f>
        <v/>
      </c>
    </row>
    <row r="84" spans="2:10" ht="24" thickBot="1" x14ac:dyDescent="0.4">
      <c r="B84" s="81" t="str">
        <f>IFERROR(VLOOKUP(A84,Equipes,2,FALSE),"")</f>
        <v/>
      </c>
      <c r="D84" s="81" t="str">
        <f>IFERROR(VLOOKUP(C84,Equipes,2,FALSE),"")</f>
        <v/>
      </c>
      <c r="F84" s="86" t="s">
        <v>55</v>
      </c>
      <c r="H84" s="96" t="str">
        <f>IFERROR(VLOOKUP(G84,Equipes,2,FALSE),"")</f>
        <v/>
      </c>
      <c r="J84" s="96" t="str">
        <f>IFERROR(VLOOKUP(I84,Equipes,2,FALSE),"")</f>
        <v/>
      </c>
    </row>
    <row r="85" spans="2:10" ht="24" thickBot="1" x14ac:dyDescent="0.4">
      <c r="B85" s="81" t="str">
        <f>IFERROR(VLOOKUP(A85,Equipes,2,FALSE),"")</f>
        <v/>
      </c>
      <c r="D85" s="81" t="str">
        <f>IFERROR(VLOOKUP(C85,Equipes,2,FALSE),"")</f>
        <v/>
      </c>
      <c r="F85" s="86" t="s">
        <v>55</v>
      </c>
      <c r="H85" s="96" t="str">
        <f>IFERROR(VLOOKUP(G85,Equipes,2,FALSE),"")</f>
        <v/>
      </c>
      <c r="J85" s="96" t="str">
        <f>IFERROR(VLOOKUP(I85,Equipes,2,FALSE),"")</f>
        <v/>
      </c>
    </row>
    <row r="86" spans="2:10" ht="24" thickBot="1" x14ac:dyDescent="0.4">
      <c r="B86" s="81" t="str">
        <f>IFERROR(VLOOKUP(A86,Equipes,2,FALSE),"")</f>
        <v/>
      </c>
      <c r="D86" s="81" t="str">
        <f>IFERROR(VLOOKUP(C86,Equipes,2,FALSE),"")</f>
        <v/>
      </c>
      <c r="F86" s="86" t="s">
        <v>55</v>
      </c>
      <c r="H86" s="96" t="str">
        <f>IFERROR(VLOOKUP(G86,Equipes,2,FALSE),"")</f>
        <v/>
      </c>
      <c r="J86" s="96" t="str">
        <f>IFERROR(VLOOKUP(I86,Equipes,2,FALSE),"")</f>
        <v/>
      </c>
    </row>
    <row r="87" spans="2:10" ht="24" thickBot="1" x14ac:dyDescent="0.4">
      <c r="B87" s="81" t="str">
        <f>IFERROR(VLOOKUP(A87,Equipes,2,FALSE),"")</f>
        <v/>
      </c>
      <c r="D87" s="81" t="str">
        <f>IFERROR(VLOOKUP(C87,Equipes,2,FALSE),"")</f>
        <v/>
      </c>
      <c r="F87" s="86" t="s">
        <v>55</v>
      </c>
      <c r="H87" s="96" t="str">
        <f>IFERROR(VLOOKUP(G87,Equipes,2,FALSE),"")</f>
        <v/>
      </c>
      <c r="J87" s="96" t="str">
        <f>IFERROR(VLOOKUP(I87,Equipes,2,FALSE),"")</f>
        <v/>
      </c>
    </row>
    <row r="88" spans="2:10" ht="24" thickBot="1" x14ac:dyDescent="0.4">
      <c r="B88" s="81" t="str">
        <f>IFERROR(VLOOKUP(A88,Equipes,2,FALSE),"")</f>
        <v/>
      </c>
      <c r="D88" s="81" t="str">
        <f>IFERROR(VLOOKUP(C88,Equipes,2,FALSE),"")</f>
        <v/>
      </c>
      <c r="F88" s="86" t="s">
        <v>55</v>
      </c>
      <c r="H88" s="96" t="str">
        <f>IFERROR(VLOOKUP(G88,Equipes,2,FALSE),"")</f>
        <v/>
      </c>
      <c r="J88" s="96" t="str">
        <f>IFERROR(VLOOKUP(I88,Equipes,2,FALSE),"")</f>
        <v/>
      </c>
    </row>
    <row r="89" spans="2:10" ht="24" thickBot="1" x14ac:dyDescent="0.4">
      <c r="B89" s="81" t="str">
        <f>IFERROR(VLOOKUP(A89,Equipes,2,FALSE),"")</f>
        <v/>
      </c>
      <c r="D89" s="81" t="str">
        <f>IFERROR(VLOOKUP(C89,Equipes,2,FALSE),"")</f>
        <v/>
      </c>
      <c r="F89" s="86" t="s">
        <v>55</v>
      </c>
      <c r="H89" s="96" t="str">
        <f>IFERROR(VLOOKUP(G89,Equipes,2,FALSE),"")</f>
        <v/>
      </c>
      <c r="J89" s="96" t="str">
        <f>IFERROR(VLOOKUP(I89,Equipes,2,FALSE),"")</f>
        <v/>
      </c>
    </row>
    <row r="90" spans="2:10" ht="24" thickBot="1" x14ac:dyDescent="0.4">
      <c r="B90" s="81" t="str">
        <f>IFERROR(VLOOKUP(A90,Equipes,2,FALSE),"")</f>
        <v/>
      </c>
      <c r="D90" s="81" t="str">
        <f>IFERROR(VLOOKUP(C90,Equipes,2,FALSE),"")</f>
        <v/>
      </c>
      <c r="F90" s="86" t="s">
        <v>55</v>
      </c>
      <c r="H90" s="96" t="str">
        <f>IFERROR(VLOOKUP(G90,Equipes,2,FALSE),"")</f>
        <v/>
      </c>
      <c r="J90" s="96" t="str">
        <f>IFERROR(VLOOKUP(I90,Equipes,2,FALSE),"")</f>
        <v/>
      </c>
    </row>
    <row r="91" spans="2:10" ht="24" thickBot="1" x14ac:dyDescent="0.4">
      <c r="B91" s="81" t="str">
        <f>IFERROR(VLOOKUP(A91,Equipes,2,FALSE),"")</f>
        <v/>
      </c>
      <c r="D91" s="81" t="str">
        <f>IFERROR(VLOOKUP(C91,Equipes,2,FALSE),"")</f>
        <v/>
      </c>
      <c r="F91" s="86" t="s">
        <v>55</v>
      </c>
      <c r="H91" s="96" t="str">
        <f>IFERROR(VLOOKUP(G91,Equipes,2,FALSE),"")</f>
        <v/>
      </c>
      <c r="J91" s="96" t="str">
        <f>IFERROR(VLOOKUP(I91,Equipes,2,FALSE),"")</f>
        <v/>
      </c>
    </row>
    <row r="92" spans="2:10" ht="24" thickBot="1" x14ac:dyDescent="0.4">
      <c r="B92" s="81" t="str">
        <f>IFERROR(VLOOKUP(A92,Equipes,2,FALSE),"")</f>
        <v/>
      </c>
      <c r="D92" s="81" t="str">
        <f>IFERROR(VLOOKUP(C92,Equipes,2,FALSE),"")</f>
        <v/>
      </c>
      <c r="F92" s="86" t="s">
        <v>55</v>
      </c>
      <c r="H92" s="96" t="str">
        <f>IFERROR(VLOOKUP(G92,Equipes,2,FALSE),"")</f>
        <v/>
      </c>
      <c r="J92" s="96" t="str">
        <f>IFERROR(VLOOKUP(I92,Equipes,2,FALSE),"")</f>
        <v/>
      </c>
    </row>
    <row r="93" spans="2:10" ht="24" thickBot="1" x14ac:dyDescent="0.4">
      <c r="B93" s="81" t="str">
        <f>IFERROR(VLOOKUP(A93,Equipes,2,FALSE),"")</f>
        <v/>
      </c>
      <c r="D93" s="81" t="str">
        <f>IFERROR(VLOOKUP(C93,Equipes,2,FALSE),"")</f>
        <v/>
      </c>
      <c r="F93" s="86" t="s">
        <v>55</v>
      </c>
      <c r="H93" s="96" t="str">
        <f>IFERROR(VLOOKUP(G93,Equipes,2,FALSE),"")</f>
        <v/>
      </c>
      <c r="J93" s="96" t="str">
        <f>IFERROR(VLOOKUP(I93,Equipes,2,FALSE),"")</f>
        <v/>
      </c>
    </row>
    <row r="94" spans="2:10" ht="24" thickBot="1" x14ac:dyDescent="0.4">
      <c r="B94" s="81" t="str">
        <f>IFERROR(VLOOKUP(A94,Equipes,2,FALSE),"")</f>
        <v/>
      </c>
      <c r="D94" s="81" t="str">
        <f>IFERROR(VLOOKUP(C94,Equipes,2,FALSE),"")</f>
        <v/>
      </c>
      <c r="F94" s="86" t="s">
        <v>55</v>
      </c>
      <c r="H94" s="96" t="str">
        <f>IFERROR(VLOOKUP(G94,Equipes,2,FALSE),"")</f>
        <v/>
      </c>
      <c r="J94" s="96" t="str">
        <f>IFERROR(VLOOKUP(I94,Equipes,2,FALSE),"")</f>
        <v/>
      </c>
    </row>
    <row r="95" spans="2:10" ht="24" thickBot="1" x14ac:dyDescent="0.4">
      <c r="B95" s="81" t="str">
        <f>IFERROR(VLOOKUP(A95,Equipes,2,FALSE),"")</f>
        <v/>
      </c>
      <c r="D95" s="81" t="str">
        <f>IFERROR(VLOOKUP(C95,Equipes,2,FALSE),"")</f>
        <v/>
      </c>
      <c r="F95" s="86" t="s">
        <v>55</v>
      </c>
      <c r="H95" s="96" t="str">
        <f>IFERROR(VLOOKUP(G95,Equipes,2,FALSE),"")</f>
        <v/>
      </c>
      <c r="J95" s="96" t="str">
        <f>IFERROR(VLOOKUP(I95,Equipes,2,FALSE),"")</f>
        <v/>
      </c>
    </row>
    <row r="96" spans="2:10" ht="24" thickBot="1" x14ac:dyDescent="0.4">
      <c r="B96" s="81" t="str">
        <f>IFERROR(VLOOKUP(A96,Equipes,2,FALSE),"")</f>
        <v/>
      </c>
      <c r="D96" s="81" t="str">
        <f>IFERROR(VLOOKUP(C96,Equipes,2,FALSE),"")</f>
        <v/>
      </c>
      <c r="F96" s="86" t="s">
        <v>55</v>
      </c>
      <c r="H96" s="96" t="str">
        <f>IFERROR(VLOOKUP(G96,Equipes,2,FALSE),"")</f>
        <v/>
      </c>
      <c r="J96" s="96" t="str">
        <f>IFERROR(VLOOKUP(I96,Equipes,2,FALSE),"")</f>
        <v/>
      </c>
    </row>
    <row r="97" spans="2:10" ht="24" thickBot="1" x14ac:dyDescent="0.4">
      <c r="B97" s="81" t="str">
        <f>IFERROR(VLOOKUP(A97,Equipes,2,FALSE),"")</f>
        <v/>
      </c>
      <c r="D97" s="81" t="str">
        <f>IFERROR(VLOOKUP(C97,Equipes,2,FALSE),"")</f>
        <v/>
      </c>
      <c r="F97" s="86" t="s">
        <v>55</v>
      </c>
      <c r="H97" s="96" t="str">
        <f>IFERROR(VLOOKUP(G97,Equipes,2,FALSE),"")</f>
        <v/>
      </c>
      <c r="J97" s="96" t="str">
        <f>IFERROR(VLOOKUP(I97,Equipes,2,FALSE),"")</f>
        <v/>
      </c>
    </row>
    <row r="98" spans="2:10" ht="24" thickBot="1" x14ac:dyDescent="0.4">
      <c r="B98" s="81" t="str">
        <f>IFERROR(VLOOKUP(A98,Equipes,2,FALSE),"")</f>
        <v/>
      </c>
      <c r="D98" s="81" t="str">
        <f>IFERROR(VLOOKUP(C98,Equipes,2,FALSE),"")</f>
        <v/>
      </c>
      <c r="F98" s="86" t="s">
        <v>55</v>
      </c>
      <c r="H98" s="96" t="str">
        <f>IFERROR(VLOOKUP(G98,Equipes,2,FALSE),"")</f>
        <v/>
      </c>
      <c r="J98" s="96" t="str">
        <f>IFERROR(VLOOKUP(I98,Equipes,2,FALSE),"")</f>
        <v/>
      </c>
    </row>
    <row r="99" spans="2:10" ht="24" thickBot="1" x14ac:dyDescent="0.4">
      <c r="B99" s="81" t="str">
        <f>IFERROR(VLOOKUP(A99,Equipes,2,FALSE),"")</f>
        <v/>
      </c>
      <c r="D99" s="81" t="str">
        <f>IFERROR(VLOOKUP(C99,Equipes,2,FALSE),"")</f>
        <v/>
      </c>
      <c r="F99" s="86" t="s">
        <v>55</v>
      </c>
      <c r="H99" s="96" t="str">
        <f>IFERROR(VLOOKUP(G99,Equipes,2,FALSE),"")</f>
        <v/>
      </c>
      <c r="J99" s="96" t="str">
        <f>IFERROR(VLOOKUP(I99,Equipes,2,FALSE),"")</f>
        <v/>
      </c>
    </row>
    <row r="100" spans="2:10" ht="24" thickBot="1" x14ac:dyDescent="0.4">
      <c r="B100" s="81" t="str">
        <f>IFERROR(VLOOKUP(A100,Equipes,2,FALSE),"")</f>
        <v/>
      </c>
      <c r="D100" s="81" t="str">
        <f>IFERROR(VLOOKUP(C100,Equipes,2,FALSE),"")</f>
        <v/>
      </c>
      <c r="F100" s="86" t="s">
        <v>55</v>
      </c>
      <c r="H100" s="96" t="str">
        <f>IFERROR(VLOOKUP(G100,Equipes,2,FALSE),"")</f>
        <v/>
      </c>
      <c r="J100" s="96" t="str">
        <f>IFERROR(VLOOKUP(I100,Equipes,2,FALSE),"")</f>
        <v/>
      </c>
    </row>
  </sheetData>
  <conditionalFormatting sqref="B1">
    <cfRule type="cellIs" dxfId="71" priority="19" operator="greaterThan">
      <formula>12</formula>
    </cfRule>
    <cfRule type="cellIs" dxfId="70" priority="26" operator="lessThan">
      <formula>13</formula>
    </cfRule>
  </conditionalFormatting>
  <conditionalFormatting sqref="E6:E100">
    <cfRule type="cellIs" dxfId="69" priority="15" operator="greaterThan">
      <formula>12</formula>
    </cfRule>
    <cfRule type="cellIs" dxfId="68" priority="16" operator="greaterThan">
      <formula>12</formula>
    </cfRule>
    <cfRule type="cellIs" dxfId="67" priority="17" operator="greaterThan">
      <formula>12</formula>
    </cfRule>
    <cfRule type="cellIs" dxfId="66" priority="18" operator="greaterThan">
      <formula>12</formula>
    </cfRule>
  </conditionalFormatting>
  <conditionalFormatting sqref="E6:E100">
    <cfRule type="cellIs" dxfId="65" priority="11" operator="greaterThan">
      <formula>12</formula>
    </cfRule>
    <cfRule type="cellIs" dxfId="64" priority="12" operator="greaterThan">
      <formula>12</formula>
    </cfRule>
    <cfRule type="cellIs" dxfId="63" priority="13" operator="greaterThan">
      <formula>12</formula>
    </cfRule>
    <cfRule type="cellIs" dxfId="62" priority="14" operator="greaterThan">
      <formula>12</formula>
    </cfRule>
  </conditionalFormatting>
  <conditionalFormatting sqref="E6:E100">
    <cfRule type="cellIs" dxfId="61" priority="10" operator="greaterThan">
      <formula>12</formula>
    </cfRule>
  </conditionalFormatting>
  <conditionalFormatting sqref="E5:E100">
    <cfRule type="cellIs" dxfId="60" priority="6" operator="greaterThan">
      <formula>12</formula>
    </cfRule>
  </conditionalFormatting>
  <conditionalFormatting sqref="E5:E100">
    <cfRule type="cellIs" dxfId="59" priority="5" operator="lessThan">
      <formula>13</formula>
    </cfRule>
  </conditionalFormatting>
  <conditionalFormatting sqref="K5:K100">
    <cfRule type="cellIs" dxfId="58" priority="2" operator="greaterThan">
      <formula>12</formula>
    </cfRule>
  </conditionalFormatting>
  <conditionalFormatting sqref="K5:K100">
    <cfRule type="cellIs" dxfId="57" priority="1" operator="lessThan">
      <formula>13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Z100"/>
  <sheetViews>
    <sheetView workbookViewId="0">
      <selection activeCell="A5" sqref="A5:K5"/>
    </sheetView>
  </sheetViews>
  <sheetFormatPr defaultColWidth="11.42578125" defaultRowHeight="23.25" x14ac:dyDescent="0.35"/>
  <cols>
    <col min="1" max="1" width="7.7109375" style="92" customWidth="1"/>
    <col min="2" max="2" width="24.7109375" style="81" customWidth="1"/>
    <col min="3" max="3" width="7.7109375" style="92" customWidth="1"/>
    <col min="4" max="4" width="24.7109375" style="81" customWidth="1"/>
    <col min="5" max="5" width="7.7109375" style="89" customWidth="1"/>
    <col min="6" max="6" width="9.7109375" style="87" customWidth="1"/>
    <col min="7" max="7" width="7.7109375" style="92" customWidth="1"/>
    <col min="8" max="8" width="24.7109375" style="82" customWidth="1"/>
    <col min="9" max="9" width="7.7109375" style="92" customWidth="1"/>
    <col min="10" max="10" width="24.7109375" style="83" customWidth="1"/>
    <col min="11" max="11" width="7.7109375" style="95" customWidth="1"/>
    <col min="12" max="12" width="17.7109375" style="84" customWidth="1"/>
    <col min="13" max="16384" width="11.42578125" style="84"/>
  </cols>
  <sheetData>
    <row r="1" spans="1:52" s="71" customFormat="1" ht="28.5" x14ac:dyDescent="0.45">
      <c r="A1" s="90" t="s">
        <v>52</v>
      </c>
      <c r="B1" s="74"/>
      <c r="C1" s="72"/>
      <c r="D1" s="74"/>
      <c r="E1" s="74"/>
      <c r="F1" s="80"/>
      <c r="G1" s="80"/>
      <c r="H1" s="74"/>
      <c r="I1" s="72"/>
      <c r="J1" s="74"/>
    </row>
    <row r="2" spans="1:52" s="71" customFormat="1" ht="24" thickBot="1" x14ac:dyDescent="0.4">
      <c r="A2" s="90"/>
      <c r="B2" s="74"/>
      <c r="C2" s="72"/>
      <c r="D2" s="74"/>
      <c r="E2" s="74"/>
      <c r="F2" s="72"/>
      <c r="G2" s="72"/>
      <c r="H2" s="74"/>
      <c r="I2" s="72"/>
      <c r="J2" s="74"/>
    </row>
    <row r="3" spans="1:52" s="69" customFormat="1" ht="24" thickBot="1" x14ac:dyDescent="0.4">
      <c r="A3" s="91" t="s">
        <v>47</v>
      </c>
      <c r="B3" s="73" t="s">
        <v>48</v>
      </c>
      <c r="C3" s="94" t="s">
        <v>47</v>
      </c>
      <c r="D3" s="73" t="s">
        <v>48</v>
      </c>
      <c r="E3" s="88" t="s">
        <v>54</v>
      </c>
      <c r="F3" s="85" t="s">
        <v>49</v>
      </c>
      <c r="G3" s="94" t="s">
        <v>47</v>
      </c>
      <c r="H3" s="96" t="s">
        <v>48</v>
      </c>
      <c r="I3" s="101" t="s">
        <v>47</v>
      </c>
      <c r="J3" s="96" t="s">
        <v>48</v>
      </c>
      <c r="K3" s="100" t="s">
        <v>54</v>
      </c>
      <c r="L3" s="97"/>
    </row>
    <row r="4" spans="1:52" s="71" customFormat="1" ht="24" thickBot="1" x14ac:dyDescent="0.4">
      <c r="A4" s="90"/>
      <c r="B4" s="74"/>
      <c r="C4" s="90"/>
      <c r="D4" s="74"/>
      <c r="E4" s="74"/>
      <c r="F4" s="72"/>
      <c r="G4" s="90"/>
      <c r="H4" s="74"/>
      <c r="I4" s="90"/>
      <c r="J4" s="74"/>
    </row>
    <row r="5" spans="1:52" s="68" customFormat="1" ht="24" thickBot="1" x14ac:dyDescent="0.4">
      <c r="A5" s="92"/>
      <c r="B5" s="81" t="str">
        <f>IFERROR(VLOOKUP(A5,Equipes,2,FALSE),"")</f>
        <v/>
      </c>
      <c r="C5" s="92"/>
      <c r="D5" s="81" t="str">
        <f>IFERROR(VLOOKUP(C5,Equipes,2,FALSE),"")</f>
        <v/>
      </c>
      <c r="E5" s="89"/>
      <c r="F5" s="86" t="s">
        <v>55</v>
      </c>
      <c r="G5" s="92"/>
      <c r="H5" s="96" t="str">
        <f>IFERROR(VLOOKUP(G5,Equipes,2,FALSE),"")</f>
        <v/>
      </c>
      <c r="I5" s="92"/>
      <c r="J5" s="96" t="str">
        <f>IFERROR(VLOOKUP(I5,Equipes,2,FALSE),"")</f>
        <v/>
      </c>
      <c r="K5" s="95"/>
      <c r="L5" s="70"/>
      <c r="M5" s="98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</row>
    <row r="6" spans="1:52" ht="24" thickBot="1" x14ac:dyDescent="0.4">
      <c r="A6" s="93"/>
      <c r="B6" s="81" t="str">
        <f>IFERROR(VLOOKUP(A6,Equipes,2,FALSE),"")</f>
        <v/>
      </c>
      <c r="C6" s="93"/>
      <c r="D6" s="81" t="str">
        <f>IFERROR(VLOOKUP(C6,Equipes,2,FALSE),"")</f>
        <v/>
      </c>
      <c r="F6" s="86" t="s">
        <v>55</v>
      </c>
      <c r="G6" s="93"/>
      <c r="H6" s="96" t="str">
        <f>IFERROR(VLOOKUP(G6,Equipes,2,FALSE),"")</f>
        <v/>
      </c>
      <c r="I6" s="93"/>
      <c r="J6" s="96" t="str">
        <f>IFERROR(VLOOKUP(I6,Equipes,2,FALSE),"")</f>
        <v/>
      </c>
      <c r="K6" s="99"/>
    </row>
    <row r="7" spans="1:52" ht="24" thickBot="1" x14ac:dyDescent="0.4">
      <c r="B7" s="81" t="str">
        <f>IFERROR(VLOOKUP(A7,Equipes,2,FALSE),"")</f>
        <v/>
      </c>
      <c r="D7" s="81" t="str">
        <f>IFERROR(VLOOKUP(C7,Equipes,2,FALSE),"")</f>
        <v/>
      </c>
      <c r="F7" s="86" t="s">
        <v>55</v>
      </c>
      <c r="H7" s="96" t="str">
        <f>IFERROR(VLOOKUP(G7,Equipes,2,FALSE),"")</f>
        <v/>
      </c>
      <c r="J7" s="96" t="str">
        <f>IFERROR(VLOOKUP(I7,Equipes,2,FALSE),"")</f>
        <v/>
      </c>
    </row>
    <row r="8" spans="1:52" ht="24" thickBot="1" x14ac:dyDescent="0.4">
      <c r="B8" s="81" t="str">
        <f>IFERROR(VLOOKUP(A8,Equipes,2,FALSE),"")</f>
        <v/>
      </c>
      <c r="D8" s="81" t="str">
        <f>IFERROR(VLOOKUP(C8,Equipes,2,FALSE),"")</f>
        <v/>
      </c>
      <c r="F8" s="86" t="s">
        <v>55</v>
      </c>
      <c r="H8" s="96" t="str">
        <f>IFERROR(VLOOKUP(G8,Equipes,2,FALSE),"")</f>
        <v/>
      </c>
      <c r="J8" s="96" t="str">
        <f>IFERROR(VLOOKUP(I8,Equipes,2,FALSE),"")</f>
        <v/>
      </c>
    </row>
    <row r="9" spans="1:52" ht="24" thickBot="1" x14ac:dyDescent="0.4">
      <c r="B9" s="81" t="str">
        <f>IFERROR(VLOOKUP(A9,Equipes,2,FALSE),"")</f>
        <v/>
      </c>
      <c r="D9" s="81" t="str">
        <f>IFERROR(VLOOKUP(C9,Equipes,2,FALSE),"")</f>
        <v/>
      </c>
      <c r="F9" s="86" t="s">
        <v>55</v>
      </c>
      <c r="H9" s="96" t="str">
        <f>IFERROR(VLOOKUP(G9,Equipes,2,FALSE),"")</f>
        <v/>
      </c>
      <c r="J9" s="96" t="str">
        <f>IFERROR(VLOOKUP(I9,Equipes,2,FALSE),"")</f>
        <v/>
      </c>
    </row>
    <row r="10" spans="1:52" ht="24" thickBot="1" x14ac:dyDescent="0.4">
      <c r="B10" s="81" t="str">
        <f>IFERROR(VLOOKUP(A10,Equipes,2,FALSE),"")</f>
        <v/>
      </c>
      <c r="D10" s="81" t="str">
        <f>IFERROR(VLOOKUP(C10,Equipes,2,FALSE),"")</f>
        <v/>
      </c>
      <c r="F10" s="86" t="s">
        <v>55</v>
      </c>
      <c r="H10" s="96" t="str">
        <f>IFERROR(VLOOKUP(G10,Equipes,2,FALSE),"")</f>
        <v/>
      </c>
      <c r="J10" s="96" t="str">
        <f>IFERROR(VLOOKUP(I10,Equipes,2,FALSE),"")</f>
        <v/>
      </c>
    </row>
    <row r="11" spans="1:52" ht="24" thickBot="1" x14ac:dyDescent="0.4">
      <c r="B11" s="81" t="str">
        <f>IFERROR(VLOOKUP(A11,Equipes,2,FALSE),"")</f>
        <v/>
      </c>
      <c r="D11" s="81" t="str">
        <f>IFERROR(VLOOKUP(C11,Equipes,2,FALSE),"")</f>
        <v/>
      </c>
      <c r="F11" s="86" t="s">
        <v>55</v>
      </c>
      <c r="H11" s="96" t="str">
        <f>IFERROR(VLOOKUP(G11,Equipes,2,FALSE),"")</f>
        <v/>
      </c>
      <c r="J11" s="96" t="str">
        <f>IFERROR(VLOOKUP(I11,Equipes,2,FALSE),"")</f>
        <v/>
      </c>
    </row>
    <row r="12" spans="1:52" ht="24" thickBot="1" x14ac:dyDescent="0.4">
      <c r="B12" s="81" t="str">
        <f>IFERROR(VLOOKUP(A12,Equipes,2,FALSE),"")</f>
        <v/>
      </c>
      <c r="D12" s="81" t="str">
        <f>IFERROR(VLOOKUP(C12,Equipes,2,FALSE),"")</f>
        <v/>
      </c>
      <c r="F12" s="86" t="s">
        <v>55</v>
      </c>
      <c r="H12" s="96" t="str">
        <f>IFERROR(VLOOKUP(G12,Equipes,2,FALSE),"")</f>
        <v/>
      </c>
      <c r="J12" s="96" t="str">
        <f>IFERROR(VLOOKUP(I12,Equipes,2,FALSE),"")</f>
        <v/>
      </c>
    </row>
    <row r="13" spans="1:52" ht="24" thickBot="1" x14ac:dyDescent="0.4">
      <c r="B13" s="81" t="str">
        <f>IFERROR(VLOOKUP(A13,Equipes,2,FALSE),"")</f>
        <v/>
      </c>
      <c r="D13" s="81" t="str">
        <f>IFERROR(VLOOKUP(C13,Equipes,2,FALSE),"")</f>
        <v/>
      </c>
      <c r="F13" s="86" t="s">
        <v>55</v>
      </c>
      <c r="H13" s="96" t="str">
        <f>IFERROR(VLOOKUP(G13,Equipes,2,FALSE),"")</f>
        <v/>
      </c>
      <c r="J13" s="96" t="str">
        <f>IFERROR(VLOOKUP(I13,Equipes,2,FALSE),"")</f>
        <v/>
      </c>
    </row>
    <row r="14" spans="1:52" ht="24" thickBot="1" x14ac:dyDescent="0.4">
      <c r="B14" s="81" t="str">
        <f>IFERROR(VLOOKUP(A14,Equipes,2,FALSE),"")</f>
        <v/>
      </c>
      <c r="D14" s="81" t="str">
        <f>IFERROR(VLOOKUP(C14,Equipes,2,FALSE),"")</f>
        <v/>
      </c>
      <c r="F14" s="86" t="s">
        <v>55</v>
      </c>
      <c r="H14" s="96" t="str">
        <f>IFERROR(VLOOKUP(G14,Equipes,2,FALSE),"")</f>
        <v/>
      </c>
      <c r="J14" s="96" t="str">
        <f>IFERROR(VLOOKUP(I14,Equipes,2,FALSE),"")</f>
        <v/>
      </c>
    </row>
    <row r="15" spans="1:52" ht="24" thickBot="1" x14ac:dyDescent="0.4">
      <c r="B15" s="81" t="str">
        <f>IFERROR(VLOOKUP(A15,Equipes,2,FALSE),"")</f>
        <v/>
      </c>
      <c r="D15" s="81" t="str">
        <f>IFERROR(VLOOKUP(C15,Equipes,2,FALSE),"")</f>
        <v/>
      </c>
      <c r="F15" s="86" t="s">
        <v>55</v>
      </c>
      <c r="H15" s="96" t="str">
        <f>IFERROR(VLOOKUP(G15,Equipes,2,FALSE),"")</f>
        <v/>
      </c>
      <c r="J15" s="96" t="str">
        <f>IFERROR(VLOOKUP(I15,Equipes,2,FALSE),"")</f>
        <v/>
      </c>
    </row>
    <row r="16" spans="1:52" ht="24" thickBot="1" x14ac:dyDescent="0.4">
      <c r="B16" s="81" t="str">
        <f>IFERROR(VLOOKUP(A16,Equipes,2,FALSE),"")</f>
        <v/>
      </c>
      <c r="D16" s="81" t="str">
        <f>IFERROR(VLOOKUP(C16,Equipes,2,FALSE),"")</f>
        <v/>
      </c>
      <c r="F16" s="86" t="s">
        <v>55</v>
      </c>
      <c r="H16" s="96" t="str">
        <f>IFERROR(VLOOKUP(G16,Equipes,2,FALSE),"")</f>
        <v/>
      </c>
      <c r="J16" s="96" t="str">
        <f>IFERROR(VLOOKUP(I16,Equipes,2,FALSE),"")</f>
        <v/>
      </c>
    </row>
    <row r="17" spans="2:10" ht="24" thickBot="1" x14ac:dyDescent="0.4">
      <c r="B17" s="81" t="str">
        <f>IFERROR(VLOOKUP(A17,Equipes,2,FALSE),"")</f>
        <v/>
      </c>
      <c r="D17" s="81" t="str">
        <f>IFERROR(VLOOKUP(C17,Equipes,2,FALSE),"")</f>
        <v/>
      </c>
      <c r="F17" s="86" t="s">
        <v>55</v>
      </c>
      <c r="H17" s="96" t="str">
        <f>IFERROR(VLOOKUP(G17,Equipes,2,FALSE),"")</f>
        <v/>
      </c>
      <c r="J17" s="96" t="str">
        <f>IFERROR(VLOOKUP(I17,Equipes,2,FALSE),"")</f>
        <v/>
      </c>
    </row>
    <row r="18" spans="2:10" ht="24" thickBot="1" x14ac:dyDescent="0.4">
      <c r="B18" s="81" t="str">
        <f>IFERROR(VLOOKUP(A18,Equipes,2,FALSE),"")</f>
        <v/>
      </c>
      <c r="D18" s="81" t="str">
        <f>IFERROR(VLOOKUP(C18,Equipes,2,FALSE),"")</f>
        <v/>
      </c>
      <c r="F18" s="86" t="s">
        <v>55</v>
      </c>
      <c r="H18" s="96" t="str">
        <f>IFERROR(VLOOKUP(G18,Equipes,2,FALSE),"")</f>
        <v/>
      </c>
      <c r="J18" s="96" t="str">
        <f>IFERROR(VLOOKUP(I18,Equipes,2,FALSE),"")</f>
        <v/>
      </c>
    </row>
    <row r="19" spans="2:10" ht="24" thickBot="1" x14ac:dyDescent="0.4">
      <c r="B19" s="81" t="str">
        <f>IFERROR(VLOOKUP(A19,Equipes,2,FALSE),"")</f>
        <v/>
      </c>
      <c r="D19" s="81" t="str">
        <f>IFERROR(VLOOKUP(C19,Equipes,2,FALSE),"")</f>
        <v/>
      </c>
      <c r="F19" s="86" t="s">
        <v>55</v>
      </c>
      <c r="H19" s="96" t="str">
        <f>IFERROR(VLOOKUP(G19,Equipes,2,FALSE),"")</f>
        <v/>
      </c>
      <c r="J19" s="96" t="str">
        <f>IFERROR(VLOOKUP(I19,Equipes,2,FALSE),"")</f>
        <v/>
      </c>
    </row>
    <row r="20" spans="2:10" ht="24" thickBot="1" x14ac:dyDescent="0.4">
      <c r="B20" s="81" t="str">
        <f>IFERROR(VLOOKUP(A20,Equipes,2,FALSE),"")</f>
        <v/>
      </c>
      <c r="D20" s="81" t="str">
        <f>IFERROR(VLOOKUP(C20,Equipes,2,FALSE),"")</f>
        <v/>
      </c>
      <c r="F20" s="86" t="s">
        <v>55</v>
      </c>
      <c r="H20" s="96" t="str">
        <f>IFERROR(VLOOKUP(G20,Equipes,2,FALSE),"")</f>
        <v/>
      </c>
      <c r="J20" s="96" t="str">
        <f>IFERROR(VLOOKUP(I20,Equipes,2,FALSE),"")</f>
        <v/>
      </c>
    </row>
    <row r="21" spans="2:10" ht="24" thickBot="1" x14ac:dyDescent="0.4">
      <c r="B21" s="81" t="str">
        <f>IFERROR(VLOOKUP(A21,Equipes,2,FALSE),"")</f>
        <v/>
      </c>
      <c r="D21" s="81" t="str">
        <f>IFERROR(VLOOKUP(C21,Equipes,2,FALSE),"")</f>
        <v/>
      </c>
      <c r="F21" s="86" t="s">
        <v>55</v>
      </c>
      <c r="H21" s="96" t="str">
        <f>IFERROR(VLOOKUP(G21,Equipes,2,FALSE),"")</f>
        <v/>
      </c>
      <c r="J21" s="96" t="str">
        <f>IFERROR(VLOOKUP(I21,Equipes,2,FALSE),"")</f>
        <v/>
      </c>
    </row>
    <row r="22" spans="2:10" ht="24" thickBot="1" x14ac:dyDescent="0.4">
      <c r="B22" s="81" t="str">
        <f>IFERROR(VLOOKUP(A22,Equipes,2,FALSE),"")</f>
        <v/>
      </c>
      <c r="D22" s="81" t="str">
        <f>IFERROR(VLOOKUP(C22,Equipes,2,FALSE),"")</f>
        <v/>
      </c>
      <c r="F22" s="86" t="s">
        <v>55</v>
      </c>
      <c r="H22" s="96" t="str">
        <f>IFERROR(VLOOKUP(G22,Equipes,2,FALSE),"")</f>
        <v/>
      </c>
      <c r="J22" s="96" t="str">
        <f>IFERROR(VLOOKUP(I22,Equipes,2,FALSE),"")</f>
        <v/>
      </c>
    </row>
    <row r="23" spans="2:10" ht="24" thickBot="1" x14ac:dyDescent="0.4">
      <c r="B23" s="81" t="str">
        <f>IFERROR(VLOOKUP(A23,Equipes,2,FALSE),"")</f>
        <v/>
      </c>
      <c r="D23" s="81" t="str">
        <f>IFERROR(VLOOKUP(C23,Equipes,2,FALSE),"")</f>
        <v/>
      </c>
      <c r="F23" s="86" t="s">
        <v>55</v>
      </c>
      <c r="H23" s="96" t="str">
        <f>IFERROR(VLOOKUP(G23,Equipes,2,FALSE),"")</f>
        <v/>
      </c>
      <c r="J23" s="96" t="str">
        <f>IFERROR(VLOOKUP(I23,Equipes,2,FALSE),"")</f>
        <v/>
      </c>
    </row>
    <row r="24" spans="2:10" ht="24" thickBot="1" x14ac:dyDescent="0.4">
      <c r="B24" s="81" t="str">
        <f>IFERROR(VLOOKUP(A24,Equipes,2,FALSE),"")</f>
        <v/>
      </c>
      <c r="D24" s="81" t="str">
        <f>IFERROR(VLOOKUP(C24,Equipes,2,FALSE),"")</f>
        <v/>
      </c>
      <c r="F24" s="86" t="s">
        <v>55</v>
      </c>
      <c r="H24" s="96" t="str">
        <f>IFERROR(VLOOKUP(G24,Equipes,2,FALSE),"")</f>
        <v/>
      </c>
      <c r="J24" s="96" t="str">
        <f>IFERROR(VLOOKUP(I24,Equipes,2,FALSE),"")</f>
        <v/>
      </c>
    </row>
    <row r="25" spans="2:10" ht="24" thickBot="1" x14ac:dyDescent="0.4">
      <c r="B25" s="81" t="str">
        <f>IFERROR(VLOOKUP(A25,Equipes,2,FALSE),"")</f>
        <v/>
      </c>
      <c r="D25" s="81" t="str">
        <f>IFERROR(VLOOKUP(C25,Equipes,2,FALSE),"")</f>
        <v/>
      </c>
      <c r="F25" s="86" t="s">
        <v>55</v>
      </c>
      <c r="H25" s="96" t="str">
        <f>IFERROR(VLOOKUP(G25,Equipes,2,FALSE),"")</f>
        <v/>
      </c>
      <c r="J25" s="96" t="str">
        <f>IFERROR(VLOOKUP(I25,Equipes,2,FALSE),"")</f>
        <v/>
      </c>
    </row>
    <row r="26" spans="2:10" ht="24" thickBot="1" x14ac:dyDescent="0.4">
      <c r="B26" s="81" t="str">
        <f>IFERROR(VLOOKUP(A26,Equipes,2,FALSE),"")</f>
        <v/>
      </c>
      <c r="D26" s="81" t="str">
        <f>IFERROR(VLOOKUP(C26,Equipes,2,FALSE),"")</f>
        <v/>
      </c>
      <c r="F26" s="86" t="s">
        <v>55</v>
      </c>
      <c r="H26" s="96" t="str">
        <f>IFERROR(VLOOKUP(G26,Equipes,2,FALSE),"")</f>
        <v/>
      </c>
      <c r="J26" s="96" t="str">
        <f>IFERROR(VLOOKUP(I26,Equipes,2,FALSE),"")</f>
        <v/>
      </c>
    </row>
    <row r="27" spans="2:10" ht="24" thickBot="1" x14ac:dyDescent="0.4">
      <c r="B27" s="81" t="str">
        <f>IFERROR(VLOOKUP(A27,Equipes,2,FALSE),"")</f>
        <v/>
      </c>
      <c r="D27" s="81" t="str">
        <f>IFERROR(VLOOKUP(C27,Equipes,2,FALSE),"")</f>
        <v/>
      </c>
      <c r="F27" s="86" t="s">
        <v>55</v>
      </c>
      <c r="H27" s="96" t="str">
        <f>IFERROR(VLOOKUP(G27,Equipes,2,FALSE),"")</f>
        <v/>
      </c>
      <c r="J27" s="96" t="str">
        <f>IFERROR(VLOOKUP(I27,Equipes,2,FALSE),"")</f>
        <v/>
      </c>
    </row>
    <row r="28" spans="2:10" ht="24" thickBot="1" x14ac:dyDescent="0.4">
      <c r="B28" s="81" t="str">
        <f>IFERROR(VLOOKUP(A28,Equipes,2,FALSE),"")</f>
        <v/>
      </c>
      <c r="D28" s="81" t="str">
        <f>IFERROR(VLOOKUP(C28,Equipes,2,FALSE),"")</f>
        <v/>
      </c>
      <c r="F28" s="86" t="s">
        <v>55</v>
      </c>
      <c r="H28" s="96" t="str">
        <f>IFERROR(VLOOKUP(G28,Equipes,2,FALSE),"")</f>
        <v/>
      </c>
      <c r="J28" s="96" t="str">
        <f>IFERROR(VLOOKUP(I28,Equipes,2,FALSE),"")</f>
        <v/>
      </c>
    </row>
    <row r="29" spans="2:10" ht="24" thickBot="1" x14ac:dyDescent="0.4">
      <c r="B29" s="81" t="str">
        <f>IFERROR(VLOOKUP(A29,Equipes,2,FALSE),"")</f>
        <v/>
      </c>
      <c r="D29" s="81" t="str">
        <f>IFERROR(VLOOKUP(C29,Equipes,2,FALSE),"")</f>
        <v/>
      </c>
      <c r="F29" s="86" t="s">
        <v>55</v>
      </c>
      <c r="H29" s="96" t="str">
        <f>IFERROR(VLOOKUP(G29,Equipes,2,FALSE),"")</f>
        <v/>
      </c>
      <c r="J29" s="96" t="str">
        <f>IFERROR(VLOOKUP(I29,Equipes,2,FALSE),"")</f>
        <v/>
      </c>
    </row>
    <row r="30" spans="2:10" ht="24" thickBot="1" x14ac:dyDescent="0.4">
      <c r="B30" s="81" t="str">
        <f>IFERROR(VLOOKUP(A30,Equipes,2,FALSE),"")</f>
        <v/>
      </c>
      <c r="D30" s="81" t="str">
        <f>IFERROR(VLOOKUP(C30,Equipes,2,FALSE),"")</f>
        <v/>
      </c>
      <c r="F30" s="86" t="s">
        <v>55</v>
      </c>
      <c r="H30" s="96" t="str">
        <f>IFERROR(VLOOKUP(G30,Equipes,2,FALSE),"")</f>
        <v/>
      </c>
      <c r="J30" s="96" t="str">
        <f>IFERROR(VLOOKUP(I30,Equipes,2,FALSE),"")</f>
        <v/>
      </c>
    </row>
    <row r="31" spans="2:10" ht="24" thickBot="1" x14ac:dyDescent="0.4">
      <c r="B31" s="81" t="str">
        <f>IFERROR(VLOOKUP(A31,Equipes,2,FALSE),"")</f>
        <v/>
      </c>
      <c r="D31" s="81" t="str">
        <f>IFERROR(VLOOKUP(C31,Equipes,2,FALSE),"")</f>
        <v/>
      </c>
      <c r="F31" s="86" t="s">
        <v>55</v>
      </c>
      <c r="H31" s="96" t="str">
        <f>IFERROR(VLOOKUP(G31,Equipes,2,FALSE),"")</f>
        <v/>
      </c>
      <c r="J31" s="96" t="str">
        <f>IFERROR(VLOOKUP(I31,Equipes,2,FALSE),"")</f>
        <v/>
      </c>
    </row>
    <row r="32" spans="2:10" ht="24" thickBot="1" x14ac:dyDescent="0.4">
      <c r="B32" s="81" t="str">
        <f>IFERROR(VLOOKUP(A32,Equipes,2,FALSE),"")</f>
        <v/>
      </c>
      <c r="D32" s="81" t="str">
        <f>IFERROR(VLOOKUP(C32,Equipes,2,FALSE),"")</f>
        <v/>
      </c>
      <c r="F32" s="86" t="s">
        <v>55</v>
      </c>
      <c r="H32" s="96" t="str">
        <f>IFERROR(VLOOKUP(G32,Equipes,2,FALSE),"")</f>
        <v/>
      </c>
      <c r="J32" s="96" t="str">
        <f>IFERROR(VLOOKUP(I32,Equipes,2,FALSE),"")</f>
        <v/>
      </c>
    </row>
    <row r="33" spans="2:10" ht="24" thickBot="1" x14ac:dyDescent="0.4">
      <c r="B33" s="81" t="str">
        <f>IFERROR(VLOOKUP(A33,Equipes,2,FALSE),"")</f>
        <v/>
      </c>
      <c r="D33" s="81" t="str">
        <f>IFERROR(VLOOKUP(C33,Equipes,2,FALSE),"")</f>
        <v/>
      </c>
      <c r="F33" s="86" t="s">
        <v>55</v>
      </c>
      <c r="H33" s="96" t="str">
        <f>IFERROR(VLOOKUP(G33,Equipes,2,FALSE),"")</f>
        <v/>
      </c>
      <c r="J33" s="96" t="str">
        <f>IFERROR(VLOOKUP(I33,Equipes,2,FALSE),"")</f>
        <v/>
      </c>
    </row>
    <row r="34" spans="2:10" ht="24" thickBot="1" x14ac:dyDescent="0.4">
      <c r="B34" s="81" t="str">
        <f>IFERROR(VLOOKUP(A34,Equipes,2,FALSE),"")</f>
        <v/>
      </c>
      <c r="D34" s="81" t="str">
        <f>IFERROR(VLOOKUP(C34,Equipes,2,FALSE),"")</f>
        <v/>
      </c>
      <c r="F34" s="86" t="s">
        <v>55</v>
      </c>
      <c r="H34" s="96" t="str">
        <f>IFERROR(VLOOKUP(G34,Equipes,2,FALSE),"")</f>
        <v/>
      </c>
      <c r="J34" s="96" t="str">
        <f>IFERROR(VLOOKUP(I34,Equipes,2,FALSE),"")</f>
        <v/>
      </c>
    </row>
    <row r="35" spans="2:10" ht="24" thickBot="1" x14ac:dyDescent="0.4">
      <c r="B35" s="81" t="str">
        <f>IFERROR(VLOOKUP(A35,Equipes,2,FALSE),"")</f>
        <v/>
      </c>
      <c r="D35" s="81" t="str">
        <f>IFERROR(VLOOKUP(C35,Equipes,2,FALSE),"")</f>
        <v/>
      </c>
      <c r="F35" s="86" t="s">
        <v>55</v>
      </c>
      <c r="H35" s="96" t="str">
        <f>IFERROR(VLOOKUP(G35,Equipes,2,FALSE),"")</f>
        <v/>
      </c>
      <c r="J35" s="96" t="str">
        <f>IFERROR(VLOOKUP(I35,Equipes,2,FALSE),"")</f>
        <v/>
      </c>
    </row>
    <row r="36" spans="2:10" ht="24" thickBot="1" x14ac:dyDescent="0.4">
      <c r="B36" s="81" t="str">
        <f>IFERROR(VLOOKUP(A36,Equipes,2,FALSE),"")</f>
        <v/>
      </c>
      <c r="D36" s="81" t="str">
        <f>IFERROR(VLOOKUP(C36,Equipes,2,FALSE),"")</f>
        <v/>
      </c>
      <c r="F36" s="86" t="s">
        <v>55</v>
      </c>
      <c r="H36" s="96" t="str">
        <f>IFERROR(VLOOKUP(G36,Equipes,2,FALSE),"")</f>
        <v/>
      </c>
      <c r="J36" s="96" t="str">
        <f>IFERROR(VLOOKUP(I36,Equipes,2,FALSE),"")</f>
        <v/>
      </c>
    </row>
    <row r="37" spans="2:10" ht="24" thickBot="1" x14ac:dyDescent="0.4">
      <c r="B37" s="81" t="str">
        <f>IFERROR(VLOOKUP(A37,Equipes,2,FALSE),"")</f>
        <v/>
      </c>
      <c r="D37" s="81" t="str">
        <f>IFERROR(VLOOKUP(C37,Equipes,2,FALSE),"")</f>
        <v/>
      </c>
      <c r="F37" s="86" t="s">
        <v>55</v>
      </c>
      <c r="H37" s="96" t="str">
        <f>IFERROR(VLOOKUP(G37,Equipes,2,FALSE),"")</f>
        <v/>
      </c>
      <c r="J37" s="96" t="str">
        <f>IFERROR(VLOOKUP(I37,Equipes,2,FALSE),"")</f>
        <v/>
      </c>
    </row>
    <row r="38" spans="2:10" ht="24" thickBot="1" x14ac:dyDescent="0.4">
      <c r="B38" s="81" t="str">
        <f>IFERROR(VLOOKUP(A38,Equipes,2,FALSE),"")</f>
        <v/>
      </c>
      <c r="D38" s="81" t="str">
        <f>IFERROR(VLOOKUP(C38,Equipes,2,FALSE),"")</f>
        <v/>
      </c>
      <c r="F38" s="86" t="s">
        <v>55</v>
      </c>
      <c r="H38" s="96" t="str">
        <f>IFERROR(VLOOKUP(G38,Equipes,2,FALSE),"")</f>
        <v/>
      </c>
      <c r="J38" s="96" t="str">
        <f>IFERROR(VLOOKUP(I38,Equipes,2,FALSE),"")</f>
        <v/>
      </c>
    </row>
    <row r="39" spans="2:10" ht="24" thickBot="1" x14ac:dyDescent="0.4">
      <c r="B39" s="81" t="str">
        <f>IFERROR(VLOOKUP(A39,Equipes,2,FALSE),"")</f>
        <v/>
      </c>
      <c r="D39" s="81" t="str">
        <f>IFERROR(VLOOKUP(C39,Equipes,2,FALSE),"")</f>
        <v/>
      </c>
      <c r="F39" s="86" t="s">
        <v>55</v>
      </c>
      <c r="H39" s="96" t="str">
        <f>IFERROR(VLOOKUP(G39,Equipes,2,FALSE),"")</f>
        <v/>
      </c>
      <c r="J39" s="96" t="str">
        <f>IFERROR(VLOOKUP(I39,Equipes,2,FALSE),"")</f>
        <v/>
      </c>
    </row>
    <row r="40" spans="2:10" ht="24" thickBot="1" x14ac:dyDescent="0.4">
      <c r="B40" s="81" t="str">
        <f>IFERROR(VLOOKUP(A40,Equipes,2,FALSE),"")</f>
        <v/>
      </c>
      <c r="D40" s="81" t="str">
        <f>IFERROR(VLOOKUP(C40,Equipes,2,FALSE),"")</f>
        <v/>
      </c>
      <c r="F40" s="86" t="s">
        <v>55</v>
      </c>
      <c r="H40" s="96" t="str">
        <f>IFERROR(VLOOKUP(G40,Equipes,2,FALSE),"")</f>
        <v/>
      </c>
      <c r="J40" s="96" t="str">
        <f>IFERROR(VLOOKUP(I40,Equipes,2,FALSE),"")</f>
        <v/>
      </c>
    </row>
    <row r="41" spans="2:10" ht="24" thickBot="1" x14ac:dyDescent="0.4">
      <c r="B41" s="81" t="str">
        <f>IFERROR(VLOOKUP(A41,Equipes,2,FALSE),"")</f>
        <v/>
      </c>
      <c r="D41" s="81" t="str">
        <f>IFERROR(VLOOKUP(C41,Equipes,2,FALSE),"")</f>
        <v/>
      </c>
      <c r="F41" s="86" t="s">
        <v>55</v>
      </c>
      <c r="H41" s="96" t="str">
        <f>IFERROR(VLOOKUP(G41,Equipes,2,FALSE),"")</f>
        <v/>
      </c>
      <c r="J41" s="96" t="str">
        <f>IFERROR(VLOOKUP(I41,Equipes,2,FALSE),"")</f>
        <v/>
      </c>
    </row>
    <row r="42" spans="2:10" ht="24" thickBot="1" x14ac:dyDescent="0.4">
      <c r="B42" s="81" t="str">
        <f>IFERROR(VLOOKUP(A42,Equipes,2,FALSE),"")</f>
        <v/>
      </c>
      <c r="D42" s="81" t="str">
        <f>IFERROR(VLOOKUP(C42,Equipes,2,FALSE),"")</f>
        <v/>
      </c>
      <c r="F42" s="86" t="s">
        <v>55</v>
      </c>
      <c r="H42" s="96" t="str">
        <f>IFERROR(VLOOKUP(G42,Equipes,2,FALSE),"")</f>
        <v/>
      </c>
      <c r="J42" s="96" t="str">
        <f>IFERROR(VLOOKUP(I42,Equipes,2,FALSE),"")</f>
        <v/>
      </c>
    </row>
    <row r="43" spans="2:10" ht="24" thickBot="1" x14ac:dyDescent="0.4">
      <c r="B43" s="81" t="str">
        <f>IFERROR(VLOOKUP(A43,Equipes,2,FALSE),"")</f>
        <v/>
      </c>
      <c r="D43" s="81" t="str">
        <f>IFERROR(VLOOKUP(C43,Equipes,2,FALSE),"")</f>
        <v/>
      </c>
      <c r="F43" s="86" t="s">
        <v>55</v>
      </c>
      <c r="H43" s="96" t="str">
        <f>IFERROR(VLOOKUP(G43,Equipes,2,FALSE),"")</f>
        <v/>
      </c>
      <c r="J43" s="96" t="str">
        <f>IFERROR(VLOOKUP(I43,Equipes,2,FALSE),"")</f>
        <v/>
      </c>
    </row>
    <row r="44" spans="2:10" ht="24" thickBot="1" x14ac:dyDescent="0.4">
      <c r="B44" s="81" t="str">
        <f>IFERROR(VLOOKUP(A44,Equipes,2,FALSE),"")</f>
        <v/>
      </c>
      <c r="D44" s="81" t="str">
        <f>IFERROR(VLOOKUP(C44,Equipes,2,FALSE),"")</f>
        <v/>
      </c>
      <c r="F44" s="86" t="s">
        <v>55</v>
      </c>
      <c r="H44" s="96" t="str">
        <f>IFERROR(VLOOKUP(G44,Equipes,2,FALSE),"")</f>
        <v/>
      </c>
      <c r="J44" s="96" t="str">
        <f>IFERROR(VLOOKUP(I44,Equipes,2,FALSE),"")</f>
        <v/>
      </c>
    </row>
    <row r="45" spans="2:10" ht="24" thickBot="1" x14ac:dyDescent="0.4">
      <c r="B45" s="81" t="str">
        <f>IFERROR(VLOOKUP(A45,Equipes,2,FALSE),"")</f>
        <v/>
      </c>
      <c r="D45" s="81" t="str">
        <f>IFERROR(VLOOKUP(C45,Equipes,2,FALSE),"")</f>
        <v/>
      </c>
      <c r="F45" s="86" t="s">
        <v>55</v>
      </c>
      <c r="H45" s="96" t="str">
        <f>IFERROR(VLOOKUP(G45,Equipes,2,FALSE),"")</f>
        <v/>
      </c>
      <c r="J45" s="96" t="str">
        <f>IFERROR(VLOOKUP(I45,Equipes,2,FALSE),"")</f>
        <v/>
      </c>
    </row>
    <row r="46" spans="2:10" ht="24" thickBot="1" x14ac:dyDescent="0.4">
      <c r="B46" s="81" t="str">
        <f>IFERROR(VLOOKUP(A46,Equipes,2,FALSE),"")</f>
        <v/>
      </c>
      <c r="D46" s="81" t="str">
        <f>IFERROR(VLOOKUP(C46,Equipes,2,FALSE),"")</f>
        <v/>
      </c>
      <c r="F46" s="86" t="s">
        <v>55</v>
      </c>
      <c r="H46" s="96" t="str">
        <f>IFERROR(VLOOKUP(G46,Equipes,2,FALSE),"")</f>
        <v/>
      </c>
      <c r="J46" s="96" t="str">
        <f>IFERROR(VLOOKUP(I46,Equipes,2,FALSE),"")</f>
        <v/>
      </c>
    </row>
    <row r="47" spans="2:10" ht="24" thickBot="1" x14ac:dyDescent="0.4">
      <c r="B47" s="81" t="str">
        <f>IFERROR(VLOOKUP(A47,Equipes,2,FALSE),"")</f>
        <v/>
      </c>
      <c r="D47" s="81" t="str">
        <f>IFERROR(VLOOKUP(C47,Equipes,2,FALSE),"")</f>
        <v/>
      </c>
      <c r="F47" s="86" t="s">
        <v>55</v>
      </c>
      <c r="H47" s="96" t="str">
        <f>IFERROR(VLOOKUP(G47,Equipes,2,FALSE),"")</f>
        <v/>
      </c>
      <c r="J47" s="96" t="str">
        <f>IFERROR(VLOOKUP(I47,Equipes,2,FALSE),"")</f>
        <v/>
      </c>
    </row>
    <row r="48" spans="2:10" ht="24" thickBot="1" x14ac:dyDescent="0.4">
      <c r="B48" s="81" t="str">
        <f>IFERROR(VLOOKUP(A48,Equipes,2,FALSE),"")</f>
        <v/>
      </c>
      <c r="D48" s="81" t="str">
        <f>IFERROR(VLOOKUP(C48,Equipes,2,FALSE),"")</f>
        <v/>
      </c>
      <c r="F48" s="86" t="s">
        <v>55</v>
      </c>
      <c r="H48" s="96" t="str">
        <f>IFERROR(VLOOKUP(G48,Equipes,2,FALSE),"")</f>
        <v/>
      </c>
      <c r="J48" s="96" t="str">
        <f>IFERROR(VLOOKUP(I48,Equipes,2,FALSE),"")</f>
        <v/>
      </c>
    </row>
    <row r="49" spans="2:10" ht="24" thickBot="1" x14ac:dyDescent="0.4">
      <c r="B49" s="81" t="str">
        <f>IFERROR(VLOOKUP(A49,Equipes,2,FALSE),"")</f>
        <v/>
      </c>
      <c r="D49" s="81" t="str">
        <f>IFERROR(VLOOKUP(C49,Equipes,2,FALSE),"")</f>
        <v/>
      </c>
      <c r="F49" s="86" t="s">
        <v>55</v>
      </c>
      <c r="H49" s="96" t="str">
        <f>IFERROR(VLOOKUP(G49,Equipes,2,FALSE),"")</f>
        <v/>
      </c>
      <c r="J49" s="96" t="str">
        <f>IFERROR(VLOOKUP(I49,Equipes,2,FALSE),"")</f>
        <v/>
      </c>
    </row>
    <row r="50" spans="2:10" ht="24" thickBot="1" x14ac:dyDescent="0.4">
      <c r="B50" s="81" t="str">
        <f>IFERROR(VLOOKUP(A50,Equipes,2,FALSE),"")</f>
        <v/>
      </c>
      <c r="D50" s="81" t="str">
        <f>IFERROR(VLOOKUP(C50,Equipes,2,FALSE),"")</f>
        <v/>
      </c>
      <c r="F50" s="86" t="s">
        <v>55</v>
      </c>
      <c r="H50" s="96" t="str">
        <f>IFERROR(VLOOKUP(G50,Equipes,2,FALSE),"")</f>
        <v/>
      </c>
      <c r="J50" s="96" t="str">
        <f>IFERROR(VLOOKUP(I50,Equipes,2,FALSE),"")</f>
        <v/>
      </c>
    </row>
    <row r="51" spans="2:10" ht="24" thickBot="1" x14ac:dyDescent="0.4">
      <c r="B51" s="81" t="str">
        <f>IFERROR(VLOOKUP(A51,Equipes,2,FALSE),"")</f>
        <v/>
      </c>
      <c r="D51" s="81" t="str">
        <f>IFERROR(VLOOKUP(C51,Equipes,2,FALSE),"")</f>
        <v/>
      </c>
      <c r="F51" s="86" t="s">
        <v>55</v>
      </c>
      <c r="H51" s="96" t="str">
        <f>IFERROR(VLOOKUP(G51,Equipes,2,FALSE),"")</f>
        <v/>
      </c>
      <c r="J51" s="96" t="str">
        <f>IFERROR(VLOOKUP(I51,Equipes,2,FALSE),"")</f>
        <v/>
      </c>
    </row>
    <row r="52" spans="2:10" ht="24" thickBot="1" x14ac:dyDescent="0.4">
      <c r="B52" s="81" t="str">
        <f>IFERROR(VLOOKUP(A52,Equipes,2,FALSE),"")</f>
        <v/>
      </c>
      <c r="D52" s="81" t="str">
        <f>IFERROR(VLOOKUP(C52,Equipes,2,FALSE),"")</f>
        <v/>
      </c>
      <c r="F52" s="86" t="s">
        <v>55</v>
      </c>
      <c r="H52" s="96" t="str">
        <f>IFERROR(VLOOKUP(G52,Equipes,2,FALSE),"")</f>
        <v/>
      </c>
      <c r="J52" s="96" t="str">
        <f>IFERROR(VLOOKUP(I52,Equipes,2,FALSE),"")</f>
        <v/>
      </c>
    </row>
    <row r="53" spans="2:10" ht="24" thickBot="1" x14ac:dyDescent="0.4">
      <c r="B53" s="81" t="str">
        <f>IFERROR(VLOOKUP(A53,Equipes,2,FALSE),"")</f>
        <v/>
      </c>
      <c r="D53" s="81" t="str">
        <f>IFERROR(VLOOKUP(C53,Equipes,2,FALSE),"")</f>
        <v/>
      </c>
      <c r="F53" s="86" t="s">
        <v>55</v>
      </c>
      <c r="H53" s="96" t="str">
        <f>IFERROR(VLOOKUP(G53,Equipes,2,FALSE),"")</f>
        <v/>
      </c>
      <c r="J53" s="96" t="str">
        <f>IFERROR(VLOOKUP(I53,Equipes,2,FALSE),"")</f>
        <v/>
      </c>
    </row>
    <row r="54" spans="2:10" ht="24" thickBot="1" x14ac:dyDescent="0.4">
      <c r="B54" s="81" t="str">
        <f>IFERROR(VLOOKUP(A54,Equipes,2,FALSE),"")</f>
        <v/>
      </c>
      <c r="D54" s="81" t="str">
        <f>IFERROR(VLOOKUP(C54,Equipes,2,FALSE),"")</f>
        <v/>
      </c>
      <c r="F54" s="86" t="s">
        <v>55</v>
      </c>
      <c r="H54" s="96" t="str">
        <f>IFERROR(VLOOKUP(G54,Equipes,2,FALSE),"")</f>
        <v/>
      </c>
      <c r="J54" s="96" t="str">
        <f>IFERROR(VLOOKUP(I54,Equipes,2,FALSE),"")</f>
        <v/>
      </c>
    </row>
    <row r="55" spans="2:10" ht="24" thickBot="1" x14ac:dyDescent="0.4">
      <c r="B55" s="81" t="str">
        <f>IFERROR(VLOOKUP(A55,Equipes,2,FALSE),"")</f>
        <v/>
      </c>
      <c r="D55" s="81" t="str">
        <f>IFERROR(VLOOKUP(C55,Equipes,2,FALSE),"")</f>
        <v/>
      </c>
      <c r="F55" s="86" t="s">
        <v>55</v>
      </c>
      <c r="H55" s="96" t="str">
        <f>IFERROR(VLOOKUP(G55,Equipes,2,FALSE),"")</f>
        <v/>
      </c>
      <c r="J55" s="96" t="str">
        <f>IFERROR(VLOOKUP(I55,Equipes,2,FALSE),"")</f>
        <v/>
      </c>
    </row>
    <row r="56" spans="2:10" ht="24" thickBot="1" x14ac:dyDescent="0.4">
      <c r="B56" s="81" t="str">
        <f>IFERROR(VLOOKUP(A56,Equipes,2,FALSE),"")</f>
        <v/>
      </c>
      <c r="D56" s="81" t="str">
        <f>IFERROR(VLOOKUP(C56,Equipes,2,FALSE),"")</f>
        <v/>
      </c>
      <c r="F56" s="86" t="s">
        <v>55</v>
      </c>
      <c r="H56" s="96" t="str">
        <f>IFERROR(VLOOKUP(G56,Equipes,2,FALSE),"")</f>
        <v/>
      </c>
      <c r="J56" s="96" t="str">
        <f>IFERROR(VLOOKUP(I56,Equipes,2,FALSE),"")</f>
        <v/>
      </c>
    </row>
    <row r="57" spans="2:10" ht="24" thickBot="1" x14ac:dyDescent="0.4">
      <c r="B57" s="81" t="str">
        <f>IFERROR(VLOOKUP(A57,Equipes,2,FALSE),"")</f>
        <v/>
      </c>
      <c r="D57" s="81" t="str">
        <f>IFERROR(VLOOKUP(C57,Equipes,2,FALSE),"")</f>
        <v/>
      </c>
      <c r="F57" s="86" t="s">
        <v>55</v>
      </c>
      <c r="H57" s="96" t="str">
        <f>IFERROR(VLOOKUP(G57,Equipes,2,FALSE),"")</f>
        <v/>
      </c>
      <c r="J57" s="96" t="str">
        <f>IFERROR(VLOOKUP(I57,Equipes,2,FALSE),"")</f>
        <v/>
      </c>
    </row>
    <row r="58" spans="2:10" ht="24" thickBot="1" x14ac:dyDescent="0.4">
      <c r="B58" s="81" t="str">
        <f>IFERROR(VLOOKUP(A58,Equipes,2,FALSE),"")</f>
        <v/>
      </c>
      <c r="D58" s="81" t="str">
        <f>IFERROR(VLOOKUP(C58,Equipes,2,FALSE),"")</f>
        <v/>
      </c>
      <c r="F58" s="86" t="s">
        <v>55</v>
      </c>
      <c r="H58" s="96" t="str">
        <f>IFERROR(VLOOKUP(G58,Equipes,2,FALSE),"")</f>
        <v/>
      </c>
      <c r="J58" s="96" t="str">
        <f>IFERROR(VLOOKUP(I58,Equipes,2,FALSE),"")</f>
        <v/>
      </c>
    </row>
    <row r="59" spans="2:10" ht="24" thickBot="1" x14ac:dyDescent="0.4">
      <c r="B59" s="81" t="str">
        <f>IFERROR(VLOOKUP(A59,Equipes,2,FALSE),"")</f>
        <v/>
      </c>
      <c r="D59" s="81" t="str">
        <f>IFERROR(VLOOKUP(C59,Equipes,2,FALSE),"")</f>
        <v/>
      </c>
      <c r="F59" s="86" t="s">
        <v>55</v>
      </c>
      <c r="H59" s="96" t="str">
        <f>IFERROR(VLOOKUP(G59,Equipes,2,FALSE),"")</f>
        <v/>
      </c>
      <c r="J59" s="96" t="str">
        <f>IFERROR(VLOOKUP(I59,Equipes,2,FALSE),"")</f>
        <v/>
      </c>
    </row>
    <row r="60" spans="2:10" ht="24" thickBot="1" x14ac:dyDescent="0.4">
      <c r="B60" s="81" t="str">
        <f>IFERROR(VLOOKUP(A60,Equipes,2,FALSE),"")</f>
        <v/>
      </c>
      <c r="D60" s="81" t="str">
        <f>IFERROR(VLOOKUP(C60,Equipes,2,FALSE),"")</f>
        <v/>
      </c>
      <c r="F60" s="86" t="s">
        <v>55</v>
      </c>
      <c r="H60" s="96" t="str">
        <f>IFERROR(VLOOKUP(G60,Equipes,2,FALSE),"")</f>
        <v/>
      </c>
      <c r="J60" s="96" t="str">
        <f>IFERROR(VLOOKUP(I60,Equipes,2,FALSE),"")</f>
        <v/>
      </c>
    </row>
    <row r="61" spans="2:10" ht="24" thickBot="1" x14ac:dyDescent="0.4">
      <c r="B61" s="81" t="str">
        <f>IFERROR(VLOOKUP(A61,Equipes,2,FALSE),"")</f>
        <v/>
      </c>
      <c r="D61" s="81" t="str">
        <f>IFERROR(VLOOKUP(C61,Equipes,2,FALSE),"")</f>
        <v/>
      </c>
      <c r="F61" s="86" t="s">
        <v>55</v>
      </c>
      <c r="H61" s="96" t="str">
        <f>IFERROR(VLOOKUP(G61,Equipes,2,FALSE),"")</f>
        <v/>
      </c>
      <c r="J61" s="96" t="str">
        <f>IFERROR(VLOOKUP(I61,Equipes,2,FALSE),"")</f>
        <v/>
      </c>
    </row>
    <row r="62" spans="2:10" ht="24" thickBot="1" x14ac:dyDescent="0.4">
      <c r="B62" s="81" t="str">
        <f>IFERROR(VLOOKUP(A62,Equipes,2,FALSE),"")</f>
        <v/>
      </c>
      <c r="D62" s="81" t="str">
        <f>IFERROR(VLOOKUP(C62,Equipes,2,FALSE),"")</f>
        <v/>
      </c>
      <c r="F62" s="86" t="s">
        <v>55</v>
      </c>
      <c r="H62" s="96" t="str">
        <f>IFERROR(VLOOKUP(G62,Equipes,2,FALSE),"")</f>
        <v/>
      </c>
      <c r="J62" s="96" t="str">
        <f>IFERROR(VLOOKUP(I62,Equipes,2,FALSE),"")</f>
        <v/>
      </c>
    </row>
    <row r="63" spans="2:10" ht="24" thickBot="1" x14ac:dyDescent="0.4">
      <c r="B63" s="81" t="str">
        <f>IFERROR(VLOOKUP(A63,Equipes,2,FALSE),"")</f>
        <v/>
      </c>
      <c r="D63" s="81" t="str">
        <f>IFERROR(VLOOKUP(C63,Equipes,2,FALSE),"")</f>
        <v/>
      </c>
      <c r="F63" s="86" t="s">
        <v>55</v>
      </c>
      <c r="H63" s="96" t="str">
        <f>IFERROR(VLOOKUP(G63,Equipes,2,FALSE),"")</f>
        <v/>
      </c>
      <c r="J63" s="96" t="str">
        <f>IFERROR(VLOOKUP(I63,Equipes,2,FALSE),"")</f>
        <v/>
      </c>
    </row>
    <row r="64" spans="2:10" ht="24" thickBot="1" x14ac:dyDescent="0.4">
      <c r="B64" s="81" t="str">
        <f>IFERROR(VLOOKUP(A64,Equipes,2,FALSE),"")</f>
        <v/>
      </c>
      <c r="D64" s="81" t="str">
        <f>IFERROR(VLOOKUP(C64,Equipes,2,FALSE),"")</f>
        <v/>
      </c>
      <c r="F64" s="86" t="s">
        <v>55</v>
      </c>
      <c r="H64" s="96" t="str">
        <f>IFERROR(VLOOKUP(G64,Equipes,2,FALSE),"")</f>
        <v/>
      </c>
      <c r="J64" s="96" t="str">
        <f>IFERROR(VLOOKUP(I64,Equipes,2,FALSE),"")</f>
        <v/>
      </c>
    </row>
    <row r="65" spans="2:10" ht="24" thickBot="1" x14ac:dyDescent="0.4">
      <c r="B65" s="81" t="str">
        <f>IFERROR(VLOOKUP(A65,Equipes,2,FALSE),"")</f>
        <v/>
      </c>
      <c r="D65" s="81" t="str">
        <f>IFERROR(VLOOKUP(C65,Equipes,2,FALSE),"")</f>
        <v/>
      </c>
      <c r="F65" s="86" t="s">
        <v>55</v>
      </c>
      <c r="H65" s="96" t="str">
        <f>IFERROR(VLOOKUP(G65,Equipes,2,FALSE),"")</f>
        <v/>
      </c>
      <c r="J65" s="96" t="str">
        <f>IFERROR(VLOOKUP(I65,Equipes,2,FALSE),"")</f>
        <v/>
      </c>
    </row>
    <row r="66" spans="2:10" ht="24" thickBot="1" x14ac:dyDescent="0.4">
      <c r="B66" s="81" t="str">
        <f>IFERROR(VLOOKUP(A66,Equipes,2,FALSE),"")</f>
        <v/>
      </c>
      <c r="D66" s="81" t="str">
        <f>IFERROR(VLOOKUP(C66,Equipes,2,FALSE),"")</f>
        <v/>
      </c>
      <c r="F66" s="86" t="s">
        <v>55</v>
      </c>
      <c r="H66" s="96" t="str">
        <f>IFERROR(VLOOKUP(G66,Equipes,2,FALSE),"")</f>
        <v/>
      </c>
      <c r="J66" s="96" t="str">
        <f>IFERROR(VLOOKUP(I66,Equipes,2,FALSE),"")</f>
        <v/>
      </c>
    </row>
    <row r="67" spans="2:10" ht="24" thickBot="1" x14ac:dyDescent="0.4">
      <c r="B67" s="81" t="str">
        <f>IFERROR(VLOOKUP(A67,Equipes,2,FALSE),"")</f>
        <v/>
      </c>
      <c r="D67" s="81" t="str">
        <f>IFERROR(VLOOKUP(C67,Equipes,2,FALSE),"")</f>
        <v/>
      </c>
      <c r="F67" s="86" t="s">
        <v>55</v>
      </c>
      <c r="H67" s="96" t="str">
        <f>IFERROR(VLOOKUP(G67,Equipes,2,FALSE),"")</f>
        <v/>
      </c>
      <c r="J67" s="96" t="str">
        <f>IFERROR(VLOOKUP(I67,Equipes,2,FALSE),"")</f>
        <v/>
      </c>
    </row>
    <row r="68" spans="2:10" ht="24" thickBot="1" x14ac:dyDescent="0.4">
      <c r="B68" s="81" t="str">
        <f>IFERROR(VLOOKUP(A68,Equipes,2,FALSE),"")</f>
        <v/>
      </c>
      <c r="D68" s="81" t="str">
        <f>IFERROR(VLOOKUP(C68,Equipes,2,FALSE),"")</f>
        <v/>
      </c>
      <c r="F68" s="86" t="s">
        <v>55</v>
      </c>
      <c r="H68" s="96" t="str">
        <f>IFERROR(VLOOKUP(G68,Equipes,2,FALSE),"")</f>
        <v/>
      </c>
      <c r="J68" s="96" t="str">
        <f>IFERROR(VLOOKUP(I68,Equipes,2,FALSE),"")</f>
        <v/>
      </c>
    </row>
    <row r="69" spans="2:10" ht="24" thickBot="1" x14ac:dyDescent="0.4">
      <c r="B69" s="81" t="str">
        <f>IFERROR(VLOOKUP(A69,Equipes,2,FALSE),"")</f>
        <v/>
      </c>
      <c r="D69" s="81" t="str">
        <f>IFERROR(VLOOKUP(C69,Equipes,2,FALSE),"")</f>
        <v/>
      </c>
      <c r="F69" s="86" t="s">
        <v>55</v>
      </c>
      <c r="H69" s="96" t="str">
        <f>IFERROR(VLOOKUP(G69,Equipes,2,FALSE),"")</f>
        <v/>
      </c>
      <c r="J69" s="96" t="str">
        <f>IFERROR(VLOOKUP(I69,Equipes,2,FALSE),"")</f>
        <v/>
      </c>
    </row>
    <row r="70" spans="2:10" ht="24" thickBot="1" x14ac:dyDescent="0.4">
      <c r="B70" s="81" t="str">
        <f>IFERROR(VLOOKUP(A70,Equipes,2,FALSE),"")</f>
        <v/>
      </c>
      <c r="D70" s="81" t="str">
        <f>IFERROR(VLOOKUP(C70,Equipes,2,FALSE),"")</f>
        <v/>
      </c>
      <c r="F70" s="86" t="s">
        <v>55</v>
      </c>
      <c r="H70" s="96" t="str">
        <f>IFERROR(VLOOKUP(G70,Equipes,2,FALSE),"")</f>
        <v/>
      </c>
      <c r="J70" s="96" t="str">
        <f>IFERROR(VLOOKUP(I70,Equipes,2,FALSE),"")</f>
        <v/>
      </c>
    </row>
    <row r="71" spans="2:10" ht="24" thickBot="1" x14ac:dyDescent="0.4">
      <c r="B71" s="81" t="str">
        <f>IFERROR(VLOOKUP(A71,Equipes,2,FALSE),"")</f>
        <v/>
      </c>
      <c r="D71" s="81" t="str">
        <f>IFERROR(VLOOKUP(C71,Equipes,2,FALSE),"")</f>
        <v/>
      </c>
      <c r="F71" s="86" t="s">
        <v>55</v>
      </c>
      <c r="H71" s="96" t="str">
        <f>IFERROR(VLOOKUP(G71,Equipes,2,FALSE),"")</f>
        <v/>
      </c>
      <c r="J71" s="96" t="str">
        <f>IFERROR(VLOOKUP(I71,Equipes,2,FALSE),"")</f>
        <v/>
      </c>
    </row>
    <row r="72" spans="2:10" ht="24" thickBot="1" x14ac:dyDescent="0.4">
      <c r="B72" s="81" t="str">
        <f>IFERROR(VLOOKUP(A72,Equipes,2,FALSE),"")</f>
        <v/>
      </c>
      <c r="D72" s="81" t="str">
        <f>IFERROR(VLOOKUP(C72,Equipes,2,FALSE),"")</f>
        <v/>
      </c>
      <c r="F72" s="86" t="s">
        <v>55</v>
      </c>
      <c r="H72" s="96" t="str">
        <f>IFERROR(VLOOKUP(G72,Equipes,2,FALSE),"")</f>
        <v/>
      </c>
      <c r="J72" s="96" t="str">
        <f>IFERROR(VLOOKUP(I72,Equipes,2,FALSE),"")</f>
        <v/>
      </c>
    </row>
    <row r="73" spans="2:10" ht="24" thickBot="1" x14ac:dyDescent="0.4">
      <c r="B73" s="81" t="str">
        <f>IFERROR(VLOOKUP(A73,Equipes,2,FALSE),"")</f>
        <v/>
      </c>
      <c r="D73" s="81" t="str">
        <f>IFERROR(VLOOKUP(C73,Equipes,2,FALSE),"")</f>
        <v/>
      </c>
      <c r="F73" s="86" t="s">
        <v>55</v>
      </c>
      <c r="H73" s="96" t="str">
        <f>IFERROR(VLOOKUP(G73,Equipes,2,FALSE),"")</f>
        <v/>
      </c>
      <c r="J73" s="96" t="str">
        <f>IFERROR(VLOOKUP(I73,Equipes,2,FALSE),"")</f>
        <v/>
      </c>
    </row>
    <row r="74" spans="2:10" ht="24" thickBot="1" x14ac:dyDescent="0.4">
      <c r="B74" s="81" t="str">
        <f>IFERROR(VLOOKUP(A74,Equipes,2,FALSE),"")</f>
        <v/>
      </c>
      <c r="D74" s="81" t="str">
        <f>IFERROR(VLOOKUP(C74,Equipes,2,FALSE),"")</f>
        <v/>
      </c>
      <c r="F74" s="86" t="s">
        <v>55</v>
      </c>
      <c r="H74" s="96" t="str">
        <f>IFERROR(VLOOKUP(G74,Equipes,2,FALSE),"")</f>
        <v/>
      </c>
      <c r="J74" s="96" t="str">
        <f>IFERROR(VLOOKUP(I74,Equipes,2,FALSE),"")</f>
        <v/>
      </c>
    </row>
    <row r="75" spans="2:10" ht="24" thickBot="1" x14ac:dyDescent="0.4">
      <c r="B75" s="81" t="str">
        <f>IFERROR(VLOOKUP(A75,Equipes,2,FALSE),"")</f>
        <v/>
      </c>
      <c r="D75" s="81" t="str">
        <f>IFERROR(VLOOKUP(C75,Equipes,2,FALSE),"")</f>
        <v/>
      </c>
      <c r="F75" s="86" t="s">
        <v>55</v>
      </c>
      <c r="H75" s="96" t="str">
        <f>IFERROR(VLOOKUP(G75,Equipes,2,FALSE),"")</f>
        <v/>
      </c>
      <c r="J75" s="96" t="str">
        <f>IFERROR(VLOOKUP(I75,Equipes,2,FALSE),"")</f>
        <v/>
      </c>
    </row>
    <row r="76" spans="2:10" ht="24" thickBot="1" x14ac:dyDescent="0.4">
      <c r="B76" s="81" t="str">
        <f>IFERROR(VLOOKUP(A76,Equipes,2,FALSE),"")</f>
        <v/>
      </c>
      <c r="D76" s="81" t="str">
        <f>IFERROR(VLOOKUP(C76,Equipes,2,FALSE),"")</f>
        <v/>
      </c>
      <c r="F76" s="86" t="s">
        <v>55</v>
      </c>
      <c r="H76" s="96" t="str">
        <f>IFERROR(VLOOKUP(G76,Equipes,2,FALSE),"")</f>
        <v/>
      </c>
      <c r="J76" s="96" t="str">
        <f>IFERROR(VLOOKUP(I76,Equipes,2,FALSE),"")</f>
        <v/>
      </c>
    </row>
    <row r="77" spans="2:10" ht="24" thickBot="1" x14ac:dyDescent="0.4">
      <c r="B77" s="81" t="str">
        <f>IFERROR(VLOOKUP(A77,Equipes,2,FALSE),"")</f>
        <v/>
      </c>
      <c r="D77" s="81" t="str">
        <f>IFERROR(VLOOKUP(C77,Equipes,2,FALSE),"")</f>
        <v/>
      </c>
      <c r="F77" s="86" t="s">
        <v>55</v>
      </c>
      <c r="H77" s="96" t="str">
        <f>IFERROR(VLOOKUP(G77,Equipes,2,FALSE),"")</f>
        <v/>
      </c>
      <c r="J77" s="96" t="str">
        <f>IFERROR(VLOOKUP(I77,Equipes,2,FALSE),"")</f>
        <v/>
      </c>
    </row>
    <row r="78" spans="2:10" ht="24" thickBot="1" x14ac:dyDescent="0.4">
      <c r="B78" s="81" t="str">
        <f>IFERROR(VLOOKUP(A78,Equipes,2,FALSE),"")</f>
        <v/>
      </c>
      <c r="D78" s="81" t="str">
        <f>IFERROR(VLOOKUP(C78,Equipes,2,FALSE),"")</f>
        <v/>
      </c>
      <c r="F78" s="86" t="s">
        <v>55</v>
      </c>
      <c r="H78" s="96" t="str">
        <f>IFERROR(VLOOKUP(G78,Equipes,2,FALSE),"")</f>
        <v/>
      </c>
      <c r="J78" s="96" t="str">
        <f>IFERROR(VLOOKUP(I78,Equipes,2,FALSE),"")</f>
        <v/>
      </c>
    </row>
    <row r="79" spans="2:10" ht="24" thickBot="1" x14ac:dyDescent="0.4">
      <c r="B79" s="81" t="str">
        <f>IFERROR(VLOOKUP(A79,Equipes,2,FALSE),"")</f>
        <v/>
      </c>
      <c r="D79" s="81" t="str">
        <f>IFERROR(VLOOKUP(C79,Equipes,2,FALSE),"")</f>
        <v/>
      </c>
      <c r="F79" s="86" t="s">
        <v>55</v>
      </c>
      <c r="H79" s="96" t="str">
        <f>IFERROR(VLOOKUP(G79,Equipes,2,FALSE),"")</f>
        <v/>
      </c>
      <c r="J79" s="96" t="str">
        <f>IFERROR(VLOOKUP(I79,Equipes,2,FALSE),"")</f>
        <v/>
      </c>
    </row>
    <row r="80" spans="2:10" ht="24" thickBot="1" x14ac:dyDescent="0.4">
      <c r="B80" s="81" t="str">
        <f>IFERROR(VLOOKUP(A80,Equipes,2,FALSE),"")</f>
        <v/>
      </c>
      <c r="D80" s="81" t="str">
        <f>IFERROR(VLOOKUP(C80,Equipes,2,FALSE),"")</f>
        <v/>
      </c>
      <c r="F80" s="86" t="s">
        <v>55</v>
      </c>
      <c r="H80" s="96" t="str">
        <f>IFERROR(VLOOKUP(G80,Equipes,2,FALSE),"")</f>
        <v/>
      </c>
      <c r="J80" s="96" t="str">
        <f>IFERROR(VLOOKUP(I80,Equipes,2,FALSE),"")</f>
        <v/>
      </c>
    </row>
    <row r="81" spans="2:10" ht="24" thickBot="1" x14ac:dyDescent="0.4">
      <c r="B81" s="81" t="str">
        <f>IFERROR(VLOOKUP(A81,Equipes,2,FALSE),"")</f>
        <v/>
      </c>
      <c r="D81" s="81" t="str">
        <f>IFERROR(VLOOKUP(C81,Equipes,2,FALSE),"")</f>
        <v/>
      </c>
      <c r="F81" s="86" t="s">
        <v>55</v>
      </c>
      <c r="H81" s="96" t="str">
        <f>IFERROR(VLOOKUP(G81,Equipes,2,FALSE),"")</f>
        <v/>
      </c>
      <c r="J81" s="96" t="str">
        <f>IFERROR(VLOOKUP(I81,Equipes,2,FALSE),"")</f>
        <v/>
      </c>
    </row>
    <row r="82" spans="2:10" ht="24" thickBot="1" x14ac:dyDescent="0.4">
      <c r="B82" s="81" t="str">
        <f>IFERROR(VLOOKUP(A82,Equipes,2,FALSE),"")</f>
        <v/>
      </c>
      <c r="D82" s="81" t="str">
        <f>IFERROR(VLOOKUP(C82,Equipes,2,FALSE),"")</f>
        <v/>
      </c>
      <c r="F82" s="86" t="s">
        <v>55</v>
      </c>
      <c r="H82" s="96" t="str">
        <f>IFERROR(VLOOKUP(G82,Equipes,2,FALSE),"")</f>
        <v/>
      </c>
      <c r="J82" s="96" t="str">
        <f>IFERROR(VLOOKUP(I82,Equipes,2,FALSE),"")</f>
        <v/>
      </c>
    </row>
    <row r="83" spans="2:10" ht="24" thickBot="1" x14ac:dyDescent="0.4">
      <c r="B83" s="81" t="str">
        <f>IFERROR(VLOOKUP(A83,Equipes,2,FALSE),"")</f>
        <v/>
      </c>
      <c r="D83" s="81" t="str">
        <f>IFERROR(VLOOKUP(C83,Equipes,2,FALSE),"")</f>
        <v/>
      </c>
      <c r="F83" s="86" t="s">
        <v>55</v>
      </c>
      <c r="H83" s="96" t="str">
        <f>IFERROR(VLOOKUP(G83,Equipes,2,FALSE),"")</f>
        <v/>
      </c>
      <c r="J83" s="96" t="str">
        <f>IFERROR(VLOOKUP(I83,Equipes,2,FALSE),"")</f>
        <v/>
      </c>
    </row>
    <row r="84" spans="2:10" ht="24" thickBot="1" x14ac:dyDescent="0.4">
      <c r="B84" s="81" t="str">
        <f>IFERROR(VLOOKUP(A84,Equipes,2,FALSE),"")</f>
        <v/>
      </c>
      <c r="D84" s="81" t="str">
        <f>IFERROR(VLOOKUP(C84,Equipes,2,FALSE),"")</f>
        <v/>
      </c>
      <c r="F84" s="86" t="s">
        <v>55</v>
      </c>
      <c r="H84" s="96" t="str">
        <f>IFERROR(VLOOKUP(G84,Equipes,2,FALSE),"")</f>
        <v/>
      </c>
      <c r="J84" s="96" t="str">
        <f>IFERROR(VLOOKUP(I84,Equipes,2,FALSE),"")</f>
        <v/>
      </c>
    </row>
    <row r="85" spans="2:10" ht="24" thickBot="1" x14ac:dyDescent="0.4">
      <c r="B85" s="81" t="str">
        <f>IFERROR(VLOOKUP(A85,Equipes,2,FALSE),"")</f>
        <v/>
      </c>
      <c r="D85" s="81" t="str">
        <f>IFERROR(VLOOKUP(C85,Equipes,2,FALSE),"")</f>
        <v/>
      </c>
      <c r="F85" s="86" t="s">
        <v>55</v>
      </c>
      <c r="H85" s="96" t="str">
        <f>IFERROR(VLOOKUP(G85,Equipes,2,FALSE),"")</f>
        <v/>
      </c>
      <c r="J85" s="96" t="str">
        <f>IFERROR(VLOOKUP(I85,Equipes,2,FALSE),"")</f>
        <v/>
      </c>
    </row>
    <row r="86" spans="2:10" ht="24" thickBot="1" x14ac:dyDescent="0.4">
      <c r="B86" s="81" t="str">
        <f>IFERROR(VLOOKUP(A86,Equipes,2,FALSE),"")</f>
        <v/>
      </c>
      <c r="D86" s="81" t="str">
        <f>IFERROR(VLOOKUP(C86,Equipes,2,FALSE),"")</f>
        <v/>
      </c>
      <c r="F86" s="86" t="s">
        <v>55</v>
      </c>
      <c r="H86" s="96" t="str">
        <f>IFERROR(VLOOKUP(G86,Equipes,2,FALSE),"")</f>
        <v/>
      </c>
      <c r="J86" s="96" t="str">
        <f>IFERROR(VLOOKUP(I86,Equipes,2,FALSE),"")</f>
        <v/>
      </c>
    </row>
    <row r="87" spans="2:10" ht="24" thickBot="1" x14ac:dyDescent="0.4">
      <c r="B87" s="81" t="str">
        <f>IFERROR(VLOOKUP(A87,Equipes,2,FALSE),"")</f>
        <v/>
      </c>
      <c r="D87" s="81" t="str">
        <f>IFERROR(VLOOKUP(C87,Equipes,2,FALSE),"")</f>
        <v/>
      </c>
      <c r="F87" s="86" t="s">
        <v>55</v>
      </c>
      <c r="H87" s="96" t="str">
        <f>IFERROR(VLOOKUP(G87,Equipes,2,FALSE),"")</f>
        <v/>
      </c>
      <c r="J87" s="96" t="str">
        <f>IFERROR(VLOOKUP(I87,Equipes,2,FALSE),"")</f>
        <v/>
      </c>
    </row>
    <row r="88" spans="2:10" ht="24" thickBot="1" x14ac:dyDescent="0.4">
      <c r="B88" s="81" t="str">
        <f>IFERROR(VLOOKUP(A88,Equipes,2,FALSE),"")</f>
        <v/>
      </c>
      <c r="D88" s="81" t="str">
        <f>IFERROR(VLOOKUP(C88,Equipes,2,FALSE),"")</f>
        <v/>
      </c>
      <c r="F88" s="86" t="s">
        <v>55</v>
      </c>
      <c r="H88" s="96" t="str">
        <f>IFERROR(VLOOKUP(G88,Equipes,2,FALSE),"")</f>
        <v/>
      </c>
      <c r="J88" s="96" t="str">
        <f>IFERROR(VLOOKUP(I88,Equipes,2,FALSE),"")</f>
        <v/>
      </c>
    </row>
    <row r="89" spans="2:10" ht="24" thickBot="1" x14ac:dyDescent="0.4">
      <c r="B89" s="81" t="str">
        <f>IFERROR(VLOOKUP(A89,Equipes,2,FALSE),"")</f>
        <v/>
      </c>
      <c r="D89" s="81" t="str">
        <f>IFERROR(VLOOKUP(C89,Equipes,2,FALSE),"")</f>
        <v/>
      </c>
      <c r="F89" s="86" t="s">
        <v>55</v>
      </c>
      <c r="H89" s="96" t="str">
        <f>IFERROR(VLOOKUP(G89,Equipes,2,FALSE),"")</f>
        <v/>
      </c>
      <c r="J89" s="96" t="str">
        <f>IFERROR(VLOOKUP(I89,Equipes,2,FALSE),"")</f>
        <v/>
      </c>
    </row>
    <row r="90" spans="2:10" ht="24" thickBot="1" x14ac:dyDescent="0.4">
      <c r="B90" s="81" t="str">
        <f>IFERROR(VLOOKUP(A90,Equipes,2,FALSE),"")</f>
        <v/>
      </c>
      <c r="D90" s="81" t="str">
        <f>IFERROR(VLOOKUP(C90,Equipes,2,FALSE),"")</f>
        <v/>
      </c>
      <c r="F90" s="86" t="s">
        <v>55</v>
      </c>
      <c r="H90" s="96" t="str">
        <f>IFERROR(VLOOKUP(G90,Equipes,2,FALSE),"")</f>
        <v/>
      </c>
      <c r="J90" s="96" t="str">
        <f>IFERROR(VLOOKUP(I90,Equipes,2,FALSE),"")</f>
        <v/>
      </c>
    </row>
    <row r="91" spans="2:10" ht="24" thickBot="1" x14ac:dyDescent="0.4">
      <c r="B91" s="81" t="str">
        <f>IFERROR(VLOOKUP(A91,Equipes,2,FALSE),"")</f>
        <v/>
      </c>
      <c r="D91" s="81" t="str">
        <f>IFERROR(VLOOKUP(C91,Equipes,2,FALSE),"")</f>
        <v/>
      </c>
      <c r="F91" s="86" t="s">
        <v>55</v>
      </c>
      <c r="H91" s="96" t="str">
        <f>IFERROR(VLOOKUP(G91,Equipes,2,FALSE),"")</f>
        <v/>
      </c>
      <c r="J91" s="96" t="str">
        <f>IFERROR(VLOOKUP(I91,Equipes,2,FALSE),"")</f>
        <v/>
      </c>
    </row>
    <row r="92" spans="2:10" ht="24" thickBot="1" x14ac:dyDescent="0.4">
      <c r="B92" s="81" t="str">
        <f>IFERROR(VLOOKUP(A92,Equipes,2,FALSE),"")</f>
        <v/>
      </c>
      <c r="D92" s="81" t="str">
        <f>IFERROR(VLOOKUP(C92,Equipes,2,FALSE),"")</f>
        <v/>
      </c>
      <c r="F92" s="86" t="s">
        <v>55</v>
      </c>
      <c r="H92" s="96" t="str">
        <f>IFERROR(VLOOKUP(G92,Equipes,2,FALSE),"")</f>
        <v/>
      </c>
      <c r="J92" s="96" t="str">
        <f>IFERROR(VLOOKUP(I92,Equipes,2,FALSE),"")</f>
        <v/>
      </c>
    </row>
    <row r="93" spans="2:10" ht="24" thickBot="1" x14ac:dyDescent="0.4">
      <c r="B93" s="81" t="str">
        <f>IFERROR(VLOOKUP(A93,Equipes,2,FALSE),"")</f>
        <v/>
      </c>
      <c r="D93" s="81" t="str">
        <f>IFERROR(VLOOKUP(C93,Equipes,2,FALSE),"")</f>
        <v/>
      </c>
      <c r="F93" s="86" t="s">
        <v>55</v>
      </c>
      <c r="H93" s="96" t="str">
        <f>IFERROR(VLOOKUP(G93,Equipes,2,FALSE),"")</f>
        <v/>
      </c>
      <c r="J93" s="96" t="str">
        <f>IFERROR(VLOOKUP(I93,Equipes,2,FALSE),"")</f>
        <v/>
      </c>
    </row>
    <row r="94" spans="2:10" ht="24" thickBot="1" x14ac:dyDescent="0.4">
      <c r="B94" s="81" t="str">
        <f>IFERROR(VLOOKUP(A94,Equipes,2,FALSE),"")</f>
        <v/>
      </c>
      <c r="D94" s="81" t="str">
        <f>IFERROR(VLOOKUP(C94,Equipes,2,FALSE),"")</f>
        <v/>
      </c>
      <c r="F94" s="86" t="s">
        <v>55</v>
      </c>
      <c r="H94" s="96" t="str">
        <f>IFERROR(VLOOKUP(G94,Equipes,2,FALSE),"")</f>
        <v/>
      </c>
      <c r="J94" s="96" t="str">
        <f>IFERROR(VLOOKUP(I94,Equipes,2,FALSE),"")</f>
        <v/>
      </c>
    </row>
    <row r="95" spans="2:10" ht="24" thickBot="1" x14ac:dyDescent="0.4">
      <c r="B95" s="81" t="str">
        <f>IFERROR(VLOOKUP(A95,Equipes,2,FALSE),"")</f>
        <v/>
      </c>
      <c r="D95" s="81" t="str">
        <f>IFERROR(VLOOKUP(C95,Equipes,2,FALSE),"")</f>
        <v/>
      </c>
      <c r="F95" s="86" t="s">
        <v>55</v>
      </c>
      <c r="H95" s="96" t="str">
        <f>IFERROR(VLOOKUP(G95,Equipes,2,FALSE),"")</f>
        <v/>
      </c>
      <c r="J95" s="96" t="str">
        <f>IFERROR(VLOOKUP(I95,Equipes,2,FALSE),"")</f>
        <v/>
      </c>
    </row>
    <row r="96" spans="2:10" ht="24" thickBot="1" x14ac:dyDescent="0.4">
      <c r="B96" s="81" t="str">
        <f>IFERROR(VLOOKUP(A96,Equipes,2,FALSE),"")</f>
        <v/>
      </c>
      <c r="D96" s="81" t="str">
        <f>IFERROR(VLOOKUP(C96,Equipes,2,FALSE),"")</f>
        <v/>
      </c>
      <c r="F96" s="86" t="s">
        <v>55</v>
      </c>
      <c r="H96" s="96" t="str">
        <f>IFERROR(VLOOKUP(G96,Equipes,2,FALSE),"")</f>
        <v/>
      </c>
      <c r="J96" s="96" t="str">
        <f>IFERROR(VLOOKUP(I96,Equipes,2,FALSE),"")</f>
        <v/>
      </c>
    </row>
    <row r="97" spans="2:10" ht="24" thickBot="1" x14ac:dyDescent="0.4">
      <c r="B97" s="81" t="str">
        <f>IFERROR(VLOOKUP(A97,Equipes,2,FALSE),"")</f>
        <v/>
      </c>
      <c r="D97" s="81" t="str">
        <f>IFERROR(VLOOKUP(C97,Equipes,2,FALSE),"")</f>
        <v/>
      </c>
      <c r="F97" s="86" t="s">
        <v>55</v>
      </c>
      <c r="H97" s="96" t="str">
        <f>IFERROR(VLOOKUP(G97,Equipes,2,FALSE),"")</f>
        <v/>
      </c>
      <c r="J97" s="96" t="str">
        <f>IFERROR(VLOOKUP(I97,Equipes,2,FALSE),"")</f>
        <v/>
      </c>
    </row>
    <row r="98" spans="2:10" ht="24" thickBot="1" x14ac:dyDescent="0.4">
      <c r="B98" s="81" t="str">
        <f>IFERROR(VLOOKUP(A98,Equipes,2,FALSE),"")</f>
        <v/>
      </c>
      <c r="D98" s="81" t="str">
        <f>IFERROR(VLOOKUP(C98,Equipes,2,FALSE),"")</f>
        <v/>
      </c>
      <c r="F98" s="86" t="s">
        <v>55</v>
      </c>
      <c r="H98" s="96" t="str">
        <f>IFERROR(VLOOKUP(G98,Equipes,2,FALSE),"")</f>
        <v/>
      </c>
      <c r="J98" s="96" t="str">
        <f>IFERROR(VLOOKUP(I98,Equipes,2,FALSE),"")</f>
        <v/>
      </c>
    </row>
    <row r="99" spans="2:10" ht="24" thickBot="1" x14ac:dyDescent="0.4">
      <c r="B99" s="81" t="str">
        <f>IFERROR(VLOOKUP(A99,Equipes,2,FALSE),"")</f>
        <v/>
      </c>
      <c r="D99" s="81" t="str">
        <f>IFERROR(VLOOKUP(C99,Equipes,2,FALSE),"")</f>
        <v/>
      </c>
      <c r="F99" s="86" t="s">
        <v>55</v>
      </c>
      <c r="H99" s="96" t="str">
        <f>IFERROR(VLOOKUP(G99,Equipes,2,FALSE),"")</f>
        <v/>
      </c>
      <c r="J99" s="96" t="str">
        <f>IFERROR(VLOOKUP(I99,Equipes,2,FALSE),"")</f>
        <v/>
      </c>
    </row>
    <row r="100" spans="2:10" ht="24" thickBot="1" x14ac:dyDescent="0.4">
      <c r="B100" s="81" t="str">
        <f>IFERROR(VLOOKUP(A100,Equipes,2,FALSE),"")</f>
        <v/>
      </c>
      <c r="D100" s="81" t="str">
        <f>IFERROR(VLOOKUP(C100,Equipes,2,FALSE),"")</f>
        <v/>
      </c>
      <c r="F100" s="86" t="s">
        <v>55</v>
      </c>
      <c r="H100" s="96" t="str">
        <f>IFERROR(VLOOKUP(G100,Equipes,2,FALSE),"")</f>
        <v/>
      </c>
      <c r="J100" s="96" t="str">
        <f>IFERROR(VLOOKUP(I100,Equipes,2,FALSE),"")</f>
        <v/>
      </c>
    </row>
  </sheetData>
  <conditionalFormatting sqref="B1">
    <cfRule type="cellIs" dxfId="56" priority="23" operator="greaterThan">
      <formula>12</formula>
    </cfRule>
    <cfRule type="cellIs" dxfId="55" priority="24" operator="lessThan">
      <formula>13</formula>
    </cfRule>
  </conditionalFormatting>
  <conditionalFormatting sqref="E6:E100">
    <cfRule type="cellIs" dxfId="54" priority="14" operator="greaterThan">
      <formula>12</formula>
    </cfRule>
    <cfRule type="cellIs" dxfId="53" priority="15" operator="greaterThan">
      <formula>12</formula>
    </cfRule>
    <cfRule type="cellIs" dxfId="52" priority="16" operator="greaterThan">
      <formula>12</formula>
    </cfRule>
    <cfRule type="cellIs" dxfId="51" priority="17" operator="greaterThan">
      <formula>12</formula>
    </cfRule>
  </conditionalFormatting>
  <conditionalFormatting sqref="E6:E100">
    <cfRule type="cellIs" dxfId="50" priority="10" operator="greaterThan">
      <formula>12</formula>
    </cfRule>
    <cfRule type="cellIs" dxfId="49" priority="11" operator="greaterThan">
      <formula>12</formula>
    </cfRule>
    <cfRule type="cellIs" dxfId="48" priority="12" operator="greaterThan">
      <formula>12</formula>
    </cfRule>
    <cfRule type="cellIs" dxfId="47" priority="13" operator="greaterThan">
      <formula>12</formula>
    </cfRule>
  </conditionalFormatting>
  <conditionalFormatting sqref="E6:E100">
    <cfRule type="cellIs" dxfId="46" priority="9" operator="greaterThan">
      <formula>12</formula>
    </cfRule>
  </conditionalFormatting>
  <conditionalFormatting sqref="E5:E100">
    <cfRule type="cellIs" dxfId="45" priority="6" operator="greaterThan">
      <formula>12</formula>
    </cfRule>
  </conditionalFormatting>
  <conditionalFormatting sqref="E5:E100">
    <cfRule type="cellIs" dxfId="44" priority="5" operator="lessThan">
      <formula>13</formula>
    </cfRule>
  </conditionalFormatting>
  <conditionalFormatting sqref="K5:K100">
    <cfRule type="cellIs" dxfId="43" priority="2" operator="greaterThan">
      <formula>12</formula>
    </cfRule>
  </conditionalFormatting>
  <conditionalFormatting sqref="K5:K100">
    <cfRule type="cellIs" dxfId="42" priority="1" operator="lessThan">
      <formula>13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Z100"/>
  <sheetViews>
    <sheetView workbookViewId="0">
      <selection activeCell="A5" sqref="A5:J5"/>
    </sheetView>
  </sheetViews>
  <sheetFormatPr defaultColWidth="11.42578125" defaultRowHeight="23.25" x14ac:dyDescent="0.35"/>
  <cols>
    <col min="1" max="1" width="7.7109375" style="92" customWidth="1"/>
    <col min="2" max="2" width="24.7109375" style="81" customWidth="1"/>
    <col min="3" max="3" width="7.7109375" style="92" customWidth="1"/>
    <col min="4" max="4" width="24.7109375" style="81" customWidth="1"/>
    <col min="5" max="5" width="7.7109375" style="89" customWidth="1"/>
    <col min="6" max="6" width="9.7109375" style="87" customWidth="1"/>
    <col min="7" max="7" width="7.7109375" style="92" customWidth="1"/>
    <col min="8" max="8" width="24.7109375" style="82" customWidth="1"/>
    <col min="9" max="9" width="7.7109375" style="92" customWidth="1"/>
    <col min="10" max="10" width="24.7109375" style="83" customWidth="1"/>
    <col min="11" max="11" width="7.7109375" style="95" customWidth="1"/>
    <col min="12" max="12" width="17.7109375" style="84" customWidth="1"/>
    <col min="13" max="16384" width="11.42578125" style="84"/>
  </cols>
  <sheetData>
    <row r="1" spans="1:52" s="71" customFormat="1" ht="28.5" x14ac:dyDescent="0.45">
      <c r="A1" s="90" t="s">
        <v>53</v>
      </c>
      <c r="B1" s="74"/>
      <c r="C1" s="72"/>
      <c r="D1" s="74"/>
      <c r="E1" s="74"/>
      <c r="F1" s="80"/>
      <c r="G1" s="80"/>
      <c r="H1" s="74"/>
      <c r="I1" s="72"/>
      <c r="J1" s="74"/>
    </row>
    <row r="2" spans="1:52" s="71" customFormat="1" ht="24" thickBot="1" x14ac:dyDescent="0.4">
      <c r="A2" s="90"/>
      <c r="B2" s="74"/>
      <c r="C2" s="72"/>
      <c r="D2" s="74"/>
      <c r="E2" s="74"/>
      <c r="F2" s="72"/>
      <c r="G2" s="72"/>
      <c r="H2" s="74"/>
      <c r="I2" s="72"/>
      <c r="J2" s="74"/>
    </row>
    <row r="3" spans="1:52" s="69" customFormat="1" ht="24" thickBot="1" x14ac:dyDescent="0.4">
      <c r="A3" s="91" t="s">
        <v>47</v>
      </c>
      <c r="B3" s="73" t="s">
        <v>48</v>
      </c>
      <c r="C3" s="94" t="s">
        <v>47</v>
      </c>
      <c r="D3" s="73" t="s">
        <v>48</v>
      </c>
      <c r="E3" s="88" t="s">
        <v>54</v>
      </c>
      <c r="F3" s="85" t="s">
        <v>49</v>
      </c>
      <c r="G3" s="94" t="s">
        <v>47</v>
      </c>
      <c r="H3" s="96" t="s">
        <v>48</v>
      </c>
      <c r="I3" s="101" t="s">
        <v>47</v>
      </c>
      <c r="J3" s="96" t="s">
        <v>48</v>
      </c>
      <c r="K3" s="100" t="s">
        <v>54</v>
      </c>
      <c r="L3" s="97"/>
    </row>
    <row r="4" spans="1:52" s="71" customFormat="1" ht="24" thickBot="1" x14ac:dyDescent="0.4">
      <c r="A4" s="90"/>
      <c r="B4" s="74"/>
      <c r="C4" s="90"/>
      <c r="D4" s="74"/>
      <c r="E4" s="74"/>
      <c r="F4" s="72"/>
      <c r="G4" s="90"/>
      <c r="H4" s="74"/>
      <c r="I4" s="90"/>
      <c r="J4" s="74"/>
    </row>
    <row r="5" spans="1:52" s="68" customFormat="1" ht="24" thickBot="1" x14ac:dyDescent="0.4">
      <c r="A5" s="92"/>
      <c r="B5" s="81" t="str">
        <f>IFERROR(VLOOKUP(A5,Equipes,2,FALSE),"")</f>
        <v/>
      </c>
      <c r="C5" s="92"/>
      <c r="D5" s="81" t="str">
        <f>IFERROR(VLOOKUP(C5,Equipes,2,FALSE),"")</f>
        <v/>
      </c>
      <c r="E5" s="89"/>
      <c r="F5" s="86" t="s">
        <v>55</v>
      </c>
      <c r="G5" s="92"/>
      <c r="H5" s="96" t="str">
        <f>IFERROR(VLOOKUP(G5,Equipes,2,FALSE),"")</f>
        <v/>
      </c>
      <c r="I5" s="92"/>
      <c r="J5" s="96" t="str">
        <f>IFERROR(VLOOKUP(I5,Equipes,2,FALSE),"")</f>
        <v/>
      </c>
      <c r="K5" s="95"/>
      <c r="L5" s="70"/>
      <c r="M5" s="98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</row>
    <row r="6" spans="1:52" ht="24" thickBot="1" x14ac:dyDescent="0.4">
      <c r="A6" s="93"/>
      <c r="B6" s="81" t="str">
        <f>IFERROR(VLOOKUP(A6,Equipes,2,FALSE),"")</f>
        <v/>
      </c>
      <c r="C6" s="93"/>
      <c r="D6" s="81" t="str">
        <f>IFERROR(VLOOKUP(C6,Equipes,2,FALSE),"")</f>
        <v/>
      </c>
      <c r="F6" s="86" t="s">
        <v>55</v>
      </c>
      <c r="G6" s="93"/>
      <c r="H6" s="96" t="str">
        <f>IFERROR(VLOOKUP(G6,Equipes,2,FALSE),"")</f>
        <v/>
      </c>
      <c r="I6" s="93"/>
      <c r="J6" s="96" t="str">
        <f>IFERROR(VLOOKUP(I6,Equipes,2,FALSE),"")</f>
        <v/>
      </c>
      <c r="K6" s="99"/>
    </row>
    <row r="7" spans="1:52" ht="24" thickBot="1" x14ac:dyDescent="0.4">
      <c r="B7" s="81" t="str">
        <f>IFERROR(VLOOKUP(A7,Equipes,2,FALSE),"")</f>
        <v/>
      </c>
      <c r="D7" s="81" t="str">
        <f>IFERROR(VLOOKUP(C7,Equipes,2,FALSE),"")</f>
        <v/>
      </c>
      <c r="F7" s="86" t="s">
        <v>55</v>
      </c>
      <c r="H7" s="96" t="str">
        <f>IFERROR(VLOOKUP(G7,Equipes,2,FALSE),"")</f>
        <v/>
      </c>
      <c r="J7" s="96" t="str">
        <f>IFERROR(VLOOKUP(I7,Equipes,2,FALSE),"")</f>
        <v/>
      </c>
    </row>
    <row r="8" spans="1:52" ht="24" thickBot="1" x14ac:dyDescent="0.4">
      <c r="B8" s="81" t="str">
        <f>IFERROR(VLOOKUP(A8,Equipes,2,FALSE),"")</f>
        <v/>
      </c>
      <c r="D8" s="81" t="str">
        <f>IFERROR(VLOOKUP(C8,Equipes,2,FALSE),"")</f>
        <v/>
      </c>
      <c r="F8" s="86" t="s">
        <v>55</v>
      </c>
      <c r="H8" s="96" t="str">
        <f>IFERROR(VLOOKUP(G8,Equipes,2,FALSE),"")</f>
        <v/>
      </c>
      <c r="J8" s="96" t="str">
        <f>IFERROR(VLOOKUP(I8,Equipes,2,FALSE),"")</f>
        <v/>
      </c>
    </row>
    <row r="9" spans="1:52" ht="24" thickBot="1" x14ac:dyDescent="0.4">
      <c r="B9" s="81" t="str">
        <f>IFERROR(VLOOKUP(A9,Equipes,2,FALSE),"")</f>
        <v/>
      </c>
      <c r="D9" s="81" t="str">
        <f>IFERROR(VLOOKUP(C9,Equipes,2,FALSE),"")</f>
        <v/>
      </c>
      <c r="F9" s="86" t="s">
        <v>55</v>
      </c>
      <c r="H9" s="96" t="str">
        <f>IFERROR(VLOOKUP(G9,Equipes,2,FALSE),"")</f>
        <v/>
      </c>
      <c r="J9" s="96" t="str">
        <f>IFERROR(VLOOKUP(I9,Equipes,2,FALSE),"")</f>
        <v/>
      </c>
    </row>
    <row r="10" spans="1:52" ht="24" thickBot="1" x14ac:dyDescent="0.4">
      <c r="B10" s="81" t="str">
        <f>IFERROR(VLOOKUP(A10,Equipes,2,FALSE),"")</f>
        <v/>
      </c>
      <c r="D10" s="81" t="str">
        <f>IFERROR(VLOOKUP(C10,Equipes,2,FALSE),"")</f>
        <v/>
      </c>
      <c r="F10" s="86" t="s">
        <v>55</v>
      </c>
      <c r="H10" s="96" t="str">
        <f>IFERROR(VLOOKUP(G10,Equipes,2,FALSE),"")</f>
        <v/>
      </c>
      <c r="J10" s="96" t="str">
        <f>IFERROR(VLOOKUP(I10,Equipes,2,FALSE),"")</f>
        <v/>
      </c>
    </row>
    <row r="11" spans="1:52" ht="24" thickBot="1" x14ac:dyDescent="0.4">
      <c r="B11" s="81" t="str">
        <f>IFERROR(VLOOKUP(A11,Equipes,2,FALSE),"")</f>
        <v/>
      </c>
      <c r="D11" s="81" t="str">
        <f>IFERROR(VLOOKUP(C11,Equipes,2,FALSE),"")</f>
        <v/>
      </c>
      <c r="F11" s="86" t="s">
        <v>55</v>
      </c>
      <c r="H11" s="96" t="str">
        <f>IFERROR(VLOOKUP(G11,Equipes,2,FALSE),"")</f>
        <v/>
      </c>
      <c r="J11" s="96" t="str">
        <f>IFERROR(VLOOKUP(I11,Equipes,2,FALSE),"")</f>
        <v/>
      </c>
    </row>
    <row r="12" spans="1:52" ht="24" thickBot="1" x14ac:dyDescent="0.4">
      <c r="B12" s="81" t="str">
        <f>IFERROR(VLOOKUP(A12,Equipes,2,FALSE),"")</f>
        <v/>
      </c>
      <c r="D12" s="81" t="str">
        <f>IFERROR(VLOOKUP(C12,Equipes,2,FALSE),"")</f>
        <v/>
      </c>
      <c r="F12" s="86" t="s">
        <v>55</v>
      </c>
      <c r="H12" s="96" t="str">
        <f>IFERROR(VLOOKUP(G12,Equipes,2,FALSE),"")</f>
        <v/>
      </c>
      <c r="J12" s="96" t="str">
        <f>IFERROR(VLOOKUP(I12,Equipes,2,FALSE),"")</f>
        <v/>
      </c>
    </row>
    <row r="13" spans="1:52" ht="24" thickBot="1" x14ac:dyDescent="0.4">
      <c r="B13" s="81" t="str">
        <f>IFERROR(VLOOKUP(A13,Equipes,2,FALSE),"")</f>
        <v/>
      </c>
      <c r="D13" s="81" t="str">
        <f>IFERROR(VLOOKUP(C13,Equipes,2,FALSE),"")</f>
        <v/>
      </c>
      <c r="F13" s="86" t="s">
        <v>55</v>
      </c>
      <c r="H13" s="96" t="str">
        <f>IFERROR(VLOOKUP(G13,Equipes,2,FALSE),"")</f>
        <v/>
      </c>
      <c r="J13" s="96" t="str">
        <f>IFERROR(VLOOKUP(I13,Equipes,2,FALSE),"")</f>
        <v/>
      </c>
    </row>
    <row r="14" spans="1:52" ht="24" thickBot="1" x14ac:dyDescent="0.4">
      <c r="B14" s="81" t="str">
        <f>IFERROR(VLOOKUP(A14,Equipes,2,FALSE),"")</f>
        <v/>
      </c>
      <c r="D14" s="81" t="str">
        <f>IFERROR(VLOOKUP(C14,Equipes,2,FALSE),"")</f>
        <v/>
      </c>
      <c r="F14" s="86" t="s">
        <v>55</v>
      </c>
      <c r="H14" s="96" t="str">
        <f>IFERROR(VLOOKUP(G14,Equipes,2,FALSE),"")</f>
        <v/>
      </c>
      <c r="J14" s="96" t="str">
        <f>IFERROR(VLOOKUP(I14,Equipes,2,FALSE),"")</f>
        <v/>
      </c>
    </row>
    <row r="15" spans="1:52" ht="24" thickBot="1" x14ac:dyDescent="0.4">
      <c r="B15" s="81" t="str">
        <f>IFERROR(VLOOKUP(A15,Equipes,2,FALSE),"")</f>
        <v/>
      </c>
      <c r="D15" s="81" t="str">
        <f>IFERROR(VLOOKUP(C15,Equipes,2,FALSE),"")</f>
        <v/>
      </c>
      <c r="F15" s="86" t="s">
        <v>55</v>
      </c>
      <c r="H15" s="96" t="str">
        <f>IFERROR(VLOOKUP(G15,Equipes,2,FALSE),"")</f>
        <v/>
      </c>
      <c r="J15" s="96" t="str">
        <f>IFERROR(VLOOKUP(I15,Equipes,2,FALSE),"")</f>
        <v/>
      </c>
    </row>
    <row r="16" spans="1:52" ht="24" thickBot="1" x14ac:dyDescent="0.4">
      <c r="B16" s="81" t="str">
        <f>IFERROR(VLOOKUP(A16,Equipes,2,FALSE),"")</f>
        <v/>
      </c>
      <c r="D16" s="81" t="str">
        <f>IFERROR(VLOOKUP(C16,Equipes,2,FALSE),"")</f>
        <v/>
      </c>
      <c r="F16" s="86" t="s">
        <v>55</v>
      </c>
      <c r="H16" s="96" t="str">
        <f>IFERROR(VLOOKUP(G16,Equipes,2,FALSE),"")</f>
        <v/>
      </c>
      <c r="J16" s="96" t="str">
        <f>IFERROR(VLOOKUP(I16,Equipes,2,FALSE),"")</f>
        <v/>
      </c>
    </row>
    <row r="17" spans="2:10" ht="24" thickBot="1" x14ac:dyDescent="0.4">
      <c r="B17" s="81" t="str">
        <f>IFERROR(VLOOKUP(A17,Equipes,2,FALSE),"")</f>
        <v/>
      </c>
      <c r="D17" s="81" t="str">
        <f>IFERROR(VLOOKUP(C17,Equipes,2,FALSE),"")</f>
        <v/>
      </c>
      <c r="F17" s="86" t="s">
        <v>55</v>
      </c>
      <c r="H17" s="96" t="str">
        <f>IFERROR(VLOOKUP(G17,Equipes,2,FALSE),"")</f>
        <v/>
      </c>
      <c r="J17" s="96" t="str">
        <f>IFERROR(VLOOKUP(I17,Equipes,2,FALSE),"")</f>
        <v/>
      </c>
    </row>
    <row r="18" spans="2:10" ht="24" thickBot="1" x14ac:dyDescent="0.4">
      <c r="B18" s="81" t="str">
        <f>IFERROR(VLOOKUP(A18,Equipes,2,FALSE),"")</f>
        <v/>
      </c>
      <c r="D18" s="81" t="str">
        <f>IFERROR(VLOOKUP(C18,Equipes,2,FALSE),"")</f>
        <v/>
      </c>
      <c r="F18" s="86" t="s">
        <v>55</v>
      </c>
      <c r="H18" s="96" t="str">
        <f>IFERROR(VLOOKUP(G18,Equipes,2,FALSE),"")</f>
        <v/>
      </c>
      <c r="J18" s="96" t="str">
        <f>IFERROR(VLOOKUP(I18,Equipes,2,FALSE),"")</f>
        <v/>
      </c>
    </row>
    <row r="19" spans="2:10" ht="24" thickBot="1" x14ac:dyDescent="0.4">
      <c r="B19" s="81" t="str">
        <f>IFERROR(VLOOKUP(A19,Equipes,2,FALSE),"")</f>
        <v/>
      </c>
      <c r="D19" s="81" t="str">
        <f>IFERROR(VLOOKUP(C19,Equipes,2,FALSE),"")</f>
        <v/>
      </c>
      <c r="F19" s="86" t="s">
        <v>55</v>
      </c>
      <c r="H19" s="96" t="str">
        <f>IFERROR(VLOOKUP(G19,Equipes,2,FALSE),"")</f>
        <v/>
      </c>
      <c r="J19" s="96" t="str">
        <f>IFERROR(VLOOKUP(I19,Equipes,2,FALSE),"")</f>
        <v/>
      </c>
    </row>
    <row r="20" spans="2:10" ht="24" thickBot="1" x14ac:dyDescent="0.4">
      <c r="B20" s="81" t="str">
        <f>IFERROR(VLOOKUP(A20,Equipes,2,FALSE),"")</f>
        <v/>
      </c>
      <c r="D20" s="81" t="str">
        <f>IFERROR(VLOOKUP(C20,Equipes,2,FALSE),"")</f>
        <v/>
      </c>
      <c r="F20" s="86" t="s">
        <v>55</v>
      </c>
      <c r="H20" s="96" t="str">
        <f>IFERROR(VLOOKUP(G20,Equipes,2,FALSE),"")</f>
        <v/>
      </c>
      <c r="J20" s="96" t="str">
        <f>IFERROR(VLOOKUP(I20,Equipes,2,FALSE),"")</f>
        <v/>
      </c>
    </row>
    <row r="21" spans="2:10" ht="24" thickBot="1" x14ac:dyDescent="0.4">
      <c r="B21" s="81" t="str">
        <f>IFERROR(VLOOKUP(A21,Equipes,2,FALSE),"")</f>
        <v/>
      </c>
      <c r="D21" s="81" t="str">
        <f>IFERROR(VLOOKUP(C21,Equipes,2,FALSE),"")</f>
        <v/>
      </c>
      <c r="F21" s="86" t="s">
        <v>55</v>
      </c>
      <c r="H21" s="96" t="str">
        <f>IFERROR(VLOOKUP(G21,Equipes,2,FALSE),"")</f>
        <v/>
      </c>
      <c r="J21" s="96" t="str">
        <f>IFERROR(VLOOKUP(I21,Equipes,2,FALSE),"")</f>
        <v/>
      </c>
    </row>
    <row r="22" spans="2:10" ht="24" thickBot="1" x14ac:dyDescent="0.4">
      <c r="B22" s="81" t="str">
        <f>IFERROR(VLOOKUP(A22,Equipes,2,FALSE),"")</f>
        <v/>
      </c>
      <c r="D22" s="81" t="str">
        <f>IFERROR(VLOOKUP(C22,Equipes,2,FALSE),"")</f>
        <v/>
      </c>
      <c r="F22" s="86" t="s">
        <v>55</v>
      </c>
      <c r="H22" s="96" t="str">
        <f>IFERROR(VLOOKUP(G22,Equipes,2,FALSE),"")</f>
        <v/>
      </c>
      <c r="J22" s="96" t="str">
        <f>IFERROR(VLOOKUP(I22,Equipes,2,FALSE),"")</f>
        <v/>
      </c>
    </row>
    <row r="23" spans="2:10" ht="24" thickBot="1" x14ac:dyDescent="0.4">
      <c r="B23" s="81" t="str">
        <f>IFERROR(VLOOKUP(A23,Equipes,2,FALSE),"")</f>
        <v/>
      </c>
      <c r="D23" s="81" t="str">
        <f>IFERROR(VLOOKUP(C23,Equipes,2,FALSE),"")</f>
        <v/>
      </c>
      <c r="F23" s="86" t="s">
        <v>55</v>
      </c>
      <c r="H23" s="96" t="str">
        <f>IFERROR(VLOOKUP(G23,Equipes,2,FALSE),"")</f>
        <v/>
      </c>
      <c r="J23" s="96" t="str">
        <f>IFERROR(VLOOKUP(I23,Equipes,2,FALSE),"")</f>
        <v/>
      </c>
    </row>
    <row r="24" spans="2:10" ht="24" thickBot="1" x14ac:dyDescent="0.4">
      <c r="B24" s="81" t="str">
        <f>IFERROR(VLOOKUP(A24,Equipes,2,FALSE),"")</f>
        <v/>
      </c>
      <c r="D24" s="81" t="str">
        <f>IFERROR(VLOOKUP(C24,Equipes,2,FALSE),"")</f>
        <v/>
      </c>
      <c r="F24" s="86" t="s">
        <v>55</v>
      </c>
      <c r="H24" s="96" t="str">
        <f>IFERROR(VLOOKUP(G24,Equipes,2,FALSE),"")</f>
        <v/>
      </c>
      <c r="J24" s="96" t="str">
        <f>IFERROR(VLOOKUP(I24,Equipes,2,FALSE),"")</f>
        <v/>
      </c>
    </row>
    <row r="25" spans="2:10" ht="24" thickBot="1" x14ac:dyDescent="0.4">
      <c r="B25" s="81" t="str">
        <f>IFERROR(VLOOKUP(A25,Equipes,2,FALSE),"")</f>
        <v/>
      </c>
      <c r="D25" s="81" t="str">
        <f>IFERROR(VLOOKUP(C25,Equipes,2,FALSE),"")</f>
        <v/>
      </c>
      <c r="F25" s="86" t="s">
        <v>55</v>
      </c>
      <c r="H25" s="96" t="str">
        <f>IFERROR(VLOOKUP(G25,Equipes,2,FALSE),"")</f>
        <v/>
      </c>
      <c r="J25" s="96" t="str">
        <f>IFERROR(VLOOKUP(I25,Equipes,2,FALSE),"")</f>
        <v/>
      </c>
    </row>
    <row r="26" spans="2:10" ht="24" thickBot="1" x14ac:dyDescent="0.4">
      <c r="B26" s="81" t="str">
        <f>IFERROR(VLOOKUP(A26,Equipes,2,FALSE),"")</f>
        <v/>
      </c>
      <c r="D26" s="81" t="str">
        <f>IFERROR(VLOOKUP(C26,Equipes,2,FALSE),"")</f>
        <v/>
      </c>
      <c r="F26" s="86" t="s">
        <v>55</v>
      </c>
      <c r="H26" s="96" t="str">
        <f>IFERROR(VLOOKUP(G26,Equipes,2,FALSE),"")</f>
        <v/>
      </c>
      <c r="J26" s="96" t="str">
        <f>IFERROR(VLOOKUP(I26,Equipes,2,FALSE),"")</f>
        <v/>
      </c>
    </row>
    <row r="27" spans="2:10" ht="24" thickBot="1" x14ac:dyDescent="0.4">
      <c r="B27" s="81" t="str">
        <f>IFERROR(VLOOKUP(A27,Equipes,2,FALSE),"")</f>
        <v/>
      </c>
      <c r="D27" s="81" t="str">
        <f>IFERROR(VLOOKUP(C27,Equipes,2,FALSE),"")</f>
        <v/>
      </c>
      <c r="F27" s="86" t="s">
        <v>55</v>
      </c>
      <c r="H27" s="96" t="str">
        <f>IFERROR(VLOOKUP(G27,Equipes,2,FALSE),"")</f>
        <v/>
      </c>
      <c r="J27" s="96" t="str">
        <f>IFERROR(VLOOKUP(I27,Equipes,2,FALSE),"")</f>
        <v/>
      </c>
    </row>
    <row r="28" spans="2:10" ht="24" thickBot="1" x14ac:dyDescent="0.4">
      <c r="B28" s="81" t="str">
        <f>IFERROR(VLOOKUP(A28,Equipes,2,FALSE),"")</f>
        <v/>
      </c>
      <c r="D28" s="81" t="str">
        <f>IFERROR(VLOOKUP(C28,Equipes,2,FALSE),"")</f>
        <v/>
      </c>
      <c r="F28" s="86" t="s">
        <v>55</v>
      </c>
      <c r="H28" s="96" t="str">
        <f>IFERROR(VLOOKUP(G28,Equipes,2,FALSE),"")</f>
        <v/>
      </c>
      <c r="J28" s="96" t="str">
        <f>IFERROR(VLOOKUP(I28,Equipes,2,FALSE),"")</f>
        <v/>
      </c>
    </row>
    <row r="29" spans="2:10" ht="24" thickBot="1" x14ac:dyDescent="0.4">
      <c r="B29" s="81" t="str">
        <f>IFERROR(VLOOKUP(A29,Equipes,2,FALSE),"")</f>
        <v/>
      </c>
      <c r="D29" s="81" t="str">
        <f>IFERROR(VLOOKUP(C29,Equipes,2,FALSE),"")</f>
        <v/>
      </c>
      <c r="F29" s="86" t="s">
        <v>55</v>
      </c>
      <c r="H29" s="96" t="str">
        <f>IFERROR(VLOOKUP(G29,Equipes,2,FALSE),"")</f>
        <v/>
      </c>
      <c r="J29" s="96" t="str">
        <f>IFERROR(VLOOKUP(I29,Equipes,2,FALSE),"")</f>
        <v/>
      </c>
    </row>
    <row r="30" spans="2:10" ht="24" thickBot="1" x14ac:dyDescent="0.4">
      <c r="B30" s="81" t="str">
        <f>IFERROR(VLOOKUP(A30,Equipes,2,FALSE),"")</f>
        <v/>
      </c>
      <c r="D30" s="81" t="str">
        <f>IFERROR(VLOOKUP(C30,Equipes,2,FALSE),"")</f>
        <v/>
      </c>
      <c r="F30" s="86" t="s">
        <v>55</v>
      </c>
      <c r="H30" s="96" t="str">
        <f>IFERROR(VLOOKUP(G30,Equipes,2,FALSE),"")</f>
        <v/>
      </c>
      <c r="J30" s="96" t="str">
        <f>IFERROR(VLOOKUP(I30,Equipes,2,FALSE),"")</f>
        <v/>
      </c>
    </row>
    <row r="31" spans="2:10" ht="24" thickBot="1" x14ac:dyDescent="0.4">
      <c r="B31" s="81" t="str">
        <f>IFERROR(VLOOKUP(A31,Equipes,2,FALSE),"")</f>
        <v/>
      </c>
      <c r="D31" s="81" t="str">
        <f>IFERROR(VLOOKUP(C31,Equipes,2,FALSE),"")</f>
        <v/>
      </c>
      <c r="F31" s="86" t="s">
        <v>55</v>
      </c>
      <c r="H31" s="96" t="str">
        <f>IFERROR(VLOOKUP(G31,Equipes,2,FALSE),"")</f>
        <v/>
      </c>
      <c r="J31" s="96" t="str">
        <f>IFERROR(VLOOKUP(I31,Equipes,2,FALSE),"")</f>
        <v/>
      </c>
    </row>
    <row r="32" spans="2:10" ht="24" thickBot="1" x14ac:dyDescent="0.4">
      <c r="B32" s="81" t="str">
        <f>IFERROR(VLOOKUP(A32,Equipes,2,FALSE),"")</f>
        <v/>
      </c>
      <c r="D32" s="81" t="str">
        <f>IFERROR(VLOOKUP(C32,Equipes,2,FALSE),"")</f>
        <v/>
      </c>
      <c r="F32" s="86" t="s">
        <v>55</v>
      </c>
      <c r="H32" s="96" t="str">
        <f>IFERROR(VLOOKUP(G32,Equipes,2,FALSE),"")</f>
        <v/>
      </c>
      <c r="J32" s="96" t="str">
        <f>IFERROR(VLOOKUP(I32,Equipes,2,FALSE),"")</f>
        <v/>
      </c>
    </row>
    <row r="33" spans="2:10" ht="24" thickBot="1" x14ac:dyDescent="0.4">
      <c r="B33" s="81" t="str">
        <f>IFERROR(VLOOKUP(A33,Equipes,2,FALSE),"")</f>
        <v/>
      </c>
      <c r="D33" s="81" t="str">
        <f>IFERROR(VLOOKUP(C33,Equipes,2,FALSE),"")</f>
        <v/>
      </c>
      <c r="F33" s="86" t="s">
        <v>55</v>
      </c>
      <c r="H33" s="96" t="str">
        <f>IFERROR(VLOOKUP(G33,Equipes,2,FALSE),"")</f>
        <v/>
      </c>
      <c r="J33" s="96" t="str">
        <f>IFERROR(VLOOKUP(I33,Equipes,2,FALSE),"")</f>
        <v/>
      </c>
    </row>
    <row r="34" spans="2:10" ht="24" thickBot="1" x14ac:dyDescent="0.4">
      <c r="B34" s="81" t="str">
        <f>IFERROR(VLOOKUP(A34,Equipes,2,FALSE),"")</f>
        <v/>
      </c>
      <c r="D34" s="81" t="str">
        <f>IFERROR(VLOOKUP(C34,Equipes,2,FALSE),"")</f>
        <v/>
      </c>
      <c r="F34" s="86" t="s">
        <v>55</v>
      </c>
      <c r="H34" s="96" t="str">
        <f>IFERROR(VLOOKUP(G34,Equipes,2,FALSE),"")</f>
        <v/>
      </c>
      <c r="J34" s="96" t="str">
        <f>IFERROR(VLOOKUP(I34,Equipes,2,FALSE),"")</f>
        <v/>
      </c>
    </row>
    <row r="35" spans="2:10" ht="24" thickBot="1" x14ac:dyDescent="0.4">
      <c r="B35" s="81" t="str">
        <f>IFERROR(VLOOKUP(A35,Equipes,2,FALSE),"")</f>
        <v/>
      </c>
      <c r="D35" s="81" t="str">
        <f>IFERROR(VLOOKUP(C35,Equipes,2,FALSE),"")</f>
        <v/>
      </c>
      <c r="F35" s="86" t="s">
        <v>55</v>
      </c>
      <c r="H35" s="96" t="str">
        <f>IFERROR(VLOOKUP(G35,Equipes,2,FALSE),"")</f>
        <v/>
      </c>
      <c r="J35" s="96" t="str">
        <f>IFERROR(VLOOKUP(I35,Equipes,2,FALSE),"")</f>
        <v/>
      </c>
    </row>
    <row r="36" spans="2:10" ht="24" thickBot="1" x14ac:dyDescent="0.4">
      <c r="B36" s="81" t="str">
        <f>IFERROR(VLOOKUP(A36,Equipes,2,FALSE),"")</f>
        <v/>
      </c>
      <c r="D36" s="81" t="str">
        <f>IFERROR(VLOOKUP(C36,Equipes,2,FALSE),"")</f>
        <v/>
      </c>
      <c r="F36" s="86" t="s">
        <v>55</v>
      </c>
      <c r="H36" s="96" t="str">
        <f>IFERROR(VLOOKUP(G36,Equipes,2,FALSE),"")</f>
        <v/>
      </c>
      <c r="J36" s="96" t="str">
        <f>IFERROR(VLOOKUP(I36,Equipes,2,FALSE),"")</f>
        <v/>
      </c>
    </row>
    <row r="37" spans="2:10" ht="24" thickBot="1" x14ac:dyDescent="0.4">
      <c r="B37" s="81" t="str">
        <f>IFERROR(VLOOKUP(A37,Equipes,2,FALSE),"")</f>
        <v/>
      </c>
      <c r="D37" s="81" t="str">
        <f>IFERROR(VLOOKUP(C37,Equipes,2,FALSE),"")</f>
        <v/>
      </c>
      <c r="F37" s="86" t="s">
        <v>55</v>
      </c>
      <c r="H37" s="96" t="str">
        <f>IFERROR(VLOOKUP(G37,Equipes,2,FALSE),"")</f>
        <v/>
      </c>
      <c r="J37" s="96" t="str">
        <f>IFERROR(VLOOKUP(I37,Equipes,2,FALSE),"")</f>
        <v/>
      </c>
    </row>
    <row r="38" spans="2:10" ht="24" thickBot="1" x14ac:dyDescent="0.4">
      <c r="B38" s="81" t="str">
        <f>IFERROR(VLOOKUP(A38,Equipes,2,FALSE),"")</f>
        <v/>
      </c>
      <c r="D38" s="81" t="str">
        <f>IFERROR(VLOOKUP(C38,Equipes,2,FALSE),"")</f>
        <v/>
      </c>
      <c r="F38" s="86" t="s">
        <v>55</v>
      </c>
      <c r="H38" s="96" t="str">
        <f>IFERROR(VLOOKUP(G38,Equipes,2,FALSE),"")</f>
        <v/>
      </c>
      <c r="J38" s="96" t="str">
        <f>IFERROR(VLOOKUP(I38,Equipes,2,FALSE),"")</f>
        <v/>
      </c>
    </row>
    <row r="39" spans="2:10" ht="24" thickBot="1" x14ac:dyDescent="0.4">
      <c r="B39" s="81" t="str">
        <f>IFERROR(VLOOKUP(A39,Equipes,2,FALSE),"")</f>
        <v/>
      </c>
      <c r="D39" s="81" t="str">
        <f>IFERROR(VLOOKUP(C39,Equipes,2,FALSE),"")</f>
        <v/>
      </c>
      <c r="F39" s="86" t="s">
        <v>55</v>
      </c>
      <c r="H39" s="96" t="str">
        <f>IFERROR(VLOOKUP(G39,Equipes,2,FALSE),"")</f>
        <v/>
      </c>
      <c r="J39" s="96" t="str">
        <f>IFERROR(VLOOKUP(I39,Equipes,2,FALSE),"")</f>
        <v/>
      </c>
    </row>
    <row r="40" spans="2:10" ht="24" thickBot="1" x14ac:dyDescent="0.4">
      <c r="B40" s="81" t="str">
        <f>IFERROR(VLOOKUP(A40,Equipes,2,FALSE),"")</f>
        <v/>
      </c>
      <c r="D40" s="81" t="str">
        <f>IFERROR(VLOOKUP(C40,Equipes,2,FALSE),"")</f>
        <v/>
      </c>
      <c r="F40" s="86" t="s">
        <v>55</v>
      </c>
      <c r="H40" s="96" t="str">
        <f>IFERROR(VLOOKUP(G40,Equipes,2,FALSE),"")</f>
        <v/>
      </c>
      <c r="J40" s="96" t="str">
        <f>IFERROR(VLOOKUP(I40,Equipes,2,FALSE),"")</f>
        <v/>
      </c>
    </row>
    <row r="41" spans="2:10" ht="24" thickBot="1" x14ac:dyDescent="0.4">
      <c r="B41" s="81" t="str">
        <f>IFERROR(VLOOKUP(A41,Equipes,2,FALSE),"")</f>
        <v/>
      </c>
      <c r="D41" s="81" t="str">
        <f>IFERROR(VLOOKUP(C41,Equipes,2,FALSE),"")</f>
        <v/>
      </c>
      <c r="F41" s="86" t="s">
        <v>55</v>
      </c>
      <c r="H41" s="96" t="str">
        <f>IFERROR(VLOOKUP(G41,Equipes,2,FALSE),"")</f>
        <v/>
      </c>
      <c r="J41" s="96" t="str">
        <f>IFERROR(VLOOKUP(I41,Equipes,2,FALSE),"")</f>
        <v/>
      </c>
    </row>
    <row r="42" spans="2:10" ht="24" thickBot="1" x14ac:dyDescent="0.4">
      <c r="B42" s="81" t="str">
        <f>IFERROR(VLOOKUP(A42,Equipes,2,FALSE),"")</f>
        <v/>
      </c>
      <c r="D42" s="81" t="str">
        <f>IFERROR(VLOOKUP(C42,Equipes,2,FALSE),"")</f>
        <v/>
      </c>
      <c r="F42" s="86" t="s">
        <v>55</v>
      </c>
      <c r="H42" s="96" t="str">
        <f>IFERROR(VLOOKUP(G42,Equipes,2,FALSE),"")</f>
        <v/>
      </c>
      <c r="J42" s="96" t="str">
        <f>IFERROR(VLOOKUP(I42,Equipes,2,FALSE),"")</f>
        <v/>
      </c>
    </row>
    <row r="43" spans="2:10" ht="24" thickBot="1" x14ac:dyDescent="0.4">
      <c r="B43" s="81" t="str">
        <f>IFERROR(VLOOKUP(A43,Equipes,2,FALSE),"")</f>
        <v/>
      </c>
      <c r="D43" s="81" t="str">
        <f>IFERROR(VLOOKUP(C43,Equipes,2,FALSE),"")</f>
        <v/>
      </c>
      <c r="F43" s="86" t="s">
        <v>55</v>
      </c>
      <c r="H43" s="96" t="str">
        <f>IFERROR(VLOOKUP(G43,Equipes,2,FALSE),"")</f>
        <v/>
      </c>
      <c r="J43" s="96" t="str">
        <f>IFERROR(VLOOKUP(I43,Equipes,2,FALSE),"")</f>
        <v/>
      </c>
    </row>
    <row r="44" spans="2:10" ht="24" thickBot="1" x14ac:dyDescent="0.4">
      <c r="B44" s="81" t="str">
        <f>IFERROR(VLOOKUP(A44,Equipes,2,FALSE),"")</f>
        <v/>
      </c>
      <c r="D44" s="81" t="str">
        <f>IFERROR(VLOOKUP(C44,Equipes,2,FALSE),"")</f>
        <v/>
      </c>
      <c r="F44" s="86" t="s">
        <v>55</v>
      </c>
      <c r="H44" s="96" t="str">
        <f>IFERROR(VLOOKUP(G44,Equipes,2,FALSE),"")</f>
        <v/>
      </c>
      <c r="J44" s="96" t="str">
        <f>IFERROR(VLOOKUP(I44,Equipes,2,FALSE),"")</f>
        <v/>
      </c>
    </row>
    <row r="45" spans="2:10" ht="24" thickBot="1" x14ac:dyDescent="0.4">
      <c r="B45" s="81" t="str">
        <f>IFERROR(VLOOKUP(A45,Equipes,2,FALSE),"")</f>
        <v/>
      </c>
      <c r="D45" s="81" t="str">
        <f>IFERROR(VLOOKUP(C45,Equipes,2,FALSE),"")</f>
        <v/>
      </c>
      <c r="F45" s="86" t="s">
        <v>55</v>
      </c>
      <c r="H45" s="96" t="str">
        <f>IFERROR(VLOOKUP(G45,Equipes,2,FALSE),"")</f>
        <v/>
      </c>
      <c r="J45" s="96" t="str">
        <f>IFERROR(VLOOKUP(I45,Equipes,2,FALSE),"")</f>
        <v/>
      </c>
    </row>
    <row r="46" spans="2:10" ht="24" thickBot="1" x14ac:dyDescent="0.4">
      <c r="B46" s="81" t="str">
        <f>IFERROR(VLOOKUP(A46,Equipes,2,FALSE),"")</f>
        <v/>
      </c>
      <c r="D46" s="81" t="str">
        <f>IFERROR(VLOOKUP(C46,Equipes,2,FALSE),"")</f>
        <v/>
      </c>
      <c r="F46" s="86" t="s">
        <v>55</v>
      </c>
      <c r="H46" s="96" t="str">
        <f>IFERROR(VLOOKUP(G46,Equipes,2,FALSE),"")</f>
        <v/>
      </c>
      <c r="J46" s="96" t="str">
        <f>IFERROR(VLOOKUP(I46,Equipes,2,FALSE),"")</f>
        <v/>
      </c>
    </row>
    <row r="47" spans="2:10" ht="24" thickBot="1" x14ac:dyDescent="0.4">
      <c r="B47" s="81" t="str">
        <f>IFERROR(VLOOKUP(A47,Equipes,2,FALSE),"")</f>
        <v/>
      </c>
      <c r="D47" s="81" t="str">
        <f>IFERROR(VLOOKUP(C47,Equipes,2,FALSE),"")</f>
        <v/>
      </c>
      <c r="F47" s="86" t="s">
        <v>55</v>
      </c>
      <c r="H47" s="96" t="str">
        <f>IFERROR(VLOOKUP(G47,Equipes,2,FALSE),"")</f>
        <v/>
      </c>
      <c r="J47" s="96" t="str">
        <f>IFERROR(VLOOKUP(I47,Equipes,2,FALSE),"")</f>
        <v/>
      </c>
    </row>
    <row r="48" spans="2:10" ht="24" thickBot="1" x14ac:dyDescent="0.4">
      <c r="B48" s="81" t="str">
        <f>IFERROR(VLOOKUP(A48,Equipes,2,FALSE),"")</f>
        <v/>
      </c>
      <c r="D48" s="81" t="str">
        <f>IFERROR(VLOOKUP(C48,Equipes,2,FALSE),"")</f>
        <v/>
      </c>
      <c r="F48" s="86" t="s">
        <v>55</v>
      </c>
      <c r="H48" s="96" t="str">
        <f>IFERROR(VLOOKUP(G48,Equipes,2,FALSE),"")</f>
        <v/>
      </c>
      <c r="J48" s="96" t="str">
        <f>IFERROR(VLOOKUP(I48,Equipes,2,FALSE),"")</f>
        <v/>
      </c>
    </row>
    <row r="49" spans="2:10" ht="24" thickBot="1" x14ac:dyDescent="0.4">
      <c r="B49" s="81" t="str">
        <f>IFERROR(VLOOKUP(A49,Equipes,2,FALSE),"")</f>
        <v/>
      </c>
      <c r="D49" s="81" t="str">
        <f>IFERROR(VLOOKUP(C49,Equipes,2,FALSE),"")</f>
        <v/>
      </c>
      <c r="F49" s="86" t="s">
        <v>55</v>
      </c>
      <c r="H49" s="96" t="str">
        <f>IFERROR(VLOOKUP(G49,Equipes,2,FALSE),"")</f>
        <v/>
      </c>
      <c r="J49" s="96" t="str">
        <f>IFERROR(VLOOKUP(I49,Equipes,2,FALSE),"")</f>
        <v/>
      </c>
    </row>
    <row r="50" spans="2:10" ht="24" thickBot="1" x14ac:dyDescent="0.4">
      <c r="B50" s="81" t="str">
        <f>IFERROR(VLOOKUP(A50,Equipes,2,FALSE),"")</f>
        <v/>
      </c>
      <c r="D50" s="81" t="str">
        <f>IFERROR(VLOOKUP(C50,Equipes,2,FALSE),"")</f>
        <v/>
      </c>
      <c r="F50" s="86" t="s">
        <v>55</v>
      </c>
      <c r="H50" s="96" t="str">
        <f>IFERROR(VLOOKUP(G50,Equipes,2,FALSE),"")</f>
        <v/>
      </c>
      <c r="J50" s="96" t="str">
        <f>IFERROR(VLOOKUP(I50,Equipes,2,FALSE),"")</f>
        <v/>
      </c>
    </row>
    <row r="51" spans="2:10" ht="24" thickBot="1" x14ac:dyDescent="0.4">
      <c r="B51" s="81" t="str">
        <f>IFERROR(VLOOKUP(A51,Equipes,2,FALSE),"")</f>
        <v/>
      </c>
      <c r="D51" s="81" t="str">
        <f>IFERROR(VLOOKUP(C51,Equipes,2,FALSE),"")</f>
        <v/>
      </c>
      <c r="F51" s="86" t="s">
        <v>55</v>
      </c>
      <c r="H51" s="96" t="str">
        <f>IFERROR(VLOOKUP(G51,Equipes,2,FALSE),"")</f>
        <v/>
      </c>
      <c r="J51" s="96" t="str">
        <f>IFERROR(VLOOKUP(I51,Equipes,2,FALSE),"")</f>
        <v/>
      </c>
    </row>
    <row r="52" spans="2:10" ht="24" thickBot="1" x14ac:dyDescent="0.4">
      <c r="B52" s="81" t="str">
        <f>IFERROR(VLOOKUP(A52,Equipes,2,FALSE),"")</f>
        <v/>
      </c>
      <c r="D52" s="81" t="str">
        <f>IFERROR(VLOOKUP(C52,Equipes,2,FALSE),"")</f>
        <v/>
      </c>
      <c r="F52" s="86" t="s">
        <v>55</v>
      </c>
      <c r="H52" s="96" t="str">
        <f>IFERROR(VLOOKUP(G52,Equipes,2,FALSE),"")</f>
        <v/>
      </c>
      <c r="J52" s="96" t="str">
        <f>IFERROR(VLOOKUP(I52,Equipes,2,FALSE),"")</f>
        <v/>
      </c>
    </row>
    <row r="53" spans="2:10" ht="24" thickBot="1" x14ac:dyDescent="0.4">
      <c r="B53" s="81" t="str">
        <f>IFERROR(VLOOKUP(A53,Equipes,2,FALSE),"")</f>
        <v/>
      </c>
      <c r="D53" s="81" t="str">
        <f>IFERROR(VLOOKUP(C53,Equipes,2,FALSE),"")</f>
        <v/>
      </c>
      <c r="F53" s="86" t="s">
        <v>55</v>
      </c>
      <c r="H53" s="96" t="str">
        <f>IFERROR(VLOOKUP(G53,Equipes,2,FALSE),"")</f>
        <v/>
      </c>
      <c r="J53" s="96" t="str">
        <f>IFERROR(VLOOKUP(I53,Equipes,2,FALSE),"")</f>
        <v/>
      </c>
    </row>
    <row r="54" spans="2:10" ht="24" thickBot="1" x14ac:dyDescent="0.4">
      <c r="B54" s="81" t="str">
        <f>IFERROR(VLOOKUP(A54,Equipes,2,FALSE),"")</f>
        <v/>
      </c>
      <c r="D54" s="81" t="str">
        <f>IFERROR(VLOOKUP(C54,Equipes,2,FALSE),"")</f>
        <v/>
      </c>
      <c r="F54" s="86" t="s">
        <v>55</v>
      </c>
      <c r="H54" s="96" t="str">
        <f>IFERROR(VLOOKUP(G54,Equipes,2,FALSE),"")</f>
        <v/>
      </c>
      <c r="J54" s="96" t="str">
        <f>IFERROR(VLOOKUP(I54,Equipes,2,FALSE),"")</f>
        <v/>
      </c>
    </row>
    <row r="55" spans="2:10" ht="24" thickBot="1" x14ac:dyDescent="0.4">
      <c r="B55" s="81" t="str">
        <f>IFERROR(VLOOKUP(A55,Equipes,2,FALSE),"")</f>
        <v/>
      </c>
      <c r="D55" s="81" t="str">
        <f>IFERROR(VLOOKUP(C55,Equipes,2,FALSE),"")</f>
        <v/>
      </c>
      <c r="F55" s="86" t="s">
        <v>55</v>
      </c>
      <c r="H55" s="96" t="str">
        <f>IFERROR(VLOOKUP(G55,Equipes,2,FALSE),"")</f>
        <v/>
      </c>
      <c r="J55" s="96" t="str">
        <f>IFERROR(VLOOKUP(I55,Equipes,2,FALSE),"")</f>
        <v/>
      </c>
    </row>
    <row r="56" spans="2:10" ht="24" thickBot="1" x14ac:dyDescent="0.4">
      <c r="B56" s="81" t="str">
        <f>IFERROR(VLOOKUP(A56,Equipes,2,FALSE),"")</f>
        <v/>
      </c>
      <c r="D56" s="81" t="str">
        <f>IFERROR(VLOOKUP(C56,Equipes,2,FALSE),"")</f>
        <v/>
      </c>
      <c r="F56" s="86" t="s">
        <v>55</v>
      </c>
      <c r="H56" s="96" t="str">
        <f>IFERROR(VLOOKUP(G56,Equipes,2,FALSE),"")</f>
        <v/>
      </c>
      <c r="J56" s="96" t="str">
        <f>IFERROR(VLOOKUP(I56,Equipes,2,FALSE),"")</f>
        <v/>
      </c>
    </row>
    <row r="57" spans="2:10" ht="24" thickBot="1" x14ac:dyDescent="0.4">
      <c r="B57" s="81" t="str">
        <f>IFERROR(VLOOKUP(A57,Equipes,2,FALSE),"")</f>
        <v/>
      </c>
      <c r="D57" s="81" t="str">
        <f>IFERROR(VLOOKUP(C57,Equipes,2,FALSE),"")</f>
        <v/>
      </c>
      <c r="F57" s="86" t="s">
        <v>55</v>
      </c>
      <c r="H57" s="96" t="str">
        <f>IFERROR(VLOOKUP(G57,Equipes,2,FALSE),"")</f>
        <v/>
      </c>
      <c r="J57" s="96" t="str">
        <f>IFERROR(VLOOKUP(I57,Equipes,2,FALSE),"")</f>
        <v/>
      </c>
    </row>
    <row r="58" spans="2:10" ht="24" thickBot="1" x14ac:dyDescent="0.4">
      <c r="B58" s="81" t="str">
        <f>IFERROR(VLOOKUP(A58,Equipes,2,FALSE),"")</f>
        <v/>
      </c>
      <c r="D58" s="81" t="str">
        <f>IFERROR(VLOOKUP(C58,Equipes,2,FALSE),"")</f>
        <v/>
      </c>
      <c r="F58" s="86" t="s">
        <v>55</v>
      </c>
      <c r="H58" s="96" t="str">
        <f>IFERROR(VLOOKUP(G58,Equipes,2,FALSE),"")</f>
        <v/>
      </c>
      <c r="J58" s="96" t="str">
        <f>IFERROR(VLOOKUP(I58,Equipes,2,FALSE),"")</f>
        <v/>
      </c>
    </row>
    <row r="59" spans="2:10" ht="24" thickBot="1" x14ac:dyDescent="0.4">
      <c r="B59" s="81" t="str">
        <f>IFERROR(VLOOKUP(A59,Equipes,2,FALSE),"")</f>
        <v/>
      </c>
      <c r="D59" s="81" t="str">
        <f>IFERROR(VLOOKUP(C59,Equipes,2,FALSE),"")</f>
        <v/>
      </c>
      <c r="F59" s="86" t="s">
        <v>55</v>
      </c>
      <c r="H59" s="96" t="str">
        <f>IFERROR(VLOOKUP(G59,Equipes,2,FALSE),"")</f>
        <v/>
      </c>
      <c r="J59" s="96" t="str">
        <f>IFERROR(VLOOKUP(I59,Equipes,2,FALSE),"")</f>
        <v/>
      </c>
    </row>
    <row r="60" spans="2:10" ht="24" thickBot="1" x14ac:dyDescent="0.4">
      <c r="B60" s="81" t="str">
        <f>IFERROR(VLOOKUP(A60,Equipes,2,FALSE),"")</f>
        <v/>
      </c>
      <c r="D60" s="81" t="str">
        <f>IFERROR(VLOOKUP(C60,Equipes,2,FALSE),"")</f>
        <v/>
      </c>
      <c r="F60" s="86" t="s">
        <v>55</v>
      </c>
      <c r="H60" s="96" t="str">
        <f>IFERROR(VLOOKUP(G60,Equipes,2,FALSE),"")</f>
        <v/>
      </c>
      <c r="J60" s="96" t="str">
        <f>IFERROR(VLOOKUP(I60,Equipes,2,FALSE),"")</f>
        <v/>
      </c>
    </row>
    <row r="61" spans="2:10" ht="24" thickBot="1" x14ac:dyDescent="0.4">
      <c r="B61" s="81" t="str">
        <f>IFERROR(VLOOKUP(A61,Equipes,2,FALSE),"")</f>
        <v/>
      </c>
      <c r="D61" s="81" t="str">
        <f>IFERROR(VLOOKUP(C61,Equipes,2,FALSE),"")</f>
        <v/>
      </c>
      <c r="F61" s="86" t="s">
        <v>55</v>
      </c>
      <c r="H61" s="96" t="str">
        <f>IFERROR(VLOOKUP(G61,Equipes,2,FALSE),"")</f>
        <v/>
      </c>
      <c r="J61" s="96" t="str">
        <f>IFERROR(VLOOKUP(I61,Equipes,2,FALSE),"")</f>
        <v/>
      </c>
    </row>
    <row r="62" spans="2:10" ht="24" thickBot="1" x14ac:dyDescent="0.4">
      <c r="B62" s="81" t="str">
        <f>IFERROR(VLOOKUP(A62,Equipes,2,FALSE),"")</f>
        <v/>
      </c>
      <c r="D62" s="81" t="str">
        <f>IFERROR(VLOOKUP(C62,Equipes,2,FALSE),"")</f>
        <v/>
      </c>
      <c r="F62" s="86" t="s">
        <v>55</v>
      </c>
      <c r="H62" s="96" t="str">
        <f>IFERROR(VLOOKUP(G62,Equipes,2,FALSE),"")</f>
        <v/>
      </c>
      <c r="J62" s="96" t="str">
        <f>IFERROR(VLOOKUP(I62,Equipes,2,FALSE),"")</f>
        <v/>
      </c>
    </row>
    <row r="63" spans="2:10" ht="24" thickBot="1" x14ac:dyDescent="0.4">
      <c r="B63" s="81" t="str">
        <f>IFERROR(VLOOKUP(A63,Equipes,2,FALSE),"")</f>
        <v/>
      </c>
      <c r="D63" s="81" t="str">
        <f>IFERROR(VLOOKUP(C63,Equipes,2,FALSE),"")</f>
        <v/>
      </c>
      <c r="F63" s="86" t="s">
        <v>55</v>
      </c>
      <c r="H63" s="96" t="str">
        <f>IFERROR(VLOOKUP(G63,Equipes,2,FALSE),"")</f>
        <v/>
      </c>
      <c r="J63" s="96" t="str">
        <f>IFERROR(VLOOKUP(I63,Equipes,2,FALSE),"")</f>
        <v/>
      </c>
    </row>
    <row r="64" spans="2:10" ht="24" thickBot="1" x14ac:dyDescent="0.4">
      <c r="B64" s="81" t="str">
        <f>IFERROR(VLOOKUP(A64,Equipes,2,FALSE),"")</f>
        <v/>
      </c>
      <c r="D64" s="81" t="str">
        <f>IFERROR(VLOOKUP(C64,Equipes,2,FALSE),"")</f>
        <v/>
      </c>
      <c r="F64" s="86" t="s">
        <v>55</v>
      </c>
      <c r="H64" s="96" t="str">
        <f>IFERROR(VLOOKUP(G64,Equipes,2,FALSE),"")</f>
        <v/>
      </c>
      <c r="J64" s="96" t="str">
        <f>IFERROR(VLOOKUP(I64,Equipes,2,FALSE),"")</f>
        <v/>
      </c>
    </row>
    <row r="65" spans="2:10" ht="24" thickBot="1" x14ac:dyDescent="0.4">
      <c r="B65" s="81" t="str">
        <f>IFERROR(VLOOKUP(A65,Equipes,2,FALSE),"")</f>
        <v/>
      </c>
      <c r="D65" s="81" t="str">
        <f>IFERROR(VLOOKUP(C65,Equipes,2,FALSE),"")</f>
        <v/>
      </c>
      <c r="F65" s="86" t="s">
        <v>55</v>
      </c>
      <c r="H65" s="96" t="str">
        <f>IFERROR(VLOOKUP(G65,Equipes,2,FALSE),"")</f>
        <v/>
      </c>
      <c r="J65" s="96" t="str">
        <f>IFERROR(VLOOKUP(I65,Equipes,2,FALSE),"")</f>
        <v/>
      </c>
    </row>
    <row r="66" spans="2:10" ht="24" thickBot="1" x14ac:dyDescent="0.4">
      <c r="B66" s="81" t="str">
        <f>IFERROR(VLOOKUP(A66,Equipes,2,FALSE),"")</f>
        <v/>
      </c>
      <c r="D66" s="81" t="str">
        <f>IFERROR(VLOOKUP(C66,Equipes,2,FALSE),"")</f>
        <v/>
      </c>
      <c r="F66" s="86" t="s">
        <v>55</v>
      </c>
      <c r="H66" s="96" t="str">
        <f>IFERROR(VLOOKUP(G66,Equipes,2,FALSE),"")</f>
        <v/>
      </c>
      <c r="J66" s="96" t="str">
        <f>IFERROR(VLOOKUP(I66,Equipes,2,FALSE),"")</f>
        <v/>
      </c>
    </row>
    <row r="67" spans="2:10" ht="24" thickBot="1" x14ac:dyDescent="0.4">
      <c r="B67" s="81" t="str">
        <f>IFERROR(VLOOKUP(A67,Equipes,2,FALSE),"")</f>
        <v/>
      </c>
      <c r="D67" s="81" t="str">
        <f>IFERROR(VLOOKUP(C67,Equipes,2,FALSE),"")</f>
        <v/>
      </c>
      <c r="F67" s="86" t="s">
        <v>55</v>
      </c>
      <c r="H67" s="96" t="str">
        <f>IFERROR(VLOOKUP(G67,Equipes,2,FALSE),"")</f>
        <v/>
      </c>
      <c r="J67" s="96" t="str">
        <f>IFERROR(VLOOKUP(I67,Equipes,2,FALSE),"")</f>
        <v/>
      </c>
    </row>
    <row r="68" spans="2:10" ht="24" thickBot="1" x14ac:dyDescent="0.4">
      <c r="B68" s="81" t="str">
        <f>IFERROR(VLOOKUP(A68,Equipes,2,FALSE),"")</f>
        <v/>
      </c>
      <c r="D68" s="81" t="str">
        <f>IFERROR(VLOOKUP(C68,Equipes,2,FALSE),"")</f>
        <v/>
      </c>
      <c r="F68" s="86" t="s">
        <v>55</v>
      </c>
      <c r="H68" s="96" t="str">
        <f>IFERROR(VLOOKUP(G68,Equipes,2,FALSE),"")</f>
        <v/>
      </c>
      <c r="J68" s="96" t="str">
        <f>IFERROR(VLOOKUP(I68,Equipes,2,FALSE),"")</f>
        <v/>
      </c>
    </row>
    <row r="69" spans="2:10" ht="24" thickBot="1" x14ac:dyDescent="0.4">
      <c r="B69" s="81" t="str">
        <f>IFERROR(VLOOKUP(A69,Equipes,2,FALSE),"")</f>
        <v/>
      </c>
      <c r="D69" s="81" t="str">
        <f>IFERROR(VLOOKUP(C69,Equipes,2,FALSE),"")</f>
        <v/>
      </c>
      <c r="F69" s="86" t="s">
        <v>55</v>
      </c>
      <c r="H69" s="96" t="str">
        <f>IFERROR(VLOOKUP(G69,Equipes,2,FALSE),"")</f>
        <v/>
      </c>
      <c r="J69" s="96" t="str">
        <f>IFERROR(VLOOKUP(I69,Equipes,2,FALSE),"")</f>
        <v/>
      </c>
    </row>
    <row r="70" spans="2:10" ht="24" thickBot="1" x14ac:dyDescent="0.4">
      <c r="B70" s="81" t="str">
        <f>IFERROR(VLOOKUP(A70,Equipes,2,FALSE),"")</f>
        <v/>
      </c>
      <c r="D70" s="81" t="str">
        <f>IFERROR(VLOOKUP(C70,Equipes,2,FALSE),"")</f>
        <v/>
      </c>
      <c r="F70" s="86" t="s">
        <v>55</v>
      </c>
      <c r="H70" s="96" t="str">
        <f>IFERROR(VLOOKUP(G70,Equipes,2,FALSE),"")</f>
        <v/>
      </c>
      <c r="J70" s="96" t="str">
        <f>IFERROR(VLOOKUP(I70,Equipes,2,FALSE),"")</f>
        <v/>
      </c>
    </row>
    <row r="71" spans="2:10" ht="24" thickBot="1" x14ac:dyDescent="0.4">
      <c r="B71" s="81" t="str">
        <f>IFERROR(VLOOKUP(A71,Equipes,2,FALSE),"")</f>
        <v/>
      </c>
      <c r="D71" s="81" t="str">
        <f>IFERROR(VLOOKUP(C71,Equipes,2,FALSE),"")</f>
        <v/>
      </c>
      <c r="F71" s="86" t="s">
        <v>55</v>
      </c>
      <c r="H71" s="96" t="str">
        <f>IFERROR(VLOOKUP(G71,Equipes,2,FALSE),"")</f>
        <v/>
      </c>
      <c r="J71" s="96" t="str">
        <f>IFERROR(VLOOKUP(I71,Equipes,2,FALSE),"")</f>
        <v/>
      </c>
    </row>
    <row r="72" spans="2:10" ht="24" thickBot="1" x14ac:dyDescent="0.4">
      <c r="B72" s="81" t="str">
        <f>IFERROR(VLOOKUP(A72,Equipes,2,FALSE),"")</f>
        <v/>
      </c>
      <c r="D72" s="81" t="str">
        <f>IFERROR(VLOOKUP(C72,Equipes,2,FALSE),"")</f>
        <v/>
      </c>
      <c r="F72" s="86" t="s">
        <v>55</v>
      </c>
      <c r="H72" s="96" t="str">
        <f>IFERROR(VLOOKUP(G72,Equipes,2,FALSE),"")</f>
        <v/>
      </c>
      <c r="J72" s="96" t="str">
        <f>IFERROR(VLOOKUP(I72,Equipes,2,FALSE),"")</f>
        <v/>
      </c>
    </row>
    <row r="73" spans="2:10" ht="24" thickBot="1" x14ac:dyDescent="0.4">
      <c r="B73" s="81" t="str">
        <f>IFERROR(VLOOKUP(A73,Equipes,2,FALSE),"")</f>
        <v/>
      </c>
      <c r="D73" s="81" t="str">
        <f>IFERROR(VLOOKUP(C73,Equipes,2,FALSE),"")</f>
        <v/>
      </c>
      <c r="F73" s="86" t="s">
        <v>55</v>
      </c>
      <c r="H73" s="96" t="str">
        <f>IFERROR(VLOOKUP(G73,Equipes,2,FALSE),"")</f>
        <v/>
      </c>
      <c r="J73" s="96" t="str">
        <f>IFERROR(VLOOKUP(I73,Equipes,2,FALSE),"")</f>
        <v/>
      </c>
    </row>
    <row r="74" spans="2:10" ht="24" thickBot="1" x14ac:dyDescent="0.4">
      <c r="B74" s="81" t="str">
        <f>IFERROR(VLOOKUP(A74,Equipes,2,FALSE),"")</f>
        <v/>
      </c>
      <c r="D74" s="81" t="str">
        <f>IFERROR(VLOOKUP(C74,Equipes,2,FALSE),"")</f>
        <v/>
      </c>
      <c r="F74" s="86" t="s">
        <v>55</v>
      </c>
      <c r="H74" s="96" t="str">
        <f>IFERROR(VLOOKUP(G74,Equipes,2,FALSE),"")</f>
        <v/>
      </c>
      <c r="J74" s="96" t="str">
        <f>IFERROR(VLOOKUP(I74,Equipes,2,FALSE),"")</f>
        <v/>
      </c>
    </row>
    <row r="75" spans="2:10" ht="24" thickBot="1" x14ac:dyDescent="0.4">
      <c r="B75" s="81" t="str">
        <f>IFERROR(VLOOKUP(A75,Equipes,2,FALSE),"")</f>
        <v/>
      </c>
      <c r="D75" s="81" t="str">
        <f>IFERROR(VLOOKUP(C75,Equipes,2,FALSE),"")</f>
        <v/>
      </c>
      <c r="F75" s="86" t="s">
        <v>55</v>
      </c>
      <c r="H75" s="96" t="str">
        <f>IFERROR(VLOOKUP(G75,Equipes,2,FALSE),"")</f>
        <v/>
      </c>
      <c r="J75" s="96" t="str">
        <f>IFERROR(VLOOKUP(I75,Equipes,2,FALSE),"")</f>
        <v/>
      </c>
    </row>
    <row r="76" spans="2:10" ht="24" thickBot="1" x14ac:dyDescent="0.4">
      <c r="B76" s="81" t="str">
        <f>IFERROR(VLOOKUP(A76,Equipes,2,FALSE),"")</f>
        <v/>
      </c>
      <c r="D76" s="81" t="str">
        <f>IFERROR(VLOOKUP(C76,Equipes,2,FALSE),"")</f>
        <v/>
      </c>
      <c r="F76" s="86" t="s">
        <v>55</v>
      </c>
      <c r="H76" s="96" t="str">
        <f>IFERROR(VLOOKUP(G76,Equipes,2,FALSE),"")</f>
        <v/>
      </c>
      <c r="J76" s="96" t="str">
        <f>IFERROR(VLOOKUP(I76,Equipes,2,FALSE),"")</f>
        <v/>
      </c>
    </row>
    <row r="77" spans="2:10" ht="24" thickBot="1" x14ac:dyDescent="0.4">
      <c r="B77" s="81" t="str">
        <f>IFERROR(VLOOKUP(A77,Equipes,2,FALSE),"")</f>
        <v/>
      </c>
      <c r="D77" s="81" t="str">
        <f>IFERROR(VLOOKUP(C77,Equipes,2,FALSE),"")</f>
        <v/>
      </c>
      <c r="F77" s="86" t="s">
        <v>55</v>
      </c>
      <c r="H77" s="96" t="str">
        <f>IFERROR(VLOOKUP(G77,Equipes,2,FALSE),"")</f>
        <v/>
      </c>
      <c r="J77" s="96" t="str">
        <f>IFERROR(VLOOKUP(I77,Equipes,2,FALSE),"")</f>
        <v/>
      </c>
    </row>
    <row r="78" spans="2:10" ht="24" thickBot="1" x14ac:dyDescent="0.4">
      <c r="B78" s="81" t="str">
        <f>IFERROR(VLOOKUP(A78,Equipes,2,FALSE),"")</f>
        <v/>
      </c>
      <c r="D78" s="81" t="str">
        <f>IFERROR(VLOOKUP(C78,Equipes,2,FALSE),"")</f>
        <v/>
      </c>
      <c r="F78" s="86" t="s">
        <v>55</v>
      </c>
      <c r="H78" s="96" t="str">
        <f>IFERROR(VLOOKUP(G78,Equipes,2,FALSE),"")</f>
        <v/>
      </c>
      <c r="J78" s="96" t="str">
        <f>IFERROR(VLOOKUP(I78,Equipes,2,FALSE),"")</f>
        <v/>
      </c>
    </row>
    <row r="79" spans="2:10" ht="24" thickBot="1" x14ac:dyDescent="0.4">
      <c r="B79" s="81" t="str">
        <f>IFERROR(VLOOKUP(A79,Equipes,2,FALSE),"")</f>
        <v/>
      </c>
      <c r="D79" s="81" t="str">
        <f>IFERROR(VLOOKUP(C79,Equipes,2,FALSE),"")</f>
        <v/>
      </c>
      <c r="F79" s="86" t="s">
        <v>55</v>
      </c>
      <c r="H79" s="96" t="str">
        <f>IFERROR(VLOOKUP(G79,Equipes,2,FALSE),"")</f>
        <v/>
      </c>
      <c r="J79" s="96" t="str">
        <f>IFERROR(VLOOKUP(I79,Equipes,2,FALSE),"")</f>
        <v/>
      </c>
    </row>
    <row r="80" spans="2:10" ht="24" thickBot="1" x14ac:dyDescent="0.4">
      <c r="B80" s="81" t="str">
        <f>IFERROR(VLOOKUP(A80,Equipes,2,FALSE),"")</f>
        <v/>
      </c>
      <c r="D80" s="81" t="str">
        <f>IFERROR(VLOOKUP(C80,Equipes,2,FALSE),"")</f>
        <v/>
      </c>
      <c r="F80" s="86" t="s">
        <v>55</v>
      </c>
      <c r="H80" s="96" t="str">
        <f>IFERROR(VLOOKUP(G80,Equipes,2,FALSE),"")</f>
        <v/>
      </c>
      <c r="J80" s="96" t="str">
        <f>IFERROR(VLOOKUP(I80,Equipes,2,FALSE),"")</f>
        <v/>
      </c>
    </row>
    <row r="81" spans="2:10" ht="24" thickBot="1" x14ac:dyDescent="0.4">
      <c r="B81" s="81" t="str">
        <f>IFERROR(VLOOKUP(A81,Equipes,2,FALSE),"")</f>
        <v/>
      </c>
      <c r="D81" s="81" t="str">
        <f>IFERROR(VLOOKUP(C81,Equipes,2,FALSE),"")</f>
        <v/>
      </c>
      <c r="F81" s="86" t="s">
        <v>55</v>
      </c>
      <c r="H81" s="96" t="str">
        <f>IFERROR(VLOOKUP(G81,Equipes,2,FALSE),"")</f>
        <v/>
      </c>
      <c r="J81" s="96" t="str">
        <f>IFERROR(VLOOKUP(I81,Equipes,2,FALSE),"")</f>
        <v/>
      </c>
    </row>
    <row r="82" spans="2:10" ht="24" thickBot="1" x14ac:dyDescent="0.4">
      <c r="B82" s="81" t="str">
        <f>IFERROR(VLOOKUP(A82,Equipes,2,FALSE),"")</f>
        <v/>
      </c>
      <c r="D82" s="81" t="str">
        <f>IFERROR(VLOOKUP(C82,Equipes,2,FALSE),"")</f>
        <v/>
      </c>
      <c r="F82" s="86" t="s">
        <v>55</v>
      </c>
      <c r="H82" s="96" t="str">
        <f>IFERROR(VLOOKUP(G82,Equipes,2,FALSE),"")</f>
        <v/>
      </c>
      <c r="J82" s="96" t="str">
        <f>IFERROR(VLOOKUP(I82,Equipes,2,FALSE),"")</f>
        <v/>
      </c>
    </row>
    <row r="83" spans="2:10" ht="24" thickBot="1" x14ac:dyDescent="0.4">
      <c r="B83" s="81" t="str">
        <f>IFERROR(VLOOKUP(A83,Equipes,2,FALSE),"")</f>
        <v/>
      </c>
      <c r="D83" s="81" t="str">
        <f>IFERROR(VLOOKUP(C83,Equipes,2,FALSE),"")</f>
        <v/>
      </c>
      <c r="F83" s="86" t="s">
        <v>55</v>
      </c>
      <c r="H83" s="96" t="str">
        <f>IFERROR(VLOOKUP(G83,Equipes,2,FALSE),"")</f>
        <v/>
      </c>
      <c r="J83" s="96" t="str">
        <f>IFERROR(VLOOKUP(I83,Equipes,2,FALSE),"")</f>
        <v/>
      </c>
    </row>
    <row r="84" spans="2:10" ht="24" thickBot="1" x14ac:dyDescent="0.4">
      <c r="B84" s="81" t="str">
        <f>IFERROR(VLOOKUP(A84,Equipes,2,FALSE),"")</f>
        <v/>
      </c>
      <c r="D84" s="81" t="str">
        <f>IFERROR(VLOOKUP(C84,Equipes,2,FALSE),"")</f>
        <v/>
      </c>
      <c r="F84" s="86" t="s">
        <v>55</v>
      </c>
      <c r="H84" s="96" t="str">
        <f>IFERROR(VLOOKUP(G84,Equipes,2,FALSE),"")</f>
        <v/>
      </c>
      <c r="J84" s="96" t="str">
        <f>IFERROR(VLOOKUP(I84,Equipes,2,FALSE),"")</f>
        <v/>
      </c>
    </row>
    <row r="85" spans="2:10" ht="24" thickBot="1" x14ac:dyDescent="0.4">
      <c r="B85" s="81" t="str">
        <f>IFERROR(VLOOKUP(A85,Equipes,2,FALSE),"")</f>
        <v/>
      </c>
      <c r="D85" s="81" t="str">
        <f>IFERROR(VLOOKUP(C85,Equipes,2,FALSE),"")</f>
        <v/>
      </c>
      <c r="F85" s="86" t="s">
        <v>55</v>
      </c>
      <c r="H85" s="96" t="str">
        <f>IFERROR(VLOOKUP(G85,Equipes,2,FALSE),"")</f>
        <v/>
      </c>
      <c r="J85" s="96" t="str">
        <f>IFERROR(VLOOKUP(I85,Equipes,2,FALSE),"")</f>
        <v/>
      </c>
    </row>
    <row r="86" spans="2:10" ht="24" thickBot="1" x14ac:dyDescent="0.4">
      <c r="B86" s="81" t="str">
        <f>IFERROR(VLOOKUP(A86,Equipes,2,FALSE),"")</f>
        <v/>
      </c>
      <c r="D86" s="81" t="str">
        <f>IFERROR(VLOOKUP(C86,Equipes,2,FALSE),"")</f>
        <v/>
      </c>
      <c r="F86" s="86" t="s">
        <v>55</v>
      </c>
      <c r="H86" s="96" t="str">
        <f>IFERROR(VLOOKUP(G86,Equipes,2,FALSE),"")</f>
        <v/>
      </c>
      <c r="J86" s="96" t="str">
        <f>IFERROR(VLOOKUP(I86,Equipes,2,FALSE),"")</f>
        <v/>
      </c>
    </row>
    <row r="87" spans="2:10" ht="24" thickBot="1" x14ac:dyDescent="0.4">
      <c r="B87" s="81" t="str">
        <f>IFERROR(VLOOKUP(A87,Equipes,2,FALSE),"")</f>
        <v/>
      </c>
      <c r="D87" s="81" t="str">
        <f>IFERROR(VLOOKUP(C87,Equipes,2,FALSE),"")</f>
        <v/>
      </c>
      <c r="F87" s="86" t="s">
        <v>55</v>
      </c>
      <c r="H87" s="96" t="str">
        <f>IFERROR(VLOOKUP(G87,Equipes,2,FALSE),"")</f>
        <v/>
      </c>
      <c r="J87" s="96" t="str">
        <f>IFERROR(VLOOKUP(I87,Equipes,2,FALSE),"")</f>
        <v/>
      </c>
    </row>
    <row r="88" spans="2:10" ht="24" thickBot="1" x14ac:dyDescent="0.4">
      <c r="B88" s="81" t="str">
        <f>IFERROR(VLOOKUP(A88,Equipes,2,FALSE),"")</f>
        <v/>
      </c>
      <c r="D88" s="81" t="str">
        <f>IFERROR(VLOOKUP(C88,Equipes,2,FALSE),"")</f>
        <v/>
      </c>
      <c r="F88" s="86" t="s">
        <v>55</v>
      </c>
      <c r="H88" s="96" t="str">
        <f>IFERROR(VLOOKUP(G88,Equipes,2,FALSE),"")</f>
        <v/>
      </c>
      <c r="J88" s="96" t="str">
        <f>IFERROR(VLOOKUP(I88,Equipes,2,FALSE),"")</f>
        <v/>
      </c>
    </row>
    <row r="89" spans="2:10" ht="24" thickBot="1" x14ac:dyDescent="0.4">
      <c r="B89" s="81" t="str">
        <f>IFERROR(VLOOKUP(A89,Equipes,2,FALSE),"")</f>
        <v/>
      </c>
      <c r="D89" s="81" t="str">
        <f>IFERROR(VLOOKUP(C89,Equipes,2,FALSE),"")</f>
        <v/>
      </c>
      <c r="F89" s="86" t="s">
        <v>55</v>
      </c>
      <c r="H89" s="96" t="str">
        <f>IFERROR(VLOOKUP(G89,Equipes,2,FALSE),"")</f>
        <v/>
      </c>
      <c r="J89" s="96" t="str">
        <f>IFERROR(VLOOKUP(I89,Equipes,2,FALSE),"")</f>
        <v/>
      </c>
    </row>
    <row r="90" spans="2:10" ht="24" thickBot="1" x14ac:dyDescent="0.4">
      <c r="B90" s="81" t="str">
        <f>IFERROR(VLOOKUP(A90,Equipes,2,FALSE),"")</f>
        <v/>
      </c>
      <c r="D90" s="81" t="str">
        <f>IFERROR(VLOOKUP(C90,Equipes,2,FALSE),"")</f>
        <v/>
      </c>
      <c r="F90" s="86" t="s">
        <v>55</v>
      </c>
      <c r="H90" s="96" t="str">
        <f>IFERROR(VLOOKUP(G90,Equipes,2,FALSE),"")</f>
        <v/>
      </c>
      <c r="J90" s="96" t="str">
        <f>IFERROR(VLOOKUP(I90,Equipes,2,FALSE),"")</f>
        <v/>
      </c>
    </row>
    <row r="91" spans="2:10" ht="24" thickBot="1" x14ac:dyDescent="0.4">
      <c r="B91" s="81" t="str">
        <f>IFERROR(VLOOKUP(A91,Equipes,2,FALSE),"")</f>
        <v/>
      </c>
      <c r="D91" s="81" t="str">
        <f>IFERROR(VLOOKUP(C91,Equipes,2,FALSE),"")</f>
        <v/>
      </c>
      <c r="F91" s="86" t="s">
        <v>55</v>
      </c>
      <c r="H91" s="96" t="str">
        <f>IFERROR(VLOOKUP(G91,Equipes,2,FALSE),"")</f>
        <v/>
      </c>
      <c r="J91" s="96" t="str">
        <f>IFERROR(VLOOKUP(I91,Equipes,2,FALSE),"")</f>
        <v/>
      </c>
    </row>
    <row r="92" spans="2:10" ht="24" thickBot="1" x14ac:dyDescent="0.4">
      <c r="B92" s="81" t="str">
        <f>IFERROR(VLOOKUP(A92,Equipes,2,FALSE),"")</f>
        <v/>
      </c>
      <c r="D92" s="81" t="str">
        <f>IFERROR(VLOOKUP(C92,Equipes,2,FALSE),"")</f>
        <v/>
      </c>
      <c r="F92" s="86" t="s">
        <v>55</v>
      </c>
      <c r="H92" s="96" t="str">
        <f>IFERROR(VLOOKUP(G92,Equipes,2,FALSE),"")</f>
        <v/>
      </c>
      <c r="J92" s="96" t="str">
        <f>IFERROR(VLOOKUP(I92,Equipes,2,FALSE),"")</f>
        <v/>
      </c>
    </row>
    <row r="93" spans="2:10" ht="24" thickBot="1" x14ac:dyDescent="0.4">
      <c r="B93" s="81" t="str">
        <f>IFERROR(VLOOKUP(A93,Equipes,2,FALSE),"")</f>
        <v/>
      </c>
      <c r="D93" s="81" t="str">
        <f>IFERROR(VLOOKUP(C93,Equipes,2,FALSE),"")</f>
        <v/>
      </c>
      <c r="F93" s="86" t="s">
        <v>55</v>
      </c>
      <c r="H93" s="96" t="str">
        <f>IFERROR(VLOOKUP(G93,Equipes,2,FALSE),"")</f>
        <v/>
      </c>
      <c r="J93" s="96" t="str">
        <f>IFERROR(VLOOKUP(I93,Equipes,2,FALSE),"")</f>
        <v/>
      </c>
    </row>
    <row r="94" spans="2:10" ht="24" thickBot="1" x14ac:dyDescent="0.4">
      <c r="B94" s="81" t="str">
        <f>IFERROR(VLOOKUP(A94,Equipes,2,FALSE),"")</f>
        <v/>
      </c>
      <c r="D94" s="81" t="str">
        <f>IFERROR(VLOOKUP(C94,Equipes,2,FALSE),"")</f>
        <v/>
      </c>
      <c r="F94" s="86" t="s">
        <v>55</v>
      </c>
      <c r="H94" s="96" t="str">
        <f>IFERROR(VLOOKUP(G94,Equipes,2,FALSE),"")</f>
        <v/>
      </c>
      <c r="J94" s="96" t="str">
        <f>IFERROR(VLOOKUP(I94,Equipes,2,FALSE),"")</f>
        <v/>
      </c>
    </row>
    <row r="95" spans="2:10" ht="24" thickBot="1" x14ac:dyDescent="0.4">
      <c r="B95" s="81" t="str">
        <f>IFERROR(VLOOKUP(A95,Equipes,2,FALSE),"")</f>
        <v/>
      </c>
      <c r="D95" s="81" t="str">
        <f>IFERROR(VLOOKUP(C95,Equipes,2,FALSE),"")</f>
        <v/>
      </c>
      <c r="F95" s="86" t="s">
        <v>55</v>
      </c>
      <c r="H95" s="96" t="str">
        <f>IFERROR(VLOOKUP(G95,Equipes,2,FALSE),"")</f>
        <v/>
      </c>
      <c r="J95" s="96" t="str">
        <f>IFERROR(VLOOKUP(I95,Equipes,2,FALSE),"")</f>
        <v/>
      </c>
    </row>
    <row r="96" spans="2:10" ht="24" thickBot="1" x14ac:dyDescent="0.4">
      <c r="B96" s="81" t="str">
        <f>IFERROR(VLOOKUP(A96,Equipes,2,FALSE),"")</f>
        <v/>
      </c>
      <c r="D96" s="81" t="str">
        <f>IFERROR(VLOOKUP(C96,Equipes,2,FALSE),"")</f>
        <v/>
      </c>
      <c r="F96" s="86" t="s">
        <v>55</v>
      </c>
      <c r="H96" s="96" t="str">
        <f>IFERROR(VLOOKUP(G96,Equipes,2,FALSE),"")</f>
        <v/>
      </c>
      <c r="J96" s="96" t="str">
        <f>IFERROR(VLOOKUP(I96,Equipes,2,FALSE),"")</f>
        <v/>
      </c>
    </row>
    <row r="97" spans="2:10" ht="24" thickBot="1" x14ac:dyDescent="0.4">
      <c r="B97" s="81" t="str">
        <f>IFERROR(VLOOKUP(A97,Equipes,2,FALSE),"")</f>
        <v/>
      </c>
      <c r="D97" s="81" t="str">
        <f>IFERROR(VLOOKUP(C97,Equipes,2,FALSE),"")</f>
        <v/>
      </c>
      <c r="F97" s="86" t="s">
        <v>55</v>
      </c>
      <c r="H97" s="96" t="str">
        <f>IFERROR(VLOOKUP(G97,Equipes,2,FALSE),"")</f>
        <v/>
      </c>
      <c r="J97" s="96" t="str">
        <f>IFERROR(VLOOKUP(I97,Equipes,2,FALSE),"")</f>
        <v/>
      </c>
    </row>
    <row r="98" spans="2:10" ht="24" thickBot="1" x14ac:dyDescent="0.4">
      <c r="B98" s="81" t="str">
        <f>IFERROR(VLOOKUP(A98,Equipes,2,FALSE),"")</f>
        <v/>
      </c>
      <c r="D98" s="81" t="str">
        <f>IFERROR(VLOOKUP(C98,Equipes,2,FALSE),"")</f>
        <v/>
      </c>
      <c r="F98" s="86" t="s">
        <v>55</v>
      </c>
      <c r="H98" s="96" t="str">
        <f>IFERROR(VLOOKUP(G98,Equipes,2,FALSE),"")</f>
        <v/>
      </c>
      <c r="J98" s="96" t="str">
        <f>IFERROR(VLOOKUP(I98,Equipes,2,FALSE),"")</f>
        <v/>
      </c>
    </row>
    <row r="99" spans="2:10" ht="24" thickBot="1" x14ac:dyDescent="0.4">
      <c r="B99" s="81" t="str">
        <f>IFERROR(VLOOKUP(A99,Equipes,2,FALSE),"")</f>
        <v/>
      </c>
      <c r="D99" s="81" t="str">
        <f>IFERROR(VLOOKUP(C99,Equipes,2,FALSE),"")</f>
        <v/>
      </c>
      <c r="F99" s="86" t="s">
        <v>55</v>
      </c>
      <c r="H99" s="96" t="str">
        <f>IFERROR(VLOOKUP(G99,Equipes,2,FALSE),"")</f>
        <v/>
      </c>
      <c r="J99" s="96" t="str">
        <f>IFERROR(VLOOKUP(I99,Equipes,2,FALSE),"")</f>
        <v/>
      </c>
    </row>
    <row r="100" spans="2:10" ht="24" thickBot="1" x14ac:dyDescent="0.4">
      <c r="B100" s="81" t="str">
        <f>IFERROR(VLOOKUP(A100,Equipes,2,FALSE),"")</f>
        <v/>
      </c>
      <c r="D100" s="81" t="str">
        <f>IFERROR(VLOOKUP(C100,Equipes,2,FALSE),"")</f>
        <v/>
      </c>
      <c r="F100" s="86" t="s">
        <v>55</v>
      </c>
      <c r="H100" s="96" t="str">
        <f>IFERROR(VLOOKUP(G100,Equipes,2,FALSE),"")</f>
        <v/>
      </c>
      <c r="J100" s="96" t="str">
        <f>IFERROR(VLOOKUP(I100,Equipes,2,FALSE),"")</f>
        <v/>
      </c>
    </row>
  </sheetData>
  <conditionalFormatting sqref="B1">
    <cfRule type="cellIs" dxfId="41" priority="27" operator="greaterThan">
      <formula>12</formula>
    </cfRule>
    <cfRule type="cellIs" dxfId="40" priority="28" operator="lessThan">
      <formula>13</formula>
    </cfRule>
  </conditionalFormatting>
  <conditionalFormatting sqref="E6:E100">
    <cfRule type="cellIs" dxfId="39" priority="18" operator="greaterThan">
      <formula>12</formula>
    </cfRule>
    <cfRule type="cellIs" dxfId="38" priority="19" operator="greaterThan">
      <formula>12</formula>
    </cfRule>
    <cfRule type="cellIs" dxfId="37" priority="20" operator="greaterThan">
      <formula>12</formula>
    </cfRule>
    <cfRule type="cellIs" dxfId="36" priority="21" operator="greaterThan">
      <formula>12</formula>
    </cfRule>
  </conditionalFormatting>
  <conditionalFormatting sqref="E6:E100">
    <cfRule type="cellIs" dxfId="35" priority="14" operator="greaterThan">
      <formula>12</formula>
    </cfRule>
    <cfRule type="cellIs" dxfId="34" priority="15" operator="greaterThan">
      <formula>12</formula>
    </cfRule>
    <cfRule type="cellIs" dxfId="33" priority="16" operator="greaterThan">
      <formula>12</formula>
    </cfRule>
    <cfRule type="cellIs" dxfId="32" priority="17" operator="greaterThan">
      <formula>12</formula>
    </cfRule>
  </conditionalFormatting>
  <conditionalFormatting sqref="E6:E100">
    <cfRule type="cellIs" dxfId="31" priority="13" operator="greaterThan">
      <formula>12</formula>
    </cfRule>
  </conditionalFormatting>
  <conditionalFormatting sqref="E6:E100">
    <cfRule type="cellIs" dxfId="30" priority="12" operator="lessThan">
      <formula>13</formula>
    </cfRule>
  </conditionalFormatting>
  <conditionalFormatting sqref="E6:E100">
    <cfRule type="cellIs" dxfId="29" priority="11" operator="greaterThan">
      <formula>12</formula>
    </cfRule>
  </conditionalFormatting>
  <conditionalFormatting sqref="K6:K100">
    <cfRule type="cellIs" dxfId="28" priority="6" operator="greaterThan">
      <formula>12</formula>
    </cfRule>
  </conditionalFormatting>
  <conditionalFormatting sqref="K6:K100">
    <cfRule type="cellIs" dxfId="27" priority="5" operator="lessThan">
      <formula>13</formula>
    </cfRule>
  </conditionalFormatting>
  <conditionalFormatting sqref="E5">
    <cfRule type="cellIs" dxfId="11" priority="4" operator="greaterThan">
      <formula>12</formula>
    </cfRule>
  </conditionalFormatting>
  <conditionalFormatting sqref="E5">
    <cfRule type="cellIs" dxfId="9" priority="3" operator="lessThan">
      <formula>13</formula>
    </cfRule>
  </conditionalFormatting>
  <conditionalFormatting sqref="K5">
    <cfRule type="cellIs" dxfId="7" priority="2" operator="greaterThan">
      <formula>12</formula>
    </cfRule>
  </conditionalFormatting>
  <conditionalFormatting sqref="K5">
    <cfRule type="cellIs" dxfId="5" priority="1" operator="lessThan">
      <formula>13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Z100"/>
  <sheetViews>
    <sheetView workbookViewId="0">
      <selection activeCell="J5" sqref="J5:J100"/>
    </sheetView>
  </sheetViews>
  <sheetFormatPr defaultColWidth="11.42578125" defaultRowHeight="23.25" x14ac:dyDescent="0.35"/>
  <cols>
    <col min="1" max="1" width="7.7109375" style="92" customWidth="1"/>
    <col min="2" max="2" width="24.7109375" style="81" customWidth="1"/>
    <col min="3" max="3" width="7.7109375" style="92" customWidth="1"/>
    <col min="4" max="4" width="24.7109375" style="81" customWidth="1"/>
    <col min="5" max="5" width="7.7109375" style="89" customWidth="1"/>
    <col min="6" max="6" width="9.7109375" style="87" customWidth="1"/>
    <col min="7" max="7" width="7.7109375" style="92" customWidth="1"/>
    <col min="8" max="8" width="24.7109375" style="82" customWidth="1"/>
    <col min="9" max="9" width="7.7109375" style="92" customWidth="1"/>
    <col min="10" max="10" width="24.7109375" style="83" customWidth="1"/>
    <col min="11" max="11" width="7.7109375" style="95" customWidth="1"/>
    <col min="12" max="12" width="17.7109375" style="84" customWidth="1"/>
    <col min="13" max="16384" width="11.42578125" style="84"/>
  </cols>
  <sheetData>
    <row r="1" spans="1:52" s="71" customFormat="1" ht="28.5" x14ac:dyDescent="0.45">
      <c r="A1" s="90" t="s">
        <v>56</v>
      </c>
      <c r="B1" s="74"/>
      <c r="C1" s="72"/>
      <c r="D1" s="74"/>
      <c r="E1" s="74"/>
      <c r="F1" s="80"/>
      <c r="G1" s="80"/>
      <c r="H1" s="74"/>
      <c r="I1" s="72"/>
      <c r="J1" s="74"/>
    </row>
    <row r="2" spans="1:52" s="71" customFormat="1" ht="24" thickBot="1" x14ac:dyDescent="0.4">
      <c r="A2" s="90"/>
      <c r="B2" s="74"/>
      <c r="C2" s="72"/>
      <c r="D2" s="74"/>
      <c r="E2" s="74"/>
      <c r="F2" s="72"/>
      <c r="G2" s="72"/>
      <c r="H2" s="74"/>
      <c r="I2" s="72"/>
      <c r="J2" s="74"/>
    </row>
    <row r="3" spans="1:52" s="69" customFormat="1" ht="24" thickBot="1" x14ac:dyDescent="0.4">
      <c r="A3" s="91" t="s">
        <v>47</v>
      </c>
      <c r="B3" s="73" t="s">
        <v>48</v>
      </c>
      <c r="C3" s="94" t="s">
        <v>47</v>
      </c>
      <c r="D3" s="73" t="s">
        <v>48</v>
      </c>
      <c r="E3" s="88" t="s">
        <v>54</v>
      </c>
      <c r="F3" s="85" t="s">
        <v>49</v>
      </c>
      <c r="G3" s="94" t="s">
        <v>47</v>
      </c>
      <c r="H3" s="96" t="s">
        <v>48</v>
      </c>
      <c r="I3" s="101" t="s">
        <v>47</v>
      </c>
      <c r="J3" s="96" t="s">
        <v>48</v>
      </c>
      <c r="K3" s="100" t="s">
        <v>54</v>
      </c>
      <c r="L3" s="97"/>
    </row>
    <row r="4" spans="1:52" s="71" customFormat="1" ht="24" thickBot="1" x14ac:dyDescent="0.4">
      <c r="A4" s="90"/>
      <c r="B4" s="74"/>
      <c r="C4" s="90"/>
      <c r="D4" s="74"/>
      <c r="E4" s="74"/>
      <c r="F4" s="72"/>
      <c r="G4" s="90"/>
      <c r="H4" s="74"/>
      <c r="I4" s="90"/>
      <c r="J4" s="74"/>
    </row>
    <row r="5" spans="1:52" s="68" customFormat="1" ht="24" thickBot="1" x14ac:dyDescent="0.4">
      <c r="A5" s="92"/>
      <c r="B5" s="81" t="str">
        <f>IFERROR(VLOOKUP(A5,Equipes,2,FALSE),"")</f>
        <v/>
      </c>
      <c r="C5" s="92"/>
      <c r="D5" s="81" t="str">
        <f>IFERROR(VLOOKUP(C5,Equipes,2,FALSE),"")</f>
        <v/>
      </c>
      <c r="E5" s="89"/>
      <c r="F5" s="86" t="s">
        <v>55</v>
      </c>
      <c r="G5" s="92"/>
      <c r="H5" s="96" t="str">
        <f>IFERROR(VLOOKUP(G5,Equipes,2,FALSE),"")</f>
        <v/>
      </c>
      <c r="I5" s="92"/>
      <c r="J5" s="96" t="str">
        <f>IFERROR(VLOOKUP(I5,Equipes,2,FALSE),"")</f>
        <v/>
      </c>
      <c r="K5" s="95"/>
      <c r="L5" s="70"/>
      <c r="M5" s="98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</row>
    <row r="6" spans="1:52" ht="24" thickBot="1" x14ac:dyDescent="0.4">
      <c r="A6" s="93"/>
      <c r="B6" s="81" t="str">
        <f>IFERROR(VLOOKUP(A6,Equipes,2,FALSE),"")</f>
        <v/>
      </c>
      <c r="C6" s="93"/>
      <c r="D6" s="81" t="str">
        <f>IFERROR(VLOOKUP(C6,Equipes,2,FALSE),"")</f>
        <v/>
      </c>
      <c r="F6" s="86" t="s">
        <v>55</v>
      </c>
      <c r="G6" s="93"/>
      <c r="H6" s="96" t="str">
        <f>IFERROR(VLOOKUP(G6,Equipes,2,FALSE),"")</f>
        <v/>
      </c>
      <c r="I6" s="93"/>
      <c r="J6" s="96" t="str">
        <f>IFERROR(VLOOKUP(I6,Equipes,2,FALSE),"")</f>
        <v/>
      </c>
      <c r="K6" s="99"/>
    </row>
    <row r="7" spans="1:52" ht="24" thickBot="1" x14ac:dyDescent="0.4">
      <c r="B7" s="81" t="str">
        <f>IFERROR(VLOOKUP(A7,Equipes,2,FALSE),"")</f>
        <v/>
      </c>
      <c r="D7" s="81" t="str">
        <f>IFERROR(VLOOKUP(C7,Equipes,2,FALSE),"")</f>
        <v/>
      </c>
      <c r="F7" s="86" t="s">
        <v>55</v>
      </c>
      <c r="H7" s="96" t="str">
        <f>IFERROR(VLOOKUP(G7,Equipes,2,FALSE),"")</f>
        <v/>
      </c>
      <c r="J7" s="96" t="str">
        <f>IFERROR(VLOOKUP(I7,Equipes,2,FALSE),"")</f>
        <v/>
      </c>
    </row>
    <row r="8" spans="1:52" ht="24" thickBot="1" x14ac:dyDescent="0.4">
      <c r="B8" s="81" t="str">
        <f>IFERROR(VLOOKUP(A8,Equipes,2,FALSE),"")</f>
        <v/>
      </c>
      <c r="D8" s="81" t="str">
        <f>IFERROR(VLOOKUP(C8,Equipes,2,FALSE),"")</f>
        <v/>
      </c>
      <c r="F8" s="86" t="s">
        <v>55</v>
      </c>
      <c r="H8" s="96" t="str">
        <f>IFERROR(VLOOKUP(G8,Equipes,2,FALSE),"")</f>
        <v/>
      </c>
      <c r="J8" s="96" t="str">
        <f>IFERROR(VLOOKUP(I8,Equipes,2,FALSE),"")</f>
        <v/>
      </c>
    </row>
    <row r="9" spans="1:52" ht="24" thickBot="1" x14ac:dyDescent="0.4">
      <c r="B9" s="81" t="str">
        <f>IFERROR(VLOOKUP(A9,Equipes,2,FALSE),"")</f>
        <v/>
      </c>
      <c r="D9" s="81" t="str">
        <f>IFERROR(VLOOKUP(C9,Equipes,2,FALSE),"")</f>
        <v/>
      </c>
      <c r="F9" s="86" t="s">
        <v>55</v>
      </c>
      <c r="H9" s="96" t="str">
        <f>IFERROR(VLOOKUP(G9,Equipes,2,FALSE),"")</f>
        <v/>
      </c>
      <c r="J9" s="96" t="str">
        <f>IFERROR(VLOOKUP(I9,Equipes,2,FALSE),"")</f>
        <v/>
      </c>
    </row>
    <row r="10" spans="1:52" ht="24" thickBot="1" x14ac:dyDescent="0.4">
      <c r="B10" s="81" t="str">
        <f>IFERROR(VLOOKUP(A10,Equipes,2,FALSE),"")</f>
        <v/>
      </c>
      <c r="D10" s="81" t="str">
        <f>IFERROR(VLOOKUP(C10,Equipes,2,FALSE),"")</f>
        <v/>
      </c>
      <c r="F10" s="86" t="s">
        <v>55</v>
      </c>
      <c r="H10" s="96" t="str">
        <f>IFERROR(VLOOKUP(G10,Equipes,2,FALSE),"")</f>
        <v/>
      </c>
      <c r="J10" s="96" t="str">
        <f>IFERROR(VLOOKUP(I10,Equipes,2,FALSE),"")</f>
        <v/>
      </c>
    </row>
    <row r="11" spans="1:52" ht="24" thickBot="1" x14ac:dyDescent="0.4">
      <c r="B11" s="81" t="str">
        <f>IFERROR(VLOOKUP(A11,Equipes,2,FALSE),"")</f>
        <v/>
      </c>
      <c r="D11" s="81" t="str">
        <f>IFERROR(VLOOKUP(C11,Equipes,2,FALSE),"")</f>
        <v/>
      </c>
      <c r="F11" s="86" t="s">
        <v>55</v>
      </c>
      <c r="H11" s="96" t="str">
        <f>IFERROR(VLOOKUP(G11,Equipes,2,FALSE),"")</f>
        <v/>
      </c>
      <c r="J11" s="96" t="str">
        <f>IFERROR(VLOOKUP(I11,Equipes,2,FALSE),"")</f>
        <v/>
      </c>
    </row>
    <row r="12" spans="1:52" ht="24" thickBot="1" x14ac:dyDescent="0.4">
      <c r="B12" s="81" t="str">
        <f>IFERROR(VLOOKUP(A12,Equipes,2,FALSE),"")</f>
        <v/>
      </c>
      <c r="D12" s="81" t="str">
        <f>IFERROR(VLOOKUP(C12,Equipes,2,FALSE),"")</f>
        <v/>
      </c>
      <c r="F12" s="86" t="s">
        <v>55</v>
      </c>
      <c r="H12" s="96" t="str">
        <f>IFERROR(VLOOKUP(G12,Equipes,2,FALSE),"")</f>
        <v/>
      </c>
      <c r="J12" s="96" t="str">
        <f>IFERROR(VLOOKUP(I12,Equipes,2,FALSE),"")</f>
        <v/>
      </c>
    </row>
    <row r="13" spans="1:52" ht="24" thickBot="1" x14ac:dyDescent="0.4">
      <c r="B13" s="81" t="str">
        <f>IFERROR(VLOOKUP(A13,Equipes,2,FALSE),"")</f>
        <v/>
      </c>
      <c r="D13" s="81" t="str">
        <f>IFERROR(VLOOKUP(C13,Equipes,2,FALSE),"")</f>
        <v/>
      </c>
      <c r="F13" s="86" t="s">
        <v>55</v>
      </c>
      <c r="H13" s="96" t="str">
        <f>IFERROR(VLOOKUP(G13,Equipes,2,FALSE),"")</f>
        <v/>
      </c>
      <c r="J13" s="96" t="str">
        <f>IFERROR(VLOOKUP(I13,Equipes,2,FALSE),"")</f>
        <v/>
      </c>
    </row>
    <row r="14" spans="1:52" ht="24" thickBot="1" x14ac:dyDescent="0.4">
      <c r="B14" s="81" t="str">
        <f>IFERROR(VLOOKUP(A14,Equipes,2,FALSE),"")</f>
        <v/>
      </c>
      <c r="D14" s="81" t="str">
        <f>IFERROR(VLOOKUP(C14,Equipes,2,FALSE),"")</f>
        <v/>
      </c>
      <c r="F14" s="86" t="s">
        <v>55</v>
      </c>
      <c r="H14" s="96" t="str">
        <f>IFERROR(VLOOKUP(G14,Equipes,2,FALSE),"")</f>
        <v/>
      </c>
      <c r="J14" s="96" t="str">
        <f>IFERROR(VLOOKUP(I14,Equipes,2,FALSE),"")</f>
        <v/>
      </c>
    </row>
    <row r="15" spans="1:52" ht="24" thickBot="1" x14ac:dyDescent="0.4">
      <c r="B15" s="81" t="str">
        <f>IFERROR(VLOOKUP(A15,Equipes,2,FALSE),"")</f>
        <v/>
      </c>
      <c r="D15" s="81" t="str">
        <f>IFERROR(VLOOKUP(C15,Equipes,2,FALSE),"")</f>
        <v/>
      </c>
      <c r="F15" s="86" t="s">
        <v>55</v>
      </c>
      <c r="H15" s="96" t="str">
        <f>IFERROR(VLOOKUP(G15,Equipes,2,FALSE),"")</f>
        <v/>
      </c>
      <c r="J15" s="96" t="str">
        <f>IFERROR(VLOOKUP(I15,Equipes,2,FALSE),"")</f>
        <v/>
      </c>
    </row>
    <row r="16" spans="1:52" ht="24" thickBot="1" x14ac:dyDescent="0.4">
      <c r="B16" s="81" t="str">
        <f>IFERROR(VLOOKUP(A16,Equipes,2,FALSE),"")</f>
        <v/>
      </c>
      <c r="D16" s="81" t="str">
        <f>IFERROR(VLOOKUP(C16,Equipes,2,FALSE),"")</f>
        <v/>
      </c>
      <c r="F16" s="86" t="s">
        <v>55</v>
      </c>
      <c r="H16" s="96" t="str">
        <f>IFERROR(VLOOKUP(G16,Equipes,2,FALSE),"")</f>
        <v/>
      </c>
      <c r="J16" s="96" t="str">
        <f>IFERROR(VLOOKUP(I16,Equipes,2,FALSE),"")</f>
        <v/>
      </c>
    </row>
    <row r="17" spans="2:10" ht="24" thickBot="1" x14ac:dyDescent="0.4">
      <c r="B17" s="81" t="str">
        <f>IFERROR(VLOOKUP(A17,Equipes,2,FALSE),"")</f>
        <v/>
      </c>
      <c r="D17" s="81" t="str">
        <f>IFERROR(VLOOKUP(C17,Equipes,2,FALSE),"")</f>
        <v/>
      </c>
      <c r="F17" s="86" t="s">
        <v>55</v>
      </c>
      <c r="H17" s="96" t="str">
        <f>IFERROR(VLOOKUP(G17,Equipes,2,FALSE),"")</f>
        <v/>
      </c>
      <c r="J17" s="96" t="str">
        <f>IFERROR(VLOOKUP(I17,Equipes,2,FALSE),"")</f>
        <v/>
      </c>
    </row>
    <row r="18" spans="2:10" ht="24" thickBot="1" x14ac:dyDescent="0.4">
      <c r="B18" s="81" t="str">
        <f>IFERROR(VLOOKUP(A18,Equipes,2,FALSE),"")</f>
        <v/>
      </c>
      <c r="D18" s="81" t="str">
        <f>IFERROR(VLOOKUP(C18,Equipes,2,FALSE),"")</f>
        <v/>
      </c>
      <c r="F18" s="86" t="s">
        <v>55</v>
      </c>
      <c r="H18" s="96" t="str">
        <f>IFERROR(VLOOKUP(G18,Equipes,2,FALSE),"")</f>
        <v/>
      </c>
      <c r="J18" s="96" t="str">
        <f>IFERROR(VLOOKUP(I18,Equipes,2,FALSE),"")</f>
        <v/>
      </c>
    </row>
    <row r="19" spans="2:10" ht="24" thickBot="1" x14ac:dyDescent="0.4">
      <c r="B19" s="81" t="str">
        <f>IFERROR(VLOOKUP(A19,Equipes,2,FALSE),"")</f>
        <v/>
      </c>
      <c r="D19" s="81" t="str">
        <f>IFERROR(VLOOKUP(C19,Equipes,2,FALSE),"")</f>
        <v/>
      </c>
      <c r="F19" s="86" t="s">
        <v>55</v>
      </c>
      <c r="H19" s="96" t="str">
        <f>IFERROR(VLOOKUP(G19,Equipes,2,FALSE),"")</f>
        <v/>
      </c>
      <c r="J19" s="96" t="str">
        <f>IFERROR(VLOOKUP(I19,Equipes,2,FALSE),"")</f>
        <v/>
      </c>
    </row>
    <row r="20" spans="2:10" ht="24" thickBot="1" x14ac:dyDescent="0.4">
      <c r="B20" s="81" t="str">
        <f>IFERROR(VLOOKUP(A20,Equipes,2,FALSE),"")</f>
        <v/>
      </c>
      <c r="D20" s="81" t="str">
        <f>IFERROR(VLOOKUP(C20,Equipes,2,FALSE),"")</f>
        <v/>
      </c>
      <c r="F20" s="86" t="s">
        <v>55</v>
      </c>
      <c r="H20" s="96" t="str">
        <f>IFERROR(VLOOKUP(G20,Equipes,2,FALSE),"")</f>
        <v/>
      </c>
      <c r="J20" s="96" t="str">
        <f>IFERROR(VLOOKUP(I20,Equipes,2,FALSE),"")</f>
        <v/>
      </c>
    </row>
    <row r="21" spans="2:10" ht="24" thickBot="1" x14ac:dyDescent="0.4">
      <c r="B21" s="81" t="str">
        <f>IFERROR(VLOOKUP(A21,Equipes,2,FALSE),"")</f>
        <v/>
      </c>
      <c r="D21" s="81" t="str">
        <f>IFERROR(VLOOKUP(C21,Equipes,2,FALSE),"")</f>
        <v/>
      </c>
      <c r="F21" s="86" t="s">
        <v>55</v>
      </c>
      <c r="H21" s="96" t="str">
        <f>IFERROR(VLOOKUP(G21,Equipes,2,FALSE),"")</f>
        <v/>
      </c>
      <c r="J21" s="96" t="str">
        <f>IFERROR(VLOOKUP(I21,Equipes,2,FALSE),"")</f>
        <v/>
      </c>
    </row>
    <row r="22" spans="2:10" ht="24" thickBot="1" x14ac:dyDescent="0.4">
      <c r="B22" s="81" t="str">
        <f>IFERROR(VLOOKUP(A22,Equipes,2,FALSE),"")</f>
        <v/>
      </c>
      <c r="D22" s="81" t="str">
        <f>IFERROR(VLOOKUP(C22,Equipes,2,FALSE),"")</f>
        <v/>
      </c>
      <c r="F22" s="86" t="s">
        <v>55</v>
      </c>
      <c r="H22" s="96" t="str">
        <f>IFERROR(VLOOKUP(G22,Equipes,2,FALSE),"")</f>
        <v/>
      </c>
      <c r="J22" s="96" t="str">
        <f>IFERROR(VLOOKUP(I22,Equipes,2,FALSE),"")</f>
        <v/>
      </c>
    </row>
    <row r="23" spans="2:10" ht="24" thickBot="1" x14ac:dyDescent="0.4">
      <c r="B23" s="81" t="str">
        <f>IFERROR(VLOOKUP(A23,Equipes,2,FALSE),"")</f>
        <v/>
      </c>
      <c r="D23" s="81" t="str">
        <f>IFERROR(VLOOKUP(C23,Equipes,2,FALSE),"")</f>
        <v/>
      </c>
      <c r="F23" s="86" t="s">
        <v>55</v>
      </c>
      <c r="H23" s="96" t="str">
        <f>IFERROR(VLOOKUP(G23,Equipes,2,FALSE),"")</f>
        <v/>
      </c>
      <c r="J23" s="96" t="str">
        <f>IFERROR(VLOOKUP(I23,Equipes,2,FALSE),"")</f>
        <v/>
      </c>
    </row>
    <row r="24" spans="2:10" ht="24" thickBot="1" x14ac:dyDescent="0.4">
      <c r="B24" s="81" t="str">
        <f>IFERROR(VLOOKUP(A24,Equipes,2,FALSE),"")</f>
        <v/>
      </c>
      <c r="D24" s="81" t="str">
        <f>IFERROR(VLOOKUP(C24,Equipes,2,FALSE),"")</f>
        <v/>
      </c>
      <c r="F24" s="86" t="s">
        <v>55</v>
      </c>
      <c r="H24" s="96" t="str">
        <f>IFERROR(VLOOKUP(G24,Equipes,2,FALSE),"")</f>
        <v/>
      </c>
      <c r="J24" s="96" t="str">
        <f>IFERROR(VLOOKUP(I24,Equipes,2,FALSE),"")</f>
        <v/>
      </c>
    </row>
    <row r="25" spans="2:10" ht="24" thickBot="1" x14ac:dyDescent="0.4">
      <c r="B25" s="81" t="str">
        <f>IFERROR(VLOOKUP(A25,Equipes,2,FALSE),"")</f>
        <v/>
      </c>
      <c r="D25" s="81" t="str">
        <f>IFERROR(VLOOKUP(C25,Equipes,2,FALSE),"")</f>
        <v/>
      </c>
      <c r="F25" s="86" t="s">
        <v>55</v>
      </c>
      <c r="H25" s="96" t="str">
        <f>IFERROR(VLOOKUP(G25,Equipes,2,FALSE),"")</f>
        <v/>
      </c>
      <c r="J25" s="96" t="str">
        <f>IFERROR(VLOOKUP(I25,Equipes,2,FALSE),"")</f>
        <v/>
      </c>
    </row>
    <row r="26" spans="2:10" ht="24" thickBot="1" x14ac:dyDescent="0.4">
      <c r="B26" s="81" t="str">
        <f>IFERROR(VLOOKUP(A26,Equipes,2,FALSE),"")</f>
        <v/>
      </c>
      <c r="D26" s="81" t="str">
        <f>IFERROR(VLOOKUP(C26,Equipes,2,FALSE),"")</f>
        <v/>
      </c>
      <c r="F26" s="86" t="s">
        <v>55</v>
      </c>
      <c r="H26" s="96" t="str">
        <f>IFERROR(VLOOKUP(G26,Equipes,2,FALSE),"")</f>
        <v/>
      </c>
      <c r="J26" s="96" t="str">
        <f>IFERROR(VLOOKUP(I26,Equipes,2,FALSE),"")</f>
        <v/>
      </c>
    </row>
    <row r="27" spans="2:10" ht="24" thickBot="1" x14ac:dyDescent="0.4">
      <c r="B27" s="81" t="str">
        <f>IFERROR(VLOOKUP(A27,Equipes,2,FALSE),"")</f>
        <v/>
      </c>
      <c r="D27" s="81" t="str">
        <f>IFERROR(VLOOKUP(C27,Equipes,2,FALSE),"")</f>
        <v/>
      </c>
      <c r="F27" s="86" t="s">
        <v>55</v>
      </c>
      <c r="H27" s="96" t="str">
        <f>IFERROR(VLOOKUP(G27,Equipes,2,FALSE),"")</f>
        <v/>
      </c>
      <c r="J27" s="96" t="str">
        <f>IFERROR(VLOOKUP(I27,Equipes,2,FALSE),"")</f>
        <v/>
      </c>
    </row>
    <row r="28" spans="2:10" ht="24" thickBot="1" x14ac:dyDescent="0.4">
      <c r="B28" s="81" t="str">
        <f>IFERROR(VLOOKUP(A28,Equipes,2,FALSE),"")</f>
        <v/>
      </c>
      <c r="D28" s="81" t="str">
        <f>IFERROR(VLOOKUP(C28,Equipes,2,FALSE),"")</f>
        <v/>
      </c>
      <c r="F28" s="86" t="s">
        <v>55</v>
      </c>
      <c r="H28" s="96" t="str">
        <f>IFERROR(VLOOKUP(G28,Equipes,2,FALSE),"")</f>
        <v/>
      </c>
      <c r="J28" s="96" t="str">
        <f>IFERROR(VLOOKUP(I28,Equipes,2,FALSE),"")</f>
        <v/>
      </c>
    </row>
    <row r="29" spans="2:10" ht="24" thickBot="1" x14ac:dyDescent="0.4">
      <c r="B29" s="81" t="str">
        <f>IFERROR(VLOOKUP(A29,Equipes,2,FALSE),"")</f>
        <v/>
      </c>
      <c r="D29" s="81" t="str">
        <f>IFERROR(VLOOKUP(C29,Equipes,2,FALSE),"")</f>
        <v/>
      </c>
      <c r="F29" s="86" t="s">
        <v>55</v>
      </c>
      <c r="H29" s="96" t="str">
        <f>IFERROR(VLOOKUP(G29,Equipes,2,FALSE),"")</f>
        <v/>
      </c>
      <c r="J29" s="96" t="str">
        <f>IFERROR(VLOOKUP(I29,Equipes,2,FALSE),"")</f>
        <v/>
      </c>
    </row>
    <row r="30" spans="2:10" ht="24" thickBot="1" x14ac:dyDescent="0.4">
      <c r="B30" s="81" t="str">
        <f>IFERROR(VLOOKUP(A30,Equipes,2,FALSE),"")</f>
        <v/>
      </c>
      <c r="D30" s="81" t="str">
        <f>IFERROR(VLOOKUP(C30,Equipes,2,FALSE),"")</f>
        <v/>
      </c>
      <c r="F30" s="86" t="s">
        <v>55</v>
      </c>
      <c r="H30" s="96" t="str">
        <f>IFERROR(VLOOKUP(G30,Equipes,2,FALSE),"")</f>
        <v/>
      </c>
      <c r="J30" s="96" t="str">
        <f>IFERROR(VLOOKUP(I30,Equipes,2,FALSE),"")</f>
        <v/>
      </c>
    </row>
    <row r="31" spans="2:10" ht="24" thickBot="1" x14ac:dyDescent="0.4">
      <c r="B31" s="81" t="str">
        <f>IFERROR(VLOOKUP(A31,Equipes,2,FALSE),"")</f>
        <v/>
      </c>
      <c r="D31" s="81" t="str">
        <f>IFERROR(VLOOKUP(C31,Equipes,2,FALSE),"")</f>
        <v/>
      </c>
      <c r="F31" s="86" t="s">
        <v>55</v>
      </c>
      <c r="H31" s="96" t="str">
        <f>IFERROR(VLOOKUP(G31,Equipes,2,FALSE),"")</f>
        <v/>
      </c>
      <c r="J31" s="96" t="str">
        <f>IFERROR(VLOOKUP(I31,Equipes,2,FALSE),"")</f>
        <v/>
      </c>
    </row>
    <row r="32" spans="2:10" ht="24" thickBot="1" x14ac:dyDescent="0.4">
      <c r="B32" s="81" t="str">
        <f>IFERROR(VLOOKUP(A32,Equipes,2,FALSE),"")</f>
        <v/>
      </c>
      <c r="D32" s="81" t="str">
        <f>IFERROR(VLOOKUP(C32,Equipes,2,FALSE),"")</f>
        <v/>
      </c>
      <c r="F32" s="86" t="s">
        <v>55</v>
      </c>
      <c r="H32" s="96" t="str">
        <f>IFERROR(VLOOKUP(G32,Equipes,2,FALSE),"")</f>
        <v/>
      </c>
      <c r="J32" s="96" t="str">
        <f>IFERROR(VLOOKUP(I32,Equipes,2,FALSE),"")</f>
        <v/>
      </c>
    </row>
    <row r="33" spans="2:10" ht="24" thickBot="1" x14ac:dyDescent="0.4">
      <c r="B33" s="81" t="str">
        <f>IFERROR(VLOOKUP(A33,Equipes,2,FALSE),"")</f>
        <v/>
      </c>
      <c r="D33" s="81" t="str">
        <f>IFERROR(VLOOKUP(C33,Equipes,2,FALSE),"")</f>
        <v/>
      </c>
      <c r="F33" s="86" t="s">
        <v>55</v>
      </c>
      <c r="H33" s="96" t="str">
        <f>IFERROR(VLOOKUP(G33,Equipes,2,FALSE),"")</f>
        <v/>
      </c>
      <c r="J33" s="96" t="str">
        <f>IFERROR(VLOOKUP(I33,Equipes,2,FALSE),"")</f>
        <v/>
      </c>
    </row>
    <row r="34" spans="2:10" ht="24" thickBot="1" x14ac:dyDescent="0.4">
      <c r="B34" s="81" t="str">
        <f>IFERROR(VLOOKUP(A34,Equipes,2,FALSE),"")</f>
        <v/>
      </c>
      <c r="D34" s="81" t="str">
        <f>IFERROR(VLOOKUP(C34,Equipes,2,FALSE),"")</f>
        <v/>
      </c>
      <c r="F34" s="86" t="s">
        <v>55</v>
      </c>
      <c r="H34" s="96" t="str">
        <f>IFERROR(VLOOKUP(G34,Equipes,2,FALSE),"")</f>
        <v/>
      </c>
      <c r="J34" s="96" t="str">
        <f>IFERROR(VLOOKUP(I34,Equipes,2,FALSE),"")</f>
        <v/>
      </c>
    </row>
    <row r="35" spans="2:10" ht="24" thickBot="1" x14ac:dyDescent="0.4">
      <c r="B35" s="81" t="str">
        <f>IFERROR(VLOOKUP(A35,Equipes,2,FALSE),"")</f>
        <v/>
      </c>
      <c r="D35" s="81" t="str">
        <f>IFERROR(VLOOKUP(C35,Equipes,2,FALSE),"")</f>
        <v/>
      </c>
      <c r="F35" s="86" t="s">
        <v>55</v>
      </c>
      <c r="H35" s="96" t="str">
        <f>IFERROR(VLOOKUP(G35,Equipes,2,FALSE),"")</f>
        <v/>
      </c>
      <c r="J35" s="96" t="str">
        <f>IFERROR(VLOOKUP(I35,Equipes,2,FALSE),"")</f>
        <v/>
      </c>
    </row>
    <row r="36" spans="2:10" ht="24" thickBot="1" x14ac:dyDescent="0.4">
      <c r="B36" s="81" t="str">
        <f>IFERROR(VLOOKUP(A36,Equipes,2,FALSE),"")</f>
        <v/>
      </c>
      <c r="D36" s="81" t="str">
        <f>IFERROR(VLOOKUP(C36,Equipes,2,FALSE),"")</f>
        <v/>
      </c>
      <c r="F36" s="86" t="s">
        <v>55</v>
      </c>
      <c r="H36" s="96" t="str">
        <f>IFERROR(VLOOKUP(G36,Equipes,2,FALSE),"")</f>
        <v/>
      </c>
      <c r="J36" s="96" t="str">
        <f>IFERROR(VLOOKUP(I36,Equipes,2,FALSE),"")</f>
        <v/>
      </c>
    </row>
    <row r="37" spans="2:10" ht="24" thickBot="1" x14ac:dyDescent="0.4">
      <c r="B37" s="81" t="str">
        <f>IFERROR(VLOOKUP(A37,Equipes,2,FALSE),"")</f>
        <v/>
      </c>
      <c r="D37" s="81" t="str">
        <f>IFERROR(VLOOKUP(C37,Equipes,2,FALSE),"")</f>
        <v/>
      </c>
      <c r="F37" s="86" t="s">
        <v>55</v>
      </c>
      <c r="H37" s="96" t="str">
        <f>IFERROR(VLOOKUP(G37,Equipes,2,FALSE),"")</f>
        <v/>
      </c>
      <c r="J37" s="96" t="str">
        <f>IFERROR(VLOOKUP(I37,Equipes,2,FALSE),"")</f>
        <v/>
      </c>
    </row>
    <row r="38" spans="2:10" ht="24" thickBot="1" x14ac:dyDescent="0.4">
      <c r="B38" s="81" t="str">
        <f>IFERROR(VLOOKUP(A38,Equipes,2,FALSE),"")</f>
        <v/>
      </c>
      <c r="D38" s="81" t="str">
        <f>IFERROR(VLOOKUP(C38,Equipes,2,FALSE),"")</f>
        <v/>
      </c>
      <c r="F38" s="86" t="s">
        <v>55</v>
      </c>
      <c r="H38" s="96" t="str">
        <f>IFERROR(VLOOKUP(G38,Equipes,2,FALSE),"")</f>
        <v/>
      </c>
      <c r="J38" s="96" t="str">
        <f>IFERROR(VLOOKUP(I38,Equipes,2,FALSE),"")</f>
        <v/>
      </c>
    </row>
    <row r="39" spans="2:10" ht="24" thickBot="1" x14ac:dyDescent="0.4">
      <c r="B39" s="81" t="str">
        <f>IFERROR(VLOOKUP(A39,Equipes,2,FALSE),"")</f>
        <v/>
      </c>
      <c r="D39" s="81" t="str">
        <f>IFERROR(VLOOKUP(C39,Equipes,2,FALSE),"")</f>
        <v/>
      </c>
      <c r="F39" s="86" t="s">
        <v>55</v>
      </c>
      <c r="H39" s="96" t="str">
        <f>IFERROR(VLOOKUP(G39,Equipes,2,FALSE),"")</f>
        <v/>
      </c>
      <c r="J39" s="96" t="str">
        <f>IFERROR(VLOOKUP(I39,Equipes,2,FALSE),"")</f>
        <v/>
      </c>
    </row>
    <row r="40" spans="2:10" ht="24" thickBot="1" x14ac:dyDescent="0.4">
      <c r="B40" s="81" t="str">
        <f>IFERROR(VLOOKUP(A40,Equipes,2,FALSE),"")</f>
        <v/>
      </c>
      <c r="D40" s="81" t="str">
        <f>IFERROR(VLOOKUP(C40,Equipes,2,FALSE),"")</f>
        <v/>
      </c>
      <c r="F40" s="86" t="s">
        <v>55</v>
      </c>
      <c r="H40" s="96" t="str">
        <f>IFERROR(VLOOKUP(G40,Equipes,2,FALSE),"")</f>
        <v/>
      </c>
      <c r="J40" s="96" t="str">
        <f>IFERROR(VLOOKUP(I40,Equipes,2,FALSE),"")</f>
        <v/>
      </c>
    </row>
    <row r="41" spans="2:10" ht="24" thickBot="1" x14ac:dyDescent="0.4">
      <c r="B41" s="81" t="str">
        <f>IFERROR(VLOOKUP(A41,Equipes,2,FALSE),"")</f>
        <v/>
      </c>
      <c r="D41" s="81" t="str">
        <f>IFERROR(VLOOKUP(C41,Equipes,2,FALSE),"")</f>
        <v/>
      </c>
      <c r="F41" s="86" t="s">
        <v>55</v>
      </c>
      <c r="H41" s="96" t="str">
        <f>IFERROR(VLOOKUP(G41,Equipes,2,FALSE),"")</f>
        <v/>
      </c>
      <c r="J41" s="96" t="str">
        <f>IFERROR(VLOOKUP(I41,Equipes,2,FALSE),"")</f>
        <v/>
      </c>
    </row>
    <row r="42" spans="2:10" ht="24" thickBot="1" x14ac:dyDescent="0.4">
      <c r="B42" s="81" t="str">
        <f>IFERROR(VLOOKUP(A42,Equipes,2,FALSE),"")</f>
        <v/>
      </c>
      <c r="D42" s="81" t="str">
        <f>IFERROR(VLOOKUP(C42,Equipes,2,FALSE),"")</f>
        <v/>
      </c>
      <c r="F42" s="86" t="s">
        <v>55</v>
      </c>
      <c r="H42" s="96" t="str">
        <f>IFERROR(VLOOKUP(G42,Equipes,2,FALSE),"")</f>
        <v/>
      </c>
      <c r="J42" s="96" t="str">
        <f>IFERROR(VLOOKUP(I42,Equipes,2,FALSE),"")</f>
        <v/>
      </c>
    </row>
    <row r="43" spans="2:10" ht="24" thickBot="1" x14ac:dyDescent="0.4">
      <c r="B43" s="81" t="str">
        <f>IFERROR(VLOOKUP(A43,Equipes,2,FALSE),"")</f>
        <v/>
      </c>
      <c r="D43" s="81" t="str">
        <f>IFERROR(VLOOKUP(C43,Equipes,2,FALSE),"")</f>
        <v/>
      </c>
      <c r="F43" s="86" t="s">
        <v>55</v>
      </c>
      <c r="H43" s="96" t="str">
        <f>IFERROR(VLOOKUP(G43,Equipes,2,FALSE),"")</f>
        <v/>
      </c>
      <c r="J43" s="96" t="str">
        <f>IFERROR(VLOOKUP(I43,Equipes,2,FALSE),"")</f>
        <v/>
      </c>
    </row>
    <row r="44" spans="2:10" ht="24" thickBot="1" x14ac:dyDescent="0.4">
      <c r="B44" s="81" t="str">
        <f>IFERROR(VLOOKUP(A44,Equipes,2,FALSE),"")</f>
        <v/>
      </c>
      <c r="D44" s="81" t="str">
        <f>IFERROR(VLOOKUP(C44,Equipes,2,FALSE),"")</f>
        <v/>
      </c>
      <c r="F44" s="86" t="s">
        <v>55</v>
      </c>
      <c r="H44" s="96" t="str">
        <f>IFERROR(VLOOKUP(G44,Equipes,2,FALSE),"")</f>
        <v/>
      </c>
      <c r="J44" s="96" t="str">
        <f>IFERROR(VLOOKUP(I44,Equipes,2,FALSE),"")</f>
        <v/>
      </c>
    </row>
    <row r="45" spans="2:10" ht="24" thickBot="1" x14ac:dyDescent="0.4">
      <c r="B45" s="81" t="str">
        <f>IFERROR(VLOOKUP(A45,Equipes,2,FALSE),"")</f>
        <v/>
      </c>
      <c r="D45" s="81" t="str">
        <f>IFERROR(VLOOKUP(C45,Equipes,2,FALSE),"")</f>
        <v/>
      </c>
      <c r="F45" s="86" t="s">
        <v>55</v>
      </c>
      <c r="H45" s="96" t="str">
        <f>IFERROR(VLOOKUP(G45,Equipes,2,FALSE),"")</f>
        <v/>
      </c>
      <c r="J45" s="96" t="str">
        <f>IFERROR(VLOOKUP(I45,Equipes,2,FALSE),"")</f>
        <v/>
      </c>
    </row>
    <row r="46" spans="2:10" ht="24" thickBot="1" x14ac:dyDescent="0.4">
      <c r="B46" s="81" t="str">
        <f>IFERROR(VLOOKUP(A46,Equipes,2,FALSE),"")</f>
        <v/>
      </c>
      <c r="D46" s="81" t="str">
        <f>IFERROR(VLOOKUP(C46,Equipes,2,FALSE),"")</f>
        <v/>
      </c>
      <c r="F46" s="86" t="s">
        <v>55</v>
      </c>
      <c r="H46" s="96" t="str">
        <f>IFERROR(VLOOKUP(G46,Equipes,2,FALSE),"")</f>
        <v/>
      </c>
      <c r="J46" s="96" t="str">
        <f>IFERROR(VLOOKUP(I46,Equipes,2,FALSE),"")</f>
        <v/>
      </c>
    </row>
    <row r="47" spans="2:10" ht="24" thickBot="1" x14ac:dyDescent="0.4">
      <c r="B47" s="81" t="str">
        <f>IFERROR(VLOOKUP(A47,Equipes,2,FALSE),"")</f>
        <v/>
      </c>
      <c r="D47" s="81" t="str">
        <f>IFERROR(VLOOKUP(C47,Equipes,2,FALSE),"")</f>
        <v/>
      </c>
      <c r="F47" s="86" t="s">
        <v>55</v>
      </c>
      <c r="H47" s="96" t="str">
        <f>IFERROR(VLOOKUP(G47,Equipes,2,FALSE),"")</f>
        <v/>
      </c>
      <c r="J47" s="96" t="str">
        <f>IFERROR(VLOOKUP(I47,Equipes,2,FALSE),"")</f>
        <v/>
      </c>
    </row>
    <row r="48" spans="2:10" ht="24" thickBot="1" x14ac:dyDescent="0.4">
      <c r="B48" s="81" t="str">
        <f>IFERROR(VLOOKUP(A48,Equipes,2,FALSE),"")</f>
        <v/>
      </c>
      <c r="D48" s="81" t="str">
        <f>IFERROR(VLOOKUP(C48,Equipes,2,FALSE),"")</f>
        <v/>
      </c>
      <c r="F48" s="86" t="s">
        <v>55</v>
      </c>
      <c r="H48" s="96" t="str">
        <f>IFERROR(VLOOKUP(G48,Equipes,2,FALSE),"")</f>
        <v/>
      </c>
      <c r="J48" s="96" t="str">
        <f>IFERROR(VLOOKUP(I48,Equipes,2,FALSE),"")</f>
        <v/>
      </c>
    </row>
    <row r="49" spans="2:10" ht="24" thickBot="1" x14ac:dyDescent="0.4">
      <c r="B49" s="81" t="str">
        <f>IFERROR(VLOOKUP(A49,Equipes,2,FALSE),"")</f>
        <v/>
      </c>
      <c r="D49" s="81" t="str">
        <f>IFERROR(VLOOKUP(C49,Equipes,2,FALSE),"")</f>
        <v/>
      </c>
      <c r="F49" s="86" t="s">
        <v>55</v>
      </c>
      <c r="H49" s="96" t="str">
        <f>IFERROR(VLOOKUP(G49,Equipes,2,FALSE),"")</f>
        <v/>
      </c>
      <c r="J49" s="96" t="str">
        <f>IFERROR(VLOOKUP(I49,Equipes,2,FALSE),"")</f>
        <v/>
      </c>
    </row>
    <row r="50" spans="2:10" ht="24" thickBot="1" x14ac:dyDescent="0.4">
      <c r="B50" s="81" t="str">
        <f>IFERROR(VLOOKUP(A50,Equipes,2,FALSE),"")</f>
        <v/>
      </c>
      <c r="D50" s="81" t="str">
        <f>IFERROR(VLOOKUP(C50,Equipes,2,FALSE),"")</f>
        <v/>
      </c>
      <c r="F50" s="86" t="s">
        <v>55</v>
      </c>
      <c r="H50" s="96" t="str">
        <f>IFERROR(VLOOKUP(G50,Equipes,2,FALSE),"")</f>
        <v/>
      </c>
      <c r="J50" s="96" t="str">
        <f>IFERROR(VLOOKUP(I50,Equipes,2,FALSE),"")</f>
        <v/>
      </c>
    </row>
    <row r="51" spans="2:10" ht="24" thickBot="1" x14ac:dyDescent="0.4">
      <c r="B51" s="81" t="str">
        <f>IFERROR(VLOOKUP(A51,Equipes,2,FALSE),"")</f>
        <v/>
      </c>
      <c r="D51" s="81" t="str">
        <f>IFERROR(VLOOKUP(C51,Equipes,2,FALSE),"")</f>
        <v/>
      </c>
      <c r="F51" s="86" t="s">
        <v>55</v>
      </c>
      <c r="H51" s="96" t="str">
        <f>IFERROR(VLOOKUP(G51,Equipes,2,FALSE),"")</f>
        <v/>
      </c>
      <c r="J51" s="96" t="str">
        <f>IFERROR(VLOOKUP(I51,Equipes,2,FALSE),"")</f>
        <v/>
      </c>
    </row>
    <row r="52" spans="2:10" ht="24" thickBot="1" x14ac:dyDescent="0.4">
      <c r="B52" s="81" t="str">
        <f>IFERROR(VLOOKUP(A52,Equipes,2,FALSE),"")</f>
        <v/>
      </c>
      <c r="D52" s="81" t="str">
        <f>IFERROR(VLOOKUP(C52,Equipes,2,FALSE),"")</f>
        <v/>
      </c>
      <c r="F52" s="86" t="s">
        <v>55</v>
      </c>
      <c r="H52" s="96" t="str">
        <f>IFERROR(VLOOKUP(G52,Equipes,2,FALSE),"")</f>
        <v/>
      </c>
      <c r="J52" s="96" t="str">
        <f>IFERROR(VLOOKUP(I52,Equipes,2,FALSE),"")</f>
        <v/>
      </c>
    </row>
    <row r="53" spans="2:10" ht="24" thickBot="1" x14ac:dyDescent="0.4">
      <c r="B53" s="81" t="str">
        <f>IFERROR(VLOOKUP(A53,Equipes,2,FALSE),"")</f>
        <v/>
      </c>
      <c r="D53" s="81" t="str">
        <f>IFERROR(VLOOKUP(C53,Equipes,2,FALSE),"")</f>
        <v/>
      </c>
      <c r="F53" s="86" t="s">
        <v>55</v>
      </c>
      <c r="H53" s="96" t="str">
        <f>IFERROR(VLOOKUP(G53,Equipes,2,FALSE),"")</f>
        <v/>
      </c>
      <c r="J53" s="96" t="str">
        <f>IFERROR(VLOOKUP(I53,Equipes,2,FALSE),"")</f>
        <v/>
      </c>
    </row>
    <row r="54" spans="2:10" ht="24" thickBot="1" x14ac:dyDescent="0.4">
      <c r="B54" s="81" t="str">
        <f>IFERROR(VLOOKUP(A54,Equipes,2,FALSE),"")</f>
        <v/>
      </c>
      <c r="D54" s="81" t="str">
        <f>IFERROR(VLOOKUP(C54,Equipes,2,FALSE),"")</f>
        <v/>
      </c>
      <c r="F54" s="86" t="s">
        <v>55</v>
      </c>
      <c r="H54" s="96" t="str">
        <f>IFERROR(VLOOKUP(G54,Equipes,2,FALSE),"")</f>
        <v/>
      </c>
      <c r="J54" s="96" t="str">
        <f>IFERROR(VLOOKUP(I54,Equipes,2,FALSE),"")</f>
        <v/>
      </c>
    </row>
    <row r="55" spans="2:10" ht="24" thickBot="1" x14ac:dyDescent="0.4">
      <c r="B55" s="81" t="str">
        <f>IFERROR(VLOOKUP(A55,Equipes,2,FALSE),"")</f>
        <v/>
      </c>
      <c r="D55" s="81" t="str">
        <f>IFERROR(VLOOKUP(C55,Equipes,2,FALSE),"")</f>
        <v/>
      </c>
      <c r="F55" s="86" t="s">
        <v>55</v>
      </c>
      <c r="H55" s="96" t="str">
        <f>IFERROR(VLOOKUP(G55,Equipes,2,FALSE),"")</f>
        <v/>
      </c>
      <c r="J55" s="96" t="str">
        <f>IFERROR(VLOOKUP(I55,Equipes,2,FALSE),"")</f>
        <v/>
      </c>
    </row>
    <row r="56" spans="2:10" ht="24" thickBot="1" x14ac:dyDescent="0.4">
      <c r="B56" s="81" t="str">
        <f>IFERROR(VLOOKUP(A56,Equipes,2,FALSE),"")</f>
        <v/>
      </c>
      <c r="D56" s="81" t="str">
        <f>IFERROR(VLOOKUP(C56,Equipes,2,FALSE),"")</f>
        <v/>
      </c>
      <c r="F56" s="86" t="s">
        <v>55</v>
      </c>
      <c r="H56" s="96" t="str">
        <f>IFERROR(VLOOKUP(G56,Equipes,2,FALSE),"")</f>
        <v/>
      </c>
      <c r="J56" s="96" t="str">
        <f>IFERROR(VLOOKUP(I56,Equipes,2,FALSE),"")</f>
        <v/>
      </c>
    </row>
    <row r="57" spans="2:10" ht="24" thickBot="1" x14ac:dyDescent="0.4">
      <c r="B57" s="81" t="str">
        <f>IFERROR(VLOOKUP(A57,Equipes,2,FALSE),"")</f>
        <v/>
      </c>
      <c r="D57" s="81" t="str">
        <f>IFERROR(VLOOKUP(C57,Equipes,2,FALSE),"")</f>
        <v/>
      </c>
      <c r="F57" s="86" t="s">
        <v>55</v>
      </c>
      <c r="H57" s="96" t="str">
        <f>IFERROR(VLOOKUP(G57,Equipes,2,FALSE),"")</f>
        <v/>
      </c>
      <c r="J57" s="96" t="str">
        <f>IFERROR(VLOOKUP(I57,Equipes,2,FALSE),"")</f>
        <v/>
      </c>
    </row>
    <row r="58" spans="2:10" ht="24" thickBot="1" x14ac:dyDescent="0.4">
      <c r="B58" s="81" t="str">
        <f>IFERROR(VLOOKUP(A58,Equipes,2,FALSE),"")</f>
        <v/>
      </c>
      <c r="D58" s="81" t="str">
        <f>IFERROR(VLOOKUP(C58,Equipes,2,FALSE),"")</f>
        <v/>
      </c>
      <c r="F58" s="86" t="s">
        <v>55</v>
      </c>
      <c r="H58" s="96" t="str">
        <f>IFERROR(VLOOKUP(G58,Equipes,2,FALSE),"")</f>
        <v/>
      </c>
      <c r="J58" s="96" t="str">
        <f>IFERROR(VLOOKUP(I58,Equipes,2,FALSE),"")</f>
        <v/>
      </c>
    </row>
    <row r="59" spans="2:10" ht="24" thickBot="1" x14ac:dyDescent="0.4">
      <c r="B59" s="81" t="str">
        <f>IFERROR(VLOOKUP(A59,Equipes,2,FALSE),"")</f>
        <v/>
      </c>
      <c r="D59" s="81" t="str">
        <f>IFERROR(VLOOKUP(C59,Equipes,2,FALSE),"")</f>
        <v/>
      </c>
      <c r="F59" s="86" t="s">
        <v>55</v>
      </c>
      <c r="H59" s="96" t="str">
        <f>IFERROR(VLOOKUP(G59,Equipes,2,FALSE),"")</f>
        <v/>
      </c>
      <c r="J59" s="96" t="str">
        <f>IFERROR(VLOOKUP(I59,Equipes,2,FALSE),"")</f>
        <v/>
      </c>
    </row>
    <row r="60" spans="2:10" ht="24" thickBot="1" x14ac:dyDescent="0.4">
      <c r="B60" s="81" t="str">
        <f>IFERROR(VLOOKUP(A60,Equipes,2,FALSE),"")</f>
        <v/>
      </c>
      <c r="D60" s="81" t="str">
        <f>IFERROR(VLOOKUP(C60,Equipes,2,FALSE),"")</f>
        <v/>
      </c>
      <c r="F60" s="86" t="s">
        <v>55</v>
      </c>
      <c r="H60" s="96" t="str">
        <f>IFERROR(VLOOKUP(G60,Equipes,2,FALSE),"")</f>
        <v/>
      </c>
      <c r="J60" s="96" t="str">
        <f>IFERROR(VLOOKUP(I60,Equipes,2,FALSE),"")</f>
        <v/>
      </c>
    </row>
    <row r="61" spans="2:10" ht="24" thickBot="1" x14ac:dyDescent="0.4">
      <c r="B61" s="81" t="str">
        <f>IFERROR(VLOOKUP(A61,Equipes,2,FALSE),"")</f>
        <v/>
      </c>
      <c r="D61" s="81" t="str">
        <f>IFERROR(VLOOKUP(C61,Equipes,2,FALSE),"")</f>
        <v/>
      </c>
      <c r="F61" s="86" t="s">
        <v>55</v>
      </c>
      <c r="H61" s="96" t="str">
        <f>IFERROR(VLOOKUP(G61,Equipes,2,FALSE),"")</f>
        <v/>
      </c>
      <c r="J61" s="96" t="str">
        <f>IFERROR(VLOOKUP(I61,Equipes,2,FALSE),"")</f>
        <v/>
      </c>
    </row>
    <row r="62" spans="2:10" ht="24" thickBot="1" x14ac:dyDescent="0.4">
      <c r="B62" s="81" t="str">
        <f>IFERROR(VLOOKUP(A62,Equipes,2,FALSE),"")</f>
        <v/>
      </c>
      <c r="D62" s="81" t="str">
        <f>IFERROR(VLOOKUP(C62,Equipes,2,FALSE),"")</f>
        <v/>
      </c>
      <c r="F62" s="86" t="s">
        <v>55</v>
      </c>
      <c r="H62" s="96" t="str">
        <f>IFERROR(VLOOKUP(G62,Equipes,2,FALSE),"")</f>
        <v/>
      </c>
      <c r="J62" s="96" t="str">
        <f>IFERROR(VLOOKUP(I62,Equipes,2,FALSE),"")</f>
        <v/>
      </c>
    </row>
    <row r="63" spans="2:10" ht="24" thickBot="1" x14ac:dyDescent="0.4">
      <c r="B63" s="81" t="str">
        <f>IFERROR(VLOOKUP(A63,Equipes,2,FALSE),"")</f>
        <v/>
      </c>
      <c r="D63" s="81" t="str">
        <f>IFERROR(VLOOKUP(C63,Equipes,2,FALSE),"")</f>
        <v/>
      </c>
      <c r="F63" s="86" t="s">
        <v>55</v>
      </c>
      <c r="H63" s="96" t="str">
        <f>IFERROR(VLOOKUP(G63,Equipes,2,FALSE),"")</f>
        <v/>
      </c>
      <c r="J63" s="96" t="str">
        <f>IFERROR(VLOOKUP(I63,Equipes,2,FALSE),"")</f>
        <v/>
      </c>
    </row>
    <row r="64" spans="2:10" ht="24" thickBot="1" x14ac:dyDescent="0.4">
      <c r="B64" s="81" t="str">
        <f>IFERROR(VLOOKUP(A64,Equipes,2,FALSE),"")</f>
        <v/>
      </c>
      <c r="D64" s="81" t="str">
        <f>IFERROR(VLOOKUP(C64,Equipes,2,FALSE),"")</f>
        <v/>
      </c>
      <c r="F64" s="86" t="s">
        <v>55</v>
      </c>
      <c r="H64" s="96" t="str">
        <f>IFERROR(VLOOKUP(G64,Equipes,2,FALSE),"")</f>
        <v/>
      </c>
      <c r="J64" s="96" t="str">
        <f>IFERROR(VLOOKUP(I64,Equipes,2,FALSE),"")</f>
        <v/>
      </c>
    </row>
    <row r="65" spans="2:10" ht="24" thickBot="1" x14ac:dyDescent="0.4">
      <c r="B65" s="81" t="str">
        <f>IFERROR(VLOOKUP(A65,Equipes,2,FALSE),"")</f>
        <v/>
      </c>
      <c r="D65" s="81" t="str">
        <f>IFERROR(VLOOKUP(C65,Equipes,2,FALSE),"")</f>
        <v/>
      </c>
      <c r="F65" s="86" t="s">
        <v>55</v>
      </c>
      <c r="H65" s="96" t="str">
        <f>IFERROR(VLOOKUP(G65,Equipes,2,FALSE),"")</f>
        <v/>
      </c>
      <c r="J65" s="96" t="str">
        <f>IFERROR(VLOOKUP(I65,Equipes,2,FALSE),"")</f>
        <v/>
      </c>
    </row>
    <row r="66" spans="2:10" ht="24" thickBot="1" x14ac:dyDescent="0.4">
      <c r="B66" s="81" t="str">
        <f>IFERROR(VLOOKUP(A66,Equipes,2,FALSE),"")</f>
        <v/>
      </c>
      <c r="D66" s="81" t="str">
        <f>IFERROR(VLOOKUP(C66,Equipes,2,FALSE),"")</f>
        <v/>
      </c>
      <c r="F66" s="86" t="s">
        <v>55</v>
      </c>
      <c r="H66" s="96" t="str">
        <f>IFERROR(VLOOKUP(G66,Equipes,2,FALSE),"")</f>
        <v/>
      </c>
      <c r="J66" s="96" t="str">
        <f>IFERROR(VLOOKUP(I66,Equipes,2,FALSE),"")</f>
        <v/>
      </c>
    </row>
    <row r="67" spans="2:10" ht="24" thickBot="1" x14ac:dyDescent="0.4">
      <c r="B67" s="81" t="str">
        <f>IFERROR(VLOOKUP(A67,Equipes,2,FALSE),"")</f>
        <v/>
      </c>
      <c r="D67" s="81" t="str">
        <f>IFERROR(VLOOKUP(C67,Equipes,2,FALSE),"")</f>
        <v/>
      </c>
      <c r="F67" s="86" t="s">
        <v>55</v>
      </c>
      <c r="H67" s="96" t="str">
        <f>IFERROR(VLOOKUP(G67,Equipes,2,FALSE),"")</f>
        <v/>
      </c>
      <c r="J67" s="96" t="str">
        <f>IFERROR(VLOOKUP(I67,Equipes,2,FALSE),"")</f>
        <v/>
      </c>
    </row>
    <row r="68" spans="2:10" ht="24" thickBot="1" x14ac:dyDescent="0.4">
      <c r="B68" s="81" t="str">
        <f>IFERROR(VLOOKUP(A68,Equipes,2,FALSE),"")</f>
        <v/>
      </c>
      <c r="D68" s="81" t="str">
        <f>IFERROR(VLOOKUP(C68,Equipes,2,FALSE),"")</f>
        <v/>
      </c>
      <c r="F68" s="86" t="s">
        <v>55</v>
      </c>
      <c r="H68" s="96" t="str">
        <f>IFERROR(VLOOKUP(G68,Equipes,2,FALSE),"")</f>
        <v/>
      </c>
      <c r="J68" s="96" t="str">
        <f>IFERROR(VLOOKUP(I68,Equipes,2,FALSE),"")</f>
        <v/>
      </c>
    </row>
    <row r="69" spans="2:10" ht="24" thickBot="1" x14ac:dyDescent="0.4">
      <c r="B69" s="81" t="str">
        <f>IFERROR(VLOOKUP(A69,Equipes,2,FALSE),"")</f>
        <v/>
      </c>
      <c r="D69" s="81" t="str">
        <f>IFERROR(VLOOKUP(C69,Equipes,2,FALSE),"")</f>
        <v/>
      </c>
      <c r="F69" s="86" t="s">
        <v>55</v>
      </c>
      <c r="H69" s="96" t="str">
        <f>IFERROR(VLOOKUP(G69,Equipes,2,FALSE),"")</f>
        <v/>
      </c>
      <c r="J69" s="96" t="str">
        <f>IFERROR(VLOOKUP(I69,Equipes,2,FALSE),"")</f>
        <v/>
      </c>
    </row>
    <row r="70" spans="2:10" ht="24" thickBot="1" x14ac:dyDescent="0.4">
      <c r="B70" s="81" t="str">
        <f>IFERROR(VLOOKUP(A70,Equipes,2,FALSE),"")</f>
        <v/>
      </c>
      <c r="D70" s="81" t="str">
        <f>IFERROR(VLOOKUP(C70,Equipes,2,FALSE),"")</f>
        <v/>
      </c>
      <c r="F70" s="86" t="s">
        <v>55</v>
      </c>
      <c r="H70" s="96" t="str">
        <f>IFERROR(VLOOKUP(G70,Equipes,2,FALSE),"")</f>
        <v/>
      </c>
      <c r="J70" s="96" t="str">
        <f>IFERROR(VLOOKUP(I70,Equipes,2,FALSE),"")</f>
        <v/>
      </c>
    </row>
    <row r="71" spans="2:10" ht="24" thickBot="1" x14ac:dyDescent="0.4">
      <c r="B71" s="81" t="str">
        <f>IFERROR(VLOOKUP(A71,Equipes,2,FALSE),"")</f>
        <v/>
      </c>
      <c r="D71" s="81" t="str">
        <f>IFERROR(VLOOKUP(C71,Equipes,2,FALSE),"")</f>
        <v/>
      </c>
      <c r="F71" s="86" t="s">
        <v>55</v>
      </c>
      <c r="H71" s="96" t="str">
        <f>IFERROR(VLOOKUP(G71,Equipes,2,FALSE),"")</f>
        <v/>
      </c>
      <c r="J71" s="96" t="str">
        <f>IFERROR(VLOOKUP(I71,Equipes,2,FALSE),"")</f>
        <v/>
      </c>
    </row>
    <row r="72" spans="2:10" ht="24" thickBot="1" x14ac:dyDescent="0.4">
      <c r="B72" s="81" t="str">
        <f>IFERROR(VLOOKUP(A72,Equipes,2,FALSE),"")</f>
        <v/>
      </c>
      <c r="D72" s="81" t="str">
        <f>IFERROR(VLOOKUP(C72,Equipes,2,FALSE),"")</f>
        <v/>
      </c>
      <c r="F72" s="86" t="s">
        <v>55</v>
      </c>
      <c r="H72" s="96" t="str">
        <f>IFERROR(VLOOKUP(G72,Equipes,2,FALSE),"")</f>
        <v/>
      </c>
      <c r="J72" s="96" t="str">
        <f>IFERROR(VLOOKUP(I72,Equipes,2,FALSE),"")</f>
        <v/>
      </c>
    </row>
    <row r="73" spans="2:10" ht="24" thickBot="1" x14ac:dyDescent="0.4">
      <c r="B73" s="81" t="str">
        <f>IFERROR(VLOOKUP(A73,Equipes,2,FALSE),"")</f>
        <v/>
      </c>
      <c r="D73" s="81" t="str">
        <f>IFERROR(VLOOKUP(C73,Equipes,2,FALSE),"")</f>
        <v/>
      </c>
      <c r="F73" s="86" t="s">
        <v>55</v>
      </c>
      <c r="H73" s="96" t="str">
        <f>IFERROR(VLOOKUP(G73,Equipes,2,FALSE),"")</f>
        <v/>
      </c>
      <c r="J73" s="96" t="str">
        <f>IFERROR(VLOOKUP(I73,Equipes,2,FALSE),"")</f>
        <v/>
      </c>
    </row>
    <row r="74" spans="2:10" ht="24" thickBot="1" x14ac:dyDescent="0.4">
      <c r="B74" s="81" t="str">
        <f>IFERROR(VLOOKUP(A74,Equipes,2,FALSE),"")</f>
        <v/>
      </c>
      <c r="D74" s="81" t="str">
        <f>IFERROR(VLOOKUP(C74,Equipes,2,FALSE),"")</f>
        <v/>
      </c>
      <c r="F74" s="86" t="s">
        <v>55</v>
      </c>
      <c r="H74" s="96" t="str">
        <f>IFERROR(VLOOKUP(G74,Equipes,2,FALSE),"")</f>
        <v/>
      </c>
      <c r="J74" s="96" t="str">
        <f>IFERROR(VLOOKUP(I74,Equipes,2,FALSE),"")</f>
        <v/>
      </c>
    </row>
    <row r="75" spans="2:10" ht="24" thickBot="1" x14ac:dyDescent="0.4">
      <c r="B75" s="81" t="str">
        <f>IFERROR(VLOOKUP(A75,Equipes,2,FALSE),"")</f>
        <v/>
      </c>
      <c r="D75" s="81" t="str">
        <f>IFERROR(VLOOKUP(C75,Equipes,2,FALSE),"")</f>
        <v/>
      </c>
      <c r="F75" s="86" t="s">
        <v>55</v>
      </c>
      <c r="H75" s="96" t="str">
        <f>IFERROR(VLOOKUP(G75,Equipes,2,FALSE),"")</f>
        <v/>
      </c>
      <c r="J75" s="96" t="str">
        <f>IFERROR(VLOOKUP(I75,Equipes,2,FALSE),"")</f>
        <v/>
      </c>
    </row>
    <row r="76" spans="2:10" ht="24" thickBot="1" x14ac:dyDescent="0.4">
      <c r="B76" s="81" t="str">
        <f>IFERROR(VLOOKUP(A76,Equipes,2,FALSE),"")</f>
        <v/>
      </c>
      <c r="D76" s="81" t="str">
        <f>IFERROR(VLOOKUP(C76,Equipes,2,FALSE),"")</f>
        <v/>
      </c>
      <c r="F76" s="86" t="s">
        <v>55</v>
      </c>
      <c r="H76" s="96" t="str">
        <f>IFERROR(VLOOKUP(G76,Equipes,2,FALSE),"")</f>
        <v/>
      </c>
      <c r="J76" s="96" t="str">
        <f>IFERROR(VLOOKUP(I76,Equipes,2,FALSE),"")</f>
        <v/>
      </c>
    </row>
    <row r="77" spans="2:10" ht="24" thickBot="1" x14ac:dyDescent="0.4">
      <c r="B77" s="81" t="str">
        <f>IFERROR(VLOOKUP(A77,Equipes,2,FALSE),"")</f>
        <v/>
      </c>
      <c r="D77" s="81" t="str">
        <f>IFERROR(VLOOKUP(C77,Equipes,2,FALSE),"")</f>
        <v/>
      </c>
      <c r="F77" s="86" t="s">
        <v>55</v>
      </c>
      <c r="H77" s="96" t="str">
        <f>IFERROR(VLOOKUP(G77,Equipes,2,FALSE),"")</f>
        <v/>
      </c>
      <c r="J77" s="96" t="str">
        <f>IFERROR(VLOOKUP(I77,Equipes,2,FALSE),"")</f>
        <v/>
      </c>
    </row>
    <row r="78" spans="2:10" ht="24" thickBot="1" x14ac:dyDescent="0.4">
      <c r="B78" s="81" t="str">
        <f>IFERROR(VLOOKUP(A78,Equipes,2,FALSE),"")</f>
        <v/>
      </c>
      <c r="D78" s="81" t="str">
        <f>IFERROR(VLOOKUP(C78,Equipes,2,FALSE),"")</f>
        <v/>
      </c>
      <c r="F78" s="86" t="s">
        <v>55</v>
      </c>
      <c r="H78" s="96" t="str">
        <f>IFERROR(VLOOKUP(G78,Equipes,2,FALSE),"")</f>
        <v/>
      </c>
      <c r="J78" s="96" t="str">
        <f>IFERROR(VLOOKUP(I78,Equipes,2,FALSE),"")</f>
        <v/>
      </c>
    </row>
    <row r="79" spans="2:10" ht="24" thickBot="1" x14ac:dyDescent="0.4">
      <c r="B79" s="81" t="str">
        <f>IFERROR(VLOOKUP(A79,Equipes,2,FALSE),"")</f>
        <v/>
      </c>
      <c r="D79" s="81" t="str">
        <f>IFERROR(VLOOKUP(C79,Equipes,2,FALSE),"")</f>
        <v/>
      </c>
      <c r="F79" s="86" t="s">
        <v>55</v>
      </c>
      <c r="H79" s="96" t="str">
        <f>IFERROR(VLOOKUP(G79,Equipes,2,FALSE),"")</f>
        <v/>
      </c>
      <c r="J79" s="96" t="str">
        <f>IFERROR(VLOOKUP(I79,Equipes,2,FALSE),"")</f>
        <v/>
      </c>
    </row>
    <row r="80" spans="2:10" ht="24" thickBot="1" x14ac:dyDescent="0.4">
      <c r="B80" s="81" t="str">
        <f>IFERROR(VLOOKUP(A80,Equipes,2,FALSE),"")</f>
        <v/>
      </c>
      <c r="D80" s="81" t="str">
        <f>IFERROR(VLOOKUP(C80,Equipes,2,FALSE),"")</f>
        <v/>
      </c>
      <c r="F80" s="86" t="s">
        <v>55</v>
      </c>
      <c r="H80" s="96" t="str">
        <f>IFERROR(VLOOKUP(G80,Equipes,2,FALSE),"")</f>
        <v/>
      </c>
      <c r="J80" s="96" t="str">
        <f>IFERROR(VLOOKUP(I80,Equipes,2,FALSE),"")</f>
        <v/>
      </c>
    </row>
    <row r="81" spans="2:10" ht="24" thickBot="1" x14ac:dyDescent="0.4">
      <c r="B81" s="81" t="str">
        <f>IFERROR(VLOOKUP(A81,Equipes,2,FALSE),"")</f>
        <v/>
      </c>
      <c r="D81" s="81" t="str">
        <f>IFERROR(VLOOKUP(C81,Equipes,2,FALSE),"")</f>
        <v/>
      </c>
      <c r="F81" s="86" t="s">
        <v>55</v>
      </c>
      <c r="H81" s="96" t="str">
        <f>IFERROR(VLOOKUP(G81,Equipes,2,FALSE),"")</f>
        <v/>
      </c>
      <c r="J81" s="96" t="str">
        <f>IFERROR(VLOOKUP(I81,Equipes,2,FALSE),"")</f>
        <v/>
      </c>
    </row>
    <row r="82" spans="2:10" ht="24" thickBot="1" x14ac:dyDescent="0.4">
      <c r="B82" s="81" t="str">
        <f>IFERROR(VLOOKUP(A82,Equipes,2,FALSE),"")</f>
        <v/>
      </c>
      <c r="D82" s="81" t="str">
        <f>IFERROR(VLOOKUP(C82,Equipes,2,FALSE),"")</f>
        <v/>
      </c>
      <c r="F82" s="86" t="s">
        <v>55</v>
      </c>
      <c r="H82" s="96" t="str">
        <f>IFERROR(VLOOKUP(G82,Equipes,2,FALSE),"")</f>
        <v/>
      </c>
      <c r="J82" s="96" t="str">
        <f>IFERROR(VLOOKUP(I82,Equipes,2,FALSE),"")</f>
        <v/>
      </c>
    </row>
    <row r="83" spans="2:10" ht="24" thickBot="1" x14ac:dyDescent="0.4">
      <c r="B83" s="81" t="str">
        <f>IFERROR(VLOOKUP(A83,Equipes,2,FALSE),"")</f>
        <v/>
      </c>
      <c r="D83" s="81" t="str">
        <f>IFERROR(VLOOKUP(C83,Equipes,2,FALSE),"")</f>
        <v/>
      </c>
      <c r="F83" s="86" t="s">
        <v>55</v>
      </c>
      <c r="H83" s="96" t="str">
        <f>IFERROR(VLOOKUP(G83,Equipes,2,FALSE),"")</f>
        <v/>
      </c>
      <c r="J83" s="96" t="str">
        <f>IFERROR(VLOOKUP(I83,Equipes,2,FALSE),"")</f>
        <v/>
      </c>
    </row>
    <row r="84" spans="2:10" ht="24" thickBot="1" x14ac:dyDescent="0.4">
      <c r="B84" s="81" t="str">
        <f>IFERROR(VLOOKUP(A84,Equipes,2,FALSE),"")</f>
        <v/>
      </c>
      <c r="D84" s="81" t="str">
        <f>IFERROR(VLOOKUP(C84,Equipes,2,FALSE),"")</f>
        <v/>
      </c>
      <c r="F84" s="86" t="s">
        <v>55</v>
      </c>
      <c r="H84" s="96" t="str">
        <f>IFERROR(VLOOKUP(G84,Equipes,2,FALSE),"")</f>
        <v/>
      </c>
      <c r="J84" s="96" t="str">
        <f>IFERROR(VLOOKUP(I84,Equipes,2,FALSE),"")</f>
        <v/>
      </c>
    </row>
    <row r="85" spans="2:10" ht="24" thickBot="1" x14ac:dyDescent="0.4">
      <c r="B85" s="81" t="str">
        <f>IFERROR(VLOOKUP(A85,Equipes,2,FALSE),"")</f>
        <v/>
      </c>
      <c r="D85" s="81" t="str">
        <f>IFERROR(VLOOKUP(C85,Equipes,2,FALSE),"")</f>
        <v/>
      </c>
      <c r="F85" s="86" t="s">
        <v>55</v>
      </c>
      <c r="H85" s="96" t="str">
        <f>IFERROR(VLOOKUP(G85,Equipes,2,FALSE),"")</f>
        <v/>
      </c>
      <c r="J85" s="96" t="str">
        <f>IFERROR(VLOOKUP(I85,Equipes,2,FALSE),"")</f>
        <v/>
      </c>
    </row>
    <row r="86" spans="2:10" ht="24" thickBot="1" x14ac:dyDescent="0.4">
      <c r="B86" s="81" t="str">
        <f>IFERROR(VLOOKUP(A86,Equipes,2,FALSE),"")</f>
        <v/>
      </c>
      <c r="D86" s="81" t="str">
        <f>IFERROR(VLOOKUP(C86,Equipes,2,FALSE),"")</f>
        <v/>
      </c>
      <c r="F86" s="86" t="s">
        <v>55</v>
      </c>
      <c r="H86" s="96" t="str">
        <f>IFERROR(VLOOKUP(G86,Equipes,2,FALSE),"")</f>
        <v/>
      </c>
      <c r="J86" s="96" t="str">
        <f>IFERROR(VLOOKUP(I86,Equipes,2,FALSE),"")</f>
        <v/>
      </c>
    </row>
    <row r="87" spans="2:10" ht="24" thickBot="1" x14ac:dyDescent="0.4">
      <c r="B87" s="81" t="str">
        <f>IFERROR(VLOOKUP(A87,Equipes,2,FALSE),"")</f>
        <v/>
      </c>
      <c r="D87" s="81" t="str">
        <f>IFERROR(VLOOKUP(C87,Equipes,2,FALSE),"")</f>
        <v/>
      </c>
      <c r="F87" s="86" t="s">
        <v>55</v>
      </c>
      <c r="H87" s="96" t="str">
        <f>IFERROR(VLOOKUP(G87,Equipes,2,FALSE),"")</f>
        <v/>
      </c>
      <c r="J87" s="96" t="str">
        <f>IFERROR(VLOOKUP(I87,Equipes,2,FALSE),"")</f>
        <v/>
      </c>
    </row>
    <row r="88" spans="2:10" ht="24" thickBot="1" x14ac:dyDescent="0.4">
      <c r="B88" s="81" t="str">
        <f>IFERROR(VLOOKUP(A88,Equipes,2,FALSE),"")</f>
        <v/>
      </c>
      <c r="D88" s="81" t="str">
        <f>IFERROR(VLOOKUP(C88,Equipes,2,FALSE),"")</f>
        <v/>
      </c>
      <c r="F88" s="86" t="s">
        <v>55</v>
      </c>
      <c r="H88" s="96" t="str">
        <f>IFERROR(VLOOKUP(G88,Equipes,2,FALSE),"")</f>
        <v/>
      </c>
      <c r="J88" s="96" t="str">
        <f>IFERROR(VLOOKUP(I88,Equipes,2,FALSE),"")</f>
        <v/>
      </c>
    </row>
    <row r="89" spans="2:10" ht="24" thickBot="1" x14ac:dyDescent="0.4">
      <c r="B89" s="81" t="str">
        <f>IFERROR(VLOOKUP(A89,Equipes,2,FALSE),"")</f>
        <v/>
      </c>
      <c r="D89" s="81" t="str">
        <f>IFERROR(VLOOKUP(C89,Equipes,2,FALSE),"")</f>
        <v/>
      </c>
      <c r="F89" s="86" t="s">
        <v>55</v>
      </c>
      <c r="H89" s="96" t="str">
        <f>IFERROR(VLOOKUP(G89,Equipes,2,FALSE),"")</f>
        <v/>
      </c>
      <c r="J89" s="96" t="str">
        <f>IFERROR(VLOOKUP(I89,Equipes,2,FALSE),"")</f>
        <v/>
      </c>
    </row>
    <row r="90" spans="2:10" ht="24" thickBot="1" x14ac:dyDescent="0.4">
      <c r="B90" s="81" t="str">
        <f>IFERROR(VLOOKUP(A90,Equipes,2,FALSE),"")</f>
        <v/>
      </c>
      <c r="D90" s="81" t="str">
        <f>IFERROR(VLOOKUP(C90,Equipes,2,FALSE),"")</f>
        <v/>
      </c>
      <c r="F90" s="86" t="s">
        <v>55</v>
      </c>
      <c r="H90" s="96" t="str">
        <f>IFERROR(VLOOKUP(G90,Equipes,2,FALSE),"")</f>
        <v/>
      </c>
      <c r="J90" s="96" t="str">
        <f>IFERROR(VLOOKUP(I90,Equipes,2,FALSE),"")</f>
        <v/>
      </c>
    </row>
    <row r="91" spans="2:10" ht="24" thickBot="1" x14ac:dyDescent="0.4">
      <c r="B91" s="81" t="str">
        <f>IFERROR(VLOOKUP(A91,Equipes,2,FALSE),"")</f>
        <v/>
      </c>
      <c r="D91" s="81" t="str">
        <f>IFERROR(VLOOKUP(C91,Equipes,2,FALSE),"")</f>
        <v/>
      </c>
      <c r="F91" s="86" t="s">
        <v>55</v>
      </c>
      <c r="H91" s="96" t="str">
        <f>IFERROR(VLOOKUP(G91,Equipes,2,FALSE),"")</f>
        <v/>
      </c>
      <c r="J91" s="96" t="str">
        <f>IFERROR(VLOOKUP(I91,Equipes,2,FALSE),"")</f>
        <v/>
      </c>
    </row>
    <row r="92" spans="2:10" ht="24" thickBot="1" x14ac:dyDescent="0.4">
      <c r="B92" s="81" t="str">
        <f>IFERROR(VLOOKUP(A92,Equipes,2,FALSE),"")</f>
        <v/>
      </c>
      <c r="D92" s="81" t="str">
        <f>IFERROR(VLOOKUP(C92,Equipes,2,FALSE),"")</f>
        <v/>
      </c>
      <c r="F92" s="86" t="s">
        <v>55</v>
      </c>
      <c r="H92" s="96" t="str">
        <f>IFERROR(VLOOKUP(G92,Equipes,2,FALSE),"")</f>
        <v/>
      </c>
      <c r="J92" s="96" t="str">
        <f>IFERROR(VLOOKUP(I92,Equipes,2,FALSE),"")</f>
        <v/>
      </c>
    </row>
    <row r="93" spans="2:10" ht="24" thickBot="1" x14ac:dyDescent="0.4">
      <c r="B93" s="81" t="str">
        <f>IFERROR(VLOOKUP(A93,Equipes,2,FALSE),"")</f>
        <v/>
      </c>
      <c r="D93" s="81" t="str">
        <f>IFERROR(VLOOKUP(C93,Equipes,2,FALSE),"")</f>
        <v/>
      </c>
      <c r="F93" s="86" t="s">
        <v>55</v>
      </c>
      <c r="H93" s="96" t="str">
        <f>IFERROR(VLOOKUP(G93,Equipes,2,FALSE),"")</f>
        <v/>
      </c>
      <c r="J93" s="96" t="str">
        <f>IFERROR(VLOOKUP(I93,Equipes,2,FALSE),"")</f>
        <v/>
      </c>
    </row>
    <row r="94" spans="2:10" ht="24" thickBot="1" x14ac:dyDescent="0.4">
      <c r="B94" s="81" t="str">
        <f>IFERROR(VLOOKUP(A94,Equipes,2,FALSE),"")</f>
        <v/>
      </c>
      <c r="D94" s="81" t="str">
        <f>IFERROR(VLOOKUP(C94,Equipes,2,FALSE),"")</f>
        <v/>
      </c>
      <c r="F94" s="86" t="s">
        <v>55</v>
      </c>
      <c r="H94" s="96" t="str">
        <f>IFERROR(VLOOKUP(G94,Equipes,2,FALSE),"")</f>
        <v/>
      </c>
      <c r="J94" s="96" t="str">
        <f>IFERROR(VLOOKUP(I94,Equipes,2,FALSE),"")</f>
        <v/>
      </c>
    </row>
    <row r="95" spans="2:10" ht="24" thickBot="1" x14ac:dyDescent="0.4">
      <c r="B95" s="81" t="str">
        <f>IFERROR(VLOOKUP(A95,Equipes,2,FALSE),"")</f>
        <v/>
      </c>
      <c r="D95" s="81" t="str">
        <f>IFERROR(VLOOKUP(C95,Equipes,2,FALSE),"")</f>
        <v/>
      </c>
      <c r="F95" s="86" t="s">
        <v>55</v>
      </c>
      <c r="H95" s="96" t="str">
        <f>IFERROR(VLOOKUP(G95,Equipes,2,FALSE),"")</f>
        <v/>
      </c>
      <c r="J95" s="96" t="str">
        <f>IFERROR(VLOOKUP(I95,Equipes,2,FALSE),"")</f>
        <v/>
      </c>
    </row>
    <row r="96" spans="2:10" ht="24" thickBot="1" x14ac:dyDescent="0.4">
      <c r="B96" s="81" t="str">
        <f>IFERROR(VLOOKUP(A96,Equipes,2,FALSE),"")</f>
        <v/>
      </c>
      <c r="D96" s="81" t="str">
        <f>IFERROR(VLOOKUP(C96,Equipes,2,FALSE),"")</f>
        <v/>
      </c>
      <c r="F96" s="86" t="s">
        <v>55</v>
      </c>
      <c r="H96" s="96" t="str">
        <f>IFERROR(VLOOKUP(G96,Equipes,2,FALSE),"")</f>
        <v/>
      </c>
      <c r="J96" s="96" t="str">
        <f>IFERROR(VLOOKUP(I96,Equipes,2,FALSE),"")</f>
        <v/>
      </c>
    </row>
    <row r="97" spans="2:10" ht="24" thickBot="1" x14ac:dyDescent="0.4">
      <c r="B97" s="81" t="str">
        <f>IFERROR(VLOOKUP(A97,Equipes,2,FALSE),"")</f>
        <v/>
      </c>
      <c r="D97" s="81" t="str">
        <f>IFERROR(VLOOKUP(C97,Equipes,2,FALSE),"")</f>
        <v/>
      </c>
      <c r="F97" s="86" t="s">
        <v>55</v>
      </c>
      <c r="H97" s="96" t="str">
        <f>IFERROR(VLOOKUP(G97,Equipes,2,FALSE),"")</f>
        <v/>
      </c>
      <c r="J97" s="96" t="str">
        <f>IFERROR(VLOOKUP(I97,Equipes,2,FALSE),"")</f>
        <v/>
      </c>
    </row>
    <row r="98" spans="2:10" ht="24" thickBot="1" x14ac:dyDescent="0.4">
      <c r="B98" s="81" t="str">
        <f>IFERROR(VLOOKUP(A98,Equipes,2,FALSE),"")</f>
        <v/>
      </c>
      <c r="D98" s="81" t="str">
        <f>IFERROR(VLOOKUP(C98,Equipes,2,FALSE),"")</f>
        <v/>
      </c>
      <c r="F98" s="86" t="s">
        <v>55</v>
      </c>
      <c r="H98" s="96" t="str">
        <f>IFERROR(VLOOKUP(G98,Equipes,2,FALSE),"")</f>
        <v/>
      </c>
      <c r="J98" s="96" t="str">
        <f>IFERROR(VLOOKUP(I98,Equipes,2,FALSE),"")</f>
        <v/>
      </c>
    </row>
    <row r="99" spans="2:10" ht="24" thickBot="1" x14ac:dyDescent="0.4">
      <c r="B99" s="81" t="str">
        <f>IFERROR(VLOOKUP(A99,Equipes,2,FALSE),"")</f>
        <v/>
      </c>
      <c r="D99" s="81" t="str">
        <f>IFERROR(VLOOKUP(C99,Equipes,2,FALSE),"")</f>
        <v/>
      </c>
      <c r="F99" s="86" t="s">
        <v>55</v>
      </c>
      <c r="H99" s="96" t="str">
        <f>IFERROR(VLOOKUP(G99,Equipes,2,FALSE),"")</f>
        <v/>
      </c>
      <c r="J99" s="96" t="str">
        <f>IFERROR(VLOOKUP(I99,Equipes,2,FALSE),"")</f>
        <v/>
      </c>
    </row>
    <row r="100" spans="2:10" ht="24" thickBot="1" x14ac:dyDescent="0.4">
      <c r="B100" s="81" t="str">
        <f>IFERROR(VLOOKUP(A100,Equipes,2,FALSE),"")</f>
        <v/>
      </c>
      <c r="D100" s="81" t="str">
        <f>IFERROR(VLOOKUP(C100,Equipes,2,FALSE),"")</f>
        <v/>
      </c>
      <c r="F100" s="86" t="s">
        <v>55</v>
      </c>
      <c r="H100" s="96" t="str">
        <f>IFERROR(VLOOKUP(G100,Equipes,2,FALSE),"")</f>
        <v/>
      </c>
      <c r="J100" s="96" t="str">
        <f>IFERROR(VLOOKUP(I100,Equipes,2,FALSE),"")</f>
        <v/>
      </c>
    </row>
  </sheetData>
  <conditionalFormatting sqref="B1">
    <cfRule type="cellIs" dxfId="26" priority="25" operator="greaterThan">
      <formula>12</formula>
    </cfRule>
    <cfRule type="cellIs" dxfId="25" priority="26" operator="lessThan">
      <formula>13</formula>
    </cfRule>
  </conditionalFormatting>
  <conditionalFormatting sqref="E6:E100">
    <cfRule type="cellIs" dxfId="24" priority="16" operator="greaterThan">
      <formula>12</formula>
    </cfRule>
    <cfRule type="cellIs" dxfId="23" priority="17" operator="greaterThan">
      <formula>12</formula>
    </cfRule>
    <cfRule type="cellIs" dxfId="22" priority="18" operator="greaterThan">
      <formula>12</formula>
    </cfRule>
    <cfRule type="cellIs" dxfId="21" priority="19" operator="greaterThan">
      <formula>12</formula>
    </cfRule>
  </conditionalFormatting>
  <conditionalFormatting sqref="E6:E100">
    <cfRule type="cellIs" dxfId="20" priority="12" operator="greaterThan">
      <formula>12</formula>
    </cfRule>
    <cfRule type="cellIs" dxfId="19" priority="13" operator="greaterThan">
      <formula>12</formula>
    </cfRule>
    <cfRule type="cellIs" dxfId="18" priority="14" operator="greaterThan">
      <formula>12</formula>
    </cfRule>
    <cfRule type="cellIs" dxfId="17" priority="15" operator="greaterThan">
      <formula>12</formula>
    </cfRule>
  </conditionalFormatting>
  <conditionalFormatting sqref="E6:E100">
    <cfRule type="cellIs" dxfId="16" priority="11" operator="greaterThan">
      <formula>12</formula>
    </cfRule>
  </conditionalFormatting>
  <conditionalFormatting sqref="E6:E100">
    <cfRule type="cellIs" dxfId="15" priority="8" operator="greaterThan">
      <formula>12</formula>
    </cfRule>
  </conditionalFormatting>
  <conditionalFormatting sqref="E6:E100">
    <cfRule type="cellIs" dxfId="14" priority="7" operator="lessThan">
      <formula>13</formula>
    </cfRule>
  </conditionalFormatting>
  <conditionalFormatting sqref="K5:K100">
    <cfRule type="cellIs" dxfId="13" priority="4" operator="greaterThan">
      <formula>12</formula>
    </cfRule>
  </conditionalFormatting>
  <conditionalFormatting sqref="K5:K100">
    <cfRule type="cellIs" dxfId="12" priority="3" operator="lessThan">
      <formula>13</formula>
    </cfRule>
  </conditionalFormatting>
  <conditionalFormatting sqref="E5">
    <cfRule type="cellIs" dxfId="3" priority="2" operator="greaterThan">
      <formula>12</formula>
    </cfRule>
  </conditionalFormatting>
  <conditionalFormatting sqref="E5">
    <cfRule type="cellIs" dxfId="1" priority="1" operator="lessThan">
      <formula>13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résultats</vt:lpstr>
      <vt:lpstr>Equipes</vt:lpstr>
      <vt:lpstr>tirage1</vt:lpstr>
      <vt:lpstr>tirage2</vt:lpstr>
      <vt:lpstr>tirage3</vt:lpstr>
      <vt:lpstr>tirage4</vt:lpstr>
      <vt:lpstr>Equipes</vt:lpstr>
      <vt:lpstr>Partie</vt:lpstr>
      <vt:lpstr>Parties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h2so4</cp:lastModifiedBy>
  <cp:lastPrinted>2018-10-19T17:42:14Z</cp:lastPrinted>
  <dcterms:created xsi:type="dcterms:W3CDTF">2017-08-07T13:41:46Z</dcterms:created>
  <dcterms:modified xsi:type="dcterms:W3CDTF">2018-11-11T16:04:42Z</dcterms:modified>
</cp:coreProperties>
</file>