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DA17689-2D94-4261-AB9E-A027F2CB644C}" xr6:coauthVersionLast="45" xr6:coauthVersionMax="45" xr10:uidLastSave="{00000000-0000-0000-0000-000000000000}"/>
  <bookViews>
    <workbookView xWindow="-120" yWindow="-120" windowWidth="29040" windowHeight="16440" xr2:uid="{F823D81F-3C11-4BE8-A390-E8CCBDF60C26}"/>
  </bookViews>
  <sheets>
    <sheet name="Feuil1" sheetId="1" r:id="rId1"/>
  </sheets>
  <externalReferences>
    <externalReference r:id="rId2"/>
  </externalReferences>
  <definedNames>
    <definedName name="cible">Feuil1!$G$15</definedName>
    <definedName name="f">Feuil1!$C$15</definedName>
    <definedName name="Re">Feuil1!$C$13</definedName>
    <definedName name="Rr">Feuil1!$C$14</definedName>
    <definedName name="solver_adj" localSheetId="0" hidden="1">Feuil1!$C$15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Feuil1!$G$15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2" i="1" l="1"/>
  <c r="C8" i="1"/>
  <c r="C16" i="1"/>
  <c r="C13" i="1" s="1"/>
  <c r="C14" i="1" l="1"/>
  <c r="G15" i="1" s="1"/>
  <c r="C17" i="1" l="1"/>
</calcChain>
</file>

<file path=xl/sharedStrings.xml><?xml version="1.0" encoding="utf-8"?>
<sst xmlns="http://schemas.openxmlformats.org/spreadsheetml/2006/main" count="38" uniqueCount="31">
  <si>
    <t>Perte de charge refoulement :</t>
  </si>
  <si>
    <t>Données :</t>
  </si>
  <si>
    <t>Point 2 :</t>
  </si>
  <si>
    <t>Point 3 :</t>
  </si>
  <si>
    <t>Unités :</t>
  </si>
  <si>
    <t>Débit :</t>
  </si>
  <si>
    <r>
      <t>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/h</t>
    </r>
  </si>
  <si>
    <t>Diamètre type Tuyauterie</t>
  </si>
  <si>
    <t>ISO 65</t>
  </si>
  <si>
    <t>Diamètre interne</t>
  </si>
  <si>
    <t>mm</t>
  </si>
  <si>
    <t>Température</t>
  </si>
  <si>
    <t>°C</t>
  </si>
  <si>
    <t>Masse volumique :</t>
  </si>
  <si>
    <t>kg/m3</t>
  </si>
  <si>
    <t>Viscosité dynamique :</t>
  </si>
  <si>
    <t>Pa.s</t>
  </si>
  <si>
    <t>Longueur tuyauterie :</t>
  </si>
  <si>
    <t>m</t>
  </si>
  <si>
    <t>Rugosité Absolue</t>
  </si>
  <si>
    <t>PDC linéaire (Pa) :</t>
  </si>
  <si>
    <t>Nombre de Reynolds :</t>
  </si>
  <si>
    <t>SU</t>
  </si>
  <si>
    <t xml:space="preserve">Rugosité relative </t>
  </si>
  <si>
    <t>Coefficient de perte de charge</t>
  </si>
  <si>
    <t>Vitesse :</t>
  </si>
  <si>
    <t>m/s</t>
  </si>
  <si>
    <t>PDC linéaire</t>
  </si>
  <si>
    <t>Bar/100ml</t>
  </si>
  <si>
    <t>valeur cible</t>
  </si>
  <si>
    <t xml:space="preserve">Vers colonne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</si>
</sst>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vertAlign val="superscript"/>
      <sz val="9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/>
    <xf numFmtId="0" fontId="3" fillId="0" borderId="4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2" fontId="3" fillId="3" borderId="4" xfId="1" applyNumberFormat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1" fontId="3" fillId="4" borderId="4" xfId="1" applyNumberFormat="1" applyFont="1" applyFill="1" applyBorder="1" applyAlignment="1">
      <alignment horizontal="center" vertical="center"/>
    </xf>
    <xf numFmtId="164" fontId="3" fillId="4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2" fontId="3" fillId="4" borderId="4" xfId="1" applyNumberFormat="1" applyFont="1" applyFill="1" applyBorder="1" applyAlignment="1">
      <alignment horizontal="center" vertical="center"/>
    </xf>
    <xf numFmtId="165" fontId="3" fillId="4" borderId="4" xfId="1" applyNumberFormat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">
    <cellStyle name="Euro" xfId="1" xr:uid="{71D0EDB3-BE23-43D6-95B2-68D9C46053A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agiaire\Desktop\Note%20de%20calcul%20Dimensionnement%20pom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Dimensionnement tuyauterie"/>
      <sheetName val="Dimensionnement pompe"/>
      <sheetName val="En-tête"/>
      <sheetName val="Diamètre"/>
      <sheetName val="Thermique"/>
    </sheetNames>
    <sheetDataSet>
      <sheetData sheetId="0"/>
      <sheetData sheetId="1"/>
      <sheetData sheetId="2"/>
      <sheetData sheetId="3"/>
      <sheetData sheetId="4">
        <row r="6">
          <cell r="E6" t="str">
            <v>ASME BPE 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30033-489F-4117-8D88-3DFE6591A39B}">
  <sheetPr codeName="Sheet1"/>
  <dimension ref="A1:J17"/>
  <sheetViews>
    <sheetView tabSelected="1" workbookViewId="0">
      <selection activeCell="A11" sqref="A11:F11"/>
    </sheetView>
  </sheetViews>
  <sheetFormatPr defaultColWidth="11.42578125" defaultRowHeight="15" x14ac:dyDescent="0.25"/>
  <cols>
    <col min="3" max="3" width="10.7109375" bestFit="1" customWidth="1"/>
    <col min="9" max="9" width="9.85546875" bestFit="1" customWidth="1"/>
  </cols>
  <sheetData>
    <row r="1" spans="1:10" x14ac:dyDescent="0.25">
      <c r="A1" s="19" t="s">
        <v>0</v>
      </c>
      <c r="B1" s="20"/>
      <c r="C1" s="20"/>
      <c r="D1" s="20"/>
      <c r="E1" s="20"/>
      <c r="F1" s="21"/>
      <c r="G1" s="1"/>
      <c r="H1" s="2"/>
    </row>
    <row r="2" spans="1:10" ht="24" x14ac:dyDescent="0.25">
      <c r="A2" s="17" t="s">
        <v>1</v>
      </c>
      <c r="B2" s="18"/>
      <c r="C2" s="3" t="s">
        <v>30</v>
      </c>
      <c r="D2" s="4" t="s">
        <v>2</v>
      </c>
      <c r="E2" s="4" t="s">
        <v>3</v>
      </c>
      <c r="F2" s="4" t="s">
        <v>4</v>
      </c>
      <c r="G2" s="1"/>
      <c r="H2" s="2"/>
    </row>
    <row r="3" spans="1:10" x14ac:dyDescent="0.25">
      <c r="A3" s="17" t="s">
        <v>5</v>
      </c>
      <c r="B3" s="18"/>
      <c r="C3" s="5">
        <v>7.15</v>
      </c>
      <c r="D3" s="6"/>
      <c r="E3" s="6"/>
      <c r="F3" s="4" t="s">
        <v>6</v>
      </c>
      <c r="G3" s="1"/>
      <c r="H3" s="2"/>
    </row>
    <row r="4" spans="1:10" x14ac:dyDescent="0.25">
      <c r="A4" s="17" t="s">
        <v>7</v>
      </c>
      <c r="B4" s="18"/>
      <c r="C4" s="6" t="s">
        <v>8</v>
      </c>
      <c r="D4" s="6"/>
      <c r="E4" s="6"/>
      <c r="F4" s="4"/>
      <c r="G4" s="1"/>
      <c r="H4" s="2"/>
    </row>
    <row r="5" spans="1:10" x14ac:dyDescent="0.25">
      <c r="A5" s="17" t="s">
        <v>9</v>
      </c>
      <c r="B5" s="18"/>
      <c r="C5" s="6">
        <v>72</v>
      </c>
      <c r="D5" s="6"/>
      <c r="E5" s="6"/>
      <c r="F5" s="4" t="s">
        <v>10</v>
      </c>
      <c r="G5" s="1"/>
      <c r="H5" s="2"/>
    </row>
    <row r="6" spans="1:10" x14ac:dyDescent="0.25">
      <c r="A6" s="17" t="s">
        <v>11</v>
      </c>
      <c r="B6" s="18"/>
      <c r="C6" s="6">
        <v>20</v>
      </c>
      <c r="D6" s="6"/>
      <c r="E6" s="6"/>
      <c r="F6" s="4" t="s">
        <v>12</v>
      </c>
      <c r="G6" s="1"/>
      <c r="H6" s="2"/>
    </row>
    <row r="7" spans="1:10" x14ac:dyDescent="0.25">
      <c r="A7" s="17" t="s">
        <v>13</v>
      </c>
      <c r="B7" s="18"/>
      <c r="C7" s="6">
        <v>1017</v>
      </c>
      <c r="D7" s="6"/>
      <c r="E7" s="6"/>
      <c r="F7" s="4" t="s">
        <v>14</v>
      </c>
      <c r="G7" s="1"/>
      <c r="H7" s="2"/>
    </row>
    <row r="8" spans="1:10" x14ac:dyDescent="0.25">
      <c r="A8" s="17" t="s">
        <v>15</v>
      </c>
      <c r="B8" s="18"/>
      <c r="C8" s="6">
        <f>1.29*10^-3</f>
        <v>1.2900000000000001E-3</v>
      </c>
      <c r="D8" s="6"/>
      <c r="E8" s="6"/>
      <c r="F8" s="4" t="s">
        <v>16</v>
      </c>
      <c r="G8" s="1"/>
      <c r="H8" s="2"/>
    </row>
    <row r="9" spans="1:10" x14ac:dyDescent="0.25">
      <c r="A9" s="17" t="s">
        <v>17</v>
      </c>
      <c r="B9" s="18"/>
      <c r="C9" s="6">
        <v>35</v>
      </c>
      <c r="D9" s="6"/>
      <c r="E9" s="6"/>
      <c r="F9" s="4" t="s">
        <v>18</v>
      </c>
      <c r="G9" s="7"/>
      <c r="H9" s="2"/>
    </row>
    <row r="10" spans="1:10" x14ac:dyDescent="0.25">
      <c r="A10" s="17" t="s">
        <v>19</v>
      </c>
      <c r="B10" s="18"/>
      <c r="C10" s="6">
        <v>1.4999999999999999E-2</v>
      </c>
      <c r="D10" s="6"/>
      <c r="E10" s="6"/>
      <c r="F10" s="4" t="s">
        <v>10</v>
      </c>
      <c r="G10" s="7"/>
      <c r="H10" s="2"/>
    </row>
    <row r="11" spans="1:10" x14ac:dyDescent="0.25">
      <c r="A11" s="19" t="s">
        <v>20</v>
      </c>
      <c r="B11" s="20"/>
      <c r="C11" s="20"/>
      <c r="D11" s="20"/>
      <c r="E11" s="20"/>
      <c r="F11" s="21"/>
      <c r="G11" s="1"/>
      <c r="H11" s="2"/>
    </row>
    <row r="12" spans="1:10" x14ac:dyDescent="0.25">
      <c r="A12" s="17" t="s">
        <v>1</v>
      </c>
      <c r="B12" s="18"/>
      <c r="C12" s="4" t="str">
        <f>C2</f>
        <v xml:space="preserve">Vers colonne </v>
      </c>
      <c r="D12" s="4" t="s">
        <v>2</v>
      </c>
      <c r="E12" s="4" t="s">
        <v>3</v>
      </c>
      <c r="F12" s="4" t="s">
        <v>4</v>
      </c>
      <c r="G12" s="1"/>
      <c r="H12" s="2"/>
    </row>
    <row r="13" spans="1:10" x14ac:dyDescent="0.25">
      <c r="A13" s="17" t="s">
        <v>21</v>
      </c>
      <c r="B13" s="18"/>
      <c r="C13" s="8">
        <f>+C7*C16*(C5/1000)/C8</f>
        <v>27689.327362423952</v>
      </c>
      <c r="D13" s="8"/>
      <c r="E13" s="8"/>
      <c r="F13" s="4" t="s">
        <v>22</v>
      </c>
      <c r="G13" s="1"/>
      <c r="H13" s="2"/>
    </row>
    <row r="14" spans="1:10" x14ac:dyDescent="0.25">
      <c r="A14" s="17" t="s">
        <v>23</v>
      </c>
      <c r="B14" s="18"/>
      <c r="C14" s="9">
        <f>+C10/C5</f>
        <v>2.0833333333333332E-4</v>
      </c>
      <c r="D14" s="9"/>
      <c r="E14" s="9"/>
      <c r="F14" s="4" t="s">
        <v>22</v>
      </c>
      <c r="G14" s="16" t="s">
        <v>29</v>
      </c>
      <c r="J14" s="13"/>
    </row>
    <row r="15" spans="1:10" x14ac:dyDescent="0.25">
      <c r="A15" s="10" t="s">
        <v>24</v>
      </c>
      <c r="B15" s="11"/>
      <c r="C15" s="9">
        <v>2.9977773584261007E-2</v>
      </c>
      <c r="D15" s="9"/>
      <c r="E15" s="9"/>
      <c r="F15" s="4" t="s">
        <v>22</v>
      </c>
      <c r="G15" s="12">
        <f>1/SQRT(f)+2*LOG10(3.7*Rr+(2.51/(Re*SQRT(f))))</f>
        <v>-2.2875424344626083E-4</v>
      </c>
      <c r="J15" s="13"/>
    </row>
    <row r="16" spans="1:10" x14ac:dyDescent="0.25">
      <c r="A16" s="17" t="s">
        <v>25</v>
      </c>
      <c r="B16" s="18"/>
      <c r="C16" s="14">
        <f>+(C3/3600)/(PI()*(C5/1000)^2/4)</f>
        <v>0.48780771738128081</v>
      </c>
      <c r="D16" s="14"/>
      <c r="E16" s="14"/>
      <c r="F16" s="4" t="s">
        <v>26</v>
      </c>
      <c r="G16" s="7"/>
      <c r="H16" s="2"/>
    </row>
    <row r="17" spans="1:8" x14ac:dyDescent="0.25">
      <c r="A17" s="17" t="s">
        <v>27</v>
      </c>
      <c r="B17" s="18"/>
      <c r="C17" s="15">
        <f>+C15*C16^2*100/(2*9.81*(C5/1000))*9.81*C7/100000</f>
        <v>5.0379652733204355E-2</v>
      </c>
      <c r="D17" s="15"/>
      <c r="E17" s="15"/>
      <c r="F17" s="4" t="s">
        <v>28</v>
      </c>
      <c r="G17" s="7"/>
      <c r="H17" s="2"/>
    </row>
  </sheetData>
  <mergeCells count="16">
    <mergeCell ref="A6:B6"/>
    <mergeCell ref="A1:F1"/>
    <mergeCell ref="A2:B2"/>
    <mergeCell ref="A3:B3"/>
    <mergeCell ref="A4:B4"/>
    <mergeCell ref="A5:B5"/>
    <mergeCell ref="A13:B13"/>
    <mergeCell ref="A14:B14"/>
    <mergeCell ref="A16:B16"/>
    <mergeCell ref="A17:B17"/>
    <mergeCell ref="A7:B7"/>
    <mergeCell ref="A8:B8"/>
    <mergeCell ref="A9:B9"/>
    <mergeCell ref="A10:B10"/>
    <mergeCell ref="A11:F11"/>
    <mergeCell ref="A12:B1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9B2B406-CEA8-4E0C-85F6-AB02AE59068F}">
          <x14:formula1>
            <xm:f>'C:\Users\Stagiaire\Desktop\[Note de calcul Dimensionnement pompe.xlsx]Diamètre'!#REF!</xm:f>
          </x14:formula1>
          <xm:sqref>C4:E4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Feuil1</vt:lpstr>
      <vt:lpstr>cible</vt:lpstr>
      <vt:lpstr>f</vt:lpstr>
      <vt:lpstr>Re</vt:lpstr>
      <vt:lpstr>Rr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h2so4</cp:lastModifiedBy>
  <dcterms:created xsi:type="dcterms:W3CDTF">2020-03-20T11:39:08Z</dcterms:created>
  <dcterms:modified xsi:type="dcterms:W3CDTF">2020-03-20T23:13:20Z</dcterms:modified>
</cp:coreProperties>
</file>