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tabRatio="794" activeTab="1"/>
  </bookViews>
  <sheets>
    <sheet name="donnees" sheetId="12" r:id="rId1"/>
    <sheet name="Compilation  " sheetId="2" r:id="rId2"/>
    <sheet name="MATRICE" sheetId="11" r:id="rId3"/>
    <sheet name="CONSEILLER_01" sheetId="52" r:id="rId4"/>
    <sheet name="CONSEILLER_02" sheetId="53" r:id="rId5"/>
    <sheet name="CONSEILLER_03" sheetId="54" r:id="rId6"/>
    <sheet name="CONSEILLER_04" sheetId="55" r:id="rId7"/>
    <sheet name="CONSEILLER_05" sheetId="56" r:id="rId8"/>
    <sheet name="CONSEILLER_06" sheetId="57" r:id="rId9"/>
  </sheets>
  <functionGroups builtInGroupCount="18"/>
  <definedNames>
    <definedName name="AGENTS">OFFSET(donnees!$B$10:$B$23,0,0,COUNTA(donnees!$B$10:$B$23))</definedName>
    <definedName name="AN">2018</definedName>
    <definedName name="LOCAL_MYSQL_DATE_FORMAT"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52511"/>
</workbook>
</file>

<file path=xl/calcChain.xml><?xml version="1.0" encoding="utf-8"?>
<calcChain xmlns="http://schemas.openxmlformats.org/spreadsheetml/2006/main">
  <c r="G5" i="2" l="1"/>
  <c r="G4" i="2"/>
  <c r="F4" i="2"/>
  <c r="E4" i="2"/>
  <c r="F5" i="2"/>
  <c r="E5" i="2"/>
  <c r="AA56" i="57" l="1"/>
  <c r="AA57" i="57" s="1"/>
  <c r="Z56" i="57"/>
  <c r="Z57" i="57" s="1"/>
  <c r="Y56" i="57"/>
  <c r="Y57" i="57" s="1"/>
  <c r="X56" i="57"/>
  <c r="X58" i="57" s="1"/>
  <c r="V56" i="57"/>
  <c r="V57" i="57" s="1"/>
  <c r="U56" i="57"/>
  <c r="U57" i="57" s="1"/>
  <c r="T56" i="57"/>
  <c r="T57" i="57" s="1"/>
  <c r="S56" i="57"/>
  <c r="S58" i="57" s="1"/>
  <c r="Q56" i="57"/>
  <c r="Q57" i="57" s="1"/>
  <c r="P56" i="57"/>
  <c r="P57" i="57" s="1"/>
  <c r="O56" i="57"/>
  <c r="O57" i="57" s="1"/>
  <c r="N56" i="57"/>
  <c r="N57" i="57" s="1"/>
  <c r="L56" i="57"/>
  <c r="L57" i="57" s="1"/>
  <c r="K56" i="57"/>
  <c r="K57" i="57" s="1"/>
  <c r="J56" i="57"/>
  <c r="J57" i="57" s="1"/>
  <c r="I56" i="57"/>
  <c r="I58" i="57" s="1"/>
  <c r="F56" i="57"/>
  <c r="F57" i="57" s="1"/>
  <c r="AB54" i="57"/>
  <c r="AC54" i="57" s="1"/>
  <c r="AC53" i="57" s="1"/>
  <c r="AA53" i="57"/>
  <c r="Z53" i="57"/>
  <c r="Y53" i="57"/>
  <c r="X53" i="57"/>
  <c r="V53" i="57"/>
  <c r="U53" i="57"/>
  <c r="T53" i="57"/>
  <c r="S53" i="57"/>
  <c r="Q53" i="57"/>
  <c r="P53" i="57"/>
  <c r="O53" i="57"/>
  <c r="N53" i="57"/>
  <c r="L53" i="57"/>
  <c r="K53" i="57"/>
  <c r="J53" i="57"/>
  <c r="I53" i="57"/>
  <c r="G53" i="57"/>
  <c r="F53" i="57"/>
  <c r="E53" i="57"/>
  <c r="D53" i="57"/>
  <c r="AB51" i="57"/>
  <c r="AC51" i="57" s="1"/>
  <c r="AB50" i="57"/>
  <c r="AC50" i="57" s="1"/>
  <c r="C50" i="57"/>
  <c r="AA49" i="57"/>
  <c r="Z49" i="57"/>
  <c r="Y49" i="57"/>
  <c r="X49" i="57"/>
  <c r="V49" i="57"/>
  <c r="U49" i="57"/>
  <c r="T49" i="57"/>
  <c r="S49" i="57"/>
  <c r="Q49" i="57"/>
  <c r="P49" i="57"/>
  <c r="O49" i="57"/>
  <c r="N49" i="57"/>
  <c r="L49" i="57"/>
  <c r="K49" i="57"/>
  <c r="J49" i="57"/>
  <c r="I49" i="57"/>
  <c r="G49" i="57"/>
  <c r="F49" i="57"/>
  <c r="E49" i="57"/>
  <c r="D49" i="57"/>
  <c r="AC47" i="57"/>
  <c r="AB47" i="57"/>
  <c r="AB46" i="57"/>
  <c r="AC46" i="57" s="1"/>
  <c r="AA45" i="57"/>
  <c r="Z45" i="57"/>
  <c r="Y45" i="57"/>
  <c r="X45" i="57"/>
  <c r="V45" i="57"/>
  <c r="U45" i="57"/>
  <c r="U41" i="57" s="1"/>
  <c r="T45" i="57"/>
  <c r="S45" i="57"/>
  <c r="Q45" i="57"/>
  <c r="P45" i="57"/>
  <c r="O45" i="57"/>
  <c r="N45" i="57"/>
  <c r="L45" i="57"/>
  <c r="K45" i="57"/>
  <c r="J45" i="57"/>
  <c r="I45" i="57"/>
  <c r="G45" i="57"/>
  <c r="F45" i="57"/>
  <c r="E45" i="57"/>
  <c r="D45" i="57"/>
  <c r="AB44" i="57"/>
  <c r="AC44" i="57" s="1"/>
  <c r="AB43" i="57"/>
  <c r="AC43" i="57" s="1"/>
  <c r="AA42" i="57"/>
  <c r="Z42" i="57"/>
  <c r="Z41" i="57" s="1"/>
  <c r="Y42" i="57"/>
  <c r="Y41" i="57" s="1"/>
  <c r="X42" i="57"/>
  <c r="V42" i="57"/>
  <c r="U42" i="57"/>
  <c r="T42" i="57"/>
  <c r="T41" i="57" s="1"/>
  <c r="S42" i="57"/>
  <c r="S41" i="57" s="1"/>
  <c r="Q42" i="57"/>
  <c r="P42" i="57"/>
  <c r="O42" i="57"/>
  <c r="O41" i="57" s="1"/>
  <c r="N42" i="57"/>
  <c r="L42" i="57"/>
  <c r="K42" i="57"/>
  <c r="J42" i="57"/>
  <c r="J41" i="57" s="1"/>
  <c r="I42" i="57"/>
  <c r="I41" i="57" s="1"/>
  <c r="G42" i="57"/>
  <c r="F42" i="57"/>
  <c r="E42" i="57"/>
  <c r="E41" i="57" s="1"/>
  <c r="D42" i="57"/>
  <c r="P41" i="57"/>
  <c r="K41" i="57"/>
  <c r="F41" i="57"/>
  <c r="AB39" i="57"/>
  <c r="AC39" i="57" s="1"/>
  <c r="AC38" i="57" s="1"/>
  <c r="AA38" i="57"/>
  <c r="Z38" i="57"/>
  <c r="Y38" i="57"/>
  <c r="X38" i="57"/>
  <c r="V38" i="57"/>
  <c r="U38" i="57"/>
  <c r="T38" i="57"/>
  <c r="S38" i="57"/>
  <c r="Q38" i="57"/>
  <c r="P38" i="57"/>
  <c r="O38" i="57"/>
  <c r="N38" i="57"/>
  <c r="L38" i="57"/>
  <c r="K38" i="57"/>
  <c r="J38" i="57"/>
  <c r="I38" i="57"/>
  <c r="G38" i="57"/>
  <c r="F38" i="57"/>
  <c r="E38" i="57"/>
  <c r="D38" i="57"/>
  <c r="AB36" i="57"/>
  <c r="AC36" i="57" s="1"/>
  <c r="AC34" i="57"/>
  <c r="AB34" i="57"/>
  <c r="C34" i="57"/>
  <c r="AB33" i="57"/>
  <c r="AC33" i="57" s="1"/>
  <c r="AB32" i="57"/>
  <c r="AC32" i="57" s="1"/>
  <c r="AB31" i="57"/>
  <c r="AC31" i="57" s="1"/>
  <c r="C31" i="57"/>
  <c r="AB30" i="57"/>
  <c r="AC30" i="57" s="1"/>
  <c r="AC29" i="57"/>
  <c r="AB29" i="57"/>
  <c r="AA28" i="57"/>
  <c r="Z28" i="57"/>
  <c r="Y28" i="57"/>
  <c r="X28" i="57"/>
  <c r="V28" i="57"/>
  <c r="U28" i="57"/>
  <c r="T28" i="57"/>
  <c r="T22" i="57" s="1"/>
  <c r="S28" i="57"/>
  <c r="Q28" i="57"/>
  <c r="P28" i="57"/>
  <c r="O28" i="57"/>
  <c r="N28" i="57"/>
  <c r="L28" i="57"/>
  <c r="K28" i="57"/>
  <c r="J28" i="57"/>
  <c r="J22" i="57" s="1"/>
  <c r="I28" i="57"/>
  <c r="I22" i="57" s="1"/>
  <c r="G28" i="57"/>
  <c r="F28" i="57"/>
  <c r="E28" i="57"/>
  <c r="D28" i="57"/>
  <c r="AB27" i="57"/>
  <c r="AC27" i="57" s="1"/>
  <c r="AC26" i="57"/>
  <c r="AB26" i="57"/>
  <c r="AB25" i="57"/>
  <c r="AC25" i="57" s="1"/>
  <c r="AC24" i="57"/>
  <c r="AB24" i="57"/>
  <c r="AA23" i="57"/>
  <c r="Z23" i="57"/>
  <c r="Z22" i="57" s="1"/>
  <c r="Y23" i="57"/>
  <c r="X23" i="57"/>
  <c r="X22" i="57" s="1"/>
  <c r="V23" i="57"/>
  <c r="U23" i="57"/>
  <c r="T23" i="57"/>
  <c r="S23" i="57"/>
  <c r="Q23" i="57"/>
  <c r="P23" i="57"/>
  <c r="P22" i="57" s="1"/>
  <c r="O23" i="57"/>
  <c r="N23" i="57"/>
  <c r="N22" i="57" s="1"/>
  <c r="L23" i="57"/>
  <c r="K23" i="57"/>
  <c r="J23" i="57"/>
  <c r="I23" i="57"/>
  <c r="G23" i="57"/>
  <c r="F23" i="57"/>
  <c r="F22" i="57" s="1"/>
  <c r="E23" i="57"/>
  <c r="D23" i="57"/>
  <c r="D22" i="57" s="1"/>
  <c r="S22" i="57"/>
  <c r="AB20" i="57"/>
  <c r="AC20" i="57" s="1"/>
  <c r="AB19" i="57"/>
  <c r="AC19" i="57" s="1"/>
  <c r="AC18" i="57"/>
  <c r="AB18" i="57"/>
  <c r="AA17" i="57"/>
  <c r="AA16" i="57" s="1"/>
  <c r="Z17" i="57"/>
  <c r="Z16" i="57" s="1"/>
  <c r="Y17" i="57"/>
  <c r="Y16" i="57" s="1"/>
  <c r="X17" i="57"/>
  <c r="V17" i="57"/>
  <c r="V16" i="57" s="1"/>
  <c r="U17" i="57"/>
  <c r="U16" i="57" s="1"/>
  <c r="T17" i="57"/>
  <c r="T16" i="57" s="1"/>
  <c r="S17" i="57"/>
  <c r="Q17" i="57"/>
  <c r="Q16" i="57" s="1"/>
  <c r="P17" i="57"/>
  <c r="P16" i="57" s="1"/>
  <c r="O17" i="57"/>
  <c r="O16" i="57" s="1"/>
  <c r="N17" i="57"/>
  <c r="L17" i="57"/>
  <c r="L16" i="57" s="1"/>
  <c r="K17" i="57"/>
  <c r="K16" i="57" s="1"/>
  <c r="J17" i="57"/>
  <c r="J16" i="57" s="1"/>
  <c r="I17" i="57"/>
  <c r="G17" i="57"/>
  <c r="G16" i="57" s="1"/>
  <c r="F17" i="57"/>
  <c r="F16" i="57" s="1"/>
  <c r="E17" i="57"/>
  <c r="E16" i="57" s="1"/>
  <c r="D17" i="57"/>
  <c r="X16" i="57"/>
  <c r="S16" i="57"/>
  <c r="N16" i="57"/>
  <c r="I16" i="57"/>
  <c r="D16" i="57"/>
  <c r="D13" i="57"/>
  <c r="I13" i="57" s="1"/>
  <c r="B9" i="57"/>
  <c r="B7" i="57" s="1"/>
  <c r="AA56" i="56"/>
  <c r="AA57" i="56" s="1"/>
  <c r="Z56" i="56"/>
  <c r="Z57" i="56" s="1"/>
  <c r="Y56" i="56"/>
  <c r="X56" i="56"/>
  <c r="X57" i="56" s="1"/>
  <c r="V56" i="56"/>
  <c r="V57" i="56" s="1"/>
  <c r="U56" i="56"/>
  <c r="U57" i="56" s="1"/>
  <c r="T56" i="56"/>
  <c r="T57" i="56" s="1"/>
  <c r="S56" i="56"/>
  <c r="Q56" i="56"/>
  <c r="Q57" i="56" s="1"/>
  <c r="P56" i="56"/>
  <c r="P57" i="56" s="1"/>
  <c r="O56" i="56"/>
  <c r="O57" i="56" s="1"/>
  <c r="N56" i="56"/>
  <c r="N57" i="56" s="1"/>
  <c r="L56" i="56"/>
  <c r="L57" i="56" s="1"/>
  <c r="K56" i="56"/>
  <c r="K57" i="56" s="1"/>
  <c r="J56" i="56"/>
  <c r="J57" i="56" s="1"/>
  <c r="I56" i="56"/>
  <c r="F56" i="56"/>
  <c r="F57" i="56" s="1"/>
  <c r="AB54" i="56"/>
  <c r="AC54" i="56" s="1"/>
  <c r="AC53" i="56" s="1"/>
  <c r="AA53" i="56"/>
  <c r="Z53" i="56"/>
  <c r="Y53" i="56"/>
  <c r="X53" i="56"/>
  <c r="V53" i="56"/>
  <c r="U53" i="56"/>
  <c r="T53" i="56"/>
  <c r="S53" i="56"/>
  <c r="Q53" i="56"/>
  <c r="P53" i="56"/>
  <c r="O53" i="56"/>
  <c r="N53" i="56"/>
  <c r="L53" i="56"/>
  <c r="K53" i="56"/>
  <c r="J53" i="56"/>
  <c r="I53" i="56"/>
  <c r="G53" i="56"/>
  <c r="F53" i="56"/>
  <c r="E53" i="56"/>
  <c r="D53" i="56"/>
  <c r="AC51" i="56"/>
  <c r="AB51" i="56"/>
  <c r="AB50" i="56"/>
  <c r="AC50" i="56" s="1"/>
  <c r="C50" i="56"/>
  <c r="AA49" i="56"/>
  <c r="Z49" i="56"/>
  <c r="Y49" i="56"/>
  <c r="X49" i="56"/>
  <c r="V49" i="56"/>
  <c r="U49" i="56"/>
  <c r="T49" i="56"/>
  <c r="S49" i="56"/>
  <c r="Q49" i="56"/>
  <c r="P49" i="56"/>
  <c r="O49" i="56"/>
  <c r="N49" i="56"/>
  <c r="L49" i="56"/>
  <c r="K49" i="56"/>
  <c r="J49" i="56"/>
  <c r="I49" i="56"/>
  <c r="G49" i="56"/>
  <c r="F49" i="56"/>
  <c r="E49" i="56"/>
  <c r="D49" i="56"/>
  <c r="AB47" i="56"/>
  <c r="AC47" i="56" s="1"/>
  <c r="AC45" i="56" s="1"/>
  <c r="AC46" i="56"/>
  <c r="AB46" i="56"/>
  <c r="AA45" i="56"/>
  <c r="Z45" i="56"/>
  <c r="Y45" i="56"/>
  <c r="X45" i="56"/>
  <c r="V45" i="56"/>
  <c r="U45" i="56"/>
  <c r="T45" i="56"/>
  <c r="S45" i="56"/>
  <c r="Q45" i="56"/>
  <c r="P45" i="56"/>
  <c r="O45" i="56"/>
  <c r="N45" i="56"/>
  <c r="L45" i="56"/>
  <c r="K45" i="56"/>
  <c r="K41" i="56" s="1"/>
  <c r="J45" i="56"/>
  <c r="I45" i="56"/>
  <c r="G45" i="56"/>
  <c r="F45" i="56"/>
  <c r="E45" i="56"/>
  <c r="D45" i="56"/>
  <c r="AB44" i="56"/>
  <c r="AC44" i="56" s="1"/>
  <c r="AB43" i="56"/>
  <c r="AC43" i="56" s="1"/>
  <c r="AA42" i="56"/>
  <c r="Z42" i="56"/>
  <c r="Z41" i="56" s="1"/>
  <c r="Y42" i="56"/>
  <c r="Y41" i="56" s="1"/>
  <c r="X42" i="56"/>
  <c r="X41" i="56" s="1"/>
  <c r="V42" i="56"/>
  <c r="U42" i="56"/>
  <c r="T42" i="56"/>
  <c r="T41" i="56" s="1"/>
  <c r="S42" i="56"/>
  <c r="S41" i="56" s="1"/>
  <c r="Q42" i="56"/>
  <c r="P42" i="56"/>
  <c r="P41" i="56" s="1"/>
  <c r="O42" i="56"/>
  <c r="N42" i="56"/>
  <c r="N41" i="56" s="1"/>
  <c r="L42" i="56"/>
  <c r="K42" i="56"/>
  <c r="J42" i="56"/>
  <c r="J41" i="56" s="1"/>
  <c r="I42" i="56"/>
  <c r="I41" i="56" s="1"/>
  <c r="G42" i="56"/>
  <c r="F42" i="56"/>
  <c r="F41" i="56" s="1"/>
  <c r="E42" i="56"/>
  <c r="E41" i="56" s="1"/>
  <c r="D42" i="56"/>
  <c r="D41" i="56" s="1"/>
  <c r="U41" i="56"/>
  <c r="O41" i="56"/>
  <c r="AB39" i="56"/>
  <c r="AC39" i="56" s="1"/>
  <c r="AC38" i="56" s="1"/>
  <c r="AA38" i="56"/>
  <c r="Z38" i="56"/>
  <c r="Y38" i="56"/>
  <c r="X38" i="56"/>
  <c r="V38" i="56"/>
  <c r="U38" i="56"/>
  <c r="T38" i="56"/>
  <c r="S38" i="56"/>
  <c r="Q38" i="56"/>
  <c r="P38" i="56"/>
  <c r="O38" i="56"/>
  <c r="N38" i="56"/>
  <c r="L38" i="56"/>
  <c r="K38" i="56"/>
  <c r="J38" i="56"/>
  <c r="I38" i="56"/>
  <c r="G38" i="56"/>
  <c r="F38" i="56"/>
  <c r="E38" i="56"/>
  <c r="D38" i="56"/>
  <c r="AC36" i="56"/>
  <c r="AB36" i="56"/>
  <c r="AB34" i="56"/>
  <c r="AC34" i="56" s="1"/>
  <c r="C34" i="56"/>
  <c r="AB33" i="56"/>
  <c r="AC33" i="56" s="1"/>
  <c r="AB32" i="56"/>
  <c r="AC32" i="56" s="1"/>
  <c r="AB31" i="56"/>
  <c r="AC31" i="56" s="1"/>
  <c r="C31" i="56"/>
  <c r="AB30" i="56"/>
  <c r="AC30" i="56" s="1"/>
  <c r="AB29" i="56"/>
  <c r="AC29" i="56" s="1"/>
  <c r="AA28" i="56"/>
  <c r="Z28" i="56"/>
  <c r="Y28" i="56"/>
  <c r="X28" i="56"/>
  <c r="V28" i="56"/>
  <c r="U28" i="56"/>
  <c r="T28" i="56"/>
  <c r="S28" i="56"/>
  <c r="S22" i="56" s="1"/>
  <c r="Q28" i="56"/>
  <c r="P28" i="56"/>
  <c r="O28" i="56"/>
  <c r="N28" i="56"/>
  <c r="L28" i="56"/>
  <c r="K28" i="56"/>
  <c r="J28" i="56"/>
  <c r="I28" i="56"/>
  <c r="I22" i="56" s="1"/>
  <c r="G28" i="56"/>
  <c r="F28" i="56"/>
  <c r="E28" i="56"/>
  <c r="D28" i="56"/>
  <c r="D22" i="56" s="1"/>
  <c r="AB27" i="56"/>
  <c r="AC27" i="56" s="1"/>
  <c r="AB26" i="56"/>
  <c r="AC26" i="56" s="1"/>
  <c r="AB25" i="56"/>
  <c r="AC25" i="56" s="1"/>
  <c r="AC24" i="56"/>
  <c r="AB24" i="56"/>
  <c r="AA23" i="56"/>
  <c r="AA22" i="56" s="1"/>
  <c r="Z23" i="56"/>
  <c r="Z22" i="56" s="1"/>
  <c r="Y23" i="56"/>
  <c r="X23" i="56"/>
  <c r="V23" i="56"/>
  <c r="V22" i="56" s="1"/>
  <c r="U23" i="56"/>
  <c r="U22" i="56" s="1"/>
  <c r="T23" i="56"/>
  <c r="S23" i="56"/>
  <c r="Q23" i="56"/>
  <c r="Q22" i="56" s="1"/>
  <c r="P23" i="56"/>
  <c r="P22" i="56" s="1"/>
  <c r="O23" i="56"/>
  <c r="N23" i="56"/>
  <c r="L23" i="56"/>
  <c r="L22" i="56" s="1"/>
  <c r="K23" i="56"/>
  <c r="K22" i="56" s="1"/>
  <c r="J23" i="56"/>
  <c r="I23" i="56"/>
  <c r="G23" i="56"/>
  <c r="G22" i="56" s="1"/>
  <c r="F23" i="56"/>
  <c r="F22" i="56" s="1"/>
  <c r="E23" i="56"/>
  <c r="D23" i="56"/>
  <c r="X22" i="56"/>
  <c r="N22" i="56"/>
  <c r="AB20" i="56"/>
  <c r="AC20" i="56" s="1"/>
  <c r="AB19" i="56"/>
  <c r="AC19" i="56" s="1"/>
  <c r="AB18" i="56"/>
  <c r="AC18" i="56" s="1"/>
  <c r="AA17" i="56"/>
  <c r="Z17" i="56"/>
  <c r="Z16" i="56" s="1"/>
  <c r="Y17" i="56"/>
  <c r="Y16" i="56" s="1"/>
  <c r="X17" i="56"/>
  <c r="V17" i="56"/>
  <c r="V16" i="56" s="1"/>
  <c r="U17" i="56"/>
  <c r="T17" i="56"/>
  <c r="T16" i="56" s="1"/>
  <c r="S17" i="56"/>
  <c r="S16" i="56" s="1"/>
  <c r="Q17" i="56"/>
  <c r="Q16" i="56" s="1"/>
  <c r="P17" i="56"/>
  <c r="P16" i="56" s="1"/>
  <c r="O17" i="56"/>
  <c r="O16" i="56" s="1"/>
  <c r="N17" i="56"/>
  <c r="N16" i="56" s="1"/>
  <c r="L17" i="56"/>
  <c r="L16" i="56" s="1"/>
  <c r="K17" i="56"/>
  <c r="K16" i="56" s="1"/>
  <c r="J17" i="56"/>
  <c r="J16" i="56" s="1"/>
  <c r="I17" i="56"/>
  <c r="I16" i="56" s="1"/>
  <c r="G17" i="56"/>
  <c r="G16" i="56" s="1"/>
  <c r="F17" i="56"/>
  <c r="F16" i="56" s="1"/>
  <c r="E17" i="56"/>
  <c r="E16" i="56" s="1"/>
  <c r="D17" i="56"/>
  <c r="AA16" i="56"/>
  <c r="X16" i="56"/>
  <c r="U16" i="56"/>
  <c r="D16" i="56"/>
  <c r="D13" i="56"/>
  <c r="D14" i="56" s="1"/>
  <c r="B9" i="56"/>
  <c r="B7" i="56" s="1"/>
  <c r="T57" i="55"/>
  <c r="S57" i="55"/>
  <c r="AA56" i="55"/>
  <c r="AA57" i="55" s="1"/>
  <c r="Z56" i="55"/>
  <c r="Z57" i="55" s="1"/>
  <c r="Y56" i="55"/>
  <c r="X56" i="55"/>
  <c r="X57" i="55" s="1"/>
  <c r="V56" i="55"/>
  <c r="V57" i="55" s="1"/>
  <c r="U56" i="55"/>
  <c r="U57" i="55" s="1"/>
  <c r="T56" i="55"/>
  <c r="S56" i="55"/>
  <c r="Q56" i="55"/>
  <c r="Q57" i="55" s="1"/>
  <c r="P56" i="55"/>
  <c r="P57" i="55" s="1"/>
  <c r="O56" i="55"/>
  <c r="O57" i="55" s="1"/>
  <c r="N56" i="55"/>
  <c r="N57" i="55" s="1"/>
  <c r="L56" i="55"/>
  <c r="L57" i="55" s="1"/>
  <c r="K56" i="55"/>
  <c r="K57" i="55" s="1"/>
  <c r="J56" i="55"/>
  <c r="I56" i="55"/>
  <c r="I57" i="55" s="1"/>
  <c r="F56" i="55"/>
  <c r="F57" i="55" s="1"/>
  <c r="AB54" i="55"/>
  <c r="AC54" i="55" s="1"/>
  <c r="AC53" i="55" s="1"/>
  <c r="AA53" i="55"/>
  <c r="Z53" i="55"/>
  <c r="Y53" i="55"/>
  <c r="X53" i="55"/>
  <c r="V53" i="55"/>
  <c r="U53" i="55"/>
  <c r="T53" i="55"/>
  <c r="S53" i="55"/>
  <c r="Q53" i="55"/>
  <c r="P53" i="55"/>
  <c r="O53" i="55"/>
  <c r="N53" i="55"/>
  <c r="L53" i="55"/>
  <c r="K53" i="55"/>
  <c r="J53" i="55"/>
  <c r="I53" i="55"/>
  <c r="G53" i="55"/>
  <c r="F53" i="55"/>
  <c r="E53" i="55"/>
  <c r="D53" i="55"/>
  <c r="AB51" i="55"/>
  <c r="AC51" i="55" s="1"/>
  <c r="AB50" i="55"/>
  <c r="AC50" i="55" s="1"/>
  <c r="C50" i="55"/>
  <c r="AA49" i="55"/>
  <c r="Z49" i="55"/>
  <c r="Y49" i="55"/>
  <c r="X49" i="55"/>
  <c r="V49" i="55"/>
  <c r="U49" i="55"/>
  <c r="T49" i="55"/>
  <c r="S49" i="55"/>
  <c r="Q49" i="55"/>
  <c r="P49" i="55"/>
  <c r="O49" i="55"/>
  <c r="N49" i="55"/>
  <c r="L49" i="55"/>
  <c r="K49" i="55"/>
  <c r="J49" i="55"/>
  <c r="I49" i="55"/>
  <c r="G49" i="55"/>
  <c r="F49" i="55"/>
  <c r="E49" i="55"/>
  <c r="D49" i="55"/>
  <c r="AB47" i="55"/>
  <c r="AC47" i="55" s="1"/>
  <c r="AC46" i="55"/>
  <c r="AB46" i="55"/>
  <c r="AA45" i="55"/>
  <c r="Z45" i="55"/>
  <c r="Y45" i="55"/>
  <c r="X45" i="55"/>
  <c r="V45" i="55"/>
  <c r="U45" i="55"/>
  <c r="T45" i="55"/>
  <c r="S45" i="55"/>
  <c r="Q45" i="55"/>
  <c r="Q41" i="55" s="1"/>
  <c r="P45" i="55"/>
  <c r="O45" i="55"/>
  <c r="N45" i="55"/>
  <c r="L45" i="55"/>
  <c r="K45" i="55"/>
  <c r="J45" i="55"/>
  <c r="I45" i="55"/>
  <c r="G45" i="55"/>
  <c r="G41" i="55" s="1"/>
  <c r="F45" i="55"/>
  <c r="E45" i="55"/>
  <c r="D45" i="55"/>
  <c r="AB44" i="55"/>
  <c r="AC44" i="55" s="1"/>
  <c r="AB43" i="55"/>
  <c r="AC43" i="55" s="1"/>
  <c r="AC42" i="55" s="1"/>
  <c r="AA42" i="55"/>
  <c r="Z42" i="55"/>
  <c r="Z41" i="55" s="1"/>
  <c r="Y42" i="55"/>
  <c r="Y41" i="55" s="1"/>
  <c r="X42" i="55"/>
  <c r="V42" i="55"/>
  <c r="U42" i="55"/>
  <c r="U41" i="55" s="1"/>
  <c r="T42" i="55"/>
  <c r="T41" i="55" s="1"/>
  <c r="S42" i="55"/>
  <c r="S41" i="55" s="1"/>
  <c r="Q42" i="55"/>
  <c r="P42" i="55"/>
  <c r="P41" i="55" s="1"/>
  <c r="O42" i="55"/>
  <c r="O41" i="55" s="1"/>
  <c r="N42" i="55"/>
  <c r="L42" i="55"/>
  <c r="K42" i="55"/>
  <c r="K41" i="55" s="1"/>
  <c r="J42" i="55"/>
  <c r="J41" i="55" s="1"/>
  <c r="I42" i="55"/>
  <c r="I41" i="55" s="1"/>
  <c r="G42" i="55"/>
  <c r="F42" i="55"/>
  <c r="F41" i="55" s="1"/>
  <c r="E42" i="55"/>
  <c r="E41" i="55" s="1"/>
  <c r="D42" i="55"/>
  <c r="X41" i="55"/>
  <c r="V41" i="55"/>
  <c r="N41" i="55"/>
  <c r="L41" i="55"/>
  <c r="D41" i="55"/>
  <c r="AB39" i="55"/>
  <c r="AC39" i="55" s="1"/>
  <c r="AC38" i="55" s="1"/>
  <c r="AA38" i="55"/>
  <c r="Z38" i="55"/>
  <c r="Y38" i="55"/>
  <c r="X38" i="55"/>
  <c r="V38" i="55"/>
  <c r="U38" i="55"/>
  <c r="T38" i="55"/>
  <c r="S38" i="55"/>
  <c r="Q38" i="55"/>
  <c r="P38" i="55"/>
  <c r="O38" i="55"/>
  <c r="N38" i="55"/>
  <c r="L38" i="55"/>
  <c r="K38" i="55"/>
  <c r="J38" i="55"/>
  <c r="I38" i="55"/>
  <c r="G38" i="55"/>
  <c r="F38" i="55"/>
  <c r="E38" i="55"/>
  <c r="D38" i="55"/>
  <c r="AB36" i="55"/>
  <c r="AC36" i="55" s="1"/>
  <c r="AB34" i="55"/>
  <c r="AC34" i="55" s="1"/>
  <c r="C34" i="55"/>
  <c r="AB33" i="55"/>
  <c r="AC33" i="55" s="1"/>
  <c r="AC32" i="55"/>
  <c r="AB32" i="55"/>
  <c r="AB31" i="55"/>
  <c r="AC31" i="55" s="1"/>
  <c r="C31" i="55"/>
  <c r="AB30" i="55"/>
  <c r="AC30" i="55" s="1"/>
  <c r="AB29" i="55"/>
  <c r="AC29" i="55" s="1"/>
  <c r="AA28" i="55"/>
  <c r="Z28" i="55"/>
  <c r="Y28" i="55"/>
  <c r="X28" i="55"/>
  <c r="V28" i="55"/>
  <c r="U28" i="55"/>
  <c r="T28" i="55"/>
  <c r="S28" i="55"/>
  <c r="Q28" i="55"/>
  <c r="P28" i="55"/>
  <c r="O28" i="55"/>
  <c r="N28" i="55"/>
  <c r="L28" i="55"/>
  <c r="K28" i="55"/>
  <c r="J28" i="55"/>
  <c r="I28" i="55"/>
  <c r="G28" i="55"/>
  <c r="F28" i="55"/>
  <c r="E28" i="55"/>
  <c r="D28" i="55"/>
  <c r="AB27" i="55"/>
  <c r="AC27" i="55" s="1"/>
  <c r="AB26" i="55"/>
  <c r="AC26" i="55" s="1"/>
  <c r="AB25" i="55"/>
  <c r="AC25" i="55" s="1"/>
  <c r="AB24" i="55"/>
  <c r="AC24" i="55" s="1"/>
  <c r="AA23" i="55"/>
  <c r="Z23" i="55"/>
  <c r="Y23" i="55"/>
  <c r="X23" i="55"/>
  <c r="V23" i="55"/>
  <c r="U23" i="55"/>
  <c r="U22" i="55" s="1"/>
  <c r="T23" i="55"/>
  <c r="S23" i="55"/>
  <c r="Q23" i="55"/>
  <c r="Q22" i="55" s="1"/>
  <c r="P23" i="55"/>
  <c r="O23" i="55"/>
  <c r="N23" i="55"/>
  <c r="L23" i="55"/>
  <c r="L22" i="55" s="1"/>
  <c r="K23" i="55"/>
  <c r="K22" i="55" s="1"/>
  <c r="J23" i="55"/>
  <c r="I23" i="55"/>
  <c r="G23" i="55"/>
  <c r="F23" i="55"/>
  <c r="E23" i="55"/>
  <c r="D23" i="55"/>
  <c r="AA22" i="55"/>
  <c r="V22" i="55"/>
  <c r="G22" i="55"/>
  <c r="AC20" i="55"/>
  <c r="AB20" i="55"/>
  <c r="AB19" i="55"/>
  <c r="AC19" i="55" s="1"/>
  <c r="AB18" i="55"/>
  <c r="AC18" i="55" s="1"/>
  <c r="AC17" i="55" s="1"/>
  <c r="AC16" i="55" s="1"/>
  <c r="AA17" i="55"/>
  <c r="Z17" i="55"/>
  <c r="Z16" i="55" s="1"/>
  <c r="Y17" i="55"/>
  <c r="Y16" i="55" s="1"/>
  <c r="X17" i="55"/>
  <c r="V17" i="55"/>
  <c r="U17" i="55"/>
  <c r="U16" i="55" s="1"/>
  <c r="T17" i="55"/>
  <c r="T16" i="55" s="1"/>
  <c r="S17" i="55"/>
  <c r="Q17" i="55"/>
  <c r="P17" i="55"/>
  <c r="P16" i="55" s="1"/>
  <c r="O17" i="55"/>
  <c r="O16" i="55" s="1"/>
  <c r="N17" i="55"/>
  <c r="L17" i="55"/>
  <c r="K17" i="55"/>
  <c r="K16" i="55" s="1"/>
  <c r="J17" i="55"/>
  <c r="J16" i="55" s="1"/>
  <c r="I17" i="55"/>
  <c r="I16" i="55" s="1"/>
  <c r="G17" i="55"/>
  <c r="G16" i="55" s="1"/>
  <c r="G56" i="55" s="1"/>
  <c r="G57" i="55" s="1"/>
  <c r="F17" i="55"/>
  <c r="F16" i="55" s="1"/>
  <c r="E17" i="55"/>
  <c r="E16" i="55" s="1"/>
  <c r="D17" i="55"/>
  <c r="AA16" i="55"/>
  <c r="X16" i="55"/>
  <c r="V16" i="55"/>
  <c r="S16" i="55"/>
  <c r="Q16" i="55"/>
  <c r="N16" i="55"/>
  <c r="L16" i="55"/>
  <c r="D16" i="55"/>
  <c r="D13" i="55"/>
  <c r="I13" i="55" s="1"/>
  <c r="B9" i="55"/>
  <c r="B7" i="55" s="1"/>
  <c r="AA56" i="54"/>
  <c r="AA57" i="54" s="1"/>
  <c r="Z56" i="54"/>
  <c r="Z57" i="54" s="1"/>
  <c r="Y56" i="54"/>
  <c r="X56" i="54"/>
  <c r="X57" i="54" s="1"/>
  <c r="V56" i="54"/>
  <c r="V57" i="54" s="1"/>
  <c r="U56" i="54"/>
  <c r="U57" i="54" s="1"/>
  <c r="T56" i="54"/>
  <c r="T57" i="54" s="1"/>
  <c r="S56" i="54"/>
  <c r="S58" i="54" s="1"/>
  <c r="Q56" i="54"/>
  <c r="Q57" i="54" s="1"/>
  <c r="P56" i="54"/>
  <c r="P57" i="54" s="1"/>
  <c r="O56" i="54"/>
  <c r="O57" i="54" s="1"/>
  <c r="N56" i="54"/>
  <c r="N57" i="54" s="1"/>
  <c r="L56" i="54"/>
  <c r="L57" i="54" s="1"/>
  <c r="K56" i="54"/>
  <c r="K57" i="54" s="1"/>
  <c r="J56" i="54"/>
  <c r="J57" i="54" s="1"/>
  <c r="I56" i="54"/>
  <c r="I58" i="54" s="1"/>
  <c r="F56" i="54"/>
  <c r="F57" i="54" s="1"/>
  <c r="AB54" i="54"/>
  <c r="AC54" i="54" s="1"/>
  <c r="AC53" i="54" s="1"/>
  <c r="AA53" i="54"/>
  <c r="Z53" i="54"/>
  <c r="Y53" i="54"/>
  <c r="X53" i="54"/>
  <c r="V53" i="54"/>
  <c r="U53" i="54"/>
  <c r="T53" i="54"/>
  <c r="S53" i="54"/>
  <c r="Q53" i="54"/>
  <c r="P53" i="54"/>
  <c r="O53" i="54"/>
  <c r="N53" i="54"/>
  <c r="L53" i="54"/>
  <c r="K53" i="54"/>
  <c r="J53" i="54"/>
  <c r="I53" i="54"/>
  <c r="G53" i="54"/>
  <c r="F53" i="54"/>
  <c r="E53" i="54"/>
  <c r="D53" i="54"/>
  <c r="AB51" i="54"/>
  <c r="AC51" i="54" s="1"/>
  <c r="AB50" i="54"/>
  <c r="AC50" i="54" s="1"/>
  <c r="C50" i="54"/>
  <c r="AA49" i="54"/>
  <c r="Z49" i="54"/>
  <c r="Y49" i="54"/>
  <c r="X49" i="54"/>
  <c r="V49" i="54"/>
  <c r="U49" i="54"/>
  <c r="T49" i="54"/>
  <c r="S49" i="54"/>
  <c r="Q49" i="54"/>
  <c r="P49" i="54"/>
  <c r="O49" i="54"/>
  <c r="N49" i="54"/>
  <c r="L49" i="54"/>
  <c r="K49" i="54"/>
  <c r="J49" i="54"/>
  <c r="I49" i="54"/>
  <c r="G49" i="54"/>
  <c r="F49" i="54"/>
  <c r="E49" i="54"/>
  <c r="D49" i="54"/>
  <c r="AB47" i="54"/>
  <c r="AC47" i="54" s="1"/>
  <c r="AC46" i="54"/>
  <c r="AC45" i="54" s="1"/>
  <c r="AB46" i="54"/>
  <c r="AA45" i="54"/>
  <c r="Z45" i="54"/>
  <c r="Y45" i="54"/>
  <c r="X45" i="54"/>
  <c r="V45" i="54"/>
  <c r="U45" i="54"/>
  <c r="U41" i="54" s="1"/>
  <c r="T45" i="54"/>
  <c r="S45" i="54"/>
  <c r="Q45" i="54"/>
  <c r="P45" i="54"/>
  <c r="O45" i="54"/>
  <c r="N45" i="54"/>
  <c r="L45" i="54"/>
  <c r="K45" i="54"/>
  <c r="K41" i="54" s="1"/>
  <c r="J45" i="54"/>
  <c r="I45" i="54"/>
  <c r="G45" i="54"/>
  <c r="F45" i="54"/>
  <c r="E45" i="54"/>
  <c r="D45" i="54"/>
  <c r="AB44" i="54"/>
  <c r="AC44" i="54" s="1"/>
  <c r="AB43" i="54"/>
  <c r="AC43" i="54" s="1"/>
  <c r="AA42" i="54"/>
  <c r="Z42" i="54"/>
  <c r="Y42" i="54"/>
  <c r="Y41" i="54" s="1"/>
  <c r="X42" i="54"/>
  <c r="X41" i="54" s="1"/>
  <c r="V42" i="54"/>
  <c r="U42" i="54"/>
  <c r="T42" i="54"/>
  <c r="T41" i="54" s="1"/>
  <c r="S42" i="54"/>
  <c r="S41" i="54" s="1"/>
  <c r="Q42" i="54"/>
  <c r="P42" i="54"/>
  <c r="O42" i="54"/>
  <c r="N42" i="54"/>
  <c r="N41" i="54" s="1"/>
  <c r="L42" i="54"/>
  <c r="K42" i="54"/>
  <c r="J42" i="54"/>
  <c r="I42" i="54"/>
  <c r="I41" i="54" s="1"/>
  <c r="G42" i="54"/>
  <c r="F42" i="54"/>
  <c r="E42" i="54"/>
  <c r="E41" i="54" s="1"/>
  <c r="D42" i="54"/>
  <c r="D41" i="54" s="1"/>
  <c r="O41" i="54"/>
  <c r="J41" i="54"/>
  <c r="AB39" i="54"/>
  <c r="AC39" i="54" s="1"/>
  <c r="AC38" i="54" s="1"/>
  <c r="AA38" i="54"/>
  <c r="Z38" i="54"/>
  <c r="Y38" i="54"/>
  <c r="X38" i="54"/>
  <c r="V38" i="54"/>
  <c r="U38" i="54"/>
  <c r="T38" i="54"/>
  <c r="S38" i="54"/>
  <c r="Q38" i="54"/>
  <c r="P38" i="54"/>
  <c r="O38" i="54"/>
  <c r="N38" i="54"/>
  <c r="L38" i="54"/>
  <c r="K38" i="54"/>
  <c r="J38" i="54"/>
  <c r="I38" i="54"/>
  <c r="G38" i="54"/>
  <c r="F38" i="54"/>
  <c r="E38" i="54"/>
  <c r="D38" i="54"/>
  <c r="AB36" i="54"/>
  <c r="AC36" i="54" s="1"/>
  <c r="AB34" i="54"/>
  <c r="AC34" i="54" s="1"/>
  <c r="C34" i="54"/>
  <c r="AB33" i="54"/>
  <c r="AC33" i="54" s="1"/>
  <c r="AC32" i="54"/>
  <c r="AB32" i="54"/>
  <c r="AB31" i="54"/>
  <c r="AC31" i="54" s="1"/>
  <c r="C31" i="54"/>
  <c r="AC30" i="54"/>
  <c r="AB30" i="54"/>
  <c r="AB29" i="54"/>
  <c r="AC29" i="54" s="1"/>
  <c r="AA28" i="54"/>
  <c r="AA22" i="54" s="1"/>
  <c r="Z28" i="54"/>
  <c r="Y28" i="54"/>
  <c r="X28" i="54"/>
  <c r="V28" i="54"/>
  <c r="V22" i="54" s="1"/>
  <c r="U28" i="54"/>
  <c r="T28" i="54"/>
  <c r="S28" i="54"/>
  <c r="Q28" i="54"/>
  <c r="P28" i="54"/>
  <c r="O28" i="54"/>
  <c r="N28" i="54"/>
  <c r="L28" i="54"/>
  <c r="L22" i="54" s="1"/>
  <c r="K28" i="54"/>
  <c r="J28" i="54"/>
  <c r="I28" i="54"/>
  <c r="G28" i="54"/>
  <c r="G22" i="54" s="1"/>
  <c r="F28" i="54"/>
  <c r="E28" i="54"/>
  <c r="D28" i="54"/>
  <c r="AB27" i="54"/>
  <c r="AC27" i="54" s="1"/>
  <c r="AC26" i="54"/>
  <c r="AB26" i="54"/>
  <c r="AB25" i="54"/>
  <c r="AC25" i="54" s="1"/>
  <c r="AB24" i="54"/>
  <c r="AC24" i="54" s="1"/>
  <c r="AA23" i="54"/>
  <c r="Z23" i="54"/>
  <c r="Y23" i="54"/>
  <c r="Y22" i="54" s="1"/>
  <c r="X23" i="54"/>
  <c r="V23" i="54"/>
  <c r="U23" i="54"/>
  <c r="T23" i="54"/>
  <c r="T22" i="54" s="1"/>
  <c r="S23" i="54"/>
  <c r="Q23" i="54"/>
  <c r="P23" i="54"/>
  <c r="O23" i="54"/>
  <c r="O22" i="54" s="1"/>
  <c r="N23" i="54"/>
  <c r="L23" i="54"/>
  <c r="K23" i="54"/>
  <c r="J23" i="54"/>
  <c r="J22" i="54" s="1"/>
  <c r="I23" i="54"/>
  <c r="G23" i="54"/>
  <c r="F23" i="54"/>
  <c r="E23" i="54"/>
  <c r="E22" i="54" s="1"/>
  <c r="D23" i="54"/>
  <c r="Q22" i="54"/>
  <c r="AB20" i="54"/>
  <c r="AC20" i="54" s="1"/>
  <c r="AB19" i="54"/>
  <c r="AC19" i="54" s="1"/>
  <c r="AB18" i="54"/>
  <c r="AC18" i="54" s="1"/>
  <c r="AA17" i="54"/>
  <c r="Z17" i="54"/>
  <c r="Z16" i="54" s="1"/>
  <c r="Y17" i="54"/>
  <c r="Y16" i="54" s="1"/>
  <c r="X17" i="54"/>
  <c r="V17" i="54"/>
  <c r="V16" i="54" s="1"/>
  <c r="U17" i="54"/>
  <c r="U16" i="54" s="1"/>
  <c r="T17" i="54"/>
  <c r="T16" i="54" s="1"/>
  <c r="S17" i="54"/>
  <c r="Q17" i="54"/>
  <c r="P17" i="54"/>
  <c r="P16" i="54" s="1"/>
  <c r="O17" i="54"/>
  <c r="O16" i="54" s="1"/>
  <c r="N17" i="54"/>
  <c r="L17" i="54"/>
  <c r="L16" i="54" s="1"/>
  <c r="K17" i="54"/>
  <c r="K16" i="54" s="1"/>
  <c r="J17" i="54"/>
  <c r="J16" i="54" s="1"/>
  <c r="I17" i="54"/>
  <c r="I16" i="54" s="1"/>
  <c r="G17" i="54"/>
  <c r="F17" i="54"/>
  <c r="F16" i="54" s="1"/>
  <c r="E17" i="54"/>
  <c r="E16" i="54" s="1"/>
  <c r="D17" i="54"/>
  <c r="AA16" i="54"/>
  <c r="X16" i="54"/>
  <c r="S16" i="54"/>
  <c r="Q16" i="54"/>
  <c r="N16" i="54"/>
  <c r="G16" i="54"/>
  <c r="D16" i="54"/>
  <c r="D13" i="54"/>
  <c r="I13" i="54" s="1"/>
  <c r="B9" i="54"/>
  <c r="B7" i="54" s="1"/>
  <c r="AA56" i="53"/>
  <c r="AA57" i="53" s="1"/>
  <c r="Z56" i="53"/>
  <c r="Z57" i="53" s="1"/>
  <c r="Y56" i="53"/>
  <c r="X56" i="53"/>
  <c r="X57" i="53" s="1"/>
  <c r="V56" i="53"/>
  <c r="V57" i="53" s="1"/>
  <c r="U56" i="53"/>
  <c r="U57" i="53" s="1"/>
  <c r="T56" i="53"/>
  <c r="T57" i="53" s="1"/>
  <c r="S56" i="53"/>
  <c r="Q56" i="53"/>
  <c r="Q57" i="53" s="1"/>
  <c r="P56" i="53"/>
  <c r="P57" i="53" s="1"/>
  <c r="O56" i="53"/>
  <c r="O57" i="53" s="1"/>
  <c r="N56" i="53"/>
  <c r="N57" i="53" s="1"/>
  <c r="L56" i="53"/>
  <c r="L57" i="53" s="1"/>
  <c r="K56" i="53"/>
  <c r="K57" i="53" s="1"/>
  <c r="J56" i="53"/>
  <c r="J57" i="53" s="1"/>
  <c r="I56" i="53"/>
  <c r="F56" i="53"/>
  <c r="F57" i="53" s="1"/>
  <c r="AB54" i="53"/>
  <c r="AC54" i="53" s="1"/>
  <c r="AC53" i="53" s="1"/>
  <c r="AA53" i="53"/>
  <c r="Z53" i="53"/>
  <c r="Y53" i="53"/>
  <c r="X53" i="53"/>
  <c r="V53" i="53"/>
  <c r="U53" i="53"/>
  <c r="T53" i="53"/>
  <c r="S53" i="53"/>
  <c r="Q53" i="53"/>
  <c r="P53" i="53"/>
  <c r="O53" i="53"/>
  <c r="N53" i="53"/>
  <c r="L53" i="53"/>
  <c r="K53" i="53"/>
  <c r="J53" i="53"/>
  <c r="I53" i="53"/>
  <c r="G53" i="53"/>
  <c r="F53" i="53"/>
  <c r="E53" i="53"/>
  <c r="D53" i="53"/>
  <c r="AC51" i="53"/>
  <c r="AB51" i="53"/>
  <c r="AB50" i="53"/>
  <c r="AC50" i="53" s="1"/>
  <c r="C50" i="53"/>
  <c r="AA49" i="53"/>
  <c r="Z49" i="53"/>
  <c r="Y49" i="53"/>
  <c r="X49" i="53"/>
  <c r="V49" i="53"/>
  <c r="U49" i="53"/>
  <c r="T49" i="53"/>
  <c r="S49" i="53"/>
  <c r="Q49" i="53"/>
  <c r="P49" i="53"/>
  <c r="O49" i="53"/>
  <c r="N49" i="53"/>
  <c r="L49" i="53"/>
  <c r="K49" i="53"/>
  <c r="J49" i="53"/>
  <c r="I49" i="53"/>
  <c r="G49" i="53"/>
  <c r="F49" i="53"/>
  <c r="E49" i="53"/>
  <c r="D49" i="53"/>
  <c r="AB47" i="53"/>
  <c r="AC47" i="53" s="1"/>
  <c r="AC46" i="53"/>
  <c r="AB46" i="53"/>
  <c r="AA45" i="53"/>
  <c r="Z45" i="53"/>
  <c r="Y45" i="53"/>
  <c r="X45" i="53"/>
  <c r="V45" i="53"/>
  <c r="U45" i="53"/>
  <c r="U41" i="53" s="1"/>
  <c r="T45" i="53"/>
  <c r="S45" i="53"/>
  <c r="Q45" i="53"/>
  <c r="P45" i="53"/>
  <c r="O45" i="53"/>
  <c r="N45" i="53"/>
  <c r="L45" i="53"/>
  <c r="K45" i="53"/>
  <c r="K41" i="53" s="1"/>
  <c r="J45" i="53"/>
  <c r="I45" i="53"/>
  <c r="G45" i="53"/>
  <c r="F45" i="53"/>
  <c r="E45" i="53"/>
  <c r="D45" i="53"/>
  <c r="AB44" i="53"/>
  <c r="AC44" i="53" s="1"/>
  <c r="AB43" i="53"/>
  <c r="AC43" i="53" s="1"/>
  <c r="AA42" i="53"/>
  <c r="Z42" i="53"/>
  <c r="Y42" i="53"/>
  <c r="X42" i="53"/>
  <c r="V42" i="53"/>
  <c r="U42" i="53"/>
  <c r="T42" i="53"/>
  <c r="T41" i="53" s="1"/>
  <c r="S42" i="53"/>
  <c r="S41" i="53" s="1"/>
  <c r="Q42" i="53"/>
  <c r="P42" i="53"/>
  <c r="O42" i="53"/>
  <c r="N42" i="53"/>
  <c r="L42" i="53"/>
  <c r="K42" i="53"/>
  <c r="J42" i="53"/>
  <c r="J41" i="53" s="1"/>
  <c r="I42" i="53"/>
  <c r="I41" i="53" s="1"/>
  <c r="G42" i="53"/>
  <c r="F42" i="53"/>
  <c r="E42" i="53"/>
  <c r="D42" i="53"/>
  <c r="Y41" i="53"/>
  <c r="O41" i="53"/>
  <c r="E41" i="53"/>
  <c r="AB39" i="53"/>
  <c r="AC39" i="53" s="1"/>
  <c r="AC38" i="53" s="1"/>
  <c r="AA38" i="53"/>
  <c r="Z38" i="53"/>
  <c r="Y38" i="53"/>
  <c r="X38" i="53"/>
  <c r="V38" i="53"/>
  <c r="U38" i="53"/>
  <c r="T38" i="53"/>
  <c r="S38" i="53"/>
  <c r="Q38" i="53"/>
  <c r="P38" i="53"/>
  <c r="O38" i="53"/>
  <c r="N38" i="53"/>
  <c r="L38" i="53"/>
  <c r="K38" i="53"/>
  <c r="J38" i="53"/>
  <c r="I38" i="53"/>
  <c r="G38" i="53"/>
  <c r="F38" i="53"/>
  <c r="E38" i="53"/>
  <c r="D38" i="53"/>
  <c r="AC36" i="53"/>
  <c r="AB36" i="53"/>
  <c r="AB34" i="53"/>
  <c r="AC34" i="53" s="1"/>
  <c r="C34" i="53"/>
  <c r="AB33" i="53"/>
  <c r="AC33" i="53" s="1"/>
  <c r="AB32" i="53"/>
  <c r="AC32" i="53" s="1"/>
  <c r="AB31" i="53"/>
  <c r="AC31" i="53" s="1"/>
  <c r="C31" i="53"/>
  <c r="AC30" i="53"/>
  <c r="AB30" i="53"/>
  <c r="AB29" i="53"/>
  <c r="AC29" i="53" s="1"/>
  <c r="AA28" i="53"/>
  <c r="Z28" i="53"/>
  <c r="Y28" i="53"/>
  <c r="X28" i="53"/>
  <c r="X22" i="53" s="1"/>
  <c r="V28" i="53"/>
  <c r="V22" i="53" s="1"/>
  <c r="U28" i="53"/>
  <c r="T28" i="53"/>
  <c r="S28" i="53"/>
  <c r="S22" i="53" s="1"/>
  <c r="Q28" i="53"/>
  <c r="P28" i="53"/>
  <c r="O28" i="53"/>
  <c r="N28" i="53"/>
  <c r="N22" i="53" s="1"/>
  <c r="L28" i="53"/>
  <c r="K28" i="53"/>
  <c r="J28" i="53"/>
  <c r="I28" i="53"/>
  <c r="I22" i="53" s="1"/>
  <c r="G28" i="53"/>
  <c r="F28" i="53"/>
  <c r="E28" i="53"/>
  <c r="D28" i="53"/>
  <c r="D22" i="53" s="1"/>
  <c r="AB27" i="53"/>
  <c r="AC27" i="53" s="1"/>
  <c r="AC26" i="53"/>
  <c r="AB26" i="53"/>
  <c r="AB25" i="53"/>
  <c r="AC25" i="53" s="1"/>
  <c r="AB24" i="53"/>
  <c r="AC24" i="53" s="1"/>
  <c r="AA23" i="53"/>
  <c r="AA22" i="53" s="1"/>
  <c r="Z23" i="53"/>
  <c r="Z22" i="53" s="1"/>
  <c r="Y23" i="53"/>
  <c r="X23" i="53"/>
  <c r="V23" i="53"/>
  <c r="U23" i="53"/>
  <c r="U22" i="53" s="1"/>
  <c r="T23" i="53"/>
  <c r="S23" i="53"/>
  <c r="Q23" i="53"/>
  <c r="Q22" i="53" s="1"/>
  <c r="P23" i="53"/>
  <c r="P22" i="53" s="1"/>
  <c r="O23" i="53"/>
  <c r="N23" i="53"/>
  <c r="L23" i="53"/>
  <c r="L22" i="53" s="1"/>
  <c r="K23" i="53"/>
  <c r="K22" i="53" s="1"/>
  <c r="J23" i="53"/>
  <c r="I23" i="53"/>
  <c r="G23" i="53"/>
  <c r="F23" i="53"/>
  <c r="F22" i="53" s="1"/>
  <c r="E23" i="53"/>
  <c r="D23" i="53"/>
  <c r="G22" i="53"/>
  <c r="AB20" i="53"/>
  <c r="AC20" i="53" s="1"/>
  <c r="AB19" i="53"/>
  <c r="AC19" i="53" s="1"/>
  <c r="AB18" i="53"/>
  <c r="AC18" i="53" s="1"/>
  <c r="AA17" i="53"/>
  <c r="Z17" i="53"/>
  <c r="Z16" i="53" s="1"/>
  <c r="Y17" i="53"/>
  <c r="Y16" i="53" s="1"/>
  <c r="X17" i="53"/>
  <c r="X16" i="53" s="1"/>
  <c r="V17" i="53"/>
  <c r="V16" i="53" s="1"/>
  <c r="U17" i="53"/>
  <c r="U16" i="53" s="1"/>
  <c r="T17" i="53"/>
  <c r="T16" i="53" s="1"/>
  <c r="S17" i="53"/>
  <c r="Q17" i="53"/>
  <c r="P17" i="53"/>
  <c r="O17" i="53"/>
  <c r="O16" i="53" s="1"/>
  <c r="N17" i="53"/>
  <c r="N16" i="53" s="1"/>
  <c r="L17" i="53"/>
  <c r="L16" i="53" s="1"/>
  <c r="K17" i="53"/>
  <c r="K16" i="53" s="1"/>
  <c r="J17" i="53"/>
  <c r="J16" i="53" s="1"/>
  <c r="I17" i="53"/>
  <c r="G17" i="53"/>
  <c r="F17" i="53"/>
  <c r="F16" i="53" s="1"/>
  <c r="E17" i="53"/>
  <c r="E16" i="53" s="1"/>
  <c r="D17" i="53"/>
  <c r="D16" i="53" s="1"/>
  <c r="AA16" i="53"/>
  <c r="S16" i="53"/>
  <c r="Q16" i="53"/>
  <c r="P16" i="53"/>
  <c r="I16" i="53"/>
  <c r="G16" i="53"/>
  <c r="D13" i="53"/>
  <c r="B9" i="53"/>
  <c r="B7" i="53" s="1"/>
  <c r="AA56" i="52"/>
  <c r="AA57" i="52" s="1"/>
  <c r="Z56" i="52"/>
  <c r="Z57" i="52" s="1"/>
  <c r="Y56" i="52"/>
  <c r="Y57" i="52" s="1"/>
  <c r="X56" i="52"/>
  <c r="X58" i="52" s="1"/>
  <c r="V56" i="52"/>
  <c r="V57" i="52" s="1"/>
  <c r="U56" i="52"/>
  <c r="U57" i="52" s="1"/>
  <c r="T56" i="52"/>
  <c r="T57" i="52" s="1"/>
  <c r="S56" i="52"/>
  <c r="Q56" i="52"/>
  <c r="Q57" i="52" s="1"/>
  <c r="P56" i="52"/>
  <c r="P57" i="52" s="1"/>
  <c r="O56" i="52"/>
  <c r="O57" i="52" s="1"/>
  <c r="N56" i="52"/>
  <c r="N58" i="52" s="1"/>
  <c r="L56" i="52"/>
  <c r="L57" i="52" s="1"/>
  <c r="K56" i="52"/>
  <c r="K57" i="52" s="1"/>
  <c r="J56" i="52"/>
  <c r="J57" i="52" s="1"/>
  <c r="I56" i="52"/>
  <c r="F56" i="52"/>
  <c r="F57" i="52" s="1"/>
  <c r="AB54" i="52"/>
  <c r="AC54" i="52" s="1"/>
  <c r="AC53" i="52" s="1"/>
  <c r="AA53" i="52"/>
  <c r="Z53" i="52"/>
  <c r="Y53" i="52"/>
  <c r="X53" i="52"/>
  <c r="V53" i="52"/>
  <c r="U53" i="52"/>
  <c r="T53" i="52"/>
  <c r="S53" i="52"/>
  <c r="Q53" i="52"/>
  <c r="P53" i="52"/>
  <c r="O53" i="52"/>
  <c r="N53" i="52"/>
  <c r="L53" i="52"/>
  <c r="K53" i="52"/>
  <c r="J53" i="52"/>
  <c r="I53" i="52"/>
  <c r="G53" i="52"/>
  <c r="F53" i="52"/>
  <c r="E53" i="52"/>
  <c r="D53" i="52"/>
  <c r="AC51" i="52"/>
  <c r="AB51" i="52"/>
  <c r="AB50" i="52"/>
  <c r="AC50" i="52" s="1"/>
  <c r="C50" i="52"/>
  <c r="AA49" i="52"/>
  <c r="Z49" i="52"/>
  <c r="Y49" i="52"/>
  <c r="X49" i="52"/>
  <c r="V49" i="52"/>
  <c r="U49" i="52"/>
  <c r="T49" i="52"/>
  <c r="S49" i="52"/>
  <c r="Q49" i="52"/>
  <c r="P49" i="52"/>
  <c r="O49" i="52"/>
  <c r="N49" i="52"/>
  <c r="L49" i="52"/>
  <c r="K49" i="52"/>
  <c r="J49" i="52"/>
  <c r="I49" i="52"/>
  <c r="G49" i="52"/>
  <c r="F49" i="52"/>
  <c r="E49" i="52"/>
  <c r="D49" i="52"/>
  <c r="AB47" i="52"/>
  <c r="AC47" i="52" s="1"/>
  <c r="AC46" i="52"/>
  <c r="AB46" i="52"/>
  <c r="AA45" i="52"/>
  <c r="Z45" i="52"/>
  <c r="Z41" i="52" s="1"/>
  <c r="Y45" i="52"/>
  <c r="X45" i="52"/>
  <c r="V45" i="52"/>
  <c r="U45" i="52"/>
  <c r="U41" i="52" s="1"/>
  <c r="T45" i="52"/>
  <c r="S45" i="52"/>
  <c r="Q45" i="52"/>
  <c r="P45" i="52"/>
  <c r="P41" i="52" s="1"/>
  <c r="O45" i="52"/>
  <c r="N45" i="52"/>
  <c r="L45" i="52"/>
  <c r="K45" i="52"/>
  <c r="K41" i="52" s="1"/>
  <c r="J45" i="52"/>
  <c r="I45" i="52"/>
  <c r="G45" i="52"/>
  <c r="F45" i="52"/>
  <c r="F41" i="52" s="1"/>
  <c r="E45" i="52"/>
  <c r="D45" i="52"/>
  <c r="AB44" i="52"/>
  <c r="AC44" i="52" s="1"/>
  <c r="AB43" i="52"/>
  <c r="AC43" i="52" s="1"/>
  <c r="AA42" i="52"/>
  <c r="Z42" i="52"/>
  <c r="Y42" i="52"/>
  <c r="X42" i="52"/>
  <c r="X41" i="52" s="1"/>
  <c r="V42" i="52"/>
  <c r="V41" i="52" s="1"/>
  <c r="U42" i="52"/>
  <c r="T42" i="52"/>
  <c r="S42" i="52"/>
  <c r="S41" i="52" s="1"/>
  <c r="Q42" i="52"/>
  <c r="P42" i="52"/>
  <c r="O42" i="52"/>
  <c r="O41" i="52" s="1"/>
  <c r="N42" i="52"/>
  <c r="N41" i="52" s="1"/>
  <c r="L42" i="52"/>
  <c r="L41" i="52" s="1"/>
  <c r="K42" i="52"/>
  <c r="J42" i="52"/>
  <c r="I42" i="52"/>
  <c r="I41" i="52" s="1"/>
  <c r="G42" i="52"/>
  <c r="F42" i="52"/>
  <c r="E42" i="52"/>
  <c r="E41" i="52" s="1"/>
  <c r="D42" i="52"/>
  <c r="D41" i="52" s="1"/>
  <c r="Y41" i="52"/>
  <c r="T41" i="52"/>
  <c r="J41" i="52"/>
  <c r="AB39" i="52"/>
  <c r="AC39" i="52" s="1"/>
  <c r="AC38" i="52" s="1"/>
  <c r="AA38" i="52"/>
  <c r="Z38" i="52"/>
  <c r="Y38" i="52"/>
  <c r="X38" i="52"/>
  <c r="V38" i="52"/>
  <c r="U38" i="52"/>
  <c r="T38" i="52"/>
  <c r="S38" i="52"/>
  <c r="Q38" i="52"/>
  <c r="P38" i="52"/>
  <c r="O38" i="52"/>
  <c r="N38" i="52"/>
  <c r="L38" i="52"/>
  <c r="K38" i="52"/>
  <c r="J38" i="52"/>
  <c r="I38" i="52"/>
  <c r="G38" i="52"/>
  <c r="F38" i="52"/>
  <c r="E38" i="52"/>
  <c r="D38" i="52"/>
  <c r="AB36" i="52"/>
  <c r="AC36" i="52" s="1"/>
  <c r="AB34" i="52"/>
  <c r="AC34" i="52" s="1"/>
  <c r="C34" i="52"/>
  <c r="AB33" i="52"/>
  <c r="AC33" i="52" s="1"/>
  <c r="AB32" i="52"/>
  <c r="AC32" i="52" s="1"/>
  <c r="AB31" i="52"/>
  <c r="AC31" i="52" s="1"/>
  <c r="C31" i="52"/>
  <c r="AB30" i="52"/>
  <c r="AC30" i="52" s="1"/>
  <c r="AB29" i="52"/>
  <c r="AC29" i="52" s="1"/>
  <c r="AA28" i="52"/>
  <c r="Z28" i="52"/>
  <c r="Y28" i="52"/>
  <c r="X28" i="52"/>
  <c r="X22" i="52" s="1"/>
  <c r="V28" i="52"/>
  <c r="U28" i="52"/>
  <c r="T28" i="52"/>
  <c r="S28" i="52"/>
  <c r="Q28" i="52"/>
  <c r="P28" i="52"/>
  <c r="O28" i="52"/>
  <c r="N28" i="52"/>
  <c r="N22" i="52" s="1"/>
  <c r="L28" i="52"/>
  <c r="K28" i="52"/>
  <c r="J28" i="52"/>
  <c r="I28" i="52"/>
  <c r="I22" i="52" s="1"/>
  <c r="G28" i="52"/>
  <c r="F28" i="52"/>
  <c r="E28" i="52"/>
  <c r="D28" i="52"/>
  <c r="D22" i="52" s="1"/>
  <c r="AB27" i="52"/>
  <c r="AC27" i="52" s="1"/>
  <c r="AB26" i="52"/>
  <c r="AC26" i="52" s="1"/>
  <c r="AB25" i="52"/>
  <c r="AC25" i="52" s="1"/>
  <c r="AC24" i="52"/>
  <c r="AB24" i="52"/>
  <c r="AA23" i="52"/>
  <c r="AA22" i="52" s="1"/>
  <c r="Z23" i="52"/>
  <c r="Z22" i="52" s="1"/>
  <c r="Y23" i="52"/>
  <c r="Y22" i="52" s="1"/>
  <c r="X23" i="52"/>
  <c r="V23" i="52"/>
  <c r="V22" i="52" s="1"/>
  <c r="U23" i="52"/>
  <c r="U22" i="52" s="1"/>
  <c r="T23" i="52"/>
  <c r="S23" i="52"/>
  <c r="Q23" i="52"/>
  <c r="Q22" i="52" s="1"/>
  <c r="P23" i="52"/>
  <c r="P22" i="52" s="1"/>
  <c r="O23" i="52"/>
  <c r="O22" i="52" s="1"/>
  <c r="N23" i="52"/>
  <c r="L23" i="52"/>
  <c r="K23" i="52"/>
  <c r="K22" i="52" s="1"/>
  <c r="J23" i="52"/>
  <c r="I23" i="52"/>
  <c r="G23" i="52"/>
  <c r="G22" i="52" s="1"/>
  <c r="F23" i="52"/>
  <c r="F22" i="52" s="1"/>
  <c r="E23" i="52"/>
  <c r="E22" i="52" s="1"/>
  <c r="D23" i="52"/>
  <c r="S22" i="52"/>
  <c r="L22" i="52"/>
  <c r="AB20" i="52"/>
  <c r="AC20" i="52" s="1"/>
  <c r="AB19" i="52"/>
  <c r="AC19" i="52" s="1"/>
  <c r="AB18" i="52"/>
  <c r="AC18" i="52" s="1"/>
  <c r="AA17" i="52"/>
  <c r="AA16" i="52" s="1"/>
  <c r="Z17" i="52"/>
  <c r="Z16" i="52" s="1"/>
  <c r="Y17" i="52"/>
  <c r="Y16" i="52" s="1"/>
  <c r="X17" i="52"/>
  <c r="V17" i="52"/>
  <c r="V16" i="52" s="1"/>
  <c r="U17" i="52"/>
  <c r="U16" i="52" s="1"/>
  <c r="T17" i="52"/>
  <c r="T16" i="52" s="1"/>
  <c r="S17" i="52"/>
  <c r="Q17" i="52"/>
  <c r="Q16" i="52" s="1"/>
  <c r="P17" i="52"/>
  <c r="P16" i="52" s="1"/>
  <c r="O17" i="52"/>
  <c r="O16" i="52" s="1"/>
  <c r="N17" i="52"/>
  <c r="L17" i="52"/>
  <c r="L16" i="52" s="1"/>
  <c r="K17" i="52"/>
  <c r="K16" i="52" s="1"/>
  <c r="J17" i="52"/>
  <c r="J16" i="52" s="1"/>
  <c r="I17" i="52"/>
  <c r="G17" i="52"/>
  <c r="G16" i="52" s="1"/>
  <c r="F17" i="52"/>
  <c r="F16" i="52" s="1"/>
  <c r="E17" i="52"/>
  <c r="E16" i="52" s="1"/>
  <c r="D17" i="52"/>
  <c r="D16" i="52" s="1"/>
  <c r="D56" i="52" s="1"/>
  <c r="X16" i="52"/>
  <c r="S16" i="52"/>
  <c r="N16" i="52"/>
  <c r="I16" i="52"/>
  <c r="D13" i="52"/>
  <c r="D14" i="52" s="1"/>
  <c r="B9" i="52"/>
  <c r="B7" i="52" s="1"/>
  <c r="AC45" i="55" l="1"/>
  <c r="E56" i="52"/>
  <c r="E57" i="52" s="1"/>
  <c r="AC28" i="55"/>
  <c r="S22" i="55"/>
  <c r="AC42" i="52"/>
  <c r="G41" i="53"/>
  <c r="Q41" i="53"/>
  <c r="AA41" i="53"/>
  <c r="AC49" i="53"/>
  <c r="F41" i="54"/>
  <c r="P41" i="54"/>
  <c r="Z41" i="54"/>
  <c r="X58" i="54"/>
  <c r="X58" i="56"/>
  <c r="AC42" i="57"/>
  <c r="G56" i="53"/>
  <c r="G57" i="53" s="1"/>
  <c r="AC42" i="53"/>
  <c r="I58" i="53"/>
  <c r="S58" i="53"/>
  <c r="K22" i="54"/>
  <c r="U22" i="54"/>
  <c r="I22" i="54"/>
  <c r="S22" i="54"/>
  <c r="G41" i="54"/>
  <c r="Q41" i="54"/>
  <c r="AA41" i="54"/>
  <c r="AC49" i="54"/>
  <c r="J22" i="55"/>
  <c r="T22" i="55"/>
  <c r="AA41" i="55"/>
  <c r="X58" i="55"/>
  <c r="G41" i="56"/>
  <c r="G56" i="56" s="1"/>
  <c r="G57" i="56" s="1"/>
  <c r="Q41" i="56"/>
  <c r="AA41" i="56"/>
  <c r="AC49" i="56"/>
  <c r="L41" i="57"/>
  <c r="V41" i="57"/>
  <c r="AC42" i="56"/>
  <c r="AC41" i="56" s="1"/>
  <c r="I58" i="56"/>
  <c r="S58" i="56"/>
  <c r="G22" i="57"/>
  <c r="Q22" i="57"/>
  <c r="AA22" i="57"/>
  <c r="E22" i="57"/>
  <c r="E56" i="57" s="1"/>
  <c r="O22" i="57"/>
  <c r="Y22" i="57"/>
  <c r="D41" i="57"/>
  <c r="N41" i="57"/>
  <c r="X41" i="57"/>
  <c r="AC41" i="55"/>
  <c r="AC49" i="55"/>
  <c r="L41" i="53"/>
  <c r="V41" i="53"/>
  <c r="AC28" i="56"/>
  <c r="AC49" i="52"/>
  <c r="D41" i="53"/>
  <c r="D56" i="53" s="1"/>
  <c r="D57" i="53" s="1"/>
  <c r="N41" i="53"/>
  <c r="X41" i="53"/>
  <c r="F22" i="54"/>
  <c r="P22" i="54"/>
  <c r="Z22" i="54"/>
  <c r="D22" i="54"/>
  <c r="N22" i="54"/>
  <c r="X22" i="54"/>
  <c r="D56" i="57"/>
  <c r="D56" i="54"/>
  <c r="D57" i="54" s="1"/>
  <c r="J22" i="52"/>
  <c r="T22" i="52"/>
  <c r="AC23" i="52"/>
  <c r="AC28" i="52"/>
  <c r="G41" i="52"/>
  <c r="G56" i="52" s="1"/>
  <c r="Q41" i="52"/>
  <c r="AA41" i="52"/>
  <c r="AC45" i="52"/>
  <c r="I58" i="52"/>
  <c r="S58" i="52"/>
  <c r="F41" i="53"/>
  <c r="P41" i="53"/>
  <c r="Z41" i="53"/>
  <c r="X58" i="53"/>
  <c r="E56" i="54"/>
  <c r="E57" i="54" s="1"/>
  <c r="L41" i="54"/>
  <c r="V41" i="54"/>
  <c r="E22" i="55"/>
  <c r="E56" i="55" s="1"/>
  <c r="E57" i="55" s="1"/>
  <c r="O22" i="55"/>
  <c r="Y22" i="55"/>
  <c r="I58" i="55"/>
  <c r="L41" i="56"/>
  <c r="V41" i="56"/>
  <c r="K22" i="57"/>
  <c r="U22" i="57"/>
  <c r="G41" i="57"/>
  <c r="G56" i="57" s="1"/>
  <c r="G57" i="57" s="1"/>
  <c r="Q41" i="57"/>
  <c r="AA41" i="57"/>
  <c r="AC42" i="54"/>
  <c r="AC41" i="54" s="1"/>
  <c r="I22" i="55"/>
  <c r="F22" i="55"/>
  <c r="P22" i="55"/>
  <c r="Z22" i="55"/>
  <c r="D22" i="55"/>
  <c r="N22" i="55"/>
  <c r="X22" i="55"/>
  <c r="AC17" i="57"/>
  <c r="AC16" i="57" s="1"/>
  <c r="L22" i="57"/>
  <c r="V22" i="57"/>
  <c r="AC45" i="57"/>
  <c r="AC41" i="57" s="1"/>
  <c r="D57" i="52"/>
  <c r="AC17" i="52"/>
  <c r="AC16" i="52" s="1"/>
  <c r="AC22" i="52"/>
  <c r="I57" i="52"/>
  <c r="S57" i="52"/>
  <c r="E22" i="53"/>
  <c r="E56" i="53" s="1"/>
  <c r="E57" i="53" s="1"/>
  <c r="J22" i="53"/>
  <c r="O22" i="53"/>
  <c r="T22" i="53"/>
  <c r="Y22" i="53"/>
  <c r="AC23" i="53"/>
  <c r="G56" i="54"/>
  <c r="G57" i="54" s="1"/>
  <c r="AC23" i="54"/>
  <c r="AC22" i="54" s="1"/>
  <c r="I14" i="55"/>
  <c r="N13" i="55"/>
  <c r="I13" i="52"/>
  <c r="I13" i="53"/>
  <c r="D14" i="53"/>
  <c r="AC28" i="53"/>
  <c r="AC45" i="53"/>
  <c r="AC41" i="53" s="1"/>
  <c r="AC28" i="54"/>
  <c r="D56" i="55"/>
  <c r="N57" i="52"/>
  <c r="X57" i="52"/>
  <c r="AC17" i="53"/>
  <c r="AC16" i="53" s="1"/>
  <c r="I14" i="54"/>
  <c r="N13" i="54"/>
  <c r="AC17" i="54"/>
  <c r="AC16" i="54" s="1"/>
  <c r="AC23" i="55"/>
  <c r="AC22" i="55" s="1"/>
  <c r="N58" i="53"/>
  <c r="D14" i="54"/>
  <c r="N58" i="54"/>
  <c r="D14" i="55"/>
  <c r="N58" i="55"/>
  <c r="J57" i="55"/>
  <c r="D56" i="56"/>
  <c r="I14" i="57"/>
  <c r="N13" i="57"/>
  <c r="AC49" i="57"/>
  <c r="I57" i="53"/>
  <c r="S57" i="53"/>
  <c r="I57" i="54"/>
  <c r="S57" i="54"/>
  <c r="Y57" i="55"/>
  <c r="AC17" i="56"/>
  <c r="AC16" i="56" s="1"/>
  <c r="E22" i="56"/>
  <c r="E56" i="56" s="1"/>
  <c r="E57" i="56" s="1"/>
  <c r="J22" i="56"/>
  <c r="O22" i="56"/>
  <c r="T22" i="56"/>
  <c r="Y22" i="56"/>
  <c r="AC23" i="56"/>
  <c r="AC22" i="56" s="1"/>
  <c r="D57" i="57"/>
  <c r="AC23" i="57"/>
  <c r="AC22" i="57" s="1"/>
  <c r="Y57" i="53"/>
  <c r="Y57" i="54"/>
  <c r="S58" i="55"/>
  <c r="I13" i="56"/>
  <c r="AC28" i="57"/>
  <c r="N58" i="56"/>
  <c r="D14" i="57"/>
  <c r="N58" i="57"/>
  <c r="I57" i="56"/>
  <c r="S57" i="56"/>
  <c r="I57" i="57"/>
  <c r="S57" i="57"/>
  <c r="X57" i="57"/>
  <c r="Y57" i="56"/>
  <c r="AB18" i="11"/>
  <c r="AC18" i="11" s="1"/>
  <c r="AB19" i="11"/>
  <c r="AB20" i="11"/>
  <c r="AC20" i="11" s="1"/>
  <c r="AB24" i="11"/>
  <c r="AC24" i="11" s="1"/>
  <c r="AB25" i="11"/>
  <c r="AC25" i="11" s="1"/>
  <c r="AB26" i="11"/>
  <c r="AC26" i="11" s="1"/>
  <c r="AB27" i="11"/>
  <c r="AB29" i="11"/>
  <c r="AB30" i="11"/>
  <c r="AB31" i="11"/>
  <c r="AB32" i="11"/>
  <c r="AC32" i="11" s="1"/>
  <c r="AB33" i="11"/>
  <c r="AC33" i="11" s="1"/>
  <c r="AB34" i="11"/>
  <c r="AC34" i="11" s="1"/>
  <c r="AB36" i="11"/>
  <c r="AC36" i="11" s="1"/>
  <c r="AB39" i="11"/>
  <c r="AB43" i="11"/>
  <c r="AC43" i="11" s="1"/>
  <c r="AB44" i="11"/>
  <c r="AC44" i="11" s="1"/>
  <c r="AB46" i="11"/>
  <c r="AB47" i="11"/>
  <c r="AC47" i="11" s="1"/>
  <c r="AB50" i="11"/>
  <c r="AC50" i="11" s="1"/>
  <c r="AB51" i="11"/>
  <c r="AC51" i="11" s="1"/>
  <c r="AB54" i="11"/>
  <c r="AC54" i="11" s="1"/>
  <c r="AC31" i="11"/>
  <c r="AC29" i="11"/>
  <c r="AC19" i="11"/>
  <c r="AC27" i="11"/>
  <c r="AC30" i="11"/>
  <c r="AC39" i="11"/>
  <c r="AC46" i="11"/>
  <c r="AA53" i="11"/>
  <c r="Z53" i="11"/>
  <c r="Y53" i="11"/>
  <c r="X53" i="11"/>
  <c r="AA49" i="11"/>
  <c r="Z49" i="11"/>
  <c r="Y49" i="11"/>
  <c r="X49" i="11"/>
  <c r="AA45" i="11"/>
  <c r="Z45" i="11"/>
  <c r="Y45" i="11"/>
  <c r="Y41" i="11" s="1"/>
  <c r="X45" i="11"/>
  <c r="AA42" i="11"/>
  <c r="Z42" i="11"/>
  <c r="Y42" i="11"/>
  <c r="X42" i="11"/>
  <c r="AA41" i="11"/>
  <c r="AA38" i="11"/>
  <c r="Z38" i="11"/>
  <c r="Y38" i="11"/>
  <c r="X38" i="11"/>
  <c r="AA28" i="11"/>
  <c r="Z28" i="11"/>
  <c r="Y28" i="11"/>
  <c r="Y22" i="11" s="1"/>
  <c r="X28" i="11"/>
  <c r="AA23" i="11"/>
  <c r="AA22" i="11" s="1"/>
  <c r="Z23" i="11"/>
  <c r="Z22" i="11" s="1"/>
  <c r="Y23" i="11"/>
  <c r="X23" i="11"/>
  <c r="AA17" i="11"/>
  <c r="AA16" i="11" s="1"/>
  <c r="AA56" i="11" s="1"/>
  <c r="AA57" i="11" s="1"/>
  <c r="Z17" i="11"/>
  <c r="Z16" i="11" s="1"/>
  <c r="Z56" i="11" s="1"/>
  <c r="Z57" i="11" s="1"/>
  <c r="Y17" i="11"/>
  <c r="Y16" i="11" s="1"/>
  <c r="Y56" i="11" s="1"/>
  <c r="Y57" i="11" s="1"/>
  <c r="X17" i="11"/>
  <c r="X16" i="11" s="1"/>
  <c r="X56" i="11" s="1"/>
  <c r="V53" i="11"/>
  <c r="U53" i="11"/>
  <c r="T53" i="11"/>
  <c r="S53" i="11"/>
  <c r="V49" i="11"/>
  <c r="U49" i="11"/>
  <c r="T49" i="11"/>
  <c r="S49" i="11"/>
  <c r="V45" i="11"/>
  <c r="U45" i="11"/>
  <c r="T45" i="11"/>
  <c r="S45" i="11"/>
  <c r="V42" i="11"/>
  <c r="V41" i="11" s="1"/>
  <c r="U42" i="11"/>
  <c r="U41" i="11" s="1"/>
  <c r="T42" i="11"/>
  <c r="T41" i="11" s="1"/>
  <c r="S42" i="11"/>
  <c r="V38" i="11"/>
  <c r="U38" i="11"/>
  <c r="T38" i="11"/>
  <c r="S38" i="11"/>
  <c r="V28" i="11"/>
  <c r="U28" i="11"/>
  <c r="T28" i="11"/>
  <c r="S28" i="11"/>
  <c r="V23" i="11"/>
  <c r="U23" i="11"/>
  <c r="T23" i="11"/>
  <c r="S23" i="11"/>
  <c r="S22" i="11" s="1"/>
  <c r="V17" i="11"/>
  <c r="V16" i="11" s="1"/>
  <c r="V56" i="11" s="1"/>
  <c r="V57" i="11" s="1"/>
  <c r="U17" i="11"/>
  <c r="U16" i="11" s="1"/>
  <c r="U56" i="11" s="1"/>
  <c r="U57" i="11" s="1"/>
  <c r="T17" i="11"/>
  <c r="T16" i="11" s="1"/>
  <c r="T56" i="11" s="1"/>
  <c r="T57" i="11" s="1"/>
  <c r="S17" i="11"/>
  <c r="S16" i="11" s="1"/>
  <c r="S56" i="11" s="1"/>
  <c r="Q53" i="11"/>
  <c r="P53" i="11"/>
  <c r="O53" i="11"/>
  <c r="N53" i="11"/>
  <c r="Q49" i="11"/>
  <c r="P49" i="11"/>
  <c r="O49" i="11"/>
  <c r="N49" i="11"/>
  <c r="Q45" i="11"/>
  <c r="P45" i="11"/>
  <c r="O45" i="11"/>
  <c r="N45" i="11"/>
  <c r="Q42" i="11"/>
  <c r="Q41" i="11" s="1"/>
  <c r="P42" i="11"/>
  <c r="P41" i="11" s="1"/>
  <c r="O42" i="11"/>
  <c r="O41" i="11" s="1"/>
  <c r="N42" i="11"/>
  <c r="N41" i="11"/>
  <c r="Q38" i="11"/>
  <c r="P38" i="11"/>
  <c r="O38" i="11"/>
  <c r="N38" i="11"/>
  <c r="Q28" i="11"/>
  <c r="P28" i="11"/>
  <c r="O28" i="11"/>
  <c r="N28" i="11"/>
  <c r="Q23" i="11"/>
  <c r="Q22" i="11" s="1"/>
  <c r="P23" i="11"/>
  <c r="P22" i="11" s="1"/>
  <c r="O23" i="11"/>
  <c r="O22" i="11" s="1"/>
  <c r="N23" i="11"/>
  <c r="N22" i="11"/>
  <c r="Q17" i="11"/>
  <c r="Q16" i="11" s="1"/>
  <c r="Q56" i="11" s="1"/>
  <c r="Q57" i="11" s="1"/>
  <c r="P17" i="11"/>
  <c r="P16" i="11" s="1"/>
  <c r="P56" i="11" s="1"/>
  <c r="P57" i="11" s="1"/>
  <c r="O17" i="11"/>
  <c r="O16" i="11" s="1"/>
  <c r="O56" i="11" s="1"/>
  <c r="O57" i="11" s="1"/>
  <c r="N17" i="11"/>
  <c r="N16" i="11"/>
  <c r="N56" i="11" s="1"/>
  <c r="L53" i="11"/>
  <c r="K53" i="11"/>
  <c r="J53" i="11"/>
  <c r="I53" i="11"/>
  <c r="L49" i="11"/>
  <c r="K49" i="11"/>
  <c r="J49" i="11"/>
  <c r="I49" i="11"/>
  <c r="L45" i="11"/>
  <c r="K45" i="11"/>
  <c r="J45" i="11"/>
  <c r="I45" i="11"/>
  <c r="L42" i="11"/>
  <c r="K42" i="11"/>
  <c r="J42" i="11"/>
  <c r="I42" i="11"/>
  <c r="I41" i="11" s="1"/>
  <c r="L38" i="11"/>
  <c r="K38" i="11"/>
  <c r="J38" i="11"/>
  <c r="I38" i="11"/>
  <c r="L28" i="11"/>
  <c r="K28" i="11"/>
  <c r="J28" i="11"/>
  <c r="I28" i="11"/>
  <c r="L23" i="11"/>
  <c r="L22" i="11" s="1"/>
  <c r="K23" i="11"/>
  <c r="J23" i="11"/>
  <c r="J22" i="11" s="1"/>
  <c r="I23" i="11"/>
  <c r="L17" i="11"/>
  <c r="L16" i="11" s="1"/>
  <c r="L56" i="11" s="1"/>
  <c r="L57" i="11" s="1"/>
  <c r="K17" i="11"/>
  <c r="K16" i="11" s="1"/>
  <c r="K56" i="11" s="1"/>
  <c r="K57" i="11" s="1"/>
  <c r="J17" i="11"/>
  <c r="J16" i="11" s="1"/>
  <c r="J56" i="11" s="1"/>
  <c r="J57" i="11" s="1"/>
  <c r="I17" i="11"/>
  <c r="I16" i="11" s="1"/>
  <c r="G53" i="11"/>
  <c r="G49" i="11"/>
  <c r="G45" i="11"/>
  <c r="G42" i="11"/>
  <c r="G38" i="11"/>
  <c r="G28" i="11"/>
  <c r="G23" i="11"/>
  <c r="G17" i="11"/>
  <c r="G16" i="11" s="1"/>
  <c r="F53" i="11"/>
  <c r="F49" i="11"/>
  <c r="F45" i="11"/>
  <c r="F42" i="11"/>
  <c r="F38" i="11"/>
  <c r="F28" i="11"/>
  <c r="F23" i="11"/>
  <c r="F17" i="11"/>
  <c r="F16" i="11" s="1"/>
  <c r="E53" i="11"/>
  <c r="E49" i="11"/>
  <c r="E45" i="11"/>
  <c r="E42" i="11"/>
  <c r="E38" i="11"/>
  <c r="E28" i="11"/>
  <c r="E23" i="11"/>
  <c r="E17" i="11"/>
  <c r="E16" i="11" s="1"/>
  <c r="D38" i="11"/>
  <c r="G57" i="52" l="1"/>
  <c r="AC57" i="52" s="1"/>
  <c r="AC58" i="52" s="1"/>
  <c r="AC15" i="52" s="1"/>
  <c r="D58" i="52"/>
  <c r="E57" i="57"/>
  <c r="D58" i="57"/>
  <c r="AC41" i="52"/>
  <c r="AC57" i="57"/>
  <c r="AC58" i="57" s="1"/>
  <c r="AC15" i="57" s="1"/>
  <c r="AC57" i="53"/>
  <c r="AC58" i="53" s="1"/>
  <c r="AC15" i="53" s="1"/>
  <c r="J41" i="11"/>
  <c r="T22" i="11"/>
  <c r="X41" i="11"/>
  <c r="AC57" i="54"/>
  <c r="AC58" i="54" s="1"/>
  <c r="AC15" i="54" s="1"/>
  <c r="K22" i="11"/>
  <c r="K41" i="11"/>
  <c r="L41" i="11"/>
  <c r="V22" i="11"/>
  <c r="X22" i="11"/>
  <c r="Z41" i="11"/>
  <c r="U22" i="11"/>
  <c r="E41" i="11"/>
  <c r="I22" i="11"/>
  <c r="S41" i="11"/>
  <c r="D58" i="56"/>
  <c r="D57" i="56"/>
  <c r="B15" i="54"/>
  <c r="N14" i="54"/>
  <c r="S13" i="54"/>
  <c r="N14" i="55"/>
  <c r="S13" i="55"/>
  <c r="AC22" i="53"/>
  <c r="N14" i="57"/>
  <c r="S13" i="57"/>
  <c r="N13" i="56"/>
  <c r="I14" i="56"/>
  <c r="B15" i="57"/>
  <c r="D58" i="54"/>
  <c r="N13" i="53"/>
  <c r="I14" i="53"/>
  <c r="D58" i="55"/>
  <c r="D57" i="55"/>
  <c r="N13" i="52"/>
  <c r="I14" i="52"/>
  <c r="B15" i="53"/>
  <c r="D58" i="53"/>
  <c r="F41" i="11"/>
  <c r="G41" i="11"/>
  <c r="G22" i="11"/>
  <c r="G56" i="11" s="1"/>
  <c r="G57" i="11" s="1"/>
  <c r="E22" i="11"/>
  <c r="E56" i="11" s="1"/>
  <c r="E57" i="11" s="1"/>
  <c r="F22" i="11"/>
  <c r="I56" i="11"/>
  <c r="I58" i="11" s="1"/>
  <c r="X58" i="11"/>
  <c r="X57" i="11"/>
  <c r="S58" i="11"/>
  <c r="S57" i="11"/>
  <c r="F56" i="11"/>
  <c r="F57" i="11" s="1"/>
  <c r="N58" i="11"/>
  <c r="N57" i="11"/>
  <c r="B15" i="52" l="1"/>
  <c r="B15" i="55"/>
  <c r="AC57" i="55"/>
  <c r="AC58" i="55" s="1"/>
  <c r="AC15" i="55" s="1"/>
  <c r="S14" i="57"/>
  <c r="X13" i="57"/>
  <c r="X14" i="57" s="1"/>
  <c r="N14" i="52"/>
  <c r="S13" i="52"/>
  <c r="S13" i="53"/>
  <c r="N14" i="53"/>
  <c r="N14" i="56"/>
  <c r="S13" i="56"/>
  <c r="S14" i="55"/>
  <c r="X13" i="55"/>
  <c r="X14" i="55" s="1"/>
  <c r="B15" i="56"/>
  <c r="AC57" i="56"/>
  <c r="AC58" i="56" s="1"/>
  <c r="AC15" i="56" s="1"/>
  <c r="S14" i="54"/>
  <c r="X13" i="54"/>
  <c r="X14" i="54" s="1"/>
  <c r="I57" i="11"/>
  <c r="S14" i="56" l="1"/>
  <c r="X13" i="56"/>
  <c r="X14" i="56" s="1"/>
  <c r="S14" i="52"/>
  <c r="X13" i="52"/>
  <c r="X14" i="52" s="1"/>
  <c r="S14" i="53"/>
  <c r="X13" i="53"/>
  <c r="X14" i="53" s="1"/>
  <c r="C50" i="11"/>
  <c r="C34" i="11"/>
  <c r="C31" i="11"/>
  <c r="A1" i="2" l="1"/>
  <c r="B9" i="11"/>
  <c r="D53" i="11" l="1"/>
  <c r="D49" i="11"/>
  <c r="D45" i="11"/>
  <c r="D42" i="11"/>
  <c r="AC38" i="11"/>
  <c r="D28" i="11"/>
  <c r="D23" i="11"/>
  <c r="D17" i="11"/>
  <c r="D16" i="11" s="1"/>
  <c r="B14" i="57"/>
  <c r="B14" i="55"/>
  <c r="B14" i="53"/>
  <c r="B14" i="11"/>
  <c r="B14" i="52"/>
  <c r="B14" i="54"/>
  <c r="B14" i="56"/>
  <c r="AC53" i="11" l="1"/>
  <c r="AC45" i="11"/>
  <c r="AC42" i="11"/>
  <c r="AC28" i="11"/>
  <c r="AC23" i="11"/>
  <c r="AC17" i="11"/>
  <c r="AC16" i="11" s="1"/>
  <c r="AC49" i="11"/>
  <c r="D22" i="11"/>
  <c r="D41" i="11"/>
  <c r="D56" i="11" s="1"/>
  <c r="D58" i="11" s="1"/>
  <c r="AC41" i="11" l="1"/>
  <c r="AC22" i="11"/>
  <c r="D57" i="11"/>
  <c r="B15" i="11" l="1"/>
  <c r="AC57" i="11"/>
  <c r="AC58" i="11" s="1"/>
  <c r="AC15" i="11" l="1"/>
  <c r="D13" i="11"/>
  <c r="D14" i="11" s="1"/>
  <c r="I13" i="11" l="1"/>
  <c r="I14" i="11" s="1"/>
  <c r="N13" i="11" l="1"/>
  <c r="N14" i="11" s="1"/>
  <c r="S13" i="11" l="1"/>
  <c r="S14" i="11" s="1"/>
  <c r="X13" i="11" l="1"/>
  <c r="X14" i="11" s="1"/>
  <c r="B7" i="11" l="1"/>
</calcChain>
</file>

<file path=xl/comments1.xml><?xml version="1.0" encoding="utf-8"?>
<comments xmlns="http://schemas.openxmlformats.org/spreadsheetml/2006/main">
  <authors>
    <author>Mohamed Karim Laabidi</author>
  </authors>
  <commentList>
    <comment ref="E4" authorId="0" shapeId="0">
      <text>
        <r>
          <rPr>
            <sz val="9"/>
            <color indexed="81"/>
            <rFont val="Tahoma"/>
            <family val="2"/>
          </rPr>
          <t>formules avec cellules vides</t>
        </r>
      </text>
    </comment>
    <comment ref="E5" authorId="0" shapeId="0">
      <text>
        <r>
          <rPr>
            <sz val="9"/>
            <color indexed="81"/>
            <rFont val="Tahoma"/>
            <family val="2"/>
          </rPr>
          <t>formules avec cellules vides</t>
        </r>
      </text>
    </comment>
  </commentList>
</comments>
</file>

<file path=xl/sharedStrings.xml><?xml version="1.0" encoding="utf-8"?>
<sst xmlns="http://schemas.openxmlformats.org/spreadsheetml/2006/main" count="483" uniqueCount="61">
  <si>
    <t>Encadrant</t>
  </si>
  <si>
    <t>Agent</t>
  </si>
  <si>
    <t>Date:</t>
  </si>
  <si>
    <t>Fiche :</t>
  </si>
  <si>
    <t>Note</t>
  </si>
  <si>
    <t>Commentaire Appel 1</t>
  </si>
  <si>
    <t>Commentaire Appel 2</t>
  </si>
  <si>
    <t>Commentaire Appel 3</t>
  </si>
  <si>
    <t>Commentaire Appel 4</t>
  </si>
  <si>
    <t>Accueil :</t>
  </si>
  <si>
    <t>Questionnement</t>
  </si>
  <si>
    <t>Attitude Générale</t>
  </si>
  <si>
    <t>Structure Grammaire &amp; Conjugaison/Vocabulaire</t>
  </si>
  <si>
    <t>Durée :</t>
  </si>
  <si>
    <t>Typologie :</t>
  </si>
  <si>
    <t>Expression Orale</t>
  </si>
  <si>
    <t>Février</t>
  </si>
  <si>
    <t>Présentation</t>
  </si>
  <si>
    <t>Identification Du Prospect</t>
  </si>
  <si>
    <t>Gestion De L'Appel :</t>
  </si>
  <si>
    <t>Découverte (Refus Client)</t>
  </si>
  <si>
    <t>Cibler Et Reformuler Les Motifs De Refus Du Prospect</t>
  </si>
  <si>
    <t>Réponse Adéquate Aux Besoins Du Client</t>
  </si>
  <si>
    <t>Gestion Des Données Client
(Rib/Iban - Historisation-Qualification-Confidentialité -Dmt- Lecture Et Maîtrise Des Outils)</t>
  </si>
  <si>
    <t>Vente Et Concrétisation</t>
  </si>
  <si>
    <t>Proposition Commerciale</t>
  </si>
  <si>
    <t>Maîtrise De L'Offre (Valorisation De L'Offre)</t>
  </si>
  <si>
    <t>Validation De L'Accord Du Client/ Réception Contrat</t>
  </si>
  <si>
    <t>Validation Des Coordonnées Client</t>
  </si>
  <si>
    <t>Validation Des Engagements Du Prospect</t>
  </si>
  <si>
    <t>Vérouillage De L'Accord Verbal ( Récapt + Oui Prospect )</t>
  </si>
  <si>
    <t>Argumentation &amp; Traitement Des Objections</t>
  </si>
  <si>
    <t>Mise En Attente</t>
  </si>
  <si>
    <t>Annonce Et Gestion De La Mise En Attente</t>
  </si>
  <si>
    <t>Savoir-Être :</t>
  </si>
  <si>
    <t>Ton, Dynamisme</t>
  </si>
  <si>
    <t>Ecoute Active, Compréhension &amp; Directivité / Conduite De L'Entretien</t>
  </si>
  <si>
    <t>Empathie / Capitale Confiance / Qualité Relationnelle</t>
  </si>
  <si>
    <t>Respect Des Procédures :</t>
  </si>
  <si>
    <t>Conformité Des Informations</t>
  </si>
  <si>
    <t>Respect De La Sturcture D'Appel</t>
  </si>
  <si>
    <t>Prise De Congé :</t>
  </si>
  <si>
    <t>Prise De Congé</t>
  </si>
  <si>
    <t>Note En % :</t>
  </si>
  <si>
    <t>Motif d'Appel Accroche Commerciale</t>
  </si>
  <si>
    <t>Note / 20 :</t>
  </si>
  <si>
    <t>Moyenne Des Écoutes :</t>
  </si>
  <si>
    <t>Évaluateur :</t>
  </si>
  <si>
    <t>CONSEILLER_01</t>
  </si>
  <si>
    <t>CONSEILLER_02</t>
  </si>
  <si>
    <t>CONSEILLER_03</t>
  </si>
  <si>
    <t>CONSEILLER_04</t>
  </si>
  <si>
    <t>CONSEILLER_05</t>
  </si>
  <si>
    <t>CONSEILLER_06</t>
  </si>
  <si>
    <t>LISTE DE NOMS</t>
  </si>
  <si>
    <t/>
  </si>
  <si>
    <t>SOMME</t>
  </si>
  <si>
    <t>COMPTEUR</t>
  </si>
  <si>
    <t>MOYENN</t>
  </si>
  <si>
    <t>N° ligne ou se trouve les valeurs</t>
  </si>
  <si>
    <t>La combinaison de la Fonction moyenne avec indirect me renvoi uniquement les résultats relatifs à la liste des noms qui existent dans la colonnes B
 si j'applique cette formule sur les cellules vides elle me renvoi soit #REF! soit vide
Chaque fois je doit soit créer un onglet soit en supprimer un en fonction de la liste qui se trouve sur l'onglet données je suis obliger de modifier la formule en supprimant les cellule vide depuis la formule</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</si>
</sst>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0"/>
    <numFmt numFmtId="165" formatCode="_ * #,##0_ ;_ * \(#,##0\)_ ;_ * &quot;-&quot;??_ ;_ @_ "/>
    <numFmt numFmtId="166" formatCode="_-* #,##0.00\ [$€]_-;\-* #,##0.00\ [$€]_-;_-* &quot;-&quot;??\ [$€]_-;_-@_-"/>
    <numFmt numFmtId="167" formatCode="_(&quot;€&quot;* #,##0.00_);_(&quot;€&quot;* \(#,##0.00\);_(&quot;€&quot;* &quot;-&quot;??_);_(@_)"/>
    <numFmt numFmtId="168" formatCode="#,##0\ &quot;F&quot;;\-#,##0\ &quot;F&quot;"/>
    <numFmt numFmtId="169" formatCode="#,##0.00\ &quot;F&quot;"/>
    <numFmt numFmtId="170" formatCode="#,##0.0000"/>
    <numFmt numFmtId="171" formatCode="_(* #,##0.00_);_(* \(#,##0.00\);_(* &quot;-&quot;??_);_(@_)"/>
    <numFmt numFmtId="172" formatCode="_-* #,##0.00\ _F_-;\-* #,##0.00\ _F_-;_-* &quot;-&quot;??\ _F_-;_-@_-"/>
    <numFmt numFmtId="173" formatCode="_-* #,##0\ &quot;F&quot;_-;\-* #,##0\ &quot;F&quot;_-;_-* &quot;-&quot;\ &quot;F&quot;_-;_-@_-"/>
    <numFmt numFmtId="174" formatCode="0.000"/>
    <numFmt numFmtId="175" formatCode="_-* #,##0.00\ &quot;F&quot;_-;\-* #,##0.00\ &quot;F&quot;_-;_-* &quot;-&quot;??\ &quot;F&quot;_-;_-@_-"/>
    <numFmt numFmtId="176" formatCode="dd/mm/yyyy\ hh:mm:ss"/>
  </numFmts>
  <fonts count="84">
    <font>
      <sz val="11"/>
      <color theme="1"/>
      <name val="Calibri"/>
      <family val="2"/>
      <scheme val="minor"/>
    </font>
    <font>
      <sz val="11"/>
      <name val="Times New Roman"/>
      <family val="1"/>
    </font>
    <font>
      <sz val="10"/>
      <color indexed="8"/>
      <name val="Times New Roman"/>
      <family val="1"/>
    </font>
    <font>
      <i/>
      <u/>
      <sz val="11"/>
      <color indexed="8"/>
      <name val="Times New Roman"/>
      <family val="1"/>
    </font>
    <font>
      <b/>
      <sz val="11"/>
      <name val="Times New Roman"/>
      <family val="1"/>
    </font>
    <font>
      <b/>
      <sz val="10"/>
      <color indexed="8"/>
      <name val="Times New Roman"/>
      <family val="1"/>
    </font>
    <font>
      <b/>
      <sz val="14"/>
      <name val="Times New Roman"/>
      <family val="1"/>
    </font>
    <font>
      <b/>
      <sz val="10"/>
      <name val="Times New Roman"/>
      <family val="1"/>
    </font>
    <font>
      <sz val="9"/>
      <name val="Times New Roman"/>
      <family val="1"/>
    </font>
    <font>
      <b/>
      <sz val="9"/>
      <name val="Times New Roman"/>
      <family val="1"/>
    </font>
    <font>
      <b/>
      <sz val="10"/>
      <color indexed="56"/>
      <name val="Times New Roman"/>
      <family val="1"/>
    </font>
    <font>
      <sz val="10"/>
      <color indexed="62"/>
      <name val="Times New Roman"/>
      <family val="1"/>
    </font>
    <font>
      <b/>
      <sz val="10"/>
      <color indexed="62"/>
      <name val="Times New Roman"/>
      <family val="1"/>
    </font>
    <font>
      <sz val="9"/>
      <color indexed="8"/>
      <name val="Times New Roman"/>
      <family val="1"/>
    </font>
    <font>
      <sz val="10"/>
      <name val="Arial"/>
      <family val="2"/>
    </font>
    <font>
      <sz val="10"/>
      <name val="Times New Roman"/>
      <family val="1"/>
    </font>
    <font>
      <sz val="10"/>
      <name val="Tw Cen MT"/>
      <family val="2"/>
    </font>
    <font>
      <sz val="9"/>
      <name val="Tw Cen MT"/>
      <family val="2"/>
    </font>
    <font>
      <b/>
      <sz val="12"/>
      <color indexed="9"/>
      <name val="Arial"/>
      <family val="2"/>
    </font>
    <font>
      <b/>
      <sz val="22"/>
      <name val="Arial"/>
      <family val="2"/>
    </font>
    <font>
      <sz val="11"/>
      <color theme="1"/>
      <name val="Calibri"/>
      <family val="2"/>
      <scheme val="minor"/>
    </font>
    <font>
      <u/>
      <sz val="8.5"/>
      <color theme="10"/>
      <name val="Arial"/>
      <family val="2"/>
    </font>
    <font>
      <sz val="10"/>
      <color theme="1"/>
      <name val="Arial"/>
      <family val="2"/>
    </font>
    <font>
      <sz val="11"/>
      <color theme="1"/>
      <name val="Times New Roman"/>
      <family val="1"/>
    </font>
    <font>
      <b/>
      <sz val="12"/>
      <color theme="1"/>
      <name val="Times New Roman"/>
      <family val="1"/>
    </font>
    <font>
      <b/>
      <sz val="11"/>
      <color theme="0"/>
      <name val="Times New Roman"/>
      <family val="1"/>
    </font>
    <font>
      <b/>
      <sz val="11"/>
      <color theme="1" tint="0.34998626667073579"/>
      <name val="Times New Roman"/>
      <family val="1"/>
    </font>
    <font>
      <b/>
      <sz val="12"/>
      <color theme="1" tint="0.34998626667073579"/>
      <name val="Times New Roman"/>
      <family val="1"/>
    </font>
    <font>
      <b/>
      <sz val="9"/>
      <color rgb="FFC00000"/>
      <name val="Times New Roman"/>
      <family val="1"/>
    </font>
    <font>
      <b/>
      <sz val="10"/>
      <color theme="0"/>
      <name val="Times New Roman"/>
      <family val="1"/>
    </font>
    <font>
      <b/>
      <sz val="9"/>
      <color rgb="FF7030A0"/>
      <name val="Times New Roman"/>
      <family val="1"/>
    </font>
    <font>
      <sz val="10"/>
      <color rgb="FF7030A0"/>
      <name val="Times New Roman"/>
      <family val="1"/>
    </font>
    <font>
      <sz val="10"/>
      <color theme="0"/>
      <name val="Times New Roman"/>
      <family val="1"/>
    </font>
    <font>
      <sz val="11"/>
      <color theme="0"/>
      <name val="Times New Roman"/>
      <family val="1"/>
    </font>
    <font>
      <sz val="11"/>
      <color theme="3"/>
      <name val="Tw Cen MT"/>
      <family val="2"/>
    </font>
    <font>
      <sz val="9"/>
      <color theme="1" tint="0.14999847407452621"/>
      <name val="Tw Cen MT"/>
      <family val="2"/>
    </font>
    <font>
      <b/>
      <sz val="9"/>
      <color theme="1" tint="0.14999847407452621"/>
      <name val="Tw Cen MT"/>
      <family val="2"/>
    </font>
    <font>
      <b/>
      <sz val="10"/>
      <color rgb="FFFF0000"/>
      <name val="Times New Roman"/>
      <family val="1"/>
    </font>
    <font>
      <b/>
      <sz val="11"/>
      <color rgb="FFFF0000"/>
      <name val="Tw Cen MT"/>
      <family val="2"/>
    </font>
    <font>
      <sz val="11"/>
      <color rgb="FFFF0000"/>
      <name val="Times New Roman"/>
      <family val="1"/>
    </font>
    <font>
      <sz val="10"/>
      <color rgb="FFFF0000"/>
      <name val="Times New Roman"/>
      <family val="1"/>
    </font>
    <font>
      <i/>
      <u/>
      <sz val="11"/>
      <color rgb="FFFF0000"/>
      <name val="Times New Roman"/>
      <family val="1"/>
    </font>
    <font>
      <b/>
      <sz val="9"/>
      <color rgb="FFFF0000"/>
      <name val="Times New Roman"/>
      <family val="1"/>
    </font>
    <font>
      <b/>
      <sz val="10"/>
      <color theme="1"/>
      <name val="Arial"/>
      <family val="2"/>
    </font>
    <font>
      <b/>
      <sz val="12"/>
      <color theme="0"/>
      <name val="Times New Roman"/>
      <family val="1"/>
    </font>
    <font>
      <sz val="11"/>
      <color indexed="8"/>
      <name val="Calibri"/>
      <family val="2"/>
    </font>
    <font>
      <sz val="10"/>
      <name val="Palatino Linotype"/>
      <family val="1"/>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b/>
      <shadow/>
      <sz val="10"/>
      <color indexed="57"/>
      <name val="Arial"/>
      <family val="2"/>
    </font>
    <font>
      <sz val="11"/>
      <color indexed="60"/>
      <name val="Calibri"/>
      <family val="2"/>
    </font>
    <font>
      <sz val="11"/>
      <color indexed="20"/>
      <name val="Calibri"/>
      <family val="2"/>
    </font>
    <font>
      <u/>
      <sz val="10"/>
      <color indexed="12"/>
      <name val="Helvetica 55 Roman"/>
      <family val="2"/>
    </font>
    <font>
      <sz val="11"/>
      <color indexed="19"/>
      <name val="Calibri"/>
      <family val="2"/>
    </font>
    <font>
      <sz val="10"/>
      <color indexed="8"/>
      <name val="Tahoma"/>
      <family val="2"/>
    </font>
    <font>
      <sz val="11"/>
      <color indexed="17"/>
      <name val="Calibri"/>
      <family val="2"/>
    </font>
    <font>
      <b/>
      <sz val="11"/>
      <color indexed="63"/>
      <name val="Calibri"/>
      <family val="2"/>
    </font>
    <font>
      <i/>
      <sz val="11"/>
      <color indexed="23"/>
      <name val="Calibri"/>
      <family val="2"/>
    </font>
    <font>
      <b/>
      <sz val="18"/>
      <color indexed="62"/>
      <name val="Cambria"/>
      <family val="2"/>
    </font>
    <font>
      <b/>
      <sz val="18"/>
      <color indexed="56"/>
      <name val="Cambria"/>
      <family val="2"/>
    </font>
    <font>
      <b/>
      <sz val="15"/>
      <color indexed="62"/>
      <name val="Calibri"/>
      <family val="2"/>
    </font>
    <font>
      <b/>
      <sz val="15"/>
      <color indexed="56"/>
      <name val="Calibri"/>
      <family val="2"/>
    </font>
    <font>
      <b/>
      <sz val="13"/>
      <color indexed="62"/>
      <name val="Calibri"/>
      <family val="2"/>
    </font>
    <font>
      <b/>
      <sz val="13"/>
      <color indexed="56"/>
      <name val="Calibri"/>
      <family val="2"/>
    </font>
    <font>
      <b/>
      <sz val="11"/>
      <color indexed="62"/>
      <name val="Calibri"/>
      <family val="2"/>
    </font>
    <font>
      <b/>
      <sz val="11"/>
      <color indexed="56"/>
      <name val="Calibri"/>
      <family val="2"/>
    </font>
    <font>
      <b/>
      <sz val="11"/>
      <color indexed="8"/>
      <name val="Calibri"/>
      <family val="2"/>
    </font>
    <font>
      <b/>
      <sz val="11"/>
      <color indexed="9"/>
      <name val="Calibri"/>
      <family val="2"/>
    </font>
    <font>
      <sz val="10"/>
      <color rgb="FFFF0000"/>
      <name val="Tw Cen MT"/>
      <family val="2"/>
    </font>
    <font>
      <b/>
      <sz val="14"/>
      <color rgb="FFFF0000"/>
      <name val="Tw Cen MT"/>
      <family val="2"/>
    </font>
    <font>
      <b/>
      <sz val="10"/>
      <color rgb="FFFF0000"/>
      <name val="Tw Cen MT"/>
      <family val="2"/>
    </font>
    <font>
      <sz val="9"/>
      <color rgb="FFFF0000"/>
      <name val="Tw Cen MT"/>
      <family val="2"/>
    </font>
    <font>
      <b/>
      <sz val="12"/>
      <color rgb="FFFF0000"/>
      <name val="Times New Roman"/>
      <family val="1"/>
    </font>
    <font>
      <sz val="14"/>
      <color theme="1"/>
      <name val="Times New Roman"/>
      <family val="1"/>
    </font>
    <font>
      <sz val="14"/>
      <color indexed="8"/>
      <name val="Times New Roman"/>
      <family val="1"/>
    </font>
    <font>
      <sz val="9"/>
      <color theme="0"/>
      <name val="Times New Roman"/>
      <family val="1"/>
    </font>
    <font>
      <b/>
      <u/>
      <sz val="11"/>
      <color theme="9" tint="-0.249977111117893"/>
      <name val="Arial"/>
      <family val="2"/>
    </font>
    <font>
      <b/>
      <sz val="14"/>
      <color theme="3" tint="0.39997558519241921"/>
      <name val="Times New Roman"/>
      <family val="1"/>
    </font>
    <font>
      <sz val="14"/>
      <name val="Times New Roman"/>
      <family val="1"/>
    </font>
    <font>
      <sz val="11"/>
      <color rgb="FF000000"/>
      <name val="Calibri"/>
      <family val="2"/>
    </font>
    <font>
      <sz val="9"/>
      <color indexed="81"/>
      <name val="Tahoma"/>
      <family val="2"/>
    </font>
  </fonts>
  <fills count="7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C00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1" tint="4.9989318521683403E-2"/>
        <bgColor indexed="64"/>
      </patternFill>
    </fill>
    <fill>
      <patternFill patternType="solid">
        <fgColor theme="5" tint="0.79998168889431442"/>
        <bgColor indexed="64"/>
      </patternFill>
    </fill>
    <fill>
      <patternFill patternType="solid">
        <fgColor theme="1" tint="0.34998626667073579"/>
        <bgColor indexed="64"/>
      </patternFill>
    </fill>
    <fill>
      <patternFill patternType="solid">
        <fgColor theme="1"/>
        <bgColor indexed="64"/>
      </patternFill>
    </fill>
    <fill>
      <patternFill patternType="solid">
        <fgColor theme="5"/>
        <bgColor indexed="64"/>
      </patternFill>
    </fill>
    <fill>
      <patternFill patternType="solid">
        <fgColor indexed="9"/>
        <bgColor indexed="26"/>
      </patternFill>
    </fill>
    <fill>
      <patternFill patternType="solid">
        <fgColor indexed="31"/>
      </patternFill>
    </fill>
    <fill>
      <patternFill patternType="solid">
        <fgColor indexed="47"/>
        <bgColor indexed="22"/>
      </patternFill>
    </fill>
    <fill>
      <patternFill patternType="solid">
        <fgColor indexed="45"/>
      </patternFill>
    </fill>
    <fill>
      <patternFill patternType="solid">
        <fgColor indexed="26"/>
        <bgColor indexed="9"/>
      </patternFill>
    </fill>
    <fill>
      <patternFill patternType="solid">
        <fgColor indexed="42"/>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patternFill>
    </fill>
    <fill>
      <patternFill patternType="solid">
        <fgColor indexed="22"/>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43"/>
        <bgColor indexed="26"/>
      </patternFill>
    </fill>
    <fill>
      <patternFill patternType="solid">
        <fgColor indexed="11"/>
      </patternFill>
    </fill>
    <fill>
      <patternFill patternType="solid">
        <fgColor indexed="44"/>
        <bgColor indexed="31"/>
      </patternFill>
    </fill>
    <fill>
      <patternFill patternType="solid">
        <fgColor indexed="51"/>
      </patternFill>
    </fill>
    <fill>
      <patternFill patternType="solid">
        <fgColor indexed="49"/>
        <bgColor indexed="40"/>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4"/>
        <bgColor indexed="23"/>
      </patternFill>
    </fill>
    <fill>
      <patternFill patternType="solid">
        <fgColor indexed="53"/>
        <bgColor indexed="52"/>
      </patternFill>
    </fill>
    <fill>
      <patternFill patternType="solid">
        <fgColor indexed="53"/>
      </patternFill>
    </fill>
    <fill>
      <patternFill patternType="solid">
        <fgColor indexed="13"/>
        <bgColor indexed="34"/>
      </patternFill>
    </fill>
    <fill>
      <patternFill patternType="solid">
        <fgColor indexed="22"/>
      </patternFill>
    </fill>
    <fill>
      <patternFill patternType="solid">
        <fgColor indexed="42"/>
        <bgColor indexed="27"/>
      </patternFill>
    </fill>
    <fill>
      <patternFill patternType="solid">
        <fgColor indexed="44"/>
        <bgColor indexed="42"/>
      </patternFill>
    </fill>
    <fill>
      <patternFill patternType="solid">
        <fgColor indexed="50"/>
        <bgColor indexed="42"/>
      </patternFill>
    </fill>
    <fill>
      <patternFill patternType="solid">
        <fgColor indexed="50"/>
        <bgColor indexed="27"/>
      </patternFill>
    </fill>
    <fill>
      <patternFill patternType="solid">
        <fgColor indexed="42"/>
        <bgColor indexed="41"/>
      </patternFill>
    </fill>
    <fill>
      <patternFill patternType="solid">
        <fgColor indexed="26"/>
      </patternFill>
    </fill>
    <fill>
      <patternFill patternType="solid">
        <fgColor indexed="44"/>
        <bgColor indexed="49"/>
      </patternFill>
    </fill>
    <fill>
      <patternFill patternType="solid">
        <fgColor indexed="44"/>
        <bgColor indexed="27"/>
      </patternFill>
    </fill>
    <fill>
      <patternFill patternType="solid">
        <fgColor indexed="43"/>
        <bgColor indexed="42"/>
      </patternFill>
    </fill>
    <fill>
      <patternFill patternType="solid">
        <fgColor indexed="45"/>
        <bgColor indexed="46"/>
      </patternFill>
    </fill>
    <fill>
      <patternFill patternType="solid">
        <fgColor indexed="46"/>
        <bgColor indexed="45"/>
      </patternFill>
    </fill>
    <fill>
      <patternFill patternType="solid">
        <fgColor indexed="45"/>
        <bgColor indexed="29"/>
      </patternFill>
    </fill>
    <fill>
      <patternFill patternType="solid">
        <fgColor indexed="43"/>
      </patternFill>
    </fill>
    <fill>
      <patternFill patternType="solid">
        <fgColor indexed="31"/>
        <bgColor indexed="26"/>
      </patternFill>
    </fill>
    <fill>
      <patternFill patternType="solid">
        <fgColor indexed="25"/>
        <bgColor indexed="54"/>
      </patternFill>
    </fill>
    <fill>
      <patternFill patternType="solid">
        <fgColor indexed="49"/>
        <bgColor indexed="57"/>
      </patternFill>
    </fill>
    <fill>
      <patternFill patternType="solid">
        <fgColor indexed="49"/>
        <bgColor indexed="44"/>
      </patternFill>
    </fill>
    <fill>
      <patternFill patternType="solid">
        <fgColor indexed="27"/>
        <bgColor indexed="44"/>
      </patternFill>
    </fill>
    <fill>
      <patternFill patternType="solid">
        <fgColor indexed="53"/>
        <bgColor indexed="29"/>
      </patternFill>
    </fill>
    <fill>
      <patternFill patternType="solid">
        <fgColor indexed="47"/>
        <bgColor indexed="31"/>
      </patternFill>
    </fill>
    <fill>
      <patternFill patternType="solid">
        <fgColor indexed="55"/>
        <bgColor indexed="23"/>
      </patternFill>
    </fill>
    <fill>
      <patternFill patternType="solid">
        <fgColor indexed="55"/>
      </patternFill>
    </fill>
  </fills>
  <borders count="45">
    <border>
      <left/>
      <right/>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20"/>
      </bottom>
      <diagonal/>
    </border>
    <border>
      <left style="hair">
        <color theme="0"/>
      </left>
      <right style="hair">
        <color theme="0"/>
      </right>
      <top style="hair">
        <color theme="0"/>
      </top>
      <bottom style="hair">
        <color theme="0"/>
      </bottom>
      <diagonal/>
    </border>
    <border>
      <left/>
      <right style="hair">
        <color theme="0"/>
      </right>
      <top style="hair">
        <color theme="0"/>
      </top>
      <bottom style="hair">
        <color theme="0"/>
      </bottom>
      <diagonal/>
    </border>
    <border>
      <left style="hair">
        <color theme="0"/>
      </left>
      <right/>
      <top style="hair">
        <color theme="0"/>
      </top>
      <bottom style="hair">
        <color theme="0"/>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1" tint="0.499984740745262"/>
      </left>
      <right style="hair">
        <color theme="1" tint="0.499984740745262"/>
      </right>
      <top style="hair">
        <color theme="1" tint="0.499984740745262"/>
      </top>
      <bottom style="hair">
        <color theme="1" tint="0.499984740745262"/>
      </bottom>
      <diagonal/>
    </border>
    <border>
      <left style="hair">
        <color theme="1" tint="0.499984740745262"/>
      </left>
      <right style="hair">
        <color theme="1" tint="0.499984740745262"/>
      </right>
      <top/>
      <bottom/>
      <diagonal/>
    </border>
    <border>
      <left style="hair">
        <color theme="1" tint="0.499984740745262"/>
      </left>
      <right/>
      <top/>
      <bottom/>
      <diagonal/>
    </border>
    <border>
      <left style="hair">
        <color theme="0" tint="-0.24994659260841701"/>
      </left>
      <right style="hair">
        <color theme="0" tint="-0.24994659260841701"/>
      </right>
      <top style="hair">
        <color theme="0" tint="-0.24994659260841701"/>
      </top>
      <bottom/>
      <diagonal/>
    </border>
    <border>
      <left style="hair">
        <color theme="1" tint="0.499984740745262"/>
      </left>
      <right style="hair">
        <color theme="1" tint="0.499984740745262"/>
      </right>
      <top style="hair">
        <color theme="1" tint="0.499984740745262"/>
      </top>
      <bottom/>
      <diagonal/>
    </border>
    <border>
      <left style="hair">
        <color theme="1" tint="0.499984740745262"/>
      </left>
      <right style="hair">
        <color theme="1" tint="0.499984740745262"/>
      </right>
      <top/>
      <bottom style="hair">
        <color theme="1" tint="0.499984740745262"/>
      </bottom>
      <diagonal/>
    </border>
    <border>
      <left style="hair">
        <color theme="0"/>
      </left>
      <right style="hair">
        <color theme="0"/>
      </right>
      <top style="hair">
        <color theme="0"/>
      </top>
      <bottom/>
      <diagonal/>
    </border>
    <border>
      <left style="hair">
        <color theme="0"/>
      </left>
      <right/>
      <top style="hair">
        <color theme="0"/>
      </top>
      <bottom/>
      <diagonal/>
    </border>
    <border>
      <left style="hair">
        <color theme="0"/>
      </left>
      <right/>
      <top/>
      <bottom style="hair">
        <color theme="0"/>
      </bottom>
      <diagonal/>
    </border>
    <border>
      <left/>
      <right/>
      <top style="hair">
        <color theme="1" tint="0.499984740745262"/>
      </top>
      <bottom style="hair">
        <color theme="1" tint="0.499984740745262"/>
      </bottom>
      <diagonal/>
    </border>
    <border>
      <left/>
      <right/>
      <top style="hair">
        <color theme="0"/>
      </top>
      <bottom style="hair">
        <color theme="0"/>
      </bottom>
      <diagonal/>
    </border>
    <border>
      <left style="hair">
        <color theme="4"/>
      </left>
      <right/>
      <top style="hair">
        <color theme="4"/>
      </top>
      <bottom/>
      <diagonal/>
    </border>
    <border>
      <left style="hair">
        <color theme="4"/>
      </left>
      <right style="hair">
        <color theme="4"/>
      </right>
      <top style="hair">
        <color theme="4"/>
      </top>
      <bottom style="hair">
        <color theme="4"/>
      </bottom>
      <diagonal/>
    </border>
    <border>
      <left style="hair">
        <color theme="0" tint="-0.24994659260841701"/>
      </left>
      <right style="hair">
        <color theme="0" tint="-0.24994659260841701"/>
      </right>
      <top/>
      <bottom style="hair">
        <color theme="0" tint="-0.24994659260841701"/>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right/>
      <top style="thin">
        <color indexed="49"/>
      </top>
      <bottom style="double">
        <color indexed="49"/>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dashed">
        <color theme="4"/>
      </left>
      <right/>
      <top style="dashed">
        <color theme="4"/>
      </top>
      <bottom/>
      <diagonal/>
    </border>
    <border>
      <left/>
      <right/>
      <top style="dashed">
        <color theme="4"/>
      </top>
      <bottom/>
      <diagonal/>
    </border>
    <border>
      <left style="dashed">
        <color theme="4"/>
      </left>
      <right/>
      <top/>
      <bottom/>
      <diagonal/>
    </border>
    <border>
      <left/>
      <right style="dashed">
        <color theme="4"/>
      </right>
      <top style="dashed">
        <color theme="4"/>
      </top>
      <bottom/>
      <diagonal/>
    </border>
    <border>
      <left/>
      <right style="dashed">
        <color theme="4"/>
      </right>
      <top/>
      <bottom/>
      <diagonal/>
    </border>
    <border>
      <left style="dashed">
        <color theme="4"/>
      </left>
      <right/>
      <top/>
      <bottom style="dashed">
        <color theme="4"/>
      </bottom>
      <diagonal/>
    </border>
    <border>
      <left/>
      <right/>
      <top/>
      <bottom style="dashed">
        <color theme="4"/>
      </bottom>
      <diagonal/>
    </border>
    <border>
      <left/>
      <right style="dashed">
        <color theme="4"/>
      </right>
      <top/>
      <bottom style="dashed">
        <color theme="4"/>
      </bottom>
      <diagonal/>
    </border>
    <border>
      <left style="hair">
        <color theme="0" tint="-0.499984740745262"/>
      </left>
      <right style="hair">
        <color theme="1" tint="0.499984740745262"/>
      </right>
      <top style="hair">
        <color theme="0" tint="-0.499984740745262"/>
      </top>
      <bottom style="hair">
        <color theme="1" tint="0.499984740745262"/>
      </bottom>
      <diagonal/>
    </border>
    <border>
      <left style="thin">
        <color indexed="64"/>
      </left>
      <right style="thin">
        <color indexed="64"/>
      </right>
      <top style="thin">
        <color indexed="64"/>
      </top>
      <bottom style="thin">
        <color indexed="64"/>
      </bottom>
      <diagonal/>
    </border>
  </borders>
  <cellStyleXfs count="260">
    <xf numFmtId="0" fontId="0" fillId="0" borderId="0"/>
    <xf numFmtId="0" fontId="21" fillId="0" borderId="0" applyNumberFormat="0" applyFill="0" applyBorder="0" applyAlignment="0" applyProtection="0">
      <alignment vertical="top"/>
      <protection locked="0"/>
    </xf>
    <xf numFmtId="0" fontId="14" fillId="0" borderId="0" applyNumberFormat="0" applyFill="0" applyBorder="0" applyAlignment="0" applyProtection="0"/>
    <xf numFmtId="0" fontId="22" fillId="0" borderId="0"/>
    <xf numFmtId="9" fontId="20"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5" fillId="0" borderId="0"/>
    <xf numFmtId="0" fontId="14" fillId="0" borderId="0"/>
    <xf numFmtId="0" fontId="46" fillId="0" borderId="0"/>
    <xf numFmtId="0" fontId="14" fillId="0" borderId="0"/>
    <xf numFmtId="0" fontId="45" fillId="0" borderId="0"/>
    <xf numFmtId="0" fontId="14" fillId="0" borderId="0"/>
    <xf numFmtId="0" fontId="14" fillId="0" borderId="0"/>
    <xf numFmtId="0" fontId="45" fillId="0" borderId="0"/>
    <xf numFmtId="0" fontId="45" fillId="0" borderId="0"/>
    <xf numFmtId="0" fontId="45" fillId="0" borderId="0"/>
    <xf numFmtId="0" fontId="45" fillId="0" borderId="0"/>
    <xf numFmtId="0" fontId="45" fillId="0" borderId="0"/>
    <xf numFmtId="0" fontId="4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5" fillId="0" borderId="0"/>
    <xf numFmtId="0" fontId="45" fillId="0" borderId="0"/>
    <xf numFmtId="0" fontId="14" fillId="0" borderId="0"/>
    <xf numFmtId="0" fontId="14" fillId="0" borderId="0"/>
    <xf numFmtId="0" fontId="14" fillId="0" borderId="0"/>
    <xf numFmtId="0" fontId="14" fillId="0" borderId="0"/>
    <xf numFmtId="0" fontId="45" fillId="0" borderId="0"/>
    <xf numFmtId="0" fontId="45" fillId="16" borderId="0" applyNumberFormat="0" applyBorder="0" applyAlignment="0" applyProtection="0"/>
    <xf numFmtId="0" fontId="45" fillId="17" borderId="0" applyNumberFormat="0" applyBorder="0" applyAlignment="0" applyProtection="0"/>
    <xf numFmtId="0" fontId="45" fillId="17"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5" fillId="21" borderId="0" applyNumberFormat="0" applyBorder="0" applyAlignment="0" applyProtection="0"/>
    <xf numFmtId="0" fontId="45" fillId="21" borderId="0" applyNumberFormat="0" applyBorder="0" applyAlignment="0" applyProtection="0"/>
    <xf numFmtId="0" fontId="45" fillId="16"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45" fillId="24" borderId="0" applyNumberFormat="0" applyBorder="0" applyAlignment="0" applyProtection="0"/>
    <xf numFmtId="0" fontId="45" fillId="18" borderId="0" applyNumberFormat="0" applyBorder="0" applyAlignment="0" applyProtection="0"/>
    <xf numFmtId="0" fontId="45" fillId="25" borderId="0" applyNumberFormat="0" applyBorder="0" applyAlignment="0" applyProtection="0"/>
    <xf numFmtId="0" fontId="45" fillId="25" borderId="0" applyNumberFormat="0" applyBorder="0" applyAlignment="0" applyProtection="0"/>
    <xf numFmtId="0" fontId="45" fillId="26"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5" fillId="31" borderId="0" applyNumberFormat="0" applyBorder="0" applyAlignment="0" applyProtection="0"/>
    <xf numFmtId="0" fontId="45" fillId="31" borderId="0" applyNumberFormat="0" applyBorder="0" applyAlignment="0" applyProtection="0"/>
    <xf numFmtId="0" fontId="45" fillId="26"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32" borderId="0" applyNumberFormat="0" applyBorder="0" applyAlignment="0" applyProtection="0"/>
    <xf numFmtId="0" fontId="45" fillId="27" borderId="0" applyNumberFormat="0" applyBorder="0" applyAlignment="0" applyProtection="0"/>
    <xf numFmtId="0" fontId="45" fillId="27" borderId="0" applyNumberFormat="0" applyBorder="0" applyAlignment="0" applyProtection="0"/>
    <xf numFmtId="0" fontId="45" fillId="18" borderId="0" applyNumberFormat="0" applyBorder="0" applyAlignment="0" applyProtection="0"/>
    <xf numFmtId="0" fontId="45" fillId="33" borderId="0" applyNumberFormat="0" applyBorder="0" applyAlignment="0" applyProtection="0"/>
    <xf numFmtId="0" fontId="45" fillId="33" borderId="0" applyNumberFormat="0" applyBorder="0" applyAlignment="0" applyProtection="0"/>
    <xf numFmtId="0" fontId="47" fillId="34" borderId="0" applyNumberFormat="0" applyBorder="0" applyAlignment="0" applyProtection="0"/>
    <xf numFmtId="0" fontId="47" fillId="35" borderId="0" applyNumberFormat="0" applyBorder="0" applyAlignment="0" applyProtection="0"/>
    <xf numFmtId="0" fontId="47" fillId="35" borderId="0" applyNumberFormat="0" applyBorder="0" applyAlignment="0" applyProtection="0"/>
    <xf numFmtId="0" fontId="47" fillId="28" borderId="0" applyNumberFormat="0" applyBorder="0" applyAlignment="0" applyProtection="0"/>
    <xf numFmtId="0" fontId="47" fillId="29" borderId="0" applyNumberFormat="0" applyBorder="0" applyAlignment="0" applyProtection="0"/>
    <xf numFmtId="0" fontId="47" fillId="29" borderId="0" applyNumberFormat="0" applyBorder="0" applyAlignment="0" applyProtection="0"/>
    <xf numFmtId="0" fontId="47" fillId="30" borderId="0" applyNumberFormat="0" applyBorder="0" applyAlignment="0" applyProtection="0"/>
    <xf numFmtId="0" fontId="47" fillId="31" borderId="0" applyNumberFormat="0" applyBorder="0" applyAlignment="0" applyProtection="0"/>
    <xf numFmtId="0" fontId="47" fillId="31" borderId="0" applyNumberFormat="0" applyBorder="0" applyAlignment="0" applyProtection="0"/>
    <xf numFmtId="0" fontId="47" fillId="26" borderId="0" applyNumberFormat="0" applyBorder="0" applyAlignment="0" applyProtection="0"/>
    <xf numFmtId="0" fontId="47" fillId="36" borderId="0" applyNumberFormat="0" applyBorder="0" applyAlignment="0" applyProtection="0"/>
    <xf numFmtId="0" fontId="47" fillId="36" borderId="0" applyNumberFormat="0" applyBorder="0" applyAlignment="0" applyProtection="0"/>
    <xf numFmtId="0" fontId="47" fillId="34" borderId="0" applyNumberFormat="0" applyBorder="0" applyAlignment="0" applyProtection="0"/>
    <xf numFmtId="0" fontId="47" fillId="37" borderId="0" applyNumberFormat="0" applyBorder="0" applyAlignment="0" applyProtection="0"/>
    <xf numFmtId="0" fontId="47" fillId="37" borderId="0" applyNumberFormat="0" applyBorder="0" applyAlignment="0" applyProtection="0"/>
    <xf numFmtId="0" fontId="47" fillId="18" borderId="0" applyNumberFormat="0" applyBorder="0" applyAlignment="0" applyProtection="0"/>
    <xf numFmtId="0" fontId="47" fillId="38" borderId="0" applyNumberFormat="0" applyBorder="0" applyAlignment="0" applyProtection="0"/>
    <xf numFmtId="0" fontId="47" fillId="38" borderId="0" applyNumberFormat="0" applyBorder="0" applyAlignment="0" applyProtection="0"/>
    <xf numFmtId="0" fontId="47" fillId="34" borderId="0" applyNumberFormat="0" applyBorder="0" applyAlignment="0" applyProtection="0"/>
    <xf numFmtId="0" fontId="47" fillId="39" borderId="0" applyNumberFormat="0" applyBorder="0" applyAlignment="0" applyProtection="0"/>
    <xf numFmtId="0" fontId="47" fillId="39" borderId="0" applyNumberFormat="0" applyBorder="0" applyAlignment="0" applyProtection="0"/>
    <xf numFmtId="0" fontId="47" fillId="40" borderId="0" applyNumberFormat="0" applyBorder="0" applyAlignment="0" applyProtection="0"/>
    <xf numFmtId="0" fontId="47" fillId="41" borderId="0" applyNumberFormat="0" applyBorder="0" applyAlignment="0" applyProtection="0"/>
    <xf numFmtId="0" fontId="47" fillId="41" borderId="0" applyNumberFormat="0" applyBorder="0" applyAlignment="0" applyProtection="0"/>
    <xf numFmtId="0" fontId="47" fillId="42" borderId="0" applyNumberFormat="0" applyBorder="0" applyAlignment="0" applyProtection="0"/>
    <xf numFmtId="0" fontId="47" fillId="43" borderId="0" applyNumberFormat="0" applyBorder="0" applyAlignment="0" applyProtection="0"/>
    <xf numFmtId="0" fontId="47" fillId="43" borderId="0" applyNumberFormat="0" applyBorder="0" applyAlignment="0" applyProtection="0"/>
    <xf numFmtId="0" fontId="47" fillId="44" borderId="0" applyNumberFormat="0" applyBorder="0" applyAlignment="0" applyProtection="0"/>
    <xf numFmtId="0" fontId="47" fillId="36" borderId="0" applyNumberFormat="0" applyBorder="0" applyAlignment="0" applyProtection="0"/>
    <xf numFmtId="0" fontId="47" fillId="36" borderId="0" applyNumberFormat="0" applyBorder="0" applyAlignment="0" applyProtection="0"/>
    <xf numFmtId="0" fontId="47" fillId="34" borderId="0" applyNumberFormat="0" applyBorder="0" applyAlignment="0" applyProtection="0"/>
    <xf numFmtId="0" fontId="47" fillId="37" borderId="0" applyNumberFormat="0" applyBorder="0" applyAlignment="0" applyProtection="0"/>
    <xf numFmtId="0" fontId="47" fillId="37" borderId="0" applyNumberFormat="0" applyBorder="0" applyAlignment="0" applyProtection="0"/>
    <xf numFmtId="0" fontId="47" fillId="45" borderId="0" applyNumberFormat="0" applyBorder="0" applyAlignment="0" applyProtection="0"/>
    <xf numFmtId="0" fontId="47" fillId="46" borderId="0" applyNumberFormat="0" applyBorder="0" applyAlignment="0" applyProtection="0"/>
    <xf numFmtId="0" fontId="47" fillId="46" borderId="0" applyNumberFormat="0" applyBorder="0" applyAlignment="0" applyProtection="0"/>
    <xf numFmtId="165" fontId="45" fillId="0" borderId="0"/>
    <xf numFmtId="0" fontId="14" fillId="47" borderId="0" applyNumberFormat="0" applyFont="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9" fillId="16" borderId="23" applyNumberFormat="0" applyAlignment="0" applyProtection="0"/>
    <xf numFmtId="0" fontId="49" fillId="48" borderId="23" applyNumberFormat="0" applyAlignment="0" applyProtection="0"/>
    <xf numFmtId="0" fontId="49" fillId="48" borderId="23" applyNumberFormat="0" applyAlignment="0" applyProtection="0"/>
    <xf numFmtId="0" fontId="50"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14" fillId="49" borderId="0" applyNumberFormat="0" applyFont="0" applyBorder="0" applyAlignment="0" applyProtection="0"/>
    <xf numFmtId="0" fontId="14" fillId="50" borderId="0" applyNumberFormat="0" applyFont="0" applyBorder="0" applyAlignment="0" applyProtection="0"/>
    <xf numFmtId="0" fontId="14" fillId="51" borderId="0" applyNumberFormat="0" applyFont="0" applyBorder="0" applyAlignment="0" applyProtection="0"/>
    <xf numFmtId="0" fontId="14" fillId="52" borderId="0" applyNumberFormat="0" applyFont="0" applyBorder="0" applyAlignment="0" applyProtection="0"/>
    <xf numFmtId="0" fontId="14" fillId="49" borderId="0" applyNumberFormat="0" applyFont="0" applyBorder="0" applyAlignment="0" applyProtection="0"/>
    <xf numFmtId="0" fontId="14" fillId="53" borderId="0" applyNumberFormat="0" applyFont="0" applyBorder="0" applyAlignment="0" applyProtection="0"/>
    <xf numFmtId="0" fontId="14" fillId="20" borderId="25" applyNumberFormat="0" applyAlignment="0" applyProtection="0"/>
    <xf numFmtId="0" fontId="14" fillId="54" borderId="25" applyNumberFormat="0" applyFont="0" applyAlignment="0" applyProtection="0"/>
    <xf numFmtId="0" fontId="14" fillId="54" borderId="25" applyNumberFormat="0" applyFont="0" applyAlignment="0" applyProtection="0"/>
    <xf numFmtId="0" fontId="51" fillId="18" borderId="23" applyNumberFormat="0" applyAlignment="0" applyProtection="0"/>
    <xf numFmtId="0" fontId="51" fillId="25" borderId="23" applyNumberFormat="0" applyAlignment="0" applyProtection="0"/>
    <xf numFmtId="0" fontId="51" fillId="25" borderId="23" applyNumberFormat="0" applyAlignment="0" applyProtection="0"/>
    <xf numFmtId="166" fontId="14" fillId="0" borderId="0" applyFont="0" applyFill="0" applyBorder="0" applyAlignment="0" applyProtection="0"/>
    <xf numFmtId="14" fontId="14" fillId="0" borderId="0" applyFont="0" applyFill="0" applyBorder="0" applyAlignment="0" applyProtection="0"/>
    <xf numFmtId="167"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8"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0" fontId="14" fillId="0" borderId="0" applyFont="0" applyFill="0" applyBorder="0" applyAlignment="0" applyProtection="0"/>
    <xf numFmtId="170" fontId="14" fillId="0" borderId="0" applyFont="0" applyFill="0" applyBorder="0" applyAlignment="0" applyProtection="0"/>
    <xf numFmtId="0" fontId="14" fillId="28" borderId="0" applyNumberFormat="0" applyFont="0" applyBorder="0" applyAlignment="0" applyProtection="0"/>
    <xf numFmtId="0" fontId="14" fillId="55" borderId="0" applyNumberFormat="0" applyFont="0" applyBorder="0" applyAlignment="0" applyProtection="0"/>
    <xf numFmtId="0" fontId="14" fillId="56" borderId="0" applyNumberFormat="0" applyFont="0" applyBorder="0" applyAlignment="0" applyProtection="0"/>
    <xf numFmtId="0" fontId="14" fillId="57" borderId="0" applyNumberFormat="0" applyFont="0" applyBorder="0" applyAlignment="0" applyProtection="0"/>
    <xf numFmtId="0" fontId="14" fillId="58" borderId="0" applyNumberFormat="0" applyFont="0" applyBorder="0" applyAlignment="0" applyProtection="0"/>
    <xf numFmtId="0" fontId="14" fillId="59" borderId="0" applyNumberFormat="0" applyFont="0" applyBorder="0" applyAlignment="0" applyProtection="0"/>
    <xf numFmtId="0" fontId="52" fillId="0" borderId="0" applyNumberFormat="0" applyBorder="0" applyAlignment="0" applyProtection="0"/>
    <xf numFmtId="0" fontId="53" fillId="60" borderId="0" applyNumberFormat="0" applyBorder="0" applyAlignment="0" applyProtection="0"/>
    <xf numFmtId="0" fontId="54" fillId="19" borderId="0" applyNumberFormat="0" applyBorder="0" applyAlignment="0" applyProtection="0"/>
    <xf numFmtId="0" fontId="54" fillId="19" borderId="0" applyNumberFormat="0" applyBorder="0" applyAlignment="0" applyProtection="0"/>
    <xf numFmtId="0" fontId="55" fillId="0" borderId="0" applyNumberFormat="0" applyFill="0" applyBorder="0" applyAlignment="0" applyProtection="0">
      <alignment vertical="top"/>
      <protection locked="0"/>
    </xf>
    <xf numFmtId="171" fontId="14" fillId="0" borderId="0" applyFont="0" applyFill="0" applyBorder="0" applyAlignment="0" applyProtection="0"/>
    <xf numFmtId="172" fontId="14" fillId="0" borderId="0" applyFont="0" applyFill="0" applyBorder="0" applyAlignment="0" applyProtection="0"/>
    <xf numFmtId="173"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4"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1" fontId="14" fillId="0" borderId="0" applyFont="0" applyFill="0" applyBorder="0" applyAlignment="0" applyProtection="0"/>
    <xf numFmtId="174" fontId="14" fillId="0" borderId="0" applyFont="0" applyFill="0" applyBorder="0" applyAlignment="0" applyProtection="0"/>
    <xf numFmtId="171" fontId="20" fillId="0" borderId="0" applyFont="0" applyFill="0" applyBorder="0" applyAlignment="0" applyProtection="0"/>
    <xf numFmtId="175" fontId="14" fillId="0" borderId="0" applyFont="0" applyFill="0" applyBorder="0" applyAlignment="0" applyProtection="0"/>
    <xf numFmtId="0" fontId="56" fillId="30" borderId="0" applyNumberFormat="0" applyBorder="0" applyAlignment="0" applyProtection="0"/>
    <xf numFmtId="0" fontId="53" fillId="61" borderId="0" applyNumberFormat="0" applyBorder="0" applyAlignment="0" applyProtection="0"/>
    <xf numFmtId="0" fontId="53" fillId="61" borderId="0" applyNumberFormat="0" applyBorder="0" applyAlignment="0" applyProtection="0"/>
    <xf numFmtId="0" fontId="14" fillId="0" borderId="0"/>
    <xf numFmtId="0" fontId="2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14" fillId="0" borderId="0" applyNumberFormat="0" applyFill="0" applyBorder="0" applyProtection="0">
      <alignment horizontal="left"/>
    </xf>
    <xf numFmtId="9" fontId="14" fillId="0" borderId="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5" fillId="0" borderId="0" applyFont="0" applyFill="0" applyBorder="0" applyAlignment="0" applyProtection="0"/>
    <xf numFmtId="9" fontId="14" fillId="0" borderId="0" applyFont="0" applyFill="0" applyBorder="0" applyAlignment="0" applyProtection="0"/>
    <xf numFmtId="9" fontId="57" fillId="0" borderId="0" applyFont="0" applyFill="0" applyBorder="0" applyAlignment="0" applyProtection="0"/>
    <xf numFmtId="0" fontId="58" fillId="49" borderId="0" applyNumberFormat="0" applyBorder="0" applyAlignment="0" applyProtection="0"/>
    <xf numFmtId="0" fontId="58" fillId="21" borderId="0" applyNumberFormat="0" applyBorder="0" applyAlignment="0" applyProtection="0"/>
    <xf numFmtId="0" fontId="58" fillId="21" borderId="0" applyNumberFormat="0" applyBorder="0" applyAlignment="0" applyProtection="0"/>
    <xf numFmtId="0" fontId="59" fillId="16" borderId="26" applyNumberFormat="0" applyAlignment="0" applyProtection="0"/>
    <xf numFmtId="0" fontId="59" fillId="48" borderId="26" applyNumberFormat="0" applyAlignment="0" applyProtection="0"/>
    <xf numFmtId="0" fontId="59" fillId="48" borderId="26" applyNumberFormat="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2" fillId="0" borderId="0" applyNumberFormat="0" applyFill="0" applyBorder="0" applyAlignment="0" applyProtection="0"/>
    <xf numFmtId="0" fontId="63" fillId="0" borderId="27" applyNumberFormat="0" applyFill="0" applyAlignment="0" applyProtection="0"/>
    <xf numFmtId="0" fontId="64" fillId="0" borderId="28" applyNumberFormat="0" applyFill="0" applyAlignment="0" applyProtection="0"/>
    <xf numFmtId="0" fontId="64" fillId="0" borderId="28" applyNumberFormat="0" applyFill="0" applyAlignment="0" applyProtection="0"/>
    <xf numFmtId="0" fontId="65" fillId="0" borderId="29" applyNumberFormat="0" applyFill="0" applyAlignment="0" applyProtection="0"/>
    <xf numFmtId="0" fontId="66" fillId="0" borderId="29" applyNumberFormat="0" applyFill="0" applyAlignment="0" applyProtection="0"/>
    <xf numFmtId="0" fontId="66" fillId="0" borderId="29" applyNumberFormat="0" applyFill="0" applyAlignment="0" applyProtection="0"/>
    <xf numFmtId="0" fontId="67" fillId="0" borderId="30" applyNumberFormat="0" applyFill="0" applyAlignment="0" applyProtection="0"/>
    <xf numFmtId="0" fontId="68" fillId="0" borderId="31" applyNumberFormat="0" applyFill="0" applyAlignment="0" applyProtection="0"/>
    <xf numFmtId="0" fontId="68" fillId="0" borderId="31" applyNumberFormat="0" applyFill="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9" fillId="0" borderId="32" applyNumberFormat="0" applyFill="0" applyAlignment="0" applyProtection="0"/>
    <xf numFmtId="0" fontId="69" fillId="0" borderId="33" applyNumberFormat="0" applyFill="0" applyAlignment="0" applyProtection="0"/>
    <xf numFmtId="0" fontId="69" fillId="0" borderId="33" applyNumberFormat="0" applyFill="0" applyAlignment="0" applyProtection="0"/>
    <xf numFmtId="0" fontId="14" fillId="62" borderId="0" applyNumberFormat="0" applyFont="0" applyBorder="0" applyAlignment="0" applyProtection="0"/>
    <xf numFmtId="0" fontId="14" fillId="63" borderId="0" applyNumberFormat="0" applyFont="0" applyBorder="0" applyAlignment="0" applyProtection="0"/>
    <xf numFmtId="0" fontId="14" fillId="59" borderId="0" applyNumberFormat="0" applyFont="0" applyBorder="0" applyAlignment="0" applyProtection="0"/>
    <xf numFmtId="0" fontId="14" fillId="64" borderId="0" applyNumberFormat="0" applyFont="0" applyBorder="0" applyAlignment="0" applyProtection="0"/>
    <xf numFmtId="0" fontId="14" fillId="65" borderId="0" applyNumberFormat="0" applyFont="0" applyBorder="0" applyAlignment="0" applyProtection="0"/>
    <xf numFmtId="0" fontId="14" fillId="66" borderId="0" applyNumberFormat="0" applyFont="0" applyBorder="0" applyAlignment="0" applyProtection="0"/>
    <xf numFmtId="0" fontId="14" fillId="67" borderId="0" applyNumberFormat="0" applyFont="0" applyBorder="0" applyAlignment="0" applyProtection="0"/>
    <xf numFmtId="0" fontId="14" fillId="68" borderId="0" applyNumberFormat="0" applyFont="0" applyBorder="0" applyAlignment="0" applyProtection="0"/>
    <xf numFmtId="0" fontId="70" fillId="69" borderId="34" applyNumberFormat="0" applyAlignment="0" applyProtection="0"/>
    <xf numFmtId="0" fontId="70" fillId="70" borderId="34" applyNumberFormat="0" applyAlignment="0" applyProtection="0"/>
    <xf numFmtId="0" fontId="70" fillId="70" borderId="34" applyNumberFormat="0" applyAlignment="0" applyProtection="0"/>
  </cellStyleXfs>
  <cellXfs count="210">
    <xf numFmtId="0" fontId="0" fillId="0" borderId="0" xfId="0"/>
    <xf numFmtId="0" fontId="1" fillId="0" borderId="0" xfId="0" applyFont="1"/>
    <xf numFmtId="0" fontId="23" fillId="0" borderId="5" xfId="0" applyFont="1" applyBorder="1"/>
    <xf numFmtId="0" fontId="23" fillId="0" borderId="6" xfId="0" applyFont="1" applyFill="1" applyBorder="1"/>
    <xf numFmtId="0" fontId="23" fillId="0" borderId="5" xfId="0" applyFont="1" applyFill="1" applyBorder="1"/>
    <xf numFmtId="0" fontId="24" fillId="0" borderId="0" xfId="0" applyFont="1"/>
    <xf numFmtId="0" fontId="24" fillId="3" borderId="0" xfId="0" applyFont="1" applyFill="1"/>
    <xf numFmtId="0" fontId="23" fillId="3" borderId="0" xfId="0" applyFont="1" applyFill="1"/>
    <xf numFmtId="0" fontId="23" fillId="0" borderId="0" xfId="0" applyFont="1" applyFill="1" applyBorder="1"/>
    <xf numFmtId="0" fontId="23" fillId="0" borderId="0" xfId="0" applyFont="1"/>
    <xf numFmtId="0" fontId="2" fillId="0" borderId="0" xfId="0" applyNumberFormat="1" applyFont="1" applyBorder="1" applyAlignment="1" applyProtection="1">
      <alignment horizontal="center"/>
      <protection locked="0"/>
    </xf>
    <xf numFmtId="0" fontId="2" fillId="3" borderId="0" xfId="0" applyNumberFormat="1" applyFont="1" applyFill="1" applyBorder="1" applyAlignment="1" applyProtection="1">
      <alignment horizontal="center"/>
      <protection locked="0"/>
    </xf>
    <xf numFmtId="0" fontId="2" fillId="0" borderId="0" xfId="0" applyNumberFormat="1" applyFont="1" applyFill="1" applyBorder="1" applyAlignment="1" applyProtection="1">
      <alignment horizontal="center"/>
      <protection locked="0"/>
    </xf>
    <xf numFmtId="0" fontId="25" fillId="4" borderId="0" xfId="0" applyFont="1" applyFill="1" applyBorder="1"/>
    <xf numFmtId="0" fontId="25" fillId="3" borderId="0" xfId="0" applyFont="1" applyFill="1" applyBorder="1"/>
    <xf numFmtId="0" fontId="26" fillId="5" borderId="0" xfId="0" applyFont="1" applyFill="1" applyBorder="1" applyAlignment="1" applyProtection="1">
      <alignment horizontal="center" vertical="center"/>
    </xf>
    <xf numFmtId="0" fontId="25" fillId="3" borderId="0" xfId="0" applyFont="1" applyFill="1" applyBorder="1" applyAlignment="1" applyProtection="1">
      <alignment horizontal="left" vertical="center"/>
    </xf>
    <xf numFmtId="0" fontId="3" fillId="0" borderId="0" xfId="0" applyFont="1" applyBorder="1" applyAlignment="1">
      <alignment vertical="center"/>
    </xf>
    <xf numFmtId="0" fontId="3" fillId="3" borderId="0" xfId="0" applyFont="1" applyFill="1" applyBorder="1" applyAlignment="1">
      <alignment vertical="center"/>
    </xf>
    <xf numFmtId="0" fontId="3" fillId="0" borderId="0" xfId="0" applyFont="1" applyFill="1" applyBorder="1" applyAlignment="1">
      <alignment vertical="center"/>
    </xf>
    <xf numFmtId="0" fontId="4" fillId="6" borderId="8" xfId="0" applyFont="1" applyFill="1" applyBorder="1" applyAlignment="1" applyProtection="1">
      <alignment horizontal="left" vertical="center"/>
    </xf>
    <xf numFmtId="14" fontId="5" fillId="0" borderId="10" xfId="0" applyNumberFormat="1" applyFont="1" applyFill="1" applyBorder="1" applyAlignment="1" applyProtection="1">
      <alignment horizontal="center" vertical="center"/>
      <protection locked="0"/>
    </xf>
    <xf numFmtId="14" fontId="5" fillId="0" borderId="11" xfId="0" applyNumberFormat="1" applyFont="1" applyFill="1" applyBorder="1" applyAlignment="1" applyProtection="1">
      <alignment horizontal="center" vertical="center"/>
      <protection locked="0"/>
    </xf>
    <xf numFmtId="0" fontId="1" fillId="0" borderId="0" xfId="0" applyFont="1" applyFill="1" applyBorder="1" applyAlignment="1">
      <alignment vertical="center"/>
    </xf>
    <xf numFmtId="0" fontId="4" fillId="6" borderId="12" xfId="0" applyFont="1" applyFill="1" applyBorder="1" applyAlignment="1" applyProtection="1">
      <alignment horizontal="left" vertical="center"/>
    </xf>
    <xf numFmtId="0" fontId="27" fillId="0" borderId="6" xfId="0" applyFont="1" applyFill="1" applyBorder="1" applyAlignment="1">
      <alignment horizontal="center" vertical="center"/>
    </xf>
    <xf numFmtId="0" fontId="6" fillId="7" borderId="9" xfId="0" applyFont="1" applyFill="1" applyBorder="1" applyAlignment="1" applyProtection="1">
      <alignment horizontal="center" vertical="center" wrapText="1"/>
    </xf>
    <xf numFmtId="0" fontId="28" fillId="3" borderId="13" xfId="0" applyFont="1" applyFill="1" applyBorder="1" applyAlignment="1" applyProtection="1">
      <alignment horizontal="center" vertical="center" wrapText="1"/>
    </xf>
    <xf numFmtId="0" fontId="28" fillId="0" borderId="10" xfId="0" applyFont="1" applyFill="1" applyBorder="1" applyAlignment="1" applyProtection="1">
      <alignment horizontal="center" vertical="center" wrapText="1"/>
    </xf>
    <xf numFmtId="0" fontId="28" fillId="0" borderId="11" xfId="0" applyFont="1" applyFill="1" applyBorder="1" applyAlignment="1" applyProtection="1">
      <alignment horizontal="center" vertical="center" wrapText="1"/>
    </xf>
    <xf numFmtId="0" fontId="29" fillId="7" borderId="5" xfId="0" applyFont="1" applyFill="1" applyBorder="1" applyAlignment="1" applyProtection="1">
      <alignment horizontal="center" vertical="center" wrapText="1"/>
    </xf>
    <xf numFmtId="0" fontId="29" fillId="0" borderId="6" xfId="0" applyFont="1" applyFill="1" applyBorder="1" applyAlignment="1" applyProtection="1">
      <alignment horizontal="center" vertical="center" wrapText="1"/>
    </xf>
    <xf numFmtId="0" fontId="29" fillId="0" borderId="5" xfId="0" applyFont="1" applyFill="1" applyBorder="1" applyAlignment="1" applyProtection="1">
      <alignment horizontal="center" vertical="center" wrapText="1"/>
    </xf>
    <xf numFmtId="0" fontId="29" fillId="0" borderId="7"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25" fillId="4" borderId="9" xfId="0" applyFont="1" applyFill="1" applyBorder="1" applyAlignment="1" applyProtection="1">
      <alignment vertical="center"/>
    </xf>
    <xf numFmtId="0" fontId="25" fillId="3" borderId="11" xfId="0" applyFont="1" applyFill="1" applyBorder="1" applyAlignment="1" applyProtection="1">
      <alignment vertical="center"/>
    </xf>
    <xf numFmtId="0" fontId="29" fillId="0" borderId="5" xfId="0" applyFont="1" applyFill="1" applyBorder="1" applyAlignment="1" applyProtection="1">
      <alignment vertical="center"/>
    </xf>
    <xf numFmtId="0" fontId="29" fillId="0" borderId="7" xfId="0" applyFont="1" applyFill="1" applyBorder="1" applyAlignment="1" applyProtection="1">
      <alignment vertical="center"/>
    </xf>
    <xf numFmtId="0" fontId="4" fillId="8" borderId="9" xfId="0" applyFont="1" applyFill="1" applyBorder="1" applyAlignment="1" applyProtection="1">
      <alignment vertical="center" wrapText="1"/>
    </xf>
    <xf numFmtId="0" fontId="7" fillId="8" borderId="5"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1" fillId="3" borderId="9" xfId="0" applyFont="1" applyFill="1" applyBorder="1" applyAlignment="1" applyProtection="1">
      <alignment vertical="center" wrapText="1"/>
    </xf>
    <xf numFmtId="0" fontId="8" fillId="6" borderId="5" xfId="0" applyFont="1" applyFill="1" applyBorder="1" applyAlignment="1" applyProtection="1">
      <alignment horizontal="center" vertical="center" wrapText="1"/>
      <protection locked="0"/>
    </xf>
    <xf numFmtId="0" fontId="8" fillId="0" borderId="5" xfId="0" applyFont="1" applyFill="1" applyBorder="1" applyAlignment="1" applyProtection="1">
      <alignment horizontal="center" vertical="center" wrapText="1"/>
      <protection locked="0"/>
    </xf>
    <xf numFmtId="0" fontId="8" fillId="0" borderId="7" xfId="0" applyFont="1" applyFill="1" applyBorder="1" applyAlignment="1" applyProtection="1">
      <alignment horizontal="center" vertical="center" wrapText="1"/>
      <protection locked="0"/>
    </xf>
    <xf numFmtId="164" fontId="9" fillId="0" borderId="10" xfId="0" applyNumberFormat="1" applyFont="1" applyFill="1" applyBorder="1" applyAlignment="1" applyProtection="1">
      <alignment horizontal="center" vertical="center" wrapText="1"/>
      <protection hidden="1"/>
    </xf>
    <xf numFmtId="164" fontId="9" fillId="0" borderId="11" xfId="0" applyNumberFormat="1" applyFont="1" applyFill="1" applyBorder="1" applyAlignment="1" applyProtection="1">
      <alignment horizontal="center" vertical="center" wrapText="1"/>
      <protection hidden="1"/>
    </xf>
    <xf numFmtId="0" fontId="10" fillId="0" borderId="11" xfId="0" applyFont="1" applyFill="1" applyBorder="1" applyAlignment="1" applyProtection="1">
      <alignment horizontal="center" vertical="center" wrapText="1"/>
    </xf>
    <xf numFmtId="0" fontId="1" fillId="0" borderId="0" xfId="0" applyFont="1" applyFill="1"/>
    <xf numFmtId="0" fontId="23" fillId="0" borderId="0" xfId="0" applyFont="1" applyFill="1"/>
    <xf numFmtId="0" fontId="4" fillId="0" borderId="0" xfId="0" applyFont="1" applyFill="1" applyBorder="1" applyAlignment="1" applyProtection="1">
      <alignment horizontal="left" vertical="center" wrapText="1"/>
    </xf>
    <xf numFmtId="0" fontId="11" fillId="0" borderId="5" xfId="0" applyFont="1" applyFill="1" applyBorder="1" applyAlignment="1" applyProtection="1">
      <alignment horizontal="center" vertical="center" wrapText="1"/>
    </xf>
    <xf numFmtId="164" fontId="12" fillId="0" borderId="0" xfId="0" applyNumberFormat="1" applyFont="1" applyFill="1" applyBorder="1" applyAlignment="1" applyProtection="1">
      <alignment horizontal="center" vertical="center" wrapText="1"/>
    </xf>
    <xf numFmtId="164" fontId="31" fillId="0" borderId="11" xfId="0" applyNumberFormat="1" applyFont="1" applyFill="1" applyBorder="1" applyAlignment="1" applyProtection="1">
      <alignment horizontal="center" vertical="center"/>
    </xf>
    <xf numFmtId="0" fontId="1" fillId="0" borderId="9" xfId="0" applyFont="1" applyFill="1" applyBorder="1" applyAlignment="1" applyProtection="1">
      <alignment vertical="center" wrapText="1"/>
    </xf>
    <xf numFmtId="0" fontId="25" fillId="10" borderId="9" xfId="0" applyFont="1" applyFill="1" applyBorder="1" applyAlignment="1" applyProtection="1">
      <alignment horizontal="center" vertical="center" wrapText="1"/>
    </xf>
    <xf numFmtId="0" fontId="25" fillId="3" borderId="11" xfId="0" applyFont="1" applyFill="1" applyBorder="1" applyAlignment="1" applyProtection="1">
      <alignment horizontal="center" vertical="center" wrapText="1"/>
    </xf>
    <xf numFmtId="164" fontId="25" fillId="0" borderId="5" xfId="0" applyNumberFormat="1" applyFont="1" applyFill="1" applyBorder="1" applyAlignment="1">
      <alignment horizontal="center"/>
    </xf>
    <xf numFmtId="164" fontId="23" fillId="0" borderId="0" xfId="0" applyNumberFormat="1" applyFont="1" applyFill="1" applyBorder="1"/>
    <xf numFmtId="0" fontId="25" fillId="11" borderId="9" xfId="0" applyFont="1" applyFill="1" applyBorder="1" applyAlignment="1" applyProtection="1">
      <alignment horizontal="center" vertical="center"/>
    </xf>
    <xf numFmtId="0" fontId="25" fillId="3" borderId="0" xfId="0" applyFont="1" applyFill="1" applyBorder="1" applyAlignment="1" applyProtection="1">
      <alignment horizontal="center" vertical="center"/>
    </xf>
    <xf numFmtId="0" fontId="13" fillId="0" borderId="5" xfId="0" applyFont="1" applyFill="1" applyBorder="1"/>
    <xf numFmtId="164" fontId="23" fillId="0" borderId="0" xfId="0" applyNumberFormat="1" applyFont="1" applyFill="1"/>
    <xf numFmtId="164" fontId="23" fillId="0" borderId="0" xfId="0" applyNumberFormat="1" applyFont="1"/>
    <xf numFmtId="164" fontId="23" fillId="3" borderId="0" xfId="0" applyNumberFormat="1" applyFont="1" applyFill="1"/>
    <xf numFmtId="0" fontId="11" fillId="0" borderId="7" xfId="0" applyFont="1" applyFill="1" applyBorder="1" applyAlignment="1" applyProtection="1">
      <alignment horizontal="center" vertical="center" wrapText="1"/>
    </xf>
    <xf numFmtId="0" fontId="8" fillId="0" borderId="15" xfId="0" applyFont="1" applyFill="1" applyBorder="1" applyAlignment="1" applyProtection="1">
      <alignment horizontal="center" vertical="center" wrapText="1"/>
      <protection locked="0"/>
    </xf>
    <xf numFmtId="0" fontId="8" fillId="0" borderId="16" xfId="0" applyFont="1" applyFill="1" applyBorder="1" applyAlignment="1" applyProtection="1">
      <alignment horizontal="center" vertical="center" wrapText="1"/>
      <protection locked="0"/>
    </xf>
    <xf numFmtId="0" fontId="25" fillId="4" borderId="14" xfId="0" applyFont="1" applyFill="1" applyBorder="1" applyAlignment="1" applyProtection="1">
      <alignment vertical="center"/>
    </xf>
    <xf numFmtId="0" fontId="29" fillId="0" borderId="17" xfId="0" applyFont="1" applyFill="1" applyBorder="1" applyAlignment="1" applyProtection="1">
      <alignment vertical="center"/>
    </xf>
    <xf numFmtId="0" fontId="23" fillId="0" borderId="0" xfId="0" applyFont="1" applyBorder="1"/>
    <xf numFmtId="0" fontId="10" fillId="3" borderId="11" xfId="0" applyFont="1" applyFill="1" applyBorder="1" applyAlignment="1" applyProtection="1">
      <alignment horizontal="center" vertical="center" wrapText="1"/>
    </xf>
    <xf numFmtId="0" fontId="8" fillId="5" borderId="5" xfId="0" applyFont="1" applyFill="1" applyBorder="1" applyAlignment="1" applyProtection="1">
      <alignment horizontal="center" vertical="center" wrapText="1"/>
      <protection locked="0"/>
    </xf>
    <xf numFmtId="0" fontId="4" fillId="5" borderId="9" xfId="0" applyFont="1" applyFill="1" applyBorder="1" applyAlignment="1" applyProtection="1">
      <alignment vertical="center" wrapText="1"/>
    </xf>
    <xf numFmtId="0" fontId="15" fillId="3" borderId="0" xfId="0" applyFont="1" applyFill="1"/>
    <xf numFmtId="0" fontId="16" fillId="3" borderId="0" xfId="0" applyFont="1" applyFill="1"/>
    <xf numFmtId="0" fontId="34" fillId="3" borderId="0" xfId="0" applyFont="1" applyFill="1"/>
    <xf numFmtId="0" fontId="15" fillId="3" borderId="0" xfId="0" applyFont="1" applyFill="1" applyBorder="1"/>
    <xf numFmtId="0" fontId="17" fillId="3" borderId="0" xfId="0" applyFont="1" applyFill="1"/>
    <xf numFmtId="0" fontId="35" fillId="3" borderId="0" xfId="0" applyFont="1" applyFill="1" applyBorder="1"/>
    <xf numFmtId="0" fontId="29" fillId="4" borderId="5" xfId="0" applyFont="1" applyFill="1" applyBorder="1" applyAlignment="1" applyProtection="1">
      <alignment horizontal="center" vertical="center"/>
    </xf>
    <xf numFmtId="0" fontId="4" fillId="6" borderId="0" xfId="0" applyFont="1" applyFill="1" applyBorder="1" applyAlignment="1" applyProtection="1">
      <alignment horizontal="left" vertical="center"/>
    </xf>
    <xf numFmtId="14" fontId="5" fillId="6" borderId="13" xfId="0" applyNumberFormat="1" applyFont="1" applyFill="1" applyBorder="1" applyAlignment="1" applyProtection="1">
      <alignment horizontal="center" vertical="center"/>
      <protection locked="0"/>
    </xf>
    <xf numFmtId="0" fontId="5" fillId="6" borderId="9" xfId="0" applyNumberFormat="1" applyFont="1" applyFill="1" applyBorder="1" applyAlignment="1" applyProtection="1">
      <alignment horizontal="center" vertical="center"/>
      <protection locked="0"/>
    </xf>
    <xf numFmtId="21" fontId="5" fillId="6" borderId="13" xfId="0" applyNumberFormat="1" applyFont="1" applyFill="1" applyBorder="1" applyAlignment="1" applyProtection="1">
      <alignment horizontal="center" vertical="center"/>
      <protection locked="0"/>
    </xf>
    <xf numFmtId="164" fontId="7" fillId="3" borderId="0" xfId="0" applyNumberFormat="1" applyFont="1" applyFill="1" applyBorder="1" applyAlignment="1" applyProtection="1">
      <alignment horizontal="center" vertical="center" wrapText="1"/>
    </xf>
    <xf numFmtId="164" fontId="7" fillId="0" borderId="0" xfId="0" applyNumberFormat="1" applyFont="1" applyFill="1" applyBorder="1" applyAlignment="1" applyProtection="1">
      <alignment horizontal="center" vertical="center" wrapText="1"/>
    </xf>
    <xf numFmtId="0" fontId="4" fillId="6" borderId="22" xfId="0" applyFont="1" applyFill="1" applyBorder="1" applyAlignment="1" applyProtection="1">
      <alignment horizontal="left" vertical="center"/>
    </xf>
    <xf numFmtId="164" fontId="31" fillId="0" borderId="10" xfId="0" applyNumberFormat="1" applyFont="1" applyFill="1" applyBorder="1" applyAlignment="1" applyProtection="1">
      <alignment horizontal="center" vertical="center"/>
    </xf>
    <xf numFmtId="0" fontId="10" fillId="3" borderId="10" xfId="0" applyFont="1" applyFill="1" applyBorder="1" applyAlignment="1" applyProtection="1">
      <alignment horizontal="center" vertical="center" wrapText="1"/>
    </xf>
    <xf numFmtId="0" fontId="17" fillId="3" borderId="0" xfId="0" applyFont="1" applyFill="1" applyBorder="1"/>
    <xf numFmtId="0" fontId="39" fillId="0" borderId="0" xfId="0" applyFont="1" applyFill="1" applyBorder="1"/>
    <xf numFmtId="0" fontId="40" fillId="0" borderId="0" xfId="0" applyNumberFormat="1" applyFont="1" applyFill="1" applyBorder="1" applyAlignment="1" applyProtection="1">
      <alignment horizontal="center"/>
      <protection locked="0"/>
    </xf>
    <xf numFmtId="0" fontId="41" fillId="0" borderId="0" xfId="0" applyFont="1" applyFill="1" applyBorder="1" applyAlignment="1">
      <alignment vertical="center"/>
    </xf>
    <xf numFmtId="14" fontId="37" fillId="0" borderId="11" xfId="0" applyNumberFormat="1" applyFont="1" applyFill="1" applyBorder="1" applyAlignment="1" applyProtection="1">
      <alignment horizontal="center" vertical="center"/>
      <protection locked="0"/>
    </xf>
    <xf numFmtId="0" fontId="42" fillId="0" borderId="11" xfId="0" applyFont="1" applyFill="1" applyBorder="1" applyAlignment="1" applyProtection="1">
      <alignment horizontal="center" vertical="center" wrapText="1"/>
    </xf>
    <xf numFmtId="164" fontId="42" fillId="0" borderId="11" xfId="0" applyNumberFormat="1" applyFont="1" applyFill="1" applyBorder="1" applyAlignment="1" applyProtection="1">
      <alignment horizontal="center" vertical="center" wrapText="1"/>
      <protection hidden="1"/>
    </xf>
    <xf numFmtId="164" fontId="37" fillId="0" borderId="0" xfId="0" applyNumberFormat="1" applyFont="1" applyFill="1" applyBorder="1" applyAlignment="1" applyProtection="1">
      <alignment horizontal="center" vertical="center" wrapText="1"/>
    </xf>
    <xf numFmtId="164" fontId="40" fillId="0" borderId="11" xfId="0" applyNumberFormat="1" applyFont="1" applyFill="1" applyBorder="1" applyAlignment="1" applyProtection="1">
      <alignment horizontal="center" vertical="center"/>
    </xf>
    <xf numFmtId="0" fontId="37" fillId="0" borderId="11" xfId="0" applyFont="1" applyFill="1" applyBorder="1" applyAlignment="1" applyProtection="1">
      <alignment horizontal="center" vertical="center" wrapText="1"/>
    </xf>
    <xf numFmtId="0" fontId="37" fillId="3" borderId="11" xfId="0" applyFont="1" applyFill="1" applyBorder="1" applyAlignment="1" applyProtection="1">
      <alignment horizontal="center" vertical="center" wrapText="1"/>
    </xf>
    <xf numFmtId="164" fontId="39" fillId="0" borderId="0" xfId="0" applyNumberFormat="1" applyFont="1" applyFill="1" applyBorder="1"/>
    <xf numFmtId="0" fontId="9" fillId="8" borderId="5" xfId="0" applyFont="1" applyFill="1" applyBorder="1" applyAlignment="1" applyProtection="1">
      <alignment horizontal="center" vertical="center" wrapText="1"/>
      <protection locked="0"/>
    </xf>
    <xf numFmtId="9" fontId="23" fillId="0" borderId="5" xfId="0" applyNumberFormat="1" applyFont="1" applyBorder="1"/>
    <xf numFmtId="0" fontId="15" fillId="0" borderId="0" xfId="0" applyNumberFormat="1" applyFont="1" applyBorder="1" applyAlignment="1" applyProtection="1">
      <alignment horizontal="center"/>
      <protection locked="0"/>
    </xf>
    <xf numFmtId="0" fontId="15" fillId="3" borderId="0" xfId="0" applyNumberFormat="1" applyFont="1" applyFill="1" applyBorder="1" applyAlignment="1" applyProtection="1">
      <alignment horizontal="center"/>
      <protection locked="0"/>
    </xf>
    <xf numFmtId="0" fontId="15" fillId="0" borderId="0" xfId="0" applyNumberFormat="1" applyFont="1" applyFill="1" applyBorder="1" applyAlignment="1" applyProtection="1">
      <alignment horizontal="center"/>
      <protection locked="0"/>
    </xf>
    <xf numFmtId="2" fontId="29" fillId="14" borderId="0" xfId="0" applyNumberFormat="1" applyFont="1" applyFill="1" applyBorder="1" applyAlignment="1" applyProtection="1">
      <alignment horizontal="center" vertical="center" wrapText="1"/>
    </xf>
    <xf numFmtId="0" fontId="43" fillId="0" borderId="1" xfId="3" applyFont="1" applyBorder="1" applyAlignment="1" applyProtection="1">
      <alignment horizontal="center" vertical="center"/>
      <protection locked="0"/>
    </xf>
    <xf numFmtId="0" fontId="33" fillId="0" borderId="5" xfId="0" applyFont="1" applyBorder="1"/>
    <xf numFmtId="0" fontId="33" fillId="0" borderId="6" xfId="0" applyFont="1" applyFill="1" applyBorder="1"/>
    <xf numFmtId="0" fontId="33" fillId="0" borderId="5" xfId="0" applyFont="1" applyFill="1" applyBorder="1"/>
    <xf numFmtId="0" fontId="32" fillId="0" borderId="5" xfId="0" applyNumberFormat="1" applyFont="1" applyBorder="1" applyAlignment="1" applyProtection="1">
      <alignment horizontal="center"/>
      <protection locked="0"/>
    </xf>
    <xf numFmtId="0" fontId="32" fillId="0" borderId="6" xfId="0" applyNumberFormat="1" applyFont="1" applyFill="1" applyBorder="1" applyAlignment="1" applyProtection="1">
      <alignment horizontal="center"/>
      <protection locked="0"/>
    </xf>
    <xf numFmtId="0" fontId="32" fillId="0" borderId="5" xfId="0" applyNumberFormat="1" applyFont="1" applyFill="1" applyBorder="1" applyAlignment="1" applyProtection="1">
      <alignment horizontal="center"/>
      <protection locked="0"/>
    </xf>
    <xf numFmtId="0" fontId="33" fillId="0" borderId="5" xfId="0" applyFont="1" applyBorder="1" applyAlignment="1">
      <alignment horizontal="center" vertical="center"/>
    </xf>
    <xf numFmtId="0" fontId="33" fillId="0" borderId="6" xfId="0" applyFont="1" applyFill="1" applyBorder="1" applyAlignment="1">
      <alignment horizontal="center" vertical="center"/>
    </xf>
    <xf numFmtId="0" fontId="33" fillId="0" borderId="5" xfId="0" applyFont="1" applyFill="1" applyBorder="1" applyAlignment="1">
      <alignment horizontal="center" vertical="center"/>
    </xf>
    <xf numFmtId="0" fontId="33" fillId="0" borderId="7" xfId="0" applyFont="1" applyFill="1" applyBorder="1"/>
    <xf numFmtId="0" fontId="25" fillId="0" borderId="5" xfId="0" applyFont="1" applyFill="1" applyBorder="1" applyAlignment="1">
      <alignment horizontal="center" vertical="center"/>
    </xf>
    <xf numFmtId="0" fontId="25" fillId="0" borderId="6"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19" xfId="0" applyFont="1" applyFill="1" applyBorder="1" applyAlignment="1">
      <alignment horizontal="center" vertical="center"/>
    </xf>
    <xf numFmtId="14" fontId="25" fillId="0" borderId="5" xfId="0" applyNumberFormat="1" applyFont="1" applyFill="1" applyBorder="1" applyAlignment="1">
      <alignment horizontal="center" vertical="center"/>
    </xf>
    <xf numFmtId="14" fontId="33" fillId="0" borderId="5" xfId="0" applyNumberFormat="1" applyFont="1" applyBorder="1"/>
    <xf numFmtId="0" fontId="25" fillId="0" borderId="5" xfId="0" applyNumberFormat="1" applyFont="1" applyFill="1" applyBorder="1" applyAlignment="1">
      <alignment horizontal="center" vertical="center"/>
    </xf>
    <xf numFmtId="0" fontId="40" fillId="3" borderId="0" xfId="0" applyFont="1" applyFill="1" applyBorder="1"/>
    <xf numFmtId="0" fontId="71" fillId="3" borderId="0" xfId="0" applyFont="1" applyFill="1" applyBorder="1"/>
    <xf numFmtId="0" fontId="72" fillId="3" borderId="0" xfId="0" applyFont="1" applyFill="1" applyBorder="1" applyAlignment="1" applyProtection="1">
      <alignment vertical="center"/>
      <protection hidden="1"/>
    </xf>
    <xf numFmtId="0" fontId="71" fillId="3" borderId="0" xfId="0" applyFont="1" applyFill="1" applyBorder="1" applyAlignment="1">
      <alignment horizontal="center" vertical="center"/>
    </xf>
    <xf numFmtId="0" fontId="72" fillId="3" borderId="0" xfId="4" applyNumberFormat="1" applyFont="1" applyFill="1" applyBorder="1" applyAlignment="1">
      <alignment horizontal="center" vertical="center"/>
    </xf>
    <xf numFmtId="0" fontId="73" fillId="3" borderId="0" xfId="4" applyNumberFormat="1" applyFont="1" applyFill="1" applyBorder="1" applyAlignment="1">
      <alignment horizontal="center" vertical="center"/>
    </xf>
    <xf numFmtId="0" fontId="38" fillId="3" borderId="0" xfId="4" applyNumberFormat="1" applyFont="1" applyFill="1" applyBorder="1" applyAlignment="1">
      <alignment horizontal="center" vertical="center"/>
    </xf>
    <xf numFmtId="0" fontId="40" fillId="3" borderId="0" xfId="0" applyFont="1" applyFill="1" applyBorder="1" applyAlignment="1">
      <alignment horizontal="center" vertical="center"/>
    </xf>
    <xf numFmtId="0" fontId="74" fillId="3" borderId="0" xfId="0" applyFont="1" applyFill="1" applyBorder="1"/>
    <xf numFmtId="0" fontId="10" fillId="0" borderId="10" xfId="0" applyFont="1" applyFill="1" applyBorder="1" applyAlignment="1" applyProtection="1">
      <alignment horizontal="center" vertical="center" wrapText="1"/>
    </xf>
    <xf numFmtId="164" fontId="9" fillId="3" borderId="9" xfId="0" applyNumberFormat="1" applyFont="1" applyFill="1" applyBorder="1" applyAlignment="1" applyProtection="1">
      <alignment horizontal="center" vertical="center" wrapText="1"/>
      <protection hidden="1"/>
    </xf>
    <xf numFmtId="10" fontId="25" fillId="10" borderId="5" xfId="4" applyNumberFormat="1" applyFont="1" applyFill="1" applyBorder="1" applyAlignment="1" applyProtection="1">
      <alignment horizontal="center"/>
      <protection hidden="1"/>
    </xf>
    <xf numFmtId="2" fontId="25" fillId="10" borderId="5" xfId="0" applyNumberFormat="1" applyFont="1" applyFill="1" applyBorder="1" applyAlignment="1" applyProtection="1">
      <alignment horizontal="center" vertical="center" wrapText="1"/>
    </xf>
    <xf numFmtId="0" fontId="39" fillId="0" borderId="18" xfId="0" applyFont="1" applyFill="1" applyBorder="1" applyAlignment="1" applyProtection="1">
      <alignment horizontal="center" vertical="center" wrapText="1"/>
    </xf>
    <xf numFmtId="0" fontId="23" fillId="0" borderId="5" xfId="0" applyFont="1" applyFill="1" applyBorder="1" applyAlignment="1">
      <alignment horizontal="center"/>
    </xf>
    <xf numFmtId="2" fontId="9" fillId="2" borderId="9" xfId="0" applyNumberFormat="1" applyFont="1" applyFill="1" applyBorder="1" applyAlignment="1" applyProtection="1">
      <alignment horizontal="center" vertical="center" wrapText="1"/>
      <protection hidden="1"/>
    </xf>
    <xf numFmtId="2" fontId="7" fillId="8" borderId="9" xfId="0" applyNumberFormat="1" applyFont="1" applyFill="1" applyBorder="1" applyAlignment="1" applyProtection="1">
      <alignment horizontal="center" vertical="center" wrapText="1"/>
      <protection hidden="1"/>
    </xf>
    <xf numFmtId="2" fontId="12" fillId="0" borderId="0" xfId="0" applyNumberFormat="1" applyFont="1" applyFill="1" applyBorder="1" applyAlignment="1" applyProtection="1">
      <alignment horizontal="center" vertical="center" wrapText="1"/>
    </xf>
    <xf numFmtId="2" fontId="9" fillId="9" borderId="9" xfId="0" applyNumberFormat="1" applyFont="1" applyFill="1" applyBorder="1" applyAlignment="1" applyProtection="1">
      <alignment horizontal="center" vertical="center" wrapText="1"/>
      <protection hidden="1"/>
    </xf>
    <xf numFmtId="2" fontId="1" fillId="0" borderId="0" xfId="0" applyNumberFormat="1" applyFont="1" applyFill="1"/>
    <xf numFmtId="0" fontId="75" fillId="0" borderId="5" xfId="0" applyNumberFormat="1" applyFont="1" applyBorder="1" applyAlignment="1">
      <alignment horizontal="center" vertical="center"/>
    </xf>
    <xf numFmtId="0" fontId="76" fillId="0" borderId="0" xfId="0" applyFont="1" applyFill="1" applyBorder="1" applyAlignment="1">
      <alignment wrapText="1"/>
    </xf>
    <xf numFmtId="0" fontId="77" fillId="0" borderId="0" xfId="0" applyNumberFormat="1" applyFont="1" applyFill="1" applyBorder="1" applyAlignment="1" applyProtection="1">
      <alignment horizontal="center" wrapText="1"/>
      <protection locked="0"/>
    </xf>
    <xf numFmtId="10" fontId="25" fillId="13" borderId="0" xfId="4" applyNumberFormat="1" applyFont="1" applyFill="1" applyAlignment="1" applyProtection="1">
      <alignment horizontal="center"/>
      <protection hidden="1"/>
    </xf>
    <xf numFmtId="176" fontId="5" fillId="6" borderId="9" xfId="0" applyNumberFormat="1" applyFont="1" applyFill="1" applyBorder="1" applyAlignment="1" applyProtection="1">
      <alignment horizontal="center" vertical="center"/>
      <protection locked="0"/>
    </xf>
    <xf numFmtId="10" fontId="6" fillId="7" borderId="9" xfId="4" applyNumberFormat="1" applyFont="1" applyFill="1" applyBorder="1" applyAlignment="1" applyProtection="1">
      <alignment horizontal="center" vertical="center" wrapText="1"/>
      <protection hidden="1"/>
    </xf>
    <xf numFmtId="0" fontId="23" fillId="0" borderId="0" xfId="0" applyFont="1" applyAlignment="1">
      <alignment horizontal="center" vertical="center" wrapText="1"/>
    </xf>
    <xf numFmtId="0" fontId="9" fillId="3" borderId="10" xfId="0"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22" fillId="0" borderId="0" xfId="3" applyAlignment="1" applyProtection="1">
      <alignment horizontal="center" vertical="center"/>
      <protection locked="0"/>
    </xf>
    <xf numFmtId="0" fontId="18" fillId="15" borderId="4" xfId="3" applyFont="1" applyFill="1" applyBorder="1" applyAlignment="1" applyProtection="1">
      <alignment horizontal="center" vertical="center"/>
      <protection locked="0"/>
    </xf>
    <xf numFmtId="0" fontId="79" fillId="12" borderId="21" xfId="1" applyFont="1" applyFill="1" applyBorder="1" applyAlignment="1" applyProtection="1">
      <alignment horizontal="center" vertical="center" wrapText="1"/>
    </xf>
    <xf numFmtId="0" fontId="33" fillId="3" borderId="0" xfId="0" applyFont="1" applyFill="1" applyBorder="1"/>
    <xf numFmtId="0" fontId="33" fillId="3" borderId="0" xfId="0" applyFont="1" applyFill="1" applyBorder="1" applyAlignment="1">
      <alignment vertical="center"/>
    </xf>
    <xf numFmtId="0" fontId="25" fillId="3" borderId="11" xfId="0" applyFont="1" applyFill="1" applyBorder="1" applyAlignment="1" applyProtection="1">
      <alignment vertical="center" wrapText="1"/>
    </xf>
    <xf numFmtId="0" fontId="33" fillId="3" borderId="11" xfId="0" applyFont="1" applyFill="1" applyBorder="1" applyAlignment="1" applyProtection="1">
      <alignment vertical="center" wrapText="1"/>
    </xf>
    <xf numFmtId="0" fontId="25" fillId="3" borderId="0" xfId="0" applyFont="1" applyFill="1" applyBorder="1" applyAlignment="1" applyProtection="1">
      <alignment horizontal="left" vertical="center" wrapText="1"/>
    </xf>
    <xf numFmtId="0" fontId="33" fillId="0" borderId="0" xfId="0" applyFont="1"/>
    <xf numFmtId="0" fontId="25" fillId="3" borderId="0" xfId="0" applyFont="1" applyFill="1" applyBorder="1" applyAlignment="1" applyProtection="1">
      <alignment horizontal="center" vertical="center" wrapText="1"/>
    </xf>
    <xf numFmtId="0" fontId="22" fillId="0" borderId="0" xfId="3" applyAlignment="1" applyProtection="1">
      <alignment horizontal="center" vertical="center"/>
      <protection locked="0"/>
    </xf>
    <xf numFmtId="10" fontId="23" fillId="0" borderId="0" xfId="4" applyNumberFormat="1" applyFont="1" applyFill="1"/>
    <xf numFmtId="2" fontId="39" fillId="0" borderId="0" xfId="0" applyNumberFormat="1" applyFont="1" applyFill="1" applyBorder="1" applyAlignment="1">
      <alignment horizontal="center" vertical="center"/>
    </xf>
    <xf numFmtId="0" fontId="44" fillId="0" borderId="6" xfId="0" applyFont="1" applyFill="1" applyBorder="1" applyAlignment="1">
      <alignment horizontal="center" vertical="center"/>
    </xf>
    <xf numFmtId="0" fontId="78" fillId="0" borderId="7" xfId="0" applyFont="1" applyFill="1" applyBorder="1" applyAlignment="1" applyProtection="1">
      <alignment horizontal="center" vertical="center" wrapText="1"/>
      <protection locked="0"/>
    </xf>
    <xf numFmtId="0" fontId="32" fillId="0" borderId="5" xfId="0" applyFont="1" applyFill="1" applyBorder="1" applyAlignment="1" applyProtection="1">
      <alignment horizontal="center" vertical="center" wrapText="1"/>
    </xf>
    <xf numFmtId="0" fontId="78" fillId="0" borderId="5" xfId="0" applyFont="1" applyFill="1" applyBorder="1"/>
    <xf numFmtId="2" fontId="29" fillId="4" borderId="43" xfId="0" applyNumberFormat="1" applyFont="1" applyFill="1" applyBorder="1" applyAlignment="1" applyProtection="1">
      <alignment horizontal="center" vertical="center"/>
    </xf>
    <xf numFmtId="1" fontId="39" fillId="3" borderId="0" xfId="0" applyNumberFormat="1" applyFont="1" applyFill="1" applyAlignment="1">
      <alignment horizontal="center" vertical="center"/>
    </xf>
    <xf numFmtId="0" fontId="19" fillId="0" borderId="2" xfId="3" applyFont="1" applyBorder="1" applyAlignment="1" applyProtection="1">
      <alignment vertical="center"/>
      <protection locked="0"/>
    </xf>
    <xf numFmtId="0" fontId="19" fillId="0" borderId="3" xfId="3" applyFont="1" applyBorder="1" applyAlignment="1" applyProtection="1">
      <alignment vertical="center"/>
      <protection locked="0"/>
    </xf>
    <xf numFmtId="0" fontId="32" fillId="3" borderId="0" xfId="0" applyFont="1" applyFill="1"/>
    <xf numFmtId="0" fontId="21" fillId="12" borderId="20" xfId="1" applyFill="1" applyBorder="1" applyAlignment="1" applyProtection="1">
      <alignment vertical="center" wrapText="1"/>
    </xf>
    <xf numFmtId="0" fontId="9" fillId="3" borderId="10" xfId="0"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36" fillId="12" borderId="20" xfId="0" applyFont="1" applyFill="1" applyBorder="1" applyAlignment="1" applyProtection="1">
      <alignment horizontal="center" vertical="center"/>
      <protection hidden="1"/>
    </xf>
    <xf numFmtId="0" fontId="73" fillId="3" borderId="0" xfId="0" applyFont="1" applyFill="1" applyBorder="1" applyAlignment="1">
      <alignment horizontal="center" vertical="center"/>
    </xf>
    <xf numFmtId="0" fontId="72" fillId="3" borderId="44" xfId="4" applyNumberFormat="1" applyFont="1" applyFill="1" applyBorder="1" applyAlignment="1">
      <alignment horizontal="center" vertical="center"/>
    </xf>
    <xf numFmtId="0" fontId="22" fillId="0" borderId="0" xfId="3" applyAlignment="1" applyProtection="1">
      <alignment horizontal="center" vertical="center"/>
      <protection locked="0"/>
    </xf>
    <xf numFmtId="0" fontId="17" fillId="3" borderId="0" xfId="0" applyFont="1" applyFill="1" applyBorder="1" applyAlignment="1">
      <alignment horizontal="center" vertical="center" wrapText="1"/>
    </xf>
    <xf numFmtId="0" fontId="81" fillId="3" borderId="0" xfId="0" applyFont="1" applyFill="1" applyBorder="1" applyAlignment="1">
      <alignment horizontal="center" vertical="center" wrapText="1"/>
    </xf>
    <xf numFmtId="0" fontId="9" fillId="3" borderId="13" xfId="0" applyFont="1" applyFill="1" applyBorder="1" applyAlignment="1" applyProtection="1">
      <alignment horizontal="center" vertical="center" wrapText="1"/>
    </xf>
    <xf numFmtId="0" fontId="9" fillId="3" borderId="10" xfId="0"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7" fillId="0" borderId="13"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80" fillId="3" borderId="35" xfId="0" applyFont="1" applyFill="1" applyBorder="1" applyAlignment="1">
      <alignment horizontal="center" vertical="center" wrapText="1"/>
    </xf>
    <xf numFmtId="0" fontId="80" fillId="3" borderId="36" xfId="0" applyFont="1" applyFill="1" applyBorder="1" applyAlignment="1">
      <alignment horizontal="center" vertical="center" wrapText="1"/>
    </xf>
    <xf numFmtId="0" fontId="80" fillId="3" borderId="38" xfId="0" applyFont="1" applyFill="1" applyBorder="1" applyAlignment="1">
      <alignment horizontal="center" vertical="center" wrapText="1"/>
    </xf>
    <xf numFmtId="0" fontId="80" fillId="3" borderId="37" xfId="0" applyFont="1" applyFill="1" applyBorder="1" applyAlignment="1">
      <alignment horizontal="center" vertical="center" wrapText="1"/>
    </xf>
    <xf numFmtId="0" fontId="80" fillId="3" borderId="0" xfId="0" applyFont="1" applyFill="1" applyBorder="1" applyAlignment="1">
      <alignment horizontal="center" vertical="center" wrapText="1"/>
    </xf>
    <xf numFmtId="0" fontId="80" fillId="3" borderId="39" xfId="0" applyFont="1" applyFill="1" applyBorder="1" applyAlignment="1">
      <alignment horizontal="center" vertical="center" wrapText="1"/>
    </xf>
    <xf numFmtId="0" fontId="80" fillId="3" borderId="40" xfId="0" applyFont="1" applyFill="1" applyBorder="1" applyAlignment="1">
      <alignment horizontal="center" vertical="center" wrapText="1"/>
    </xf>
    <xf numFmtId="0" fontId="80" fillId="3" borderId="41" xfId="0" applyFont="1" applyFill="1" applyBorder="1" applyAlignment="1">
      <alignment horizontal="center" vertical="center" wrapText="1"/>
    </xf>
    <xf numFmtId="0" fontId="80" fillId="3" borderId="42" xfId="0" applyFont="1" applyFill="1" applyBorder="1" applyAlignment="1">
      <alignment horizontal="center" vertical="center" wrapText="1"/>
    </xf>
    <xf numFmtId="0" fontId="7" fillId="0" borderId="9" xfId="0" applyFont="1" applyFill="1" applyBorder="1" applyAlignment="1" applyProtection="1">
      <alignment horizontal="center" vertical="center" wrapText="1"/>
    </xf>
    <xf numFmtId="164" fontId="15" fillId="0" borderId="13" xfId="0" applyNumberFormat="1" applyFont="1" applyFill="1" applyBorder="1" applyAlignment="1" applyProtection="1">
      <alignment horizontal="center" vertical="center" wrapText="1"/>
    </xf>
    <xf numFmtId="164" fontId="15" fillId="0" borderId="10" xfId="0" applyNumberFormat="1" applyFont="1" applyFill="1" applyBorder="1" applyAlignment="1" applyProtection="1">
      <alignment horizontal="center" vertical="center" wrapText="1"/>
    </xf>
    <xf numFmtId="164" fontId="15" fillId="0" borderId="14" xfId="0" applyNumberFormat="1" applyFont="1" applyFill="1" applyBorder="1" applyAlignment="1" applyProtection="1">
      <alignment horizontal="center" vertical="center" wrapText="1"/>
    </xf>
    <xf numFmtId="10" fontId="25" fillId="11" borderId="5" xfId="4" applyNumberFormat="1" applyFont="1" applyFill="1" applyBorder="1" applyAlignment="1" applyProtection="1">
      <alignment horizontal="center" vertical="center"/>
      <protection hidden="1"/>
    </xf>
    <xf numFmtId="0" fontId="25" fillId="7" borderId="5" xfId="0" applyFont="1" applyFill="1" applyBorder="1" applyAlignment="1">
      <alignment horizontal="center" vertical="center"/>
    </xf>
  </cellXfs>
  <cellStyles count="260">
    <cellStyle name=" Writer Import]_x000d__x000a_Display Dialog=No_x000d__x000a__x000d__x000a_[Horizontal Arrange]_x000d__x000a_Dimensions Interlocking=Yes_x000d__x000a_Sum Hierarchy=Yes_x000d__x000a_Generate" xfId="5"/>
    <cellStyle name="%" xfId="6"/>
    <cellStyle name="% 10" xfId="7"/>
    <cellStyle name="% 2" xfId="8"/>
    <cellStyle name="% 2 2" xfId="9"/>
    <cellStyle name="% 2 3" xfId="10"/>
    <cellStyle name="% 2 4" xfId="11"/>
    <cellStyle name="% 2 5" xfId="12"/>
    <cellStyle name="% 2_FICHES PREPA ORG AT MARS 2010" xfId="13"/>
    <cellStyle name="% 3" xfId="14"/>
    <cellStyle name="% 4" xfId="15"/>
    <cellStyle name="% 5" xfId="16"/>
    <cellStyle name="%_CEGETEL- CEP COM 1008" xfId="17"/>
    <cellStyle name="%_Courr_Recla" xfId="18"/>
    <cellStyle name="%_évaluation bonus malus Avril 2010" xfId="19"/>
    <cellStyle name="%_évaluation bonus malus Janvier 2010 v4" xfId="20"/>
    <cellStyle name="%_évaluation bonus malus Juillet 2010" xfId="21"/>
    <cellStyle name="%_évaluation bonus malus Juin 2010" xfId="22"/>
    <cellStyle name="%_évaluation bonus malus Mail 2010" xfId="23"/>
    <cellStyle name="%_évaluation bonus malus Mars 2010" xfId="24"/>
    <cellStyle name="%_FICHE_PREPA_ORANGE_AT BA_fev 2010" xfId="25"/>
    <cellStyle name="%_FICHE_PREPA_ORANGE_AT fev 2010" xfId="26"/>
    <cellStyle name="%_FICHE_PREPA_ORANGE_AT KP_fev 2010" xfId="27"/>
    <cellStyle name="%_FICHE_PREPA_ORANGE_AT SOUSSE fev 2010" xfId="28"/>
    <cellStyle name="%_FICHES PREPA ORG AT MARS 2010" xfId="29"/>
    <cellStyle name="%_Matrice Numéricable Janvier 2010" xfId="30"/>
    <cellStyle name="%_Matrice Numericable Janvier 2010 V2" xfId="31"/>
    <cellStyle name="%_POST JIR_2012" xfId="32"/>
    <cellStyle name="%_TELEPERFORMANCE TUNISIE Facture Flux Février" xfId="33"/>
    <cellStyle name="=C:\WINNT\SYSTEM32\COMMAND.COM" xfId="34"/>
    <cellStyle name="=C:\WINNT\SYSTEM32\COMMAND.COM 2" xfId="35"/>
    <cellStyle name="=C:\WINNT\SYSTEM32\COMMAND.COM 3" xfId="36"/>
    <cellStyle name="=C:\WINNT\SYSTEM32\COMMAND.COM 4" xfId="37"/>
    <cellStyle name="=C:\WINNT\SYSTEM32\COMMAND.COM_évaluation bonus malus Mars 2010" xfId="38"/>
    <cellStyle name="20 % - Accent1 2" xfId="39"/>
    <cellStyle name="20 % - Accent1 3" xfId="40"/>
    <cellStyle name="20 % - Accent1 4" xfId="41"/>
    <cellStyle name="20 % - Accent2 2" xfId="42"/>
    <cellStyle name="20 % - Accent2 3" xfId="43"/>
    <cellStyle name="20 % - Accent2 4" xfId="44"/>
    <cellStyle name="20 % - Accent3 2" xfId="45"/>
    <cellStyle name="20 % - Accent3 3" xfId="46"/>
    <cellStyle name="20 % - Accent3 4" xfId="47"/>
    <cellStyle name="20 % - Accent4 2" xfId="48"/>
    <cellStyle name="20 % - Accent4 3" xfId="49"/>
    <cellStyle name="20 % - Accent4 4" xfId="50"/>
    <cellStyle name="20 % - Accent5 2" xfId="51"/>
    <cellStyle name="20 % - Accent5 3" xfId="52"/>
    <cellStyle name="20 % - Accent5 4" xfId="53"/>
    <cellStyle name="20 % - Accent6 2" xfId="54"/>
    <cellStyle name="20 % - Accent6 3" xfId="55"/>
    <cellStyle name="20 % - Accent6 4" xfId="56"/>
    <cellStyle name="40 % - Accent1 2" xfId="57"/>
    <cellStyle name="40 % - Accent1 3" xfId="58"/>
    <cellStyle name="40 % - Accent1 4" xfId="59"/>
    <cellStyle name="40 % - Accent2 2" xfId="60"/>
    <cellStyle name="40 % - Accent2 3" xfId="61"/>
    <cellStyle name="40 % - Accent2 4" xfId="62"/>
    <cellStyle name="40 % - Accent3 2" xfId="63"/>
    <cellStyle name="40 % - Accent3 3" xfId="64"/>
    <cellStyle name="40 % - Accent3 4" xfId="65"/>
    <cellStyle name="40 % - Accent4 2" xfId="66"/>
    <cellStyle name="40 % - Accent4 3" xfId="67"/>
    <cellStyle name="40 % - Accent4 4" xfId="68"/>
    <cellStyle name="40 % - Accent5 2" xfId="69"/>
    <cellStyle name="40 % - Accent5 3" xfId="70"/>
    <cellStyle name="40 % - Accent5 4" xfId="71"/>
    <cellStyle name="40 % - Accent6 2" xfId="72"/>
    <cellStyle name="40 % - Accent6 3" xfId="73"/>
    <cellStyle name="40 % - Accent6 4" xfId="74"/>
    <cellStyle name="60 % - Accent1 2" xfId="75"/>
    <cellStyle name="60 % - Accent1 3" xfId="76"/>
    <cellStyle name="60 % - Accent1 4" xfId="77"/>
    <cellStyle name="60 % - Accent2 2" xfId="78"/>
    <cellStyle name="60 % - Accent2 3" xfId="79"/>
    <cellStyle name="60 % - Accent2 4" xfId="80"/>
    <cellStyle name="60 % - Accent3 2" xfId="81"/>
    <cellStyle name="60 % - Accent3 3" xfId="82"/>
    <cellStyle name="60 % - Accent3 4" xfId="83"/>
    <cellStyle name="60 % - Accent4 2" xfId="84"/>
    <cellStyle name="60 % - Accent4 3" xfId="85"/>
    <cellStyle name="60 % - Accent4 4" xfId="86"/>
    <cellStyle name="60 % - Accent5 2" xfId="87"/>
    <cellStyle name="60 % - Accent5 3" xfId="88"/>
    <cellStyle name="60 % - Accent5 4" xfId="89"/>
    <cellStyle name="60 % - Accent6 2" xfId="90"/>
    <cellStyle name="60 % - Accent6 3" xfId="91"/>
    <cellStyle name="60 % - Accent6 4" xfId="92"/>
    <cellStyle name="Accent1 2" xfId="93"/>
    <cellStyle name="Accent1 3" xfId="94"/>
    <cellStyle name="Accent1 4" xfId="95"/>
    <cellStyle name="Accent2 2" xfId="96"/>
    <cellStyle name="Accent2 3" xfId="97"/>
    <cellStyle name="Accent2 4" xfId="98"/>
    <cellStyle name="Accent3 2" xfId="99"/>
    <cellStyle name="Accent3 3" xfId="100"/>
    <cellStyle name="Accent3 4" xfId="101"/>
    <cellStyle name="Accent4 2" xfId="102"/>
    <cellStyle name="Accent4 3" xfId="103"/>
    <cellStyle name="Accent4 4" xfId="104"/>
    <cellStyle name="Accent5 2" xfId="105"/>
    <cellStyle name="Accent5 3" xfId="106"/>
    <cellStyle name="Accent5 4" xfId="107"/>
    <cellStyle name="Accent6 2" xfId="108"/>
    <cellStyle name="Accent6 3" xfId="109"/>
    <cellStyle name="Accent6 4" xfId="110"/>
    <cellStyle name="AFE" xfId="111"/>
    <cellStyle name="aujourdhui" xfId="112"/>
    <cellStyle name="Avertissement 2" xfId="113"/>
    <cellStyle name="Avertissement 3" xfId="114"/>
    <cellStyle name="Avertissement 4" xfId="115"/>
    <cellStyle name="Calcul 2" xfId="116"/>
    <cellStyle name="Calcul 3" xfId="117"/>
    <cellStyle name="Calcul 4" xfId="118"/>
    <cellStyle name="Cellule liée 2" xfId="119"/>
    <cellStyle name="Cellule liée 3" xfId="120"/>
    <cellStyle name="Cellule liée 4" xfId="121"/>
    <cellStyle name="coloré" xfId="122"/>
    <cellStyle name="coloré1" xfId="123"/>
    <cellStyle name="coloré1 2" xfId="124"/>
    <cellStyle name="coloré1 3" xfId="125"/>
    <cellStyle name="coloré2" xfId="126"/>
    <cellStyle name="coloré2 2" xfId="127"/>
    <cellStyle name="Commentaire 2" xfId="128"/>
    <cellStyle name="Commentaire 3" xfId="129"/>
    <cellStyle name="Commentaire 4" xfId="130"/>
    <cellStyle name="Entrée 2" xfId="131"/>
    <cellStyle name="Entrée 3" xfId="132"/>
    <cellStyle name="Entrée 4" xfId="133"/>
    <cellStyle name="Euro" xfId="134"/>
    <cellStyle name="Euro 2" xfId="135"/>
    <cellStyle name="Euro 2 2" xfId="136"/>
    <cellStyle name="Euro 2 2 2" xfId="137"/>
    <cellStyle name="Euro 2 2 3" xfId="138"/>
    <cellStyle name="Euro 2 2 4" xfId="139"/>
    <cellStyle name="Euro 2 3" xfId="140"/>
    <cellStyle name="Euro 2 4" xfId="141"/>
    <cellStyle name="Euro 2 5" xfId="142"/>
    <cellStyle name="Euro 2 6" xfId="143"/>
    <cellStyle name="Euro 3" xfId="144"/>
    <cellStyle name="Euro 3 2" xfId="145"/>
    <cellStyle name="Euro 3 3" xfId="146"/>
    <cellStyle name="Euro 3 4" xfId="147"/>
    <cellStyle name="Euro 4" xfId="148"/>
    <cellStyle name="Euro 4 2" xfId="149"/>
    <cellStyle name="Euro 4 3" xfId="150"/>
    <cellStyle name="Euro 4 4" xfId="151"/>
    <cellStyle name="Euro 5" xfId="152"/>
    <cellStyle name="Euro 5 2" xfId="153"/>
    <cellStyle name="Euro 5 3" xfId="154"/>
    <cellStyle name="Euro 5 4" xfId="155"/>
    <cellStyle name="Euro 6" xfId="156"/>
    <cellStyle name="Euro 7" xfId="157"/>
    <cellStyle name="Euro 8" xfId="158"/>
    <cellStyle name="Euro 9" xfId="159"/>
    <cellStyle name="Euro_FICHE_PREPA_ORANGE_AT BA_fev 2010" xfId="160"/>
    <cellStyle name="événement1" xfId="161"/>
    <cellStyle name="événement2" xfId="162"/>
    <cellStyle name="événement2 2" xfId="163"/>
    <cellStyle name="événement3" xfId="164"/>
    <cellStyle name="événement4" xfId="165"/>
    <cellStyle name="événement5" xfId="166"/>
    <cellStyle name="Férié petit calendrier" xfId="167"/>
    <cellStyle name="Hyperlink" xfId="1" builtinId="8"/>
    <cellStyle name="Insatisfaisant 2" xfId="168"/>
    <cellStyle name="Insatisfaisant 3" xfId="169"/>
    <cellStyle name="Insatisfaisant 4" xfId="170"/>
    <cellStyle name="Lien hypertexte 2" xfId="171"/>
    <cellStyle name="Milliers 2" xfId="172"/>
    <cellStyle name="Milliers 2 2" xfId="173"/>
    <cellStyle name="Milliers 2 2 2" xfId="174"/>
    <cellStyle name="Milliers 2 2 3" xfId="175"/>
    <cellStyle name="Milliers 2 2 4" xfId="176"/>
    <cellStyle name="Milliers 2 3" xfId="177"/>
    <cellStyle name="Milliers 2 4" xfId="178"/>
    <cellStyle name="Milliers 3" xfId="179"/>
    <cellStyle name="Milliers 3 2" xfId="180"/>
    <cellStyle name="Milliers 3 3" xfId="181"/>
    <cellStyle name="Milliers 3 4" xfId="182"/>
    <cellStyle name="Milliers 4" xfId="183"/>
    <cellStyle name="Milliers 4 2" xfId="184"/>
    <cellStyle name="Milliers 4 3" xfId="185"/>
    <cellStyle name="Milliers 4 4" xfId="186"/>
    <cellStyle name="Milliers 5" xfId="187"/>
    <cellStyle name="Milliers 7" xfId="188"/>
    <cellStyle name="Monétaire 2" xfId="189"/>
    <cellStyle name="Neutre 2" xfId="190"/>
    <cellStyle name="Neutre 3" xfId="191"/>
    <cellStyle name="Neutre 4" xfId="192"/>
    <cellStyle name="NiveauLigne_4 2" xfId="193"/>
    <cellStyle name="Normal" xfId="0" builtinId="0"/>
    <cellStyle name="Normal 2" xfId="2"/>
    <cellStyle name="Normal 2 2" xfId="194"/>
    <cellStyle name="Normal 2 3" xfId="195"/>
    <cellStyle name="Normal 2 4" xfId="196"/>
    <cellStyle name="Normal 2_FICHES PREPA ORG AT MARS 2010" xfId="197"/>
    <cellStyle name="Normal 3" xfId="3"/>
    <cellStyle name="Normal 3 2" xfId="198"/>
    <cellStyle name="Normal 3 3" xfId="199"/>
    <cellStyle name="Normal 3 4" xfId="200"/>
    <cellStyle name="Normal 3_FICHES PREPA ORG AT MARS 2010" xfId="201"/>
    <cellStyle name="Normal 4" xfId="202"/>
    <cellStyle name="Normal 5" xfId="203"/>
    <cellStyle name="Percent" xfId="4" builtinId="5"/>
    <cellStyle name="Pilote de données - Catégorie" xfId="204"/>
    <cellStyle name="Pourcentage 2" xfId="205"/>
    <cellStyle name="Pourcentage 2 10" xfId="206"/>
    <cellStyle name="Pourcentage 2 11" xfId="207"/>
    <cellStyle name="Pourcentage 2 12" xfId="208"/>
    <cellStyle name="Pourcentage 2 2" xfId="209"/>
    <cellStyle name="Pourcentage 2 3" xfId="210"/>
    <cellStyle name="Pourcentage 2 4" xfId="211"/>
    <cellStyle name="Pourcentage 2 5" xfId="212"/>
    <cellStyle name="Pourcentage 2 6" xfId="213"/>
    <cellStyle name="Pourcentage 2 7" xfId="214"/>
    <cellStyle name="Pourcentage 2 8" xfId="215"/>
    <cellStyle name="Pourcentage 2 9" xfId="216"/>
    <cellStyle name="Pourcentage 3" xfId="217"/>
    <cellStyle name="Pourcentage 3 2" xfId="218"/>
    <cellStyle name="Pourcentage 5" xfId="219"/>
    <cellStyle name="Satisfaisant 2" xfId="220"/>
    <cellStyle name="Satisfaisant 3" xfId="221"/>
    <cellStyle name="Satisfaisant 4" xfId="222"/>
    <cellStyle name="Sortie 2" xfId="223"/>
    <cellStyle name="Sortie 3" xfId="224"/>
    <cellStyle name="Sortie 4" xfId="225"/>
    <cellStyle name="Texte explicatif 2" xfId="226"/>
    <cellStyle name="Texte explicatif 3" xfId="227"/>
    <cellStyle name="Texte explicatif 4" xfId="228"/>
    <cellStyle name="Titre 1" xfId="229"/>
    <cellStyle name="Titre 1 1" xfId="230"/>
    <cellStyle name="Titre 1 1 1" xfId="231"/>
    <cellStyle name="Titre 3" xfId="232"/>
    <cellStyle name="Titre 4" xfId="233"/>
    <cellStyle name="Titre 1 2" xfId="234"/>
    <cellStyle name="Titre 1 3" xfId="235"/>
    <cellStyle name="Titre 1 4" xfId="236"/>
    <cellStyle name="Titre 2 2" xfId="237"/>
    <cellStyle name="Titre 2 3" xfId="238"/>
    <cellStyle name="Titre 2 4" xfId="239"/>
    <cellStyle name="Titre 3 2" xfId="240"/>
    <cellStyle name="Titre 3 3" xfId="241"/>
    <cellStyle name="Titre 3 4" xfId="242"/>
    <cellStyle name="Titre 4 2" xfId="243"/>
    <cellStyle name="Titre 4 3" xfId="244"/>
    <cellStyle name="Titre 4 4" xfId="245"/>
    <cellStyle name="Total 2" xfId="246"/>
    <cellStyle name="Total 3" xfId="247"/>
    <cellStyle name="Total 4" xfId="248"/>
    <cellStyle name="vacances_planning" xfId="249"/>
    <cellStyle name="vacances1" xfId="250"/>
    <cellStyle name="vacances1 2" xfId="251"/>
    <cellStyle name="vacances2" xfId="252"/>
    <cellStyle name="vacances2 2" xfId="253"/>
    <cellStyle name="vacances2 3" xfId="254"/>
    <cellStyle name="vacances3" xfId="255"/>
    <cellStyle name="vacances3 2" xfId="256"/>
    <cellStyle name="Vérification 2" xfId="257"/>
    <cellStyle name="Vérification 3" xfId="258"/>
    <cellStyle name="Vérification 4" xfId="259"/>
  </cellStyles>
  <dxfs count="1029">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
      <font>
        <b/>
        <i val="0"/>
        <condense val="0"/>
        <extend val="0"/>
        <color indexed="17"/>
      </font>
      <fill>
        <patternFill patternType="none">
          <bgColor indexed="65"/>
        </patternFill>
      </fill>
    </dxf>
    <dxf>
      <font>
        <b/>
        <i val="0"/>
        <condense val="0"/>
        <extend val="0"/>
        <color indexed="53"/>
      </font>
      <fill>
        <patternFill patternType="none">
          <bgColor indexed="65"/>
        </patternFill>
      </fill>
    </dxf>
    <dxf>
      <font>
        <b/>
        <i val="0"/>
        <condense val="0"/>
        <extend val="0"/>
        <color indexed="10"/>
      </font>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482980</xdr:colOff>
      <xdr:row>11</xdr:row>
      <xdr:rowOff>118656</xdr:rowOff>
    </xdr:from>
    <xdr:to>
      <xdr:col>6</xdr:col>
      <xdr:colOff>573990</xdr:colOff>
      <xdr:row>14</xdr:row>
      <xdr:rowOff>62124</xdr:rowOff>
    </xdr:to>
    <xdr:sp macro="" textlink="">
      <xdr:nvSpPr>
        <xdr:cNvPr id="5" name="Forme libre 4"/>
        <xdr:cNvSpPr/>
      </xdr:nvSpPr>
      <xdr:spPr>
        <a:xfrm>
          <a:off x="5550280" y="2614206"/>
          <a:ext cx="1234010" cy="457818"/>
        </a:xfrm>
        <a:custGeom>
          <a:avLst/>
          <a:gdLst>
            <a:gd name="connsiteX0" fmla="*/ 0 w 1234010"/>
            <a:gd name="connsiteY0" fmla="*/ 0 h 457818"/>
            <a:gd name="connsiteX1" fmla="*/ 1234010 w 1234010"/>
            <a:gd name="connsiteY1" fmla="*/ 0 h 457818"/>
            <a:gd name="connsiteX2" fmla="*/ 1234010 w 1234010"/>
            <a:gd name="connsiteY2" fmla="*/ 457818 h 457818"/>
            <a:gd name="connsiteX3" fmla="*/ 0 w 1234010"/>
            <a:gd name="connsiteY3" fmla="*/ 457818 h 457818"/>
            <a:gd name="connsiteX4" fmla="*/ 0 w 1234010"/>
            <a:gd name="connsiteY4" fmla="*/ 0 h 4578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234010" h="457818">
              <a:moveTo>
                <a:pt x="0" y="0"/>
              </a:moveTo>
              <a:lnTo>
                <a:pt x="1234010" y="0"/>
              </a:lnTo>
              <a:lnTo>
                <a:pt x="1234010" y="457818"/>
              </a:lnTo>
              <a:lnTo>
                <a:pt x="0" y="45781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149352" tIns="149352" rIns="149352" bIns="0" numCol="1" spcCol="1270" anchor="t" anchorCtr="0">
          <a:noAutofit/>
        </a:bodyPr>
        <a:lstStyle/>
        <a:p>
          <a:pPr lvl="0" algn="ctr" defTabSz="933450">
            <a:lnSpc>
              <a:spcPct val="90000"/>
            </a:lnSpc>
            <a:spcBef>
              <a:spcPct val="0"/>
            </a:spcBef>
            <a:spcAft>
              <a:spcPct val="35000"/>
            </a:spcAft>
          </a:pPr>
          <a:endParaRPr lang="fr-FR" sz="2100" kern="1200"/>
        </a:p>
      </xdr:txBody>
    </xdr:sp>
    <xdr:clientData/>
  </xdr:twoCellAnchor>
  <xdr:twoCellAnchor>
    <xdr:from>
      <xdr:col>6</xdr:col>
      <xdr:colOff>697444</xdr:colOff>
      <xdr:row>11</xdr:row>
      <xdr:rowOff>118656</xdr:rowOff>
    </xdr:from>
    <xdr:to>
      <xdr:col>8</xdr:col>
      <xdr:colOff>1017054</xdr:colOff>
      <xdr:row>14</xdr:row>
      <xdr:rowOff>62124</xdr:rowOff>
    </xdr:to>
    <xdr:sp macro="" textlink="">
      <xdr:nvSpPr>
        <xdr:cNvPr id="7" name="Forme libre 6"/>
        <xdr:cNvSpPr/>
      </xdr:nvSpPr>
      <xdr:spPr>
        <a:xfrm>
          <a:off x="6907744" y="2614206"/>
          <a:ext cx="1234010" cy="457818"/>
        </a:xfrm>
        <a:custGeom>
          <a:avLst/>
          <a:gdLst>
            <a:gd name="connsiteX0" fmla="*/ 0 w 1234010"/>
            <a:gd name="connsiteY0" fmla="*/ 0 h 457818"/>
            <a:gd name="connsiteX1" fmla="*/ 1234010 w 1234010"/>
            <a:gd name="connsiteY1" fmla="*/ 0 h 457818"/>
            <a:gd name="connsiteX2" fmla="*/ 1234010 w 1234010"/>
            <a:gd name="connsiteY2" fmla="*/ 457818 h 457818"/>
            <a:gd name="connsiteX3" fmla="*/ 0 w 1234010"/>
            <a:gd name="connsiteY3" fmla="*/ 457818 h 457818"/>
            <a:gd name="connsiteX4" fmla="*/ 0 w 1234010"/>
            <a:gd name="connsiteY4" fmla="*/ 0 h 4578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234010" h="457818">
              <a:moveTo>
                <a:pt x="0" y="0"/>
              </a:moveTo>
              <a:lnTo>
                <a:pt x="1234010" y="0"/>
              </a:lnTo>
              <a:lnTo>
                <a:pt x="1234010" y="457818"/>
              </a:lnTo>
              <a:lnTo>
                <a:pt x="0" y="45781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149352" tIns="149352" rIns="149352" bIns="0" numCol="1" spcCol="1270" anchor="t" anchorCtr="0">
          <a:noAutofit/>
        </a:bodyPr>
        <a:lstStyle/>
        <a:p>
          <a:pPr lvl="0" algn="ctr" defTabSz="933450">
            <a:lnSpc>
              <a:spcPct val="90000"/>
            </a:lnSpc>
            <a:spcBef>
              <a:spcPct val="0"/>
            </a:spcBef>
            <a:spcAft>
              <a:spcPct val="35000"/>
            </a:spcAft>
          </a:pPr>
          <a:endParaRPr lang="fr-FR" sz="2100" kern="1200"/>
        </a:p>
      </xdr:txBody>
    </xdr:sp>
    <xdr:clientData/>
  </xdr:twoCellAnchor>
  <xdr:twoCellAnchor>
    <xdr:from>
      <xdr:col>8</xdr:col>
      <xdr:colOff>1140508</xdr:colOff>
      <xdr:row>11</xdr:row>
      <xdr:rowOff>118656</xdr:rowOff>
    </xdr:from>
    <xdr:to>
      <xdr:col>10</xdr:col>
      <xdr:colOff>726693</xdr:colOff>
      <xdr:row>14</xdr:row>
      <xdr:rowOff>62124</xdr:rowOff>
    </xdr:to>
    <xdr:sp macro="" textlink="">
      <xdr:nvSpPr>
        <xdr:cNvPr id="9" name="Forme libre 8"/>
        <xdr:cNvSpPr/>
      </xdr:nvSpPr>
      <xdr:spPr>
        <a:xfrm>
          <a:off x="8265208" y="2614206"/>
          <a:ext cx="1234010" cy="457818"/>
        </a:xfrm>
        <a:custGeom>
          <a:avLst/>
          <a:gdLst>
            <a:gd name="connsiteX0" fmla="*/ 0 w 1234010"/>
            <a:gd name="connsiteY0" fmla="*/ 0 h 457818"/>
            <a:gd name="connsiteX1" fmla="*/ 1234010 w 1234010"/>
            <a:gd name="connsiteY1" fmla="*/ 0 h 457818"/>
            <a:gd name="connsiteX2" fmla="*/ 1234010 w 1234010"/>
            <a:gd name="connsiteY2" fmla="*/ 457818 h 457818"/>
            <a:gd name="connsiteX3" fmla="*/ 0 w 1234010"/>
            <a:gd name="connsiteY3" fmla="*/ 457818 h 457818"/>
            <a:gd name="connsiteX4" fmla="*/ 0 w 1234010"/>
            <a:gd name="connsiteY4" fmla="*/ 0 h 4578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234010" h="457818">
              <a:moveTo>
                <a:pt x="0" y="0"/>
              </a:moveTo>
              <a:lnTo>
                <a:pt x="1234010" y="0"/>
              </a:lnTo>
              <a:lnTo>
                <a:pt x="1234010" y="457818"/>
              </a:lnTo>
              <a:lnTo>
                <a:pt x="0" y="45781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149352" tIns="149352" rIns="149352" bIns="0" numCol="1" spcCol="1270" anchor="t" anchorCtr="0">
          <a:noAutofit/>
        </a:bodyPr>
        <a:lstStyle/>
        <a:p>
          <a:pPr lvl="0" algn="ctr" defTabSz="933450">
            <a:lnSpc>
              <a:spcPct val="90000"/>
            </a:lnSpc>
            <a:spcBef>
              <a:spcPct val="0"/>
            </a:spcBef>
            <a:spcAft>
              <a:spcPct val="35000"/>
            </a:spcAft>
          </a:pPr>
          <a:endParaRPr lang="fr-FR" sz="2100" kern="1200"/>
        </a:p>
      </xdr:txBody>
    </xdr:sp>
    <xdr:clientData/>
  </xdr:twoCellAnchor>
  <xdr:twoCellAnchor>
    <xdr:from>
      <xdr:col>6</xdr:col>
      <xdr:colOff>697444</xdr:colOff>
      <xdr:row>20</xdr:row>
      <xdr:rowOff>26108</xdr:rowOff>
    </xdr:from>
    <xdr:to>
      <xdr:col>8</xdr:col>
      <xdr:colOff>1017054</xdr:colOff>
      <xdr:row>22</xdr:row>
      <xdr:rowOff>160076</xdr:rowOff>
    </xdr:to>
    <xdr:sp macro="" textlink="">
      <xdr:nvSpPr>
        <xdr:cNvPr id="11" name="Forme libre 10"/>
        <xdr:cNvSpPr/>
      </xdr:nvSpPr>
      <xdr:spPr>
        <a:xfrm>
          <a:off x="6907744" y="4045658"/>
          <a:ext cx="1234010" cy="457818"/>
        </a:xfrm>
        <a:custGeom>
          <a:avLst/>
          <a:gdLst>
            <a:gd name="connsiteX0" fmla="*/ 0 w 1234010"/>
            <a:gd name="connsiteY0" fmla="*/ 0 h 457818"/>
            <a:gd name="connsiteX1" fmla="*/ 1234010 w 1234010"/>
            <a:gd name="connsiteY1" fmla="*/ 0 h 457818"/>
            <a:gd name="connsiteX2" fmla="*/ 1234010 w 1234010"/>
            <a:gd name="connsiteY2" fmla="*/ 457818 h 457818"/>
            <a:gd name="connsiteX3" fmla="*/ 0 w 1234010"/>
            <a:gd name="connsiteY3" fmla="*/ 457818 h 457818"/>
            <a:gd name="connsiteX4" fmla="*/ 0 w 1234010"/>
            <a:gd name="connsiteY4" fmla="*/ 0 h 4578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234010" h="457818">
              <a:moveTo>
                <a:pt x="0" y="0"/>
              </a:moveTo>
              <a:lnTo>
                <a:pt x="1234010" y="0"/>
              </a:lnTo>
              <a:lnTo>
                <a:pt x="1234010" y="457818"/>
              </a:lnTo>
              <a:lnTo>
                <a:pt x="0" y="45781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149352" tIns="149352" rIns="149352" bIns="0" numCol="1" spcCol="1270" anchor="t" anchorCtr="0">
          <a:noAutofit/>
        </a:bodyPr>
        <a:lstStyle/>
        <a:p>
          <a:pPr lvl="0" algn="ctr" defTabSz="933450">
            <a:lnSpc>
              <a:spcPct val="90000"/>
            </a:lnSpc>
            <a:spcBef>
              <a:spcPct val="0"/>
            </a:spcBef>
            <a:spcAft>
              <a:spcPct val="35000"/>
            </a:spcAft>
          </a:pPr>
          <a:endParaRPr lang="fr-FR" sz="2100" kern="1200"/>
        </a:p>
      </xdr:txBody>
    </xdr:sp>
    <xdr:clientData/>
  </xdr:twoCellAnchor>
  <mc:AlternateContent xmlns:mc="http://schemas.openxmlformats.org/markup-compatibility/2006">
    <mc:Choice xmlns:a14="http://schemas.microsoft.com/office/drawing/2010/main" Requires="a14">
      <xdr:twoCellAnchor>
        <xdr:from>
          <xdr:col>1</xdr:col>
          <xdr:colOff>190500</xdr:colOff>
          <xdr:row>3</xdr:row>
          <xdr:rowOff>76200</xdr:rowOff>
        </xdr:from>
        <xdr:to>
          <xdr:col>2</xdr:col>
          <xdr:colOff>257175</xdr:colOff>
          <xdr:row>7</xdr:row>
          <xdr:rowOff>28575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LANCER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nchor="ctr" anchorCtr="0">
        <a:spAutoFit/>
      </a:bodyPr>
      <a:lstStyle/>
      <a:style>
        <a:lnRef idx="0">
          <a:schemeClr val="accent4"/>
        </a:lnRef>
        <a:fillRef idx="3">
          <a:schemeClr val="accent4"/>
        </a:fillRef>
        <a:effectRef idx="3">
          <a:schemeClr val="accent4"/>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AB41"/>
  <sheetViews>
    <sheetView showGridLines="0" zoomScaleNormal="100" workbookViewId="0">
      <selection activeCell="B10" sqref="B10"/>
    </sheetView>
  </sheetViews>
  <sheetFormatPr defaultColWidth="0" defaultRowHeight="12.75"/>
  <cols>
    <col min="1" max="1" width="1.28515625" style="158" customWidth="1"/>
    <col min="2" max="2" width="25.42578125" style="158" bestFit="1" customWidth="1"/>
    <col min="3" max="3" width="12.42578125" style="158" bestFit="1" customWidth="1"/>
    <col min="4" max="4" width="2.7109375" style="158" customWidth="1"/>
    <col min="5" max="5" width="13.5703125" style="158" bestFit="1" customWidth="1"/>
    <col min="6" max="6" width="3.5703125" style="158" customWidth="1"/>
    <col min="7" max="7" width="12" style="158" bestFit="1" customWidth="1"/>
    <col min="8" max="8" width="1.7109375" style="158" customWidth="1"/>
    <col min="9" max="9" width="23" style="158" bestFit="1" customWidth="1"/>
    <col min="10" max="10" width="1.7109375" style="158" customWidth="1"/>
    <col min="11" max="11" width="12.7109375" style="158" bestFit="1" customWidth="1"/>
    <col min="12" max="12" width="1.7109375" style="158" customWidth="1"/>
    <col min="13" max="13" width="81.85546875" style="158" customWidth="1"/>
    <col min="14" max="14" width="11.42578125" style="158" customWidth="1"/>
    <col min="15" max="18" width="11.42578125" style="158" hidden="1" customWidth="1"/>
    <col min="19" max="28" width="0" style="158" hidden="1" customWidth="1"/>
    <col min="29" max="16384" width="11.42578125" style="158" hidden="1"/>
  </cols>
  <sheetData>
    <row r="2" spans="2:14" ht="64.5" customHeight="1">
      <c r="B2" s="177"/>
      <c r="C2" s="177"/>
      <c r="D2" s="177"/>
      <c r="E2" s="177"/>
      <c r="F2" s="177"/>
      <c r="G2" s="177"/>
      <c r="H2" s="177"/>
      <c r="I2" s="177"/>
      <c r="J2" s="177"/>
      <c r="K2" s="177"/>
      <c r="L2" s="177"/>
      <c r="M2" s="178"/>
    </row>
    <row r="4" spans="2:14">
      <c r="B4" s="186"/>
    </row>
    <row r="5" spans="2:14">
      <c r="B5" s="186"/>
      <c r="D5" s="168"/>
      <c r="E5" s="168"/>
      <c r="F5" s="168"/>
      <c r="G5" s="168"/>
      <c r="H5" s="168"/>
      <c r="I5" s="168"/>
      <c r="J5" s="168"/>
      <c r="K5" s="168"/>
      <c r="L5" s="168"/>
      <c r="M5" s="168"/>
      <c r="N5" s="168"/>
    </row>
    <row r="6" spans="2:14">
      <c r="B6" s="186"/>
      <c r="C6" s="168"/>
      <c r="D6" s="168"/>
      <c r="E6" s="168"/>
      <c r="F6" s="168"/>
      <c r="G6" s="168"/>
      <c r="H6" s="168"/>
      <c r="I6" s="168"/>
      <c r="J6" s="168"/>
      <c r="K6" s="168"/>
      <c r="L6" s="168"/>
      <c r="M6" s="168"/>
      <c r="N6" s="168"/>
    </row>
    <row r="7" spans="2:14">
      <c r="B7" s="186"/>
      <c r="C7" s="168"/>
      <c r="D7" s="168"/>
      <c r="E7" s="168"/>
      <c r="F7" s="168"/>
      <c r="G7" s="168"/>
      <c r="H7" s="168"/>
      <c r="I7" s="168"/>
      <c r="J7" s="168"/>
      <c r="K7" s="168"/>
      <c r="L7" s="168"/>
      <c r="M7" s="168"/>
      <c r="N7" s="168"/>
    </row>
    <row r="8" spans="2:14">
      <c r="C8" s="168"/>
      <c r="D8" s="168"/>
      <c r="E8" s="168"/>
      <c r="F8" s="168"/>
      <c r="G8" s="168"/>
      <c r="H8" s="168"/>
      <c r="I8" s="168"/>
      <c r="J8" s="168"/>
      <c r="K8" s="168"/>
      <c r="L8" s="168"/>
      <c r="M8" s="168"/>
      <c r="N8" s="168"/>
    </row>
    <row r="9" spans="2:14" ht="15.75">
      <c r="B9" s="159"/>
      <c r="C9" s="168"/>
      <c r="D9" s="168"/>
      <c r="E9" s="168"/>
      <c r="F9" s="168"/>
      <c r="G9" s="168"/>
      <c r="H9" s="168"/>
      <c r="I9" s="168"/>
      <c r="J9" s="168"/>
      <c r="K9" s="168"/>
      <c r="L9" s="168"/>
      <c r="M9" s="168"/>
      <c r="N9" s="168"/>
    </row>
    <row r="10" spans="2:14" ht="13.5" customHeight="1">
      <c r="B10" s="111" t="s">
        <v>48</v>
      </c>
      <c r="C10" s="168"/>
      <c r="D10" s="168"/>
      <c r="E10" s="168"/>
      <c r="F10" s="168"/>
      <c r="G10" s="168"/>
      <c r="H10" s="168"/>
      <c r="I10" s="168"/>
      <c r="J10" s="168"/>
      <c r="K10" s="168"/>
      <c r="L10" s="168"/>
      <c r="M10" s="168"/>
      <c r="N10" s="168"/>
    </row>
    <row r="11" spans="2:14" ht="13.5" customHeight="1">
      <c r="B11" s="111" t="s">
        <v>49</v>
      </c>
      <c r="C11" s="168"/>
      <c r="D11" s="168"/>
      <c r="E11" s="168"/>
      <c r="F11" s="168"/>
      <c r="G11" s="168"/>
      <c r="H11" s="168"/>
      <c r="I11" s="168"/>
      <c r="J11" s="168"/>
      <c r="K11" s="168"/>
      <c r="L11" s="168"/>
      <c r="M11" s="168"/>
      <c r="N11" s="168"/>
    </row>
    <row r="12" spans="2:14" ht="13.5" customHeight="1">
      <c r="B12" s="111" t="s">
        <v>50</v>
      </c>
      <c r="C12" s="168"/>
      <c r="D12" s="168"/>
      <c r="E12" s="168"/>
      <c r="F12" s="168"/>
      <c r="G12" s="168"/>
      <c r="H12" s="168"/>
      <c r="I12" s="168"/>
      <c r="J12" s="168"/>
      <c r="K12" s="168"/>
      <c r="L12" s="168"/>
      <c r="M12" s="168"/>
      <c r="N12" s="168"/>
    </row>
    <row r="13" spans="2:14" ht="13.5" customHeight="1">
      <c r="B13" s="111" t="s">
        <v>51</v>
      </c>
      <c r="C13" s="168"/>
      <c r="D13" s="168"/>
      <c r="E13" s="168"/>
      <c r="F13" s="168"/>
      <c r="G13" s="168"/>
      <c r="H13" s="168"/>
      <c r="I13" s="168"/>
      <c r="J13" s="168"/>
      <c r="K13" s="168"/>
      <c r="L13" s="168"/>
      <c r="M13" s="168"/>
      <c r="N13" s="168"/>
    </row>
    <row r="14" spans="2:14" ht="13.5" customHeight="1">
      <c r="B14" s="111" t="s">
        <v>52</v>
      </c>
      <c r="C14" s="168"/>
      <c r="D14" s="168"/>
      <c r="E14" s="168"/>
      <c r="F14" s="168"/>
      <c r="G14" s="168"/>
      <c r="H14" s="168"/>
      <c r="I14" s="168"/>
      <c r="J14" s="168"/>
      <c r="K14" s="168"/>
      <c r="L14" s="168"/>
      <c r="M14" s="168"/>
      <c r="N14" s="168"/>
    </row>
    <row r="15" spans="2:14" ht="13.5" customHeight="1">
      <c r="B15" s="111" t="s">
        <v>53</v>
      </c>
      <c r="C15" s="168"/>
      <c r="D15" s="168"/>
      <c r="E15" s="168"/>
      <c r="F15" s="168"/>
      <c r="G15" s="168"/>
      <c r="H15" s="168"/>
      <c r="I15" s="168"/>
      <c r="J15" s="168"/>
      <c r="K15" s="168"/>
      <c r="L15" s="168"/>
      <c r="M15" s="168"/>
      <c r="N15" s="168"/>
    </row>
    <row r="16" spans="2:14" ht="13.5" customHeight="1">
      <c r="B16" s="111"/>
      <c r="C16" s="168"/>
      <c r="D16" s="168"/>
      <c r="E16" s="168"/>
      <c r="F16" s="168"/>
      <c r="G16" s="168"/>
      <c r="H16" s="168"/>
      <c r="I16" s="168"/>
      <c r="J16" s="168"/>
      <c r="K16" s="168"/>
      <c r="L16" s="168"/>
      <c r="M16" s="168"/>
      <c r="N16" s="168"/>
    </row>
    <row r="17" spans="2:14" ht="13.5" customHeight="1">
      <c r="B17" s="111"/>
      <c r="C17" s="168"/>
      <c r="D17" s="168"/>
      <c r="E17" s="168"/>
      <c r="F17" s="168"/>
      <c r="G17" s="168"/>
      <c r="H17" s="168"/>
      <c r="I17" s="168"/>
      <c r="J17" s="168"/>
      <c r="K17" s="168"/>
      <c r="L17" s="168"/>
      <c r="M17" s="168"/>
      <c r="N17" s="168"/>
    </row>
    <row r="18" spans="2:14" ht="13.5" customHeight="1">
      <c r="B18" s="111"/>
      <c r="C18" s="168"/>
      <c r="D18" s="168"/>
      <c r="E18" s="168"/>
      <c r="F18" s="168"/>
      <c r="G18" s="168"/>
      <c r="H18" s="168"/>
      <c r="I18" s="168"/>
      <c r="J18" s="168"/>
      <c r="K18" s="168"/>
      <c r="L18" s="168"/>
      <c r="M18" s="168"/>
      <c r="N18" s="168"/>
    </row>
    <row r="19" spans="2:14">
      <c r="B19" s="111"/>
      <c r="C19" s="168"/>
      <c r="D19" s="168"/>
      <c r="E19" s="168"/>
      <c r="F19" s="168"/>
      <c r="G19" s="168"/>
      <c r="H19" s="168"/>
      <c r="I19" s="168"/>
      <c r="J19" s="168"/>
      <c r="K19" s="168"/>
      <c r="L19" s="168"/>
      <c r="M19" s="168"/>
      <c r="N19" s="168"/>
    </row>
    <row r="20" spans="2:14">
      <c r="B20" s="111"/>
      <c r="C20" s="168"/>
      <c r="D20" s="168"/>
      <c r="E20" s="168"/>
      <c r="F20" s="168"/>
      <c r="G20" s="168"/>
      <c r="H20" s="168"/>
      <c r="I20" s="168"/>
      <c r="J20" s="168"/>
      <c r="K20" s="168"/>
      <c r="L20" s="168"/>
      <c r="M20" s="168"/>
      <c r="N20" s="168"/>
    </row>
    <row r="21" spans="2:14">
      <c r="B21" s="111"/>
      <c r="C21" s="168"/>
      <c r="D21" s="168"/>
      <c r="E21" s="168"/>
      <c r="F21" s="168"/>
      <c r="G21" s="168"/>
      <c r="H21" s="168"/>
      <c r="I21" s="168"/>
      <c r="J21" s="168"/>
      <c r="K21" s="168"/>
      <c r="L21" s="168"/>
      <c r="M21" s="168"/>
      <c r="N21" s="168"/>
    </row>
    <row r="22" spans="2:14">
      <c r="B22" s="111"/>
      <c r="C22" s="168"/>
      <c r="D22" s="168"/>
      <c r="E22" s="168"/>
      <c r="F22" s="168"/>
      <c r="G22" s="168"/>
      <c r="H22" s="168"/>
      <c r="I22" s="168"/>
      <c r="J22" s="168"/>
      <c r="K22" s="168"/>
      <c r="L22" s="168"/>
      <c r="M22" s="168"/>
      <c r="N22" s="168"/>
    </row>
    <row r="23" spans="2:14">
      <c r="B23" s="111"/>
      <c r="C23" s="168"/>
      <c r="D23" s="168"/>
      <c r="E23" s="168"/>
      <c r="F23" s="168"/>
      <c r="G23" s="168"/>
      <c r="H23" s="168"/>
      <c r="I23" s="168"/>
      <c r="J23" s="168"/>
      <c r="K23" s="168"/>
      <c r="L23" s="168"/>
      <c r="M23" s="168"/>
      <c r="N23" s="168"/>
    </row>
    <row r="24" spans="2:14">
      <c r="B24" s="111"/>
      <c r="C24" s="168"/>
      <c r="D24" s="168"/>
      <c r="E24" s="168"/>
      <c r="F24" s="168"/>
      <c r="G24" s="168"/>
      <c r="H24" s="168"/>
      <c r="I24" s="168"/>
      <c r="J24" s="168"/>
      <c r="K24" s="168"/>
      <c r="L24" s="168"/>
      <c r="M24" s="168"/>
      <c r="N24" s="168"/>
    </row>
    <row r="25" spans="2:14">
      <c r="B25" s="111"/>
      <c r="C25" s="168"/>
      <c r="D25" s="168"/>
      <c r="E25" s="168"/>
      <c r="F25" s="168"/>
      <c r="G25" s="168"/>
      <c r="H25" s="168"/>
      <c r="I25" s="168"/>
      <c r="J25" s="168"/>
      <c r="K25" s="168"/>
      <c r="L25" s="168"/>
      <c r="M25" s="168"/>
      <c r="N25" s="168"/>
    </row>
    <row r="26" spans="2:14">
      <c r="B26" s="111"/>
      <c r="C26" s="168"/>
      <c r="D26" s="168"/>
      <c r="E26" s="168"/>
      <c r="F26" s="168"/>
      <c r="G26" s="168"/>
      <c r="H26" s="168"/>
      <c r="I26" s="168"/>
      <c r="J26" s="168"/>
      <c r="K26" s="168"/>
      <c r="L26" s="168"/>
      <c r="M26" s="168"/>
      <c r="N26" s="168"/>
    </row>
    <row r="27" spans="2:14">
      <c r="B27" s="111"/>
      <c r="C27" s="168"/>
      <c r="D27" s="168"/>
      <c r="E27" s="168"/>
      <c r="F27" s="168"/>
      <c r="G27" s="168"/>
      <c r="H27" s="168"/>
      <c r="I27" s="168"/>
      <c r="J27" s="168"/>
      <c r="K27" s="168"/>
      <c r="L27" s="168"/>
      <c r="M27" s="168"/>
      <c r="N27" s="168"/>
    </row>
    <row r="28" spans="2:14">
      <c r="B28" s="111"/>
      <c r="C28" s="168"/>
      <c r="D28" s="168"/>
      <c r="E28" s="168"/>
      <c r="F28" s="168"/>
      <c r="G28" s="168"/>
      <c r="H28" s="168"/>
      <c r="I28" s="168"/>
      <c r="J28" s="168"/>
      <c r="K28" s="168"/>
      <c r="L28" s="168"/>
      <c r="M28" s="168"/>
      <c r="N28" s="168"/>
    </row>
    <row r="29" spans="2:14">
      <c r="B29" s="111"/>
      <c r="C29" s="168"/>
      <c r="D29" s="168"/>
      <c r="E29" s="168"/>
      <c r="F29" s="168"/>
      <c r="G29" s="168"/>
      <c r="H29" s="168"/>
      <c r="I29" s="168"/>
      <c r="J29" s="168"/>
      <c r="K29" s="168"/>
      <c r="L29" s="168"/>
      <c r="M29" s="168"/>
      <c r="N29" s="168"/>
    </row>
    <row r="30" spans="2:14">
      <c r="B30" s="111"/>
      <c r="C30" s="168"/>
      <c r="D30" s="168"/>
      <c r="E30" s="168"/>
      <c r="F30" s="168"/>
      <c r="G30" s="168"/>
      <c r="H30" s="168"/>
      <c r="I30" s="168"/>
      <c r="J30" s="168"/>
      <c r="K30" s="168"/>
      <c r="L30" s="168"/>
      <c r="M30" s="168"/>
      <c r="N30" s="168"/>
    </row>
    <row r="31" spans="2:14">
      <c r="B31" s="111"/>
      <c r="C31" s="168"/>
      <c r="D31" s="168"/>
      <c r="E31" s="168"/>
      <c r="F31" s="168"/>
      <c r="G31" s="168"/>
      <c r="H31" s="168"/>
      <c r="I31" s="168"/>
      <c r="J31" s="168"/>
      <c r="K31" s="168"/>
      <c r="L31" s="168"/>
      <c r="M31" s="168"/>
      <c r="N31" s="168"/>
    </row>
    <row r="32" spans="2:14">
      <c r="B32" s="111"/>
      <c r="C32" s="168"/>
      <c r="D32" s="168"/>
      <c r="E32" s="168"/>
      <c r="F32" s="168"/>
      <c r="G32" s="168"/>
      <c r="H32" s="168"/>
      <c r="I32" s="168"/>
      <c r="J32" s="168"/>
      <c r="K32" s="168"/>
      <c r="L32" s="168"/>
      <c r="M32" s="168"/>
      <c r="N32" s="168"/>
    </row>
    <row r="33" spans="2:14">
      <c r="B33" s="111"/>
      <c r="C33" s="168"/>
      <c r="D33" s="168"/>
      <c r="E33" s="168"/>
      <c r="F33" s="168"/>
      <c r="G33" s="168"/>
      <c r="H33" s="168"/>
      <c r="I33" s="168"/>
      <c r="J33" s="168"/>
      <c r="K33" s="168"/>
      <c r="L33" s="168"/>
      <c r="M33" s="168"/>
      <c r="N33" s="168"/>
    </row>
    <row r="34" spans="2:14">
      <c r="B34" s="111"/>
      <c r="C34" s="168"/>
      <c r="D34" s="168"/>
      <c r="E34" s="168"/>
      <c r="F34" s="168"/>
      <c r="G34" s="168"/>
      <c r="H34" s="168"/>
      <c r="I34" s="168"/>
      <c r="J34" s="168"/>
      <c r="K34" s="168"/>
      <c r="L34" s="168"/>
      <c r="M34" s="168"/>
      <c r="N34" s="168"/>
    </row>
    <row r="35" spans="2:14">
      <c r="B35" s="111"/>
      <c r="C35" s="168"/>
      <c r="D35" s="168"/>
      <c r="E35" s="168"/>
      <c r="F35" s="168"/>
      <c r="G35" s="168"/>
      <c r="H35" s="168"/>
      <c r="I35" s="168"/>
      <c r="J35" s="168"/>
      <c r="K35" s="168"/>
      <c r="L35" s="168"/>
      <c r="M35" s="168"/>
      <c r="N35" s="168"/>
    </row>
    <row r="36" spans="2:14">
      <c r="B36" s="111"/>
      <c r="C36" s="168"/>
      <c r="D36" s="168"/>
      <c r="E36" s="168"/>
      <c r="F36" s="168"/>
      <c r="G36" s="168"/>
      <c r="H36" s="168"/>
      <c r="I36" s="168"/>
      <c r="J36" s="168"/>
      <c r="K36" s="168"/>
      <c r="L36" s="168"/>
      <c r="M36" s="168"/>
      <c r="N36" s="168"/>
    </row>
    <row r="37" spans="2:14">
      <c r="B37" s="111"/>
      <c r="C37" s="168"/>
      <c r="D37" s="168"/>
      <c r="E37" s="168"/>
      <c r="F37" s="168"/>
      <c r="G37" s="168"/>
      <c r="H37" s="168"/>
      <c r="I37" s="168"/>
      <c r="J37" s="168"/>
      <c r="K37" s="168"/>
      <c r="L37" s="168"/>
      <c r="M37" s="168"/>
      <c r="N37" s="168"/>
    </row>
    <row r="38" spans="2:14">
      <c r="B38" s="111"/>
      <c r="C38" s="168"/>
      <c r="D38" s="168"/>
      <c r="E38" s="168"/>
      <c r="F38" s="168"/>
      <c r="G38" s="168"/>
      <c r="H38" s="168"/>
      <c r="I38" s="168"/>
      <c r="J38" s="168"/>
      <c r="K38" s="168"/>
      <c r="L38" s="168"/>
      <c r="M38" s="168"/>
      <c r="N38" s="168"/>
    </row>
    <row r="39" spans="2:14">
      <c r="B39" s="111"/>
      <c r="C39" s="168"/>
      <c r="D39" s="168"/>
      <c r="E39" s="168"/>
      <c r="F39" s="168"/>
      <c r="G39" s="168"/>
      <c r="H39" s="168"/>
      <c r="I39" s="168"/>
      <c r="J39" s="168"/>
      <c r="K39" s="168"/>
      <c r="L39" s="168"/>
      <c r="M39" s="168"/>
      <c r="N39" s="168"/>
    </row>
    <row r="40" spans="2:14">
      <c r="B40" s="111"/>
      <c r="C40" s="168"/>
      <c r="D40" s="168"/>
      <c r="E40" s="168"/>
      <c r="F40" s="168"/>
      <c r="G40" s="168"/>
      <c r="H40" s="168"/>
      <c r="I40" s="168"/>
      <c r="J40" s="168"/>
      <c r="K40" s="168"/>
      <c r="L40" s="168"/>
      <c r="M40" s="168"/>
      <c r="N40" s="168"/>
    </row>
    <row r="41" spans="2:14">
      <c r="C41" s="168"/>
      <c r="D41" s="168"/>
      <c r="E41" s="168"/>
      <c r="F41" s="168"/>
      <c r="G41" s="168"/>
      <c r="H41" s="168"/>
      <c r="I41" s="168"/>
      <c r="J41" s="168"/>
      <c r="K41" s="168"/>
      <c r="L41" s="168"/>
      <c r="M41" s="168"/>
      <c r="N41" s="168"/>
    </row>
  </sheetData>
  <sheetProtection autoFilter="0"/>
  <mergeCells count="1">
    <mergeCell ref="B4:B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REER">
                <anchor moveWithCells="1" sizeWithCells="1">
                  <from>
                    <xdr:col>1</xdr:col>
                    <xdr:colOff>190500</xdr:colOff>
                    <xdr:row>3</xdr:row>
                    <xdr:rowOff>76200</xdr:rowOff>
                  </from>
                  <to>
                    <xdr:col>2</xdr:col>
                    <xdr:colOff>257175</xdr:colOff>
                    <xdr:row>7</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44"/>
  <sheetViews>
    <sheetView tabSelected="1" workbookViewId="0">
      <selection activeCell="G4" sqref="G4"/>
    </sheetView>
  </sheetViews>
  <sheetFormatPr defaultColWidth="11.42578125" defaultRowHeight="12.75"/>
  <cols>
    <col min="1" max="1" width="3" style="77" customWidth="1"/>
    <col min="2" max="2" width="14.85546875" style="77" bestFit="1" customWidth="1"/>
    <col min="3" max="3" width="8.42578125" style="80" customWidth="1"/>
    <col min="4" max="4" width="53.42578125" style="80" customWidth="1"/>
    <col min="5" max="5" width="14.28515625" style="129" bestFit="1" customWidth="1"/>
    <col min="6" max="6" width="10.140625" style="129" bestFit="1" customWidth="1"/>
    <col min="7" max="7" width="12" style="129" bestFit="1" customWidth="1"/>
    <col min="8" max="8" width="25.85546875" style="129" bestFit="1" customWidth="1"/>
    <col min="9" max="16384" width="11.42578125" style="77"/>
  </cols>
  <sheetData>
    <row r="1" spans="1:12">
      <c r="A1" s="179" t="str">
        <f ca="1">IFERROR(MID(CELL("nomfichier",#REF!),FIND("]",CELL("nomfichier",#REF!),1)+1,30),"")</f>
        <v/>
      </c>
    </row>
    <row r="2" spans="1:12">
      <c r="B2" s="82"/>
      <c r="C2" s="93"/>
      <c r="D2" s="93"/>
      <c r="E2" s="77"/>
      <c r="F2" s="77"/>
      <c r="G2" s="77"/>
      <c r="H2" s="130"/>
    </row>
    <row r="3" spans="1:12" ht="18.75">
      <c r="C3" s="93"/>
      <c r="D3" s="93"/>
      <c r="E3" s="131" t="s">
        <v>57</v>
      </c>
      <c r="F3" s="131" t="s">
        <v>56</v>
      </c>
      <c r="G3" s="131" t="s">
        <v>58</v>
      </c>
      <c r="H3" s="184" t="s">
        <v>59</v>
      </c>
    </row>
    <row r="4" spans="1:12" ht="18.75">
      <c r="C4" s="93"/>
      <c r="D4" s="188" t="s">
        <v>60</v>
      </c>
      <c r="E4" s="185">
        <f>fonction3D($B$6:$B$11,COLUMN(A1),"AC" &amp; $H4)</f>
        <v>6</v>
      </c>
      <c r="F4" s="185">
        <f t="shared" ref="F4" si="0">fonction3D($B$6:$B$11,COLUMN(B1),"AC" &amp; $H4)</f>
        <v>18</v>
      </c>
      <c r="G4" s="185">
        <f>F4/E4</f>
        <v>3</v>
      </c>
      <c r="H4" s="132">
        <v>16</v>
      </c>
    </row>
    <row r="5" spans="1:12" s="79" customFormat="1" ht="14.25" customHeight="1">
      <c r="A5" s="77"/>
      <c r="B5" s="183" t="s">
        <v>54</v>
      </c>
      <c r="C5" s="80"/>
      <c r="D5" s="188"/>
      <c r="E5" s="185">
        <f t="shared" ref="E5:F5" si="1">fonction3D($B$6:$B$11,COLUMN(A1),"AC" &amp; $H5)</f>
        <v>6</v>
      </c>
      <c r="F5" s="185">
        <f t="shared" si="1"/>
        <v>6</v>
      </c>
      <c r="G5" s="185">
        <f>F5/E5</f>
        <v>1</v>
      </c>
      <c r="H5" s="132">
        <v>18</v>
      </c>
      <c r="J5" s="77"/>
      <c r="K5" s="77"/>
      <c r="L5" s="77"/>
    </row>
    <row r="6" spans="1:12" ht="12.75" customHeight="1">
      <c r="B6" s="180" t="s">
        <v>48</v>
      </c>
      <c r="C6" s="187"/>
      <c r="D6" s="188"/>
      <c r="E6" s="134"/>
      <c r="F6" s="134"/>
      <c r="G6" s="134"/>
      <c r="H6" s="132"/>
    </row>
    <row r="7" spans="1:12" s="78" customFormat="1" ht="12.75" customHeight="1">
      <c r="A7" s="77"/>
      <c r="B7" s="180" t="s">
        <v>49</v>
      </c>
      <c r="C7" s="187"/>
      <c r="D7" s="188"/>
      <c r="E7" s="134"/>
      <c r="F7" s="134"/>
      <c r="G7" s="134"/>
      <c r="H7" s="132"/>
      <c r="J7" s="77"/>
      <c r="K7" s="77"/>
    </row>
    <row r="8" spans="1:12" s="78" customFormat="1" ht="18.75">
      <c r="A8" s="77"/>
      <c r="B8" s="180" t="s">
        <v>50</v>
      </c>
      <c r="C8" s="187"/>
      <c r="D8" s="188"/>
      <c r="E8" s="133"/>
      <c r="F8" s="133"/>
      <c r="G8" s="133"/>
      <c r="H8" s="132"/>
      <c r="J8" s="77"/>
      <c r="K8" s="77"/>
    </row>
    <row r="9" spans="1:12" s="78" customFormat="1" ht="12.75" customHeight="1">
      <c r="A9" s="77"/>
      <c r="B9" s="180" t="s">
        <v>51</v>
      </c>
      <c r="C9" s="187"/>
      <c r="D9" s="188"/>
      <c r="E9" s="134"/>
      <c r="F9" s="134"/>
      <c r="G9" s="134"/>
      <c r="H9" s="132"/>
      <c r="J9" s="77"/>
      <c r="K9" s="77"/>
    </row>
    <row r="10" spans="1:12" s="78" customFormat="1" ht="12.75" customHeight="1">
      <c r="A10" s="77"/>
      <c r="B10" s="180" t="s">
        <v>52</v>
      </c>
      <c r="C10" s="187"/>
      <c r="D10" s="188"/>
      <c r="E10" s="134"/>
      <c r="F10" s="134"/>
      <c r="G10" s="134"/>
      <c r="H10" s="132"/>
      <c r="J10" s="77"/>
      <c r="K10" s="77"/>
    </row>
    <row r="11" spans="1:12" s="78" customFormat="1" ht="12.75" customHeight="1">
      <c r="A11" s="77"/>
      <c r="B11" s="180" t="s">
        <v>53</v>
      </c>
      <c r="C11" s="187"/>
      <c r="D11" s="188"/>
      <c r="E11" s="134"/>
      <c r="F11" s="134"/>
      <c r="G11" s="134"/>
      <c r="H11" s="132"/>
      <c r="J11" s="77"/>
      <c r="K11" s="77"/>
    </row>
    <row r="12" spans="1:12" s="78" customFormat="1" ht="12.75" customHeight="1">
      <c r="A12" s="77"/>
      <c r="B12" s="180" t="s">
        <v>55</v>
      </c>
      <c r="C12" s="187"/>
      <c r="D12" s="188"/>
      <c r="E12" s="134"/>
      <c r="F12" s="134"/>
      <c r="G12" s="134"/>
      <c r="H12" s="132"/>
      <c r="J12" s="77"/>
      <c r="K12" s="77"/>
    </row>
    <row r="13" spans="1:12" s="78" customFormat="1" ht="12.75" customHeight="1">
      <c r="A13" s="77"/>
      <c r="B13" s="180" t="s">
        <v>55</v>
      </c>
      <c r="C13" s="187"/>
      <c r="D13" s="188"/>
      <c r="E13" s="134"/>
      <c r="F13" s="134"/>
      <c r="G13" s="134"/>
      <c r="H13" s="132"/>
    </row>
    <row r="14" spans="1:12" s="78" customFormat="1" ht="14.25" customHeight="1">
      <c r="A14" s="77"/>
      <c r="B14" s="180" t="s">
        <v>55</v>
      </c>
      <c r="C14" s="187"/>
      <c r="D14" s="188"/>
      <c r="E14" s="135"/>
      <c r="F14" s="135"/>
      <c r="G14" s="135"/>
      <c r="H14" s="132"/>
    </row>
    <row r="15" spans="1:12" s="78" customFormat="1" ht="12.75" customHeight="1">
      <c r="A15" s="77"/>
      <c r="B15" s="180" t="s">
        <v>55</v>
      </c>
      <c r="C15" s="187"/>
      <c r="D15" s="188"/>
      <c r="E15" s="134"/>
      <c r="F15" s="134"/>
      <c r="G15" s="134"/>
      <c r="H15" s="132"/>
    </row>
    <row r="16" spans="1:12" s="78" customFormat="1" ht="12.75" customHeight="1">
      <c r="A16" s="77"/>
      <c r="B16" s="180" t="s">
        <v>55</v>
      </c>
      <c r="C16" s="187"/>
      <c r="D16" s="188"/>
      <c r="E16" s="134"/>
      <c r="F16" s="134"/>
      <c r="G16" s="134"/>
      <c r="H16" s="132"/>
    </row>
    <row r="17" spans="1:8" s="78" customFormat="1" ht="14.25" customHeight="1">
      <c r="A17" s="77"/>
      <c r="B17" s="180" t="s">
        <v>55</v>
      </c>
      <c r="C17" s="187"/>
      <c r="D17" s="188"/>
      <c r="E17" s="135"/>
      <c r="F17" s="135"/>
      <c r="G17" s="135"/>
      <c r="H17" s="132"/>
    </row>
    <row r="18" spans="1:8" s="78" customFormat="1" ht="12.75" customHeight="1">
      <c r="A18" s="77"/>
      <c r="B18" s="180" t="s">
        <v>55</v>
      </c>
      <c r="C18" s="187"/>
      <c r="D18" s="188"/>
      <c r="E18" s="134"/>
      <c r="F18" s="134"/>
      <c r="G18" s="134"/>
      <c r="H18" s="132"/>
    </row>
    <row r="19" spans="1:8" s="78" customFormat="1" ht="12.75" customHeight="1">
      <c r="A19" s="77"/>
      <c r="B19" s="180" t="s">
        <v>55</v>
      </c>
      <c r="C19" s="187"/>
      <c r="D19" s="188"/>
      <c r="E19" s="134"/>
      <c r="F19" s="134"/>
      <c r="G19" s="134"/>
      <c r="H19" s="132"/>
    </row>
    <row r="20" spans="1:8" s="78" customFormat="1" ht="14.25" customHeight="1">
      <c r="A20" s="77"/>
      <c r="B20" s="180" t="s">
        <v>55</v>
      </c>
      <c r="C20" s="187"/>
      <c r="D20" s="188"/>
      <c r="E20" s="135"/>
      <c r="F20" s="135"/>
      <c r="G20" s="135"/>
      <c r="H20" s="132"/>
    </row>
    <row r="21" spans="1:8" s="78" customFormat="1" ht="14.25" customHeight="1">
      <c r="A21" s="77"/>
      <c r="B21" s="180" t="s">
        <v>55</v>
      </c>
      <c r="C21" s="187"/>
      <c r="D21" s="188"/>
      <c r="E21" s="135"/>
      <c r="F21" s="135"/>
      <c r="G21" s="135"/>
      <c r="H21" s="132"/>
    </row>
    <row r="22" spans="1:8" s="78" customFormat="1" ht="14.25" customHeight="1">
      <c r="A22" s="77"/>
      <c r="B22" s="77"/>
      <c r="C22" s="80"/>
      <c r="D22" s="188"/>
      <c r="E22" s="135"/>
      <c r="F22" s="135"/>
      <c r="G22" s="135"/>
      <c r="H22" s="132"/>
    </row>
    <row r="23" spans="1:8" s="78" customFormat="1" ht="18.75">
      <c r="A23" s="77"/>
      <c r="B23" s="77"/>
      <c r="C23" s="80"/>
      <c r="D23" s="188"/>
      <c r="E23" s="133"/>
      <c r="F23" s="133"/>
      <c r="G23" s="133"/>
      <c r="H23" s="132"/>
    </row>
    <row r="24" spans="1:8" s="78" customFormat="1" ht="14.25" customHeight="1">
      <c r="A24" s="77"/>
      <c r="B24" s="77"/>
      <c r="C24" s="80"/>
      <c r="D24" s="188"/>
      <c r="E24" s="135"/>
      <c r="F24" s="135"/>
      <c r="G24" s="135"/>
      <c r="H24" s="132"/>
    </row>
    <row r="25" spans="1:8" s="78" customFormat="1" ht="14.25" customHeight="1">
      <c r="A25" s="77"/>
      <c r="B25" s="77"/>
      <c r="C25" s="80"/>
      <c r="D25" s="188"/>
      <c r="E25" s="135"/>
      <c r="F25" s="135"/>
      <c r="G25" s="135"/>
      <c r="H25" s="132"/>
    </row>
    <row r="26" spans="1:8" s="78" customFormat="1" ht="18.75">
      <c r="A26" s="77"/>
      <c r="B26" s="77"/>
      <c r="C26" s="80"/>
      <c r="D26" s="188"/>
      <c r="E26" s="133"/>
      <c r="F26" s="133"/>
      <c r="G26" s="133"/>
      <c r="H26" s="132"/>
    </row>
    <row r="27" spans="1:8" s="78" customFormat="1" ht="14.25" customHeight="1">
      <c r="A27" s="77"/>
      <c r="B27" s="77"/>
      <c r="C27" s="80"/>
      <c r="D27" s="188"/>
      <c r="E27" s="135"/>
      <c r="F27" s="135"/>
      <c r="G27" s="135"/>
      <c r="H27" s="132"/>
    </row>
    <row r="28" spans="1:8" s="78" customFormat="1" ht="12.75" customHeight="1">
      <c r="A28" s="77"/>
      <c r="B28" s="77"/>
      <c r="C28" s="80"/>
      <c r="D28" s="188"/>
      <c r="E28" s="134"/>
      <c r="F28" s="134"/>
      <c r="G28" s="134"/>
      <c r="H28" s="132"/>
    </row>
    <row r="29" spans="1:8" s="78" customFormat="1" ht="18.75">
      <c r="A29" s="77"/>
      <c r="B29" s="77"/>
      <c r="C29" s="80"/>
      <c r="D29" s="188"/>
      <c r="E29" s="133"/>
      <c r="F29" s="133"/>
      <c r="G29" s="133"/>
      <c r="H29" s="132"/>
    </row>
    <row r="30" spans="1:8" s="78" customFormat="1" ht="18.75">
      <c r="A30" s="77"/>
      <c r="B30" s="77"/>
      <c r="C30" s="80"/>
      <c r="D30" s="80"/>
      <c r="E30" s="133"/>
      <c r="F30" s="133"/>
      <c r="G30" s="133"/>
      <c r="H30" s="132"/>
    </row>
    <row r="31" spans="1:8" s="78" customFormat="1">
      <c r="A31" s="77"/>
      <c r="B31" s="77"/>
      <c r="C31" s="80"/>
      <c r="D31" s="80"/>
      <c r="E31" s="129"/>
      <c r="F31" s="129"/>
      <c r="G31" s="129"/>
      <c r="H31" s="136"/>
    </row>
    <row r="32" spans="1:8" s="78" customFormat="1">
      <c r="A32" s="77"/>
      <c r="B32" s="77"/>
      <c r="C32" s="80"/>
      <c r="D32" s="80"/>
      <c r="E32" s="137"/>
      <c r="F32" s="137"/>
      <c r="G32" s="137"/>
      <c r="H32" s="137"/>
    </row>
    <row r="33" spans="1:8" s="78" customFormat="1">
      <c r="A33" s="77"/>
      <c r="B33" s="77"/>
      <c r="C33" s="80"/>
      <c r="D33" s="80"/>
      <c r="E33" s="137"/>
      <c r="F33" s="137"/>
      <c r="G33" s="137"/>
      <c r="H33" s="137"/>
    </row>
    <row r="34" spans="1:8" s="78" customFormat="1">
      <c r="A34" s="77"/>
      <c r="B34" s="77"/>
      <c r="C34" s="80"/>
      <c r="D34" s="80"/>
      <c r="E34" s="137"/>
      <c r="F34" s="137"/>
      <c r="G34" s="137"/>
      <c r="H34" s="137"/>
    </row>
    <row r="35" spans="1:8" s="78" customFormat="1">
      <c r="A35" s="77"/>
      <c r="B35" s="77"/>
      <c r="C35" s="80"/>
      <c r="D35" s="80"/>
      <c r="E35" s="137"/>
      <c r="F35" s="137"/>
      <c r="G35" s="137"/>
      <c r="H35" s="137"/>
    </row>
    <row r="36" spans="1:8" s="78" customFormat="1">
      <c r="A36" s="77"/>
      <c r="B36" s="77"/>
      <c r="C36" s="80"/>
      <c r="D36" s="80"/>
      <c r="E36" s="129"/>
      <c r="F36" s="129"/>
      <c r="G36" s="129"/>
      <c r="H36" s="129"/>
    </row>
    <row r="37" spans="1:8" s="78" customFormat="1">
      <c r="A37" s="77"/>
      <c r="B37" s="77"/>
      <c r="C37" s="80"/>
      <c r="D37" s="80"/>
      <c r="E37" s="137"/>
      <c r="F37" s="137"/>
      <c r="G37" s="137"/>
      <c r="H37" s="137"/>
    </row>
    <row r="38" spans="1:8" s="78" customFormat="1">
      <c r="A38" s="77"/>
      <c r="B38" s="77"/>
      <c r="C38" s="80"/>
      <c r="D38" s="80"/>
      <c r="E38" s="137"/>
      <c r="F38" s="137"/>
      <c r="G38" s="137"/>
      <c r="H38" s="137"/>
    </row>
    <row r="39" spans="1:8" s="78" customFormat="1">
      <c r="A39" s="77"/>
      <c r="B39" s="77"/>
      <c r="C39" s="80"/>
      <c r="D39" s="80"/>
      <c r="E39" s="137"/>
      <c r="F39" s="137"/>
      <c r="G39" s="137"/>
      <c r="H39" s="137"/>
    </row>
    <row r="40" spans="1:8" s="80" customFormat="1">
      <c r="A40" s="77"/>
      <c r="B40" s="77"/>
      <c r="E40" s="137"/>
      <c r="F40" s="137"/>
      <c r="G40" s="137"/>
      <c r="H40" s="137"/>
    </row>
    <row r="41" spans="1:8" s="81" customFormat="1">
      <c r="A41" s="77"/>
      <c r="B41" s="77"/>
      <c r="C41" s="80"/>
      <c r="D41" s="80"/>
      <c r="E41" s="129"/>
      <c r="F41" s="129"/>
      <c r="G41" s="129"/>
      <c r="H41" s="129"/>
    </row>
    <row r="42" spans="1:8" s="81" customFormat="1">
      <c r="A42" s="77"/>
      <c r="B42" s="77"/>
      <c r="C42" s="80"/>
      <c r="D42" s="80"/>
      <c r="E42" s="129"/>
      <c r="F42" s="129"/>
      <c r="G42" s="129"/>
      <c r="H42" s="129"/>
    </row>
    <row r="43" spans="1:8" s="81" customFormat="1">
      <c r="A43" s="77"/>
      <c r="B43" s="77"/>
      <c r="C43" s="80"/>
      <c r="D43" s="80"/>
      <c r="E43" s="129"/>
      <c r="F43" s="129"/>
      <c r="G43" s="129"/>
      <c r="H43" s="129"/>
    </row>
    <row r="44" spans="1:8" s="81" customFormat="1">
      <c r="A44" s="77"/>
      <c r="B44" s="77"/>
      <c r="C44" s="80"/>
      <c r="D44" s="80"/>
      <c r="E44" s="129"/>
      <c r="F44" s="129"/>
      <c r="G44" s="129"/>
      <c r="H44" s="129"/>
    </row>
  </sheetData>
  <sheetProtection selectLockedCells="1" pivotTables="0" selectUnlockedCells="1"/>
  <mergeCells count="3">
    <mergeCell ref="C12:C21"/>
    <mergeCell ref="C6:C11"/>
    <mergeCell ref="D4:D29"/>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C92"/>
  <sheetViews>
    <sheetView showGridLines="0" zoomScaleNormal="100" workbookViewId="0">
      <selection activeCell="D1" sqref="D1"/>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56"/>
      <c r="AE15" s="156"/>
      <c r="AF15" s="156"/>
      <c r="AG15" s="156"/>
      <c r="AH15" s="34"/>
      <c r="AI15" s="156"/>
      <c r="AJ15" s="156"/>
      <c r="AK15" s="156"/>
      <c r="AL15" s="156"/>
      <c r="AM15" s="34"/>
      <c r="AN15" s="156"/>
      <c r="AO15" s="156"/>
      <c r="AP15" s="156"/>
      <c r="AQ15" s="156"/>
      <c r="AR15" s="34"/>
      <c r="AS15" s="156"/>
      <c r="AT15" s="156"/>
      <c r="AU15" s="156"/>
      <c r="AV15" s="156"/>
      <c r="AW15" s="35"/>
      <c r="AX15" s="156"/>
      <c r="AY15" s="156"/>
      <c r="AZ15" s="156"/>
      <c r="BA15" s="156"/>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57"/>
      <c r="AE26" s="157"/>
      <c r="AF26" s="157"/>
      <c r="AG26" s="157"/>
      <c r="AH26" s="138"/>
      <c r="AI26" s="157"/>
      <c r="AJ26" s="157"/>
      <c r="AK26" s="157"/>
      <c r="AL26" s="157"/>
      <c r="AM26" s="138"/>
      <c r="AN26" s="157"/>
      <c r="AO26" s="157"/>
      <c r="AP26" s="157"/>
      <c r="AQ26" s="157"/>
      <c r="AR26" s="138"/>
      <c r="AS26" s="157"/>
      <c r="AT26" s="157"/>
      <c r="AU26" s="157"/>
      <c r="AV26" s="157"/>
      <c r="AW26" s="50"/>
      <c r="AX26" s="157"/>
      <c r="AY26" s="157"/>
      <c r="AZ26" s="157"/>
      <c r="BA26" s="157"/>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57"/>
      <c r="AE27" s="157"/>
      <c r="AF27" s="157"/>
      <c r="AG27" s="157"/>
      <c r="AH27" s="138"/>
      <c r="AI27" s="157"/>
      <c r="AJ27" s="157"/>
      <c r="AK27" s="157"/>
      <c r="AL27" s="157"/>
      <c r="AM27" s="138"/>
      <c r="AN27" s="157"/>
      <c r="AO27" s="157"/>
      <c r="AP27" s="157"/>
      <c r="AQ27" s="157"/>
      <c r="AR27" s="138"/>
      <c r="AS27" s="157"/>
      <c r="AT27" s="157"/>
      <c r="AU27" s="157"/>
      <c r="AV27" s="157"/>
      <c r="AW27" s="50"/>
      <c r="AX27" s="157"/>
      <c r="AY27" s="157"/>
      <c r="AZ27" s="157"/>
      <c r="BA27" s="157"/>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AL16:AL20"/>
    <mergeCell ref="AQ16:AQ20"/>
    <mergeCell ref="AS16:AS20"/>
    <mergeCell ref="AT16:AT20"/>
    <mergeCell ref="AU16:AU20"/>
    <mergeCell ref="AV16:AV20"/>
    <mergeCell ref="AX16:AX20"/>
    <mergeCell ref="AY16:AY20"/>
    <mergeCell ref="AZ16:AZ20"/>
    <mergeCell ref="AS3:AV5"/>
    <mergeCell ref="AN3:AQ5"/>
    <mergeCell ref="AI3:AL5"/>
    <mergeCell ref="AD3:AG5"/>
    <mergeCell ref="AD41:AD47"/>
    <mergeCell ref="AD28:AD34"/>
    <mergeCell ref="AE28:AE34"/>
    <mergeCell ref="AE41:AE47"/>
    <mergeCell ref="AF28:AF34"/>
    <mergeCell ref="AF41:AF47"/>
    <mergeCell ref="AG28:AG34"/>
    <mergeCell ref="AG41:AG47"/>
    <mergeCell ref="AI22:AI25"/>
    <mergeCell ref="AJ22:AJ25"/>
    <mergeCell ref="AK22:AK25"/>
    <mergeCell ref="AL22:AL25"/>
    <mergeCell ref="AN28:AN34"/>
    <mergeCell ref="AO28:AO34"/>
    <mergeCell ref="AI28:AI34"/>
    <mergeCell ref="AJ28:AJ34"/>
    <mergeCell ref="AD22:AD25"/>
    <mergeCell ref="AK28:AK34"/>
    <mergeCell ref="AL28:AL34"/>
    <mergeCell ref="AI41:AI47"/>
    <mergeCell ref="AU22:AU25"/>
    <mergeCell ref="AV22:AV25"/>
    <mergeCell ref="AP28:AP34"/>
    <mergeCell ref="AQ28:AQ34"/>
    <mergeCell ref="AS28:AS34"/>
    <mergeCell ref="AT28:AT34"/>
    <mergeCell ref="AU28:AU34"/>
    <mergeCell ref="AV28:AV34"/>
    <mergeCell ref="AX28:AX34"/>
    <mergeCell ref="AE22:AE25"/>
    <mergeCell ref="AF22:AF25"/>
    <mergeCell ref="AG22:AG25"/>
    <mergeCell ref="AN22:AN25"/>
    <mergeCell ref="AO22:AO25"/>
    <mergeCell ref="AS22:AS25"/>
    <mergeCell ref="AT22:AT25"/>
    <mergeCell ref="D14:G14"/>
    <mergeCell ref="I14:L14"/>
    <mergeCell ref="N14:Q14"/>
    <mergeCell ref="S14:V14"/>
    <mergeCell ref="X14:AA14"/>
    <mergeCell ref="AD16:AD20"/>
    <mergeCell ref="AE16:AE20"/>
    <mergeCell ref="AF16:AF20"/>
    <mergeCell ref="AG16:AG20"/>
    <mergeCell ref="AP22:AP25"/>
    <mergeCell ref="AQ22:AQ25"/>
    <mergeCell ref="AN16:AN20"/>
    <mergeCell ref="AO16:AO20"/>
    <mergeCell ref="AP16:AP20"/>
    <mergeCell ref="AI16:AI20"/>
    <mergeCell ref="AJ16:AJ20"/>
    <mergeCell ref="AK16:AK20"/>
    <mergeCell ref="AD38:AD39"/>
    <mergeCell ref="AE38:AE39"/>
    <mergeCell ref="AF38:AF39"/>
    <mergeCell ref="AG38:AG39"/>
    <mergeCell ref="AI38:AI39"/>
    <mergeCell ref="AJ38:AJ39"/>
    <mergeCell ref="AD49:AD51"/>
    <mergeCell ref="AE49:AE51"/>
    <mergeCell ref="AF49:AF51"/>
    <mergeCell ref="AG49:AG51"/>
    <mergeCell ref="AI49:AI51"/>
    <mergeCell ref="AJ49:AJ51"/>
    <mergeCell ref="AJ41:AJ47"/>
    <mergeCell ref="AV53:AV54"/>
    <mergeCell ref="AK38:AK39"/>
    <mergeCell ref="AL38:AL39"/>
    <mergeCell ref="AN41:AN47"/>
    <mergeCell ref="AO41:AO47"/>
    <mergeCell ref="AP41:AP47"/>
    <mergeCell ref="AQ41:AQ47"/>
    <mergeCell ref="AO38:AO39"/>
    <mergeCell ref="AP38:AP39"/>
    <mergeCell ref="AQ38:AQ39"/>
    <mergeCell ref="AS49:AS51"/>
    <mergeCell ref="AT49:AT51"/>
    <mergeCell ref="AO49:AO51"/>
    <mergeCell ref="AP49:AP51"/>
    <mergeCell ref="AQ49:AQ51"/>
    <mergeCell ref="AS53:AS54"/>
    <mergeCell ref="AT53:AT54"/>
    <mergeCell ref="AU53:AU54"/>
    <mergeCell ref="AN38:AN39"/>
    <mergeCell ref="AN49:AN51"/>
    <mergeCell ref="AK41:AK47"/>
    <mergeCell ref="AL41:AL47"/>
    <mergeCell ref="AG53:AG54"/>
    <mergeCell ref="AI53:AI54"/>
    <mergeCell ref="AJ53:AJ54"/>
    <mergeCell ref="AK49:AK51"/>
    <mergeCell ref="AL49:AL51"/>
    <mergeCell ref="AN53:AN54"/>
    <mergeCell ref="AO53:AO54"/>
    <mergeCell ref="AP53:AP54"/>
    <mergeCell ref="AQ53:AQ54"/>
    <mergeCell ref="D58:G58"/>
    <mergeCell ref="I58:L58"/>
    <mergeCell ref="N58:Q58"/>
    <mergeCell ref="S58:V58"/>
    <mergeCell ref="AK53:AK54"/>
    <mergeCell ref="AL53:AL54"/>
    <mergeCell ref="AZ38:AZ39"/>
    <mergeCell ref="BA38:BA39"/>
    <mergeCell ref="AV41:AV47"/>
    <mergeCell ref="AU41:AU47"/>
    <mergeCell ref="AT41:AT47"/>
    <mergeCell ref="AS41:AS47"/>
    <mergeCell ref="AS38:AS39"/>
    <mergeCell ref="AT38:AT39"/>
    <mergeCell ref="AU38:AU39"/>
    <mergeCell ref="AV38:AV39"/>
    <mergeCell ref="AZ49:AZ51"/>
    <mergeCell ref="BA49:BA51"/>
    <mergeCell ref="X58:AA58"/>
    <mergeCell ref="AU49:AU51"/>
    <mergeCell ref="AV49:AV51"/>
    <mergeCell ref="AD53:AD54"/>
    <mergeCell ref="AE53:AE54"/>
    <mergeCell ref="AF53:AF54"/>
    <mergeCell ref="AZ22:AZ25"/>
    <mergeCell ref="BA22:BA25"/>
    <mergeCell ref="AZ28:AZ34"/>
    <mergeCell ref="BA28:BA34"/>
    <mergeCell ref="AX3:BA5"/>
    <mergeCell ref="AX38:AX39"/>
    <mergeCell ref="AY38:AY39"/>
    <mergeCell ref="AX53:AX54"/>
    <mergeCell ref="AY53:AY54"/>
    <mergeCell ref="AZ53:AZ54"/>
    <mergeCell ref="BA53:BA54"/>
    <mergeCell ref="AX41:AX47"/>
    <mergeCell ref="AY41:AY47"/>
    <mergeCell ref="AZ41:AZ47"/>
    <mergeCell ref="BA41:BA47"/>
    <mergeCell ref="AX49:AX51"/>
    <mergeCell ref="AY49:AY51"/>
    <mergeCell ref="AX22:AX25"/>
    <mergeCell ref="AY22:AY25"/>
    <mergeCell ref="AY28:AY34"/>
    <mergeCell ref="BA16:BA20"/>
  </mergeCells>
  <conditionalFormatting sqref="BB18 BB29">
    <cfRule type="cellIs" dxfId="1028" priority="742" stopIfTrue="1" operator="equal">
      <formula>0</formula>
    </cfRule>
    <cfRule type="cellIs" dxfId="1027" priority="743" stopIfTrue="1" operator="between">
      <formula>0.1</formula>
      <formula>0.9</formula>
    </cfRule>
    <cfRule type="cellIs" dxfId="1026" priority="744" stopIfTrue="1" operator="equal">
      <formula>1</formula>
    </cfRule>
  </conditionalFormatting>
  <conditionalFormatting sqref="BB18 BB29">
    <cfRule type="cellIs" dxfId="1025" priority="739" stopIfTrue="1" operator="equal">
      <formula>0</formula>
    </cfRule>
    <cfRule type="cellIs" dxfId="1024" priority="740" stopIfTrue="1" operator="between">
      <formula>0.1</formula>
      <formula>0.9</formula>
    </cfRule>
    <cfRule type="cellIs" dxfId="1023" priority="741" stopIfTrue="1" operator="equal">
      <formula>1</formula>
    </cfRule>
  </conditionalFormatting>
  <conditionalFormatting sqref="BB18 BB29">
    <cfRule type="cellIs" dxfId="1022" priority="736" stopIfTrue="1" operator="equal">
      <formula>0</formula>
    </cfRule>
    <cfRule type="cellIs" dxfId="1021" priority="737" stopIfTrue="1" operator="between">
      <formula>0.1</formula>
      <formula>0.9</formula>
    </cfRule>
    <cfRule type="cellIs" dxfId="1020" priority="738" stopIfTrue="1" operator="equal">
      <formula>1</formula>
    </cfRule>
  </conditionalFormatting>
  <conditionalFormatting sqref="BB33">
    <cfRule type="cellIs" dxfId="1019" priority="688" stopIfTrue="1" operator="equal">
      <formula>0</formula>
    </cfRule>
    <cfRule type="cellIs" dxfId="1018" priority="689" stopIfTrue="1" operator="between">
      <formula>0.1</formula>
      <formula>0.9</formula>
    </cfRule>
    <cfRule type="cellIs" dxfId="1017" priority="690" stopIfTrue="1" operator="equal">
      <formula>1</formula>
    </cfRule>
  </conditionalFormatting>
  <conditionalFormatting sqref="BB33">
    <cfRule type="cellIs" dxfId="1016" priority="685" stopIfTrue="1" operator="equal">
      <formula>0</formula>
    </cfRule>
    <cfRule type="cellIs" dxfId="1015" priority="686" stopIfTrue="1" operator="between">
      <formula>0.1</formula>
      <formula>0.9</formula>
    </cfRule>
    <cfRule type="cellIs" dxfId="1014" priority="687" stopIfTrue="1" operator="equal">
      <formula>1</formula>
    </cfRule>
  </conditionalFormatting>
  <conditionalFormatting sqref="BB33">
    <cfRule type="cellIs" dxfId="1013" priority="682" stopIfTrue="1" operator="equal">
      <formula>0</formula>
    </cfRule>
    <cfRule type="cellIs" dxfId="1012" priority="683" stopIfTrue="1" operator="between">
      <formula>0.1</formula>
      <formula>0.9</formula>
    </cfRule>
    <cfRule type="cellIs" dxfId="1011" priority="684" stopIfTrue="1" operator="equal">
      <formula>1</formula>
    </cfRule>
  </conditionalFormatting>
  <conditionalFormatting sqref="AW18 AW29">
    <cfRule type="cellIs" dxfId="1010" priority="100" stopIfTrue="1" operator="equal">
      <formula>0</formula>
    </cfRule>
    <cfRule type="cellIs" dxfId="1009" priority="101" stopIfTrue="1" operator="between">
      <formula>0.1</formula>
      <formula>0.9</formula>
    </cfRule>
    <cfRule type="cellIs" dxfId="1008" priority="102" stopIfTrue="1" operator="equal">
      <formula>1</formula>
    </cfRule>
  </conditionalFormatting>
  <conditionalFormatting sqref="AW18 AW29">
    <cfRule type="cellIs" dxfId="1007" priority="97" stopIfTrue="1" operator="equal">
      <formula>0</formula>
    </cfRule>
    <cfRule type="cellIs" dxfId="1006" priority="98" stopIfTrue="1" operator="between">
      <formula>0.1</formula>
      <formula>0.9</formula>
    </cfRule>
    <cfRule type="cellIs" dxfId="1005" priority="99" stopIfTrue="1" operator="equal">
      <formula>1</formula>
    </cfRule>
  </conditionalFormatting>
  <conditionalFormatting sqref="AW18 AW29">
    <cfRule type="cellIs" dxfId="1004" priority="94" stopIfTrue="1" operator="equal">
      <formula>0</formula>
    </cfRule>
    <cfRule type="cellIs" dxfId="1003" priority="95" stopIfTrue="1" operator="between">
      <formula>0.1</formula>
      <formula>0.9</formula>
    </cfRule>
    <cfRule type="cellIs" dxfId="1002" priority="96" stopIfTrue="1" operator="equal">
      <formula>1</formula>
    </cfRule>
  </conditionalFormatting>
  <conditionalFormatting sqref="AH33">
    <cfRule type="cellIs" dxfId="1001" priority="91" stopIfTrue="1" operator="equal">
      <formula>0</formula>
    </cfRule>
    <cfRule type="cellIs" dxfId="1000" priority="92" stopIfTrue="1" operator="between">
      <formula>0.1</formula>
      <formula>0.9</formula>
    </cfRule>
    <cfRule type="cellIs" dxfId="999" priority="93" stopIfTrue="1" operator="equal">
      <formula>1</formula>
    </cfRule>
  </conditionalFormatting>
  <conditionalFormatting sqref="AH33">
    <cfRule type="cellIs" dxfId="998" priority="88" stopIfTrue="1" operator="equal">
      <formula>0</formula>
    </cfRule>
    <cfRule type="cellIs" dxfId="997" priority="89" stopIfTrue="1" operator="between">
      <formula>0.1</formula>
      <formula>0.9</formula>
    </cfRule>
    <cfRule type="cellIs" dxfId="996" priority="90" stopIfTrue="1" operator="equal">
      <formula>1</formula>
    </cfRule>
  </conditionalFormatting>
  <conditionalFormatting sqref="AH33">
    <cfRule type="cellIs" dxfId="995" priority="85" stopIfTrue="1" operator="equal">
      <formula>0</formula>
    </cfRule>
    <cfRule type="cellIs" dxfId="994" priority="86" stopIfTrue="1" operator="between">
      <formula>0.1</formula>
      <formula>0.9</formula>
    </cfRule>
    <cfRule type="cellIs" dxfId="993" priority="87" stopIfTrue="1" operator="equal">
      <formula>1</formula>
    </cfRule>
  </conditionalFormatting>
  <conditionalFormatting sqref="AM33">
    <cfRule type="cellIs" dxfId="992" priority="82" stopIfTrue="1" operator="equal">
      <formula>0</formula>
    </cfRule>
    <cfRule type="cellIs" dxfId="991" priority="83" stopIfTrue="1" operator="between">
      <formula>0.1</formula>
      <formula>0.9</formula>
    </cfRule>
    <cfRule type="cellIs" dxfId="990" priority="84" stopIfTrue="1" operator="equal">
      <formula>1</formula>
    </cfRule>
  </conditionalFormatting>
  <conditionalFormatting sqref="AM33">
    <cfRule type="cellIs" dxfId="989" priority="79" stopIfTrue="1" operator="equal">
      <formula>0</formula>
    </cfRule>
    <cfRule type="cellIs" dxfId="988" priority="80" stopIfTrue="1" operator="between">
      <formula>0.1</formula>
      <formula>0.9</formula>
    </cfRule>
    <cfRule type="cellIs" dxfId="987" priority="81" stopIfTrue="1" operator="equal">
      <formula>1</formula>
    </cfRule>
  </conditionalFormatting>
  <conditionalFormatting sqref="AM33">
    <cfRule type="cellIs" dxfId="986" priority="76" stopIfTrue="1" operator="equal">
      <formula>0</formula>
    </cfRule>
    <cfRule type="cellIs" dxfId="985" priority="77" stopIfTrue="1" operator="between">
      <formula>0.1</formula>
      <formula>0.9</formula>
    </cfRule>
    <cfRule type="cellIs" dxfId="984" priority="78" stopIfTrue="1" operator="equal">
      <formula>1</formula>
    </cfRule>
  </conditionalFormatting>
  <conditionalFormatting sqref="AR33">
    <cfRule type="cellIs" dxfId="983" priority="73" stopIfTrue="1" operator="equal">
      <formula>0</formula>
    </cfRule>
    <cfRule type="cellIs" dxfId="982" priority="74" stopIfTrue="1" operator="between">
      <formula>0.1</formula>
      <formula>0.9</formula>
    </cfRule>
    <cfRule type="cellIs" dxfId="981" priority="75" stopIfTrue="1" operator="equal">
      <formula>1</formula>
    </cfRule>
  </conditionalFormatting>
  <conditionalFormatting sqref="AR33">
    <cfRule type="cellIs" dxfId="980" priority="70" stopIfTrue="1" operator="equal">
      <formula>0</formula>
    </cfRule>
    <cfRule type="cellIs" dxfId="979" priority="71" stopIfTrue="1" operator="between">
      <formula>0.1</formula>
      <formula>0.9</formula>
    </cfRule>
    <cfRule type="cellIs" dxfId="978" priority="72" stopIfTrue="1" operator="equal">
      <formula>1</formula>
    </cfRule>
  </conditionalFormatting>
  <conditionalFormatting sqref="AR33">
    <cfRule type="cellIs" dxfId="977" priority="67" stopIfTrue="1" operator="equal">
      <formula>0</formula>
    </cfRule>
    <cfRule type="cellIs" dxfId="976" priority="68" stopIfTrue="1" operator="between">
      <formula>0.1</formula>
      <formula>0.9</formula>
    </cfRule>
    <cfRule type="cellIs" dxfId="975" priority="69" stopIfTrue="1" operator="equal">
      <formula>1</formula>
    </cfRule>
  </conditionalFormatting>
  <conditionalFormatting sqref="AW33">
    <cfRule type="cellIs" dxfId="974" priority="64" stopIfTrue="1" operator="equal">
      <formula>0</formula>
    </cfRule>
    <cfRule type="cellIs" dxfId="973" priority="65" stopIfTrue="1" operator="between">
      <formula>0.1</formula>
      <formula>0.9</formula>
    </cfRule>
    <cfRule type="cellIs" dxfId="972" priority="66" stopIfTrue="1" operator="equal">
      <formula>1</formula>
    </cfRule>
  </conditionalFormatting>
  <conditionalFormatting sqref="AW33">
    <cfRule type="cellIs" dxfId="971" priority="61" stopIfTrue="1" operator="equal">
      <formula>0</formula>
    </cfRule>
    <cfRule type="cellIs" dxfId="970" priority="62" stopIfTrue="1" operator="between">
      <formula>0.1</formula>
      <formula>0.9</formula>
    </cfRule>
    <cfRule type="cellIs" dxfId="969" priority="63" stopIfTrue="1" operator="equal">
      <formula>1</formula>
    </cfRule>
  </conditionalFormatting>
  <conditionalFormatting sqref="AW33">
    <cfRule type="cellIs" dxfId="968" priority="58" stopIfTrue="1" operator="equal">
      <formula>0</formula>
    </cfRule>
    <cfRule type="cellIs" dxfId="967" priority="59" stopIfTrue="1" operator="between">
      <formula>0.1</formula>
      <formula>0.9</formula>
    </cfRule>
    <cfRule type="cellIs" dxfId="966" priority="60" stopIfTrue="1" operator="equal">
      <formula>1</formula>
    </cfRule>
  </conditionalFormatting>
  <conditionalFormatting sqref="AC29:AC31 AC54 AC43:AC44 AC47">
    <cfRule type="cellIs" dxfId="965" priority="55" stopIfTrue="1" operator="equal">
      <formula>0</formula>
    </cfRule>
    <cfRule type="cellIs" dxfId="964" priority="56" stopIfTrue="1" operator="between">
      <formula>0.1</formula>
      <formula>0.9</formula>
    </cfRule>
    <cfRule type="cellIs" dxfId="963" priority="57" stopIfTrue="1" operator="equal">
      <formula>1</formula>
    </cfRule>
  </conditionalFormatting>
  <conditionalFormatting sqref="AC39 AC51 AC18:AC20 AC24:AC27">
    <cfRule type="cellIs" dxfId="962" priority="52" stopIfTrue="1" operator="equal">
      <formula>0</formula>
    </cfRule>
    <cfRule type="cellIs" dxfId="961" priority="53" stopIfTrue="1" operator="between">
      <formula>0.1</formula>
      <formula>0.9</formula>
    </cfRule>
    <cfRule type="cellIs" dxfId="960" priority="54" stopIfTrue="1" operator="equal">
      <formula>1</formula>
    </cfRule>
  </conditionalFormatting>
  <conditionalFormatting sqref="AC39 AC51 AC18:AC20 AC24:AC27">
    <cfRule type="cellIs" dxfId="959" priority="49" stopIfTrue="1" operator="equal">
      <formula>0</formula>
    </cfRule>
    <cfRule type="cellIs" dxfId="958" priority="50" stopIfTrue="1" operator="between">
      <formula>0.1</formula>
      <formula>0.9</formula>
    </cfRule>
    <cfRule type="cellIs" dxfId="957" priority="51" stopIfTrue="1" operator="equal">
      <formula>1</formula>
    </cfRule>
  </conditionalFormatting>
  <conditionalFormatting sqref="AC39 AC51 AC18:AC20 AC24:AC27">
    <cfRule type="cellIs" dxfId="956" priority="46" stopIfTrue="1" operator="equal">
      <formula>0</formula>
    </cfRule>
    <cfRule type="cellIs" dxfId="955" priority="47" stopIfTrue="1" operator="between">
      <formula>0.1</formula>
      <formula>0.9</formula>
    </cfRule>
    <cfRule type="cellIs" dxfId="954" priority="48" stopIfTrue="1" operator="equal">
      <formula>1</formula>
    </cfRule>
  </conditionalFormatting>
  <conditionalFormatting sqref="AH18 AH29">
    <cfRule type="cellIs" dxfId="953" priority="127" stopIfTrue="1" operator="equal">
      <formula>0</formula>
    </cfRule>
    <cfRule type="cellIs" dxfId="952" priority="128" stopIfTrue="1" operator="between">
      <formula>0.1</formula>
      <formula>0.9</formula>
    </cfRule>
    <cfRule type="cellIs" dxfId="951" priority="129" stopIfTrue="1" operator="equal">
      <formula>1</formula>
    </cfRule>
  </conditionalFormatting>
  <conditionalFormatting sqref="AH18 AH29">
    <cfRule type="cellIs" dxfId="950" priority="124" stopIfTrue="1" operator="equal">
      <formula>0</formula>
    </cfRule>
    <cfRule type="cellIs" dxfId="949" priority="125" stopIfTrue="1" operator="between">
      <formula>0.1</formula>
      <formula>0.9</formula>
    </cfRule>
    <cfRule type="cellIs" dxfId="948" priority="126" stopIfTrue="1" operator="equal">
      <formula>1</formula>
    </cfRule>
  </conditionalFormatting>
  <conditionalFormatting sqref="AH18 AH29">
    <cfRule type="cellIs" dxfId="947" priority="121" stopIfTrue="1" operator="equal">
      <formula>0</formula>
    </cfRule>
    <cfRule type="cellIs" dxfId="946" priority="122" stopIfTrue="1" operator="between">
      <formula>0.1</formula>
      <formula>0.9</formula>
    </cfRule>
    <cfRule type="cellIs" dxfId="945" priority="123" stopIfTrue="1" operator="equal">
      <formula>1</formula>
    </cfRule>
  </conditionalFormatting>
  <conditionalFormatting sqref="AM18 AM29">
    <cfRule type="cellIs" dxfId="944" priority="118" stopIfTrue="1" operator="equal">
      <formula>0</formula>
    </cfRule>
    <cfRule type="cellIs" dxfId="943" priority="119" stopIfTrue="1" operator="between">
      <formula>0.1</formula>
      <formula>0.9</formula>
    </cfRule>
    <cfRule type="cellIs" dxfId="942" priority="120" stopIfTrue="1" operator="equal">
      <formula>1</formula>
    </cfRule>
  </conditionalFormatting>
  <conditionalFormatting sqref="AM18 AM29">
    <cfRule type="cellIs" dxfId="941" priority="115" stopIfTrue="1" operator="equal">
      <formula>0</formula>
    </cfRule>
    <cfRule type="cellIs" dxfId="940" priority="116" stopIfTrue="1" operator="between">
      <formula>0.1</formula>
      <formula>0.9</formula>
    </cfRule>
    <cfRule type="cellIs" dxfId="939" priority="117" stopIfTrue="1" operator="equal">
      <formula>1</formula>
    </cfRule>
  </conditionalFormatting>
  <conditionalFormatting sqref="AM18 AM29">
    <cfRule type="cellIs" dxfId="938" priority="112" stopIfTrue="1" operator="equal">
      <formula>0</formula>
    </cfRule>
    <cfRule type="cellIs" dxfId="937" priority="113" stopIfTrue="1" operator="between">
      <formula>0.1</formula>
      <formula>0.9</formula>
    </cfRule>
    <cfRule type="cellIs" dxfId="936" priority="114" stopIfTrue="1" operator="equal">
      <formula>1</formula>
    </cfRule>
  </conditionalFormatting>
  <conditionalFormatting sqref="AR18 AR29">
    <cfRule type="cellIs" dxfId="935" priority="109" stopIfTrue="1" operator="equal">
      <formula>0</formula>
    </cfRule>
    <cfRule type="cellIs" dxfId="934" priority="110" stopIfTrue="1" operator="between">
      <formula>0.1</formula>
      <formula>0.9</formula>
    </cfRule>
    <cfRule type="cellIs" dxfId="933" priority="111" stopIfTrue="1" operator="equal">
      <formula>1</formula>
    </cfRule>
  </conditionalFormatting>
  <conditionalFormatting sqref="AR18 AR29">
    <cfRule type="cellIs" dxfId="932" priority="106" stopIfTrue="1" operator="equal">
      <formula>0</formula>
    </cfRule>
    <cfRule type="cellIs" dxfId="931" priority="107" stopIfTrue="1" operator="between">
      <formula>0.1</formula>
      <formula>0.9</formula>
    </cfRule>
    <cfRule type="cellIs" dxfId="930" priority="108" stopIfTrue="1" operator="equal">
      <formula>1</formula>
    </cfRule>
  </conditionalFormatting>
  <conditionalFormatting sqref="AR18 AR29">
    <cfRule type="cellIs" dxfId="929" priority="103" stopIfTrue="1" operator="equal">
      <formula>0</formula>
    </cfRule>
    <cfRule type="cellIs" dxfId="928" priority="104" stopIfTrue="1" operator="between">
      <formula>0.1</formula>
      <formula>0.9</formula>
    </cfRule>
    <cfRule type="cellIs" dxfId="927" priority="105" stopIfTrue="1" operator="equal">
      <formula>1</formula>
    </cfRule>
  </conditionalFormatting>
  <conditionalFormatting sqref="AC32">
    <cfRule type="cellIs" dxfId="926" priority="43" stopIfTrue="1" operator="equal">
      <formula>0</formula>
    </cfRule>
    <cfRule type="cellIs" dxfId="925" priority="44" stopIfTrue="1" operator="between">
      <formula>0.1</formula>
      <formula>0.9</formula>
    </cfRule>
    <cfRule type="cellIs" dxfId="924" priority="45" stopIfTrue="1" operator="equal">
      <formula>1</formula>
    </cfRule>
  </conditionalFormatting>
  <conditionalFormatting sqref="AC32">
    <cfRule type="cellIs" dxfId="923" priority="40" stopIfTrue="1" operator="equal">
      <formula>0</formula>
    </cfRule>
    <cfRule type="cellIs" dxfId="922" priority="41" stopIfTrue="1" operator="between">
      <formula>0.1</formula>
      <formula>0.9</formula>
    </cfRule>
    <cfRule type="cellIs" dxfId="921" priority="42" stopIfTrue="1" operator="equal">
      <formula>1</formula>
    </cfRule>
  </conditionalFormatting>
  <conditionalFormatting sqref="AC32">
    <cfRule type="cellIs" dxfId="920" priority="37" stopIfTrue="1" operator="equal">
      <formula>0</formula>
    </cfRule>
    <cfRule type="cellIs" dxfId="919" priority="38" stopIfTrue="1" operator="between">
      <formula>0.1</formula>
      <formula>0.9</formula>
    </cfRule>
    <cfRule type="cellIs" dxfId="918" priority="39" stopIfTrue="1" operator="equal">
      <formula>1</formula>
    </cfRule>
  </conditionalFormatting>
  <conditionalFormatting sqref="AC33">
    <cfRule type="cellIs" dxfId="917" priority="34" stopIfTrue="1" operator="equal">
      <formula>0</formula>
    </cfRule>
    <cfRule type="cellIs" dxfId="916" priority="35" stopIfTrue="1" operator="between">
      <formula>0.1</formula>
      <formula>0.9</formula>
    </cfRule>
    <cfRule type="cellIs" dxfId="915" priority="36" stopIfTrue="1" operator="equal">
      <formula>1</formula>
    </cfRule>
  </conditionalFormatting>
  <conditionalFormatting sqref="AC33">
    <cfRule type="cellIs" dxfId="914" priority="31" stopIfTrue="1" operator="equal">
      <formula>0</formula>
    </cfRule>
    <cfRule type="cellIs" dxfId="913" priority="32" stopIfTrue="1" operator="between">
      <formula>0.1</formula>
      <formula>0.9</formula>
    </cfRule>
    <cfRule type="cellIs" dxfId="912" priority="33" stopIfTrue="1" operator="equal">
      <formula>1</formula>
    </cfRule>
  </conditionalFormatting>
  <conditionalFormatting sqref="AC33">
    <cfRule type="cellIs" dxfId="911" priority="28" stopIfTrue="1" operator="equal">
      <formula>0</formula>
    </cfRule>
    <cfRule type="cellIs" dxfId="910" priority="29" stopIfTrue="1" operator="between">
      <formula>0.1</formula>
      <formula>0.9</formula>
    </cfRule>
    <cfRule type="cellIs" dxfId="909" priority="30" stopIfTrue="1" operator="equal">
      <formula>1</formula>
    </cfRule>
  </conditionalFormatting>
  <conditionalFormatting sqref="AC34">
    <cfRule type="cellIs" dxfId="908" priority="25" stopIfTrue="1" operator="equal">
      <formula>0</formula>
    </cfRule>
    <cfRule type="cellIs" dxfId="907" priority="26" stopIfTrue="1" operator="between">
      <formula>0.1</formula>
      <formula>0.9</formula>
    </cfRule>
    <cfRule type="cellIs" dxfId="906" priority="27" stopIfTrue="1" operator="equal">
      <formula>1</formula>
    </cfRule>
  </conditionalFormatting>
  <conditionalFormatting sqref="AC34">
    <cfRule type="cellIs" dxfId="905" priority="22" stopIfTrue="1" operator="equal">
      <formula>0</formula>
    </cfRule>
    <cfRule type="cellIs" dxfId="904" priority="23" stopIfTrue="1" operator="between">
      <formula>0.1</formula>
      <formula>0.9</formula>
    </cfRule>
    <cfRule type="cellIs" dxfId="903" priority="24" stopIfTrue="1" operator="equal">
      <formula>1</formula>
    </cfRule>
  </conditionalFormatting>
  <conditionalFormatting sqref="AC34">
    <cfRule type="cellIs" dxfId="902" priority="19" stopIfTrue="1" operator="equal">
      <formula>0</formula>
    </cfRule>
    <cfRule type="cellIs" dxfId="901" priority="20" stopIfTrue="1" operator="between">
      <formula>0.1</formula>
      <formula>0.9</formula>
    </cfRule>
    <cfRule type="cellIs" dxfId="900" priority="21" stopIfTrue="1" operator="equal">
      <formula>1</formula>
    </cfRule>
  </conditionalFormatting>
  <conditionalFormatting sqref="AC50">
    <cfRule type="cellIs" dxfId="899" priority="16" stopIfTrue="1" operator="equal">
      <formula>0</formula>
    </cfRule>
    <cfRule type="cellIs" dxfId="898" priority="17" stopIfTrue="1" operator="between">
      <formula>0.1</formula>
      <formula>0.9</formula>
    </cfRule>
    <cfRule type="cellIs" dxfId="897" priority="18" stopIfTrue="1" operator="equal">
      <formula>1</formula>
    </cfRule>
  </conditionalFormatting>
  <conditionalFormatting sqref="AC50">
    <cfRule type="cellIs" dxfId="896" priority="13" stopIfTrue="1" operator="equal">
      <formula>0</formula>
    </cfRule>
    <cfRule type="cellIs" dxfId="895" priority="14" stopIfTrue="1" operator="between">
      <formula>0.1</formula>
      <formula>0.9</formula>
    </cfRule>
    <cfRule type="cellIs" dxfId="894" priority="15" stopIfTrue="1" operator="equal">
      <formula>1</formula>
    </cfRule>
  </conditionalFormatting>
  <conditionalFormatting sqref="AC50">
    <cfRule type="cellIs" dxfId="893" priority="10" stopIfTrue="1" operator="equal">
      <formula>0</formula>
    </cfRule>
    <cfRule type="cellIs" dxfId="892" priority="11" stopIfTrue="1" operator="between">
      <formula>0.1</formula>
      <formula>0.9</formula>
    </cfRule>
    <cfRule type="cellIs" dxfId="891" priority="12" stopIfTrue="1" operator="equal">
      <formula>1</formula>
    </cfRule>
  </conditionalFormatting>
  <conditionalFormatting sqref="AC46">
    <cfRule type="cellIs" dxfId="890" priority="7" stopIfTrue="1" operator="equal">
      <formula>0</formula>
    </cfRule>
    <cfRule type="cellIs" dxfId="889" priority="8" stopIfTrue="1" operator="between">
      <formula>0.1</formula>
      <formula>0.9</formula>
    </cfRule>
    <cfRule type="cellIs" dxfId="888" priority="9" stopIfTrue="1" operator="equal">
      <formula>1</formula>
    </cfRule>
  </conditionalFormatting>
  <conditionalFormatting sqref="AC46">
    <cfRule type="cellIs" dxfId="887" priority="4" stopIfTrue="1" operator="equal">
      <formula>0</formula>
    </cfRule>
    <cfRule type="cellIs" dxfId="886" priority="5" stopIfTrue="1" operator="between">
      <formula>0.1</formula>
      <formula>0.9</formula>
    </cfRule>
    <cfRule type="cellIs" dxfId="885" priority="6" stopIfTrue="1" operator="equal">
      <formula>1</formula>
    </cfRule>
  </conditionalFormatting>
  <conditionalFormatting sqref="AC46">
    <cfRule type="cellIs" dxfId="884" priority="1" stopIfTrue="1" operator="equal">
      <formula>0</formula>
    </cfRule>
    <cfRule type="cellIs" dxfId="883" priority="2" stopIfTrue="1" operator="between">
      <formula>0.1</formula>
      <formula>0.9</formula>
    </cfRule>
    <cfRule type="cellIs" dxfId="882" priority="3" stopIfTrue="1" operator="equal">
      <formula>1</formula>
    </cfRule>
  </conditionalFormatting>
  <dataValidations count="8">
    <dataValidation showInputMessage="1" showErrorMessage="1" sqref="B9"/>
    <dataValidation type="list" allowBlank="1" showInputMessage="1" showErrorMessage="1" sqref="D1">
      <formula1>"Janvier,Février,Mars,Avril,Mai,Juin,Juillet,Août,Septembre,Octobre,Novembre,Décembre"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AI12:AL12">
      <formula1>$E$10:$E$12</formula1>
    </dataValidation>
    <dataValidation type="list" allowBlank="1" showInputMessage="1" showErrorMessage="1" sqref="AN12:AQ12">
      <formula1>$E$10:$E$12</formula1>
    </dataValidation>
    <dataValidation type="list" allowBlank="1" showInputMessage="1" showErrorMessage="1" sqref="AS12:AV12">
      <formula1>$E$10:$E$12</formula1>
    </dataValidation>
    <dataValidation type="list" allowBlank="1" showInputMessage="1" showErrorMessage="1" sqref="AX12:BA12">
      <formula1>$E$10:$E$12</formula1>
    </dataValidation>
  </dataValidations>
  <pageMargins left="0.78740157499999996" right="0.78740157499999996" top="0.984251969" bottom="0.984251969" header="0.3" footer="0.3"/>
  <pageSetup paperSize="9" orientation="portrait" r:id="rId1"/>
  <ignoredErrors>
    <ignoredError sqref="AC28 AC45" formula="1"/>
  </ignoredErrors>
  <extLst>
    <ext xmlns:x14="http://schemas.microsoft.com/office/spreadsheetml/2009/9/main" uri="{CCE6A557-97BC-4b89-ADB6-D9C93CAAB3DF}">
      <x14:dataValidations xmlns:xm="http://schemas.microsoft.com/office/excel/2006/main" count="6">
        <x14:dataValidation type="list" allowBlank="1" showInputMessage="1" showErrorMessage="1">
          <x14:formula1>
            <xm:f>donnees!$E$10:$E$12</xm:f>
          </x14:formula1>
          <xm:sqref>AD12:AG12</xm:sqref>
        </x14:dataValidation>
        <x14:dataValidation type="list" allowBlank="1" showInputMessage="1" showErrorMessage="1">
          <x14:formula1>
            <xm:f>donnees!#REF!</xm:f>
          </x14:formula1>
          <xm:sqref>AS13:AV13</xm:sqref>
        </x14:dataValidation>
        <x14:dataValidation type="list" allowBlank="1" showInputMessage="1" showErrorMessage="1">
          <x14:formula1>
            <xm:f>donnees!#REF!</xm:f>
          </x14:formula1>
          <xm:sqref>AD13:AG13</xm:sqref>
        </x14:dataValidation>
        <x14:dataValidation type="list" allowBlank="1" showInputMessage="1" showErrorMessage="1">
          <x14:formula1>
            <xm:f>donnees!#REF!</xm:f>
          </x14:formula1>
          <xm:sqref>AI13:AL13</xm:sqref>
        </x14:dataValidation>
        <x14:dataValidation type="list" allowBlank="1" showInputMessage="1" showErrorMessage="1">
          <x14:formula1>
            <xm:f>donnees!#REF!</xm:f>
          </x14:formula1>
          <xm:sqref>AN13:AQ13</xm:sqref>
        </x14:dataValidation>
        <x14:dataValidation type="list" allowBlank="1" showInputMessage="1" showErrorMessage="1">
          <x14:formula1>
            <xm:f>donnees!#REF!</xm:f>
          </x14:formula1>
          <xm:sqref>AX13:BA13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C92"/>
  <sheetViews>
    <sheetView showGridLines="0" zoomScaleNormal="100" workbookViewId="0">
      <selection activeCell="AC16" sqref="AC16"/>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881" priority="145" stopIfTrue="1" operator="equal">
      <formula>0</formula>
    </cfRule>
    <cfRule type="cellIs" dxfId="880" priority="146" stopIfTrue="1" operator="between">
      <formula>0.1</formula>
      <formula>0.9</formula>
    </cfRule>
    <cfRule type="cellIs" dxfId="879" priority="147" stopIfTrue="1" operator="equal">
      <formula>1</formula>
    </cfRule>
  </conditionalFormatting>
  <conditionalFormatting sqref="BB18 BB29">
    <cfRule type="cellIs" dxfId="878" priority="142" stopIfTrue="1" operator="equal">
      <formula>0</formula>
    </cfRule>
    <cfRule type="cellIs" dxfId="877" priority="143" stopIfTrue="1" operator="between">
      <formula>0.1</formula>
      <formula>0.9</formula>
    </cfRule>
    <cfRule type="cellIs" dxfId="876" priority="144" stopIfTrue="1" operator="equal">
      <formula>1</formula>
    </cfRule>
  </conditionalFormatting>
  <conditionalFormatting sqref="BB18 BB29">
    <cfRule type="cellIs" dxfId="875" priority="139" stopIfTrue="1" operator="equal">
      <formula>0</formula>
    </cfRule>
    <cfRule type="cellIs" dxfId="874" priority="140" stopIfTrue="1" operator="between">
      <formula>0.1</formula>
      <formula>0.9</formula>
    </cfRule>
    <cfRule type="cellIs" dxfId="873" priority="141" stopIfTrue="1" operator="equal">
      <formula>1</formula>
    </cfRule>
  </conditionalFormatting>
  <conditionalFormatting sqref="BB33">
    <cfRule type="cellIs" dxfId="872" priority="136" stopIfTrue="1" operator="equal">
      <formula>0</formula>
    </cfRule>
    <cfRule type="cellIs" dxfId="871" priority="137" stopIfTrue="1" operator="between">
      <formula>0.1</formula>
      <formula>0.9</formula>
    </cfRule>
    <cfRule type="cellIs" dxfId="870" priority="138" stopIfTrue="1" operator="equal">
      <formula>1</formula>
    </cfRule>
  </conditionalFormatting>
  <conditionalFormatting sqref="BB33">
    <cfRule type="cellIs" dxfId="869" priority="133" stopIfTrue="1" operator="equal">
      <formula>0</formula>
    </cfRule>
    <cfRule type="cellIs" dxfId="868" priority="134" stopIfTrue="1" operator="between">
      <formula>0.1</formula>
      <formula>0.9</formula>
    </cfRule>
    <cfRule type="cellIs" dxfId="867" priority="135" stopIfTrue="1" operator="equal">
      <formula>1</formula>
    </cfRule>
  </conditionalFormatting>
  <conditionalFormatting sqref="BB33">
    <cfRule type="cellIs" dxfId="866" priority="130" stopIfTrue="1" operator="equal">
      <formula>0</formula>
    </cfRule>
    <cfRule type="cellIs" dxfId="865" priority="131" stopIfTrue="1" operator="between">
      <formula>0.1</formula>
      <formula>0.9</formula>
    </cfRule>
    <cfRule type="cellIs" dxfId="864" priority="132" stopIfTrue="1" operator="equal">
      <formula>1</formula>
    </cfRule>
  </conditionalFormatting>
  <conditionalFormatting sqref="AW18 AW29">
    <cfRule type="cellIs" dxfId="863" priority="100" stopIfTrue="1" operator="equal">
      <formula>0</formula>
    </cfRule>
    <cfRule type="cellIs" dxfId="862" priority="101" stopIfTrue="1" operator="between">
      <formula>0.1</formula>
      <formula>0.9</formula>
    </cfRule>
    <cfRule type="cellIs" dxfId="861" priority="102" stopIfTrue="1" operator="equal">
      <formula>1</formula>
    </cfRule>
  </conditionalFormatting>
  <conditionalFormatting sqref="AW18 AW29">
    <cfRule type="cellIs" dxfId="860" priority="97" stopIfTrue="1" operator="equal">
      <formula>0</formula>
    </cfRule>
    <cfRule type="cellIs" dxfId="859" priority="98" stopIfTrue="1" operator="between">
      <formula>0.1</formula>
      <formula>0.9</formula>
    </cfRule>
    <cfRule type="cellIs" dxfId="858" priority="99" stopIfTrue="1" operator="equal">
      <formula>1</formula>
    </cfRule>
  </conditionalFormatting>
  <conditionalFormatting sqref="AW18 AW29">
    <cfRule type="cellIs" dxfId="857" priority="94" stopIfTrue="1" operator="equal">
      <formula>0</formula>
    </cfRule>
    <cfRule type="cellIs" dxfId="856" priority="95" stopIfTrue="1" operator="between">
      <formula>0.1</formula>
      <formula>0.9</formula>
    </cfRule>
    <cfRule type="cellIs" dxfId="855" priority="96" stopIfTrue="1" operator="equal">
      <formula>1</formula>
    </cfRule>
  </conditionalFormatting>
  <conditionalFormatting sqref="AH33">
    <cfRule type="cellIs" dxfId="854" priority="91" stopIfTrue="1" operator="equal">
      <formula>0</formula>
    </cfRule>
    <cfRule type="cellIs" dxfId="853" priority="92" stopIfTrue="1" operator="between">
      <formula>0.1</formula>
      <formula>0.9</formula>
    </cfRule>
    <cfRule type="cellIs" dxfId="852" priority="93" stopIfTrue="1" operator="equal">
      <formula>1</formula>
    </cfRule>
  </conditionalFormatting>
  <conditionalFormatting sqref="AH33">
    <cfRule type="cellIs" dxfId="851" priority="88" stopIfTrue="1" operator="equal">
      <formula>0</formula>
    </cfRule>
    <cfRule type="cellIs" dxfId="850" priority="89" stopIfTrue="1" operator="between">
      <formula>0.1</formula>
      <formula>0.9</formula>
    </cfRule>
    <cfRule type="cellIs" dxfId="849" priority="90" stopIfTrue="1" operator="equal">
      <formula>1</formula>
    </cfRule>
  </conditionalFormatting>
  <conditionalFormatting sqref="AH33">
    <cfRule type="cellIs" dxfId="848" priority="85" stopIfTrue="1" operator="equal">
      <formula>0</formula>
    </cfRule>
    <cfRule type="cellIs" dxfId="847" priority="86" stopIfTrue="1" operator="between">
      <formula>0.1</formula>
      <formula>0.9</formula>
    </cfRule>
    <cfRule type="cellIs" dxfId="846" priority="87" stopIfTrue="1" operator="equal">
      <formula>1</formula>
    </cfRule>
  </conditionalFormatting>
  <conditionalFormatting sqref="AM33">
    <cfRule type="cellIs" dxfId="845" priority="82" stopIfTrue="1" operator="equal">
      <formula>0</formula>
    </cfRule>
    <cfRule type="cellIs" dxfId="844" priority="83" stopIfTrue="1" operator="between">
      <formula>0.1</formula>
      <formula>0.9</formula>
    </cfRule>
    <cfRule type="cellIs" dxfId="843" priority="84" stopIfTrue="1" operator="equal">
      <formula>1</formula>
    </cfRule>
  </conditionalFormatting>
  <conditionalFormatting sqref="AM33">
    <cfRule type="cellIs" dxfId="842" priority="79" stopIfTrue="1" operator="equal">
      <formula>0</formula>
    </cfRule>
    <cfRule type="cellIs" dxfId="841" priority="80" stopIfTrue="1" operator="between">
      <formula>0.1</formula>
      <formula>0.9</formula>
    </cfRule>
    <cfRule type="cellIs" dxfId="840" priority="81" stopIfTrue="1" operator="equal">
      <formula>1</formula>
    </cfRule>
  </conditionalFormatting>
  <conditionalFormatting sqref="AM33">
    <cfRule type="cellIs" dxfId="839" priority="76" stopIfTrue="1" operator="equal">
      <formula>0</formula>
    </cfRule>
    <cfRule type="cellIs" dxfId="838" priority="77" stopIfTrue="1" operator="between">
      <formula>0.1</formula>
      <formula>0.9</formula>
    </cfRule>
    <cfRule type="cellIs" dxfId="837" priority="78" stopIfTrue="1" operator="equal">
      <formula>1</formula>
    </cfRule>
  </conditionalFormatting>
  <conditionalFormatting sqref="AR33">
    <cfRule type="cellIs" dxfId="836" priority="73" stopIfTrue="1" operator="equal">
      <formula>0</formula>
    </cfRule>
    <cfRule type="cellIs" dxfId="835" priority="74" stopIfTrue="1" operator="between">
      <formula>0.1</formula>
      <formula>0.9</formula>
    </cfRule>
    <cfRule type="cellIs" dxfId="834" priority="75" stopIfTrue="1" operator="equal">
      <formula>1</formula>
    </cfRule>
  </conditionalFormatting>
  <conditionalFormatting sqref="AR33">
    <cfRule type="cellIs" dxfId="833" priority="70" stopIfTrue="1" operator="equal">
      <formula>0</formula>
    </cfRule>
    <cfRule type="cellIs" dxfId="832" priority="71" stopIfTrue="1" operator="between">
      <formula>0.1</formula>
      <formula>0.9</formula>
    </cfRule>
    <cfRule type="cellIs" dxfId="831" priority="72" stopIfTrue="1" operator="equal">
      <formula>1</formula>
    </cfRule>
  </conditionalFormatting>
  <conditionalFormatting sqref="AR33">
    <cfRule type="cellIs" dxfId="830" priority="67" stopIfTrue="1" operator="equal">
      <formula>0</formula>
    </cfRule>
    <cfRule type="cellIs" dxfId="829" priority="68" stopIfTrue="1" operator="between">
      <formula>0.1</formula>
      <formula>0.9</formula>
    </cfRule>
    <cfRule type="cellIs" dxfId="828" priority="69" stopIfTrue="1" operator="equal">
      <formula>1</formula>
    </cfRule>
  </conditionalFormatting>
  <conditionalFormatting sqref="AW33">
    <cfRule type="cellIs" dxfId="827" priority="64" stopIfTrue="1" operator="equal">
      <formula>0</formula>
    </cfRule>
    <cfRule type="cellIs" dxfId="826" priority="65" stopIfTrue="1" operator="between">
      <formula>0.1</formula>
      <formula>0.9</formula>
    </cfRule>
    <cfRule type="cellIs" dxfId="825" priority="66" stopIfTrue="1" operator="equal">
      <formula>1</formula>
    </cfRule>
  </conditionalFormatting>
  <conditionalFormatting sqref="AW33">
    <cfRule type="cellIs" dxfId="824" priority="61" stopIfTrue="1" operator="equal">
      <formula>0</formula>
    </cfRule>
    <cfRule type="cellIs" dxfId="823" priority="62" stopIfTrue="1" operator="between">
      <formula>0.1</formula>
      <formula>0.9</formula>
    </cfRule>
    <cfRule type="cellIs" dxfId="822" priority="63" stopIfTrue="1" operator="equal">
      <formula>1</formula>
    </cfRule>
  </conditionalFormatting>
  <conditionalFormatting sqref="AW33">
    <cfRule type="cellIs" dxfId="821" priority="58" stopIfTrue="1" operator="equal">
      <formula>0</formula>
    </cfRule>
    <cfRule type="cellIs" dxfId="820" priority="59" stopIfTrue="1" operator="between">
      <formula>0.1</formula>
      <formula>0.9</formula>
    </cfRule>
    <cfRule type="cellIs" dxfId="819" priority="60" stopIfTrue="1" operator="equal">
      <formula>1</formula>
    </cfRule>
  </conditionalFormatting>
  <conditionalFormatting sqref="AC29:AC31 AC54 AC43:AC44 AC47">
    <cfRule type="cellIs" dxfId="818" priority="55" stopIfTrue="1" operator="equal">
      <formula>0</formula>
    </cfRule>
    <cfRule type="cellIs" dxfId="817" priority="56" stopIfTrue="1" operator="between">
      <formula>0.1</formula>
      <formula>0.9</formula>
    </cfRule>
    <cfRule type="cellIs" dxfId="816" priority="57" stopIfTrue="1" operator="equal">
      <formula>1</formula>
    </cfRule>
  </conditionalFormatting>
  <conditionalFormatting sqref="AC39 AC51 AC18:AC20 AC24:AC27">
    <cfRule type="cellIs" dxfId="815" priority="52" stopIfTrue="1" operator="equal">
      <formula>0</formula>
    </cfRule>
    <cfRule type="cellIs" dxfId="814" priority="53" stopIfTrue="1" operator="between">
      <formula>0.1</formula>
      <formula>0.9</formula>
    </cfRule>
    <cfRule type="cellIs" dxfId="813" priority="54" stopIfTrue="1" operator="equal">
      <formula>1</formula>
    </cfRule>
  </conditionalFormatting>
  <conditionalFormatting sqref="AC39 AC51 AC18:AC20 AC24:AC27">
    <cfRule type="cellIs" dxfId="812" priority="49" stopIfTrue="1" operator="equal">
      <formula>0</formula>
    </cfRule>
    <cfRule type="cellIs" dxfId="811" priority="50" stopIfTrue="1" operator="between">
      <formula>0.1</formula>
      <formula>0.9</formula>
    </cfRule>
    <cfRule type="cellIs" dxfId="810" priority="51" stopIfTrue="1" operator="equal">
      <formula>1</formula>
    </cfRule>
  </conditionalFormatting>
  <conditionalFormatting sqref="AC39 AC51 AC18:AC20 AC24:AC27">
    <cfRule type="cellIs" dxfId="809" priority="46" stopIfTrue="1" operator="equal">
      <formula>0</formula>
    </cfRule>
    <cfRule type="cellIs" dxfId="808" priority="47" stopIfTrue="1" operator="between">
      <formula>0.1</formula>
      <formula>0.9</formula>
    </cfRule>
    <cfRule type="cellIs" dxfId="807" priority="48" stopIfTrue="1" operator="equal">
      <formula>1</formula>
    </cfRule>
  </conditionalFormatting>
  <conditionalFormatting sqref="AH18 AH29">
    <cfRule type="cellIs" dxfId="806" priority="127" stopIfTrue="1" operator="equal">
      <formula>0</formula>
    </cfRule>
    <cfRule type="cellIs" dxfId="805" priority="128" stopIfTrue="1" operator="between">
      <formula>0.1</formula>
      <formula>0.9</formula>
    </cfRule>
    <cfRule type="cellIs" dxfId="804" priority="129" stopIfTrue="1" operator="equal">
      <formula>1</formula>
    </cfRule>
  </conditionalFormatting>
  <conditionalFormatting sqref="AH18 AH29">
    <cfRule type="cellIs" dxfId="803" priority="124" stopIfTrue="1" operator="equal">
      <formula>0</formula>
    </cfRule>
    <cfRule type="cellIs" dxfId="802" priority="125" stopIfTrue="1" operator="between">
      <formula>0.1</formula>
      <formula>0.9</formula>
    </cfRule>
    <cfRule type="cellIs" dxfId="801" priority="126" stopIfTrue="1" operator="equal">
      <formula>1</formula>
    </cfRule>
  </conditionalFormatting>
  <conditionalFormatting sqref="AH18 AH29">
    <cfRule type="cellIs" dxfId="800" priority="121" stopIfTrue="1" operator="equal">
      <formula>0</formula>
    </cfRule>
    <cfRule type="cellIs" dxfId="799" priority="122" stopIfTrue="1" operator="between">
      <formula>0.1</formula>
      <formula>0.9</formula>
    </cfRule>
    <cfRule type="cellIs" dxfId="798" priority="123" stopIfTrue="1" operator="equal">
      <formula>1</formula>
    </cfRule>
  </conditionalFormatting>
  <conditionalFormatting sqref="AM18 AM29">
    <cfRule type="cellIs" dxfId="797" priority="118" stopIfTrue="1" operator="equal">
      <formula>0</formula>
    </cfRule>
    <cfRule type="cellIs" dxfId="796" priority="119" stopIfTrue="1" operator="between">
      <formula>0.1</formula>
      <formula>0.9</formula>
    </cfRule>
    <cfRule type="cellIs" dxfId="795" priority="120" stopIfTrue="1" operator="equal">
      <formula>1</formula>
    </cfRule>
  </conditionalFormatting>
  <conditionalFormatting sqref="AM18 AM29">
    <cfRule type="cellIs" dxfId="794" priority="115" stopIfTrue="1" operator="equal">
      <formula>0</formula>
    </cfRule>
    <cfRule type="cellIs" dxfId="793" priority="116" stopIfTrue="1" operator="between">
      <formula>0.1</formula>
      <formula>0.9</formula>
    </cfRule>
    <cfRule type="cellIs" dxfId="792" priority="117" stopIfTrue="1" operator="equal">
      <formula>1</formula>
    </cfRule>
  </conditionalFormatting>
  <conditionalFormatting sqref="AM18 AM29">
    <cfRule type="cellIs" dxfId="791" priority="112" stopIfTrue="1" operator="equal">
      <formula>0</formula>
    </cfRule>
    <cfRule type="cellIs" dxfId="790" priority="113" stopIfTrue="1" operator="between">
      <formula>0.1</formula>
      <formula>0.9</formula>
    </cfRule>
    <cfRule type="cellIs" dxfId="789" priority="114" stopIfTrue="1" operator="equal">
      <formula>1</formula>
    </cfRule>
  </conditionalFormatting>
  <conditionalFormatting sqref="AR18 AR29">
    <cfRule type="cellIs" dxfId="788" priority="109" stopIfTrue="1" operator="equal">
      <formula>0</formula>
    </cfRule>
    <cfRule type="cellIs" dxfId="787" priority="110" stopIfTrue="1" operator="between">
      <formula>0.1</formula>
      <formula>0.9</formula>
    </cfRule>
    <cfRule type="cellIs" dxfId="786" priority="111" stopIfTrue="1" operator="equal">
      <formula>1</formula>
    </cfRule>
  </conditionalFormatting>
  <conditionalFormatting sqref="AR18 AR29">
    <cfRule type="cellIs" dxfId="785" priority="106" stopIfTrue="1" operator="equal">
      <formula>0</formula>
    </cfRule>
    <cfRule type="cellIs" dxfId="784" priority="107" stopIfTrue="1" operator="between">
      <formula>0.1</formula>
      <formula>0.9</formula>
    </cfRule>
    <cfRule type="cellIs" dxfId="783" priority="108" stopIfTrue="1" operator="equal">
      <formula>1</formula>
    </cfRule>
  </conditionalFormatting>
  <conditionalFormatting sqref="AR18 AR29">
    <cfRule type="cellIs" dxfId="782" priority="103" stopIfTrue="1" operator="equal">
      <formula>0</formula>
    </cfRule>
    <cfRule type="cellIs" dxfId="781" priority="104" stopIfTrue="1" operator="between">
      <formula>0.1</formula>
      <formula>0.9</formula>
    </cfRule>
    <cfRule type="cellIs" dxfId="780" priority="105" stopIfTrue="1" operator="equal">
      <formula>1</formula>
    </cfRule>
  </conditionalFormatting>
  <conditionalFormatting sqref="AC32">
    <cfRule type="cellIs" dxfId="779" priority="43" stopIfTrue="1" operator="equal">
      <formula>0</formula>
    </cfRule>
    <cfRule type="cellIs" dxfId="778" priority="44" stopIfTrue="1" operator="between">
      <formula>0.1</formula>
      <formula>0.9</formula>
    </cfRule>
    <cfRule type="cellIs" dxfId="777" priority="45" stopIfTrue="1" operator="equal">
      <formula>1</formula>
    </cfRule>
  </conditionalFormatting>
  <conditionalFormatting sqref="AC32">
    <cfRule type="cellIs" dxfId="776" priority="40" stopIfTrue="1" operator="equal">
      <formula>0</formula>
    </cfRule>
    <cfRule type="cellIs" dxfId="775" priority="41" stopIfTrue="1" operator="between">
      <formula>0.1</formula>
      <formula>0.9</formula>
    </cfRule>
    <cfRule type="cellIs" dxfId="774" priority="42" stopIfTrue="1" operator="equal">
      <formula>1</formula>
    </cfRule>
  </conditionalFormatting>
  <conditionalFormatting sqref="AC32">
    <cfRule type="cellIs" dxfId="773" priority="37" stopIfTrue="1" operator="equal">
      <formula>0</formula>
    </cfRule>
    <cfRule type="cellIs" dxfId="772" priority="38" stopIfTrue="1" operator="between">
      <formula>0.1</formula>
      <formula>0.9</formula>
    </cfRule>
    <cfRule type="cellIs" dxfId="771" priority="39" stopIfTrue="1" operator="equal">
      <formula>1</formula>
    </cfRule>
  </conditionalFormatting>
  <conditionalFormatting sqref="AC33">
    <cfRule type="cellIs" dxfId="770" priority="34" stopIfTrue="1" operator="equal">
      <formula>0</formula>
    </cfRule>
    <cfRule type="cellIs" dxfId="769" priority="35" stopIfTrue="1" operator="between">
      <formula>0.1</formula>
      <formula>0.9</formula>
    </cfRule>
    <cfRule type="cellIs" dxfId="768" priority="36" stopIfTrue="1" operator="equal">
      <formula>1</formula>
    </cfRule>
  </conditionalFormatting>
  <conditionalFormatting sqref="AC33">
    <cfRule type="cellIs" dxfId="767" priority="31" stopIfTrue="1" operator="equal">
      <formula>0</formula>
    </cfRule>
    <cfRule type="cellIs" dxfId="766" priority="32" stopIfTrue="1" operator="between">
      <formula>0.1</formula>
      <formula>0.9</formula>
    </cfRule>
    <cfRule type="cellIs" dxfId="765" priority="33" stopIfTrue="1" operator="equal">
      <formula>1</formula>
    </cfRule>
  </conditionalFormatting>
  <conditionalFormatting sqref="AC33">
    <cfRule type="cellIs" dxfId="764" priority="28" stopIfTrue="1" operator="equal">
      <formula>0</formula>
    </cfRule>
    <cfRule type="cellIs" dxfId="763" priority="29" stopIfTrue="1" operator="between">
      <formula>0.1</formula>
      <formula>0.9</formula>
    </cfRule>
    <cfRule type="cellIs" dxfId="762" priority="30" stopIfTrue="1" operator="equal">
      <formula>1</formula>
    </cfRule>
  </conditionalFormatting>
  <conditionalFormatting sqref="AC34">
    <cfRule type="cellIs" dxfId="761" priority="25" stopIfTrue="1" operator="equal">
      <formula>0</formula>
    </cfRule>
    <cfRule type="cellIs" dxfId="760" priority="26" stopIfTrue="1" operator="between">
      <formula>0.1</formula>
      <formula>0.9</formula>
    </cfRule>
    <cfRule type="cellIs" dxfId="759" priority="27" stopIfTrue="1" operator="equal">
      <formula>1</formula>
    </cfRule>
  </conditionalFormatting>
  <conditionalFormatting sqref="AC34">
    <cfRule type="cellIs" dxfId="758" priority="22" stopIfTrue="1" operator="equal">
      <formula>0</formula>
    </cfRule>
    <cfRule type="cellIs" dxfId="757" priority="23" stopIfTrue="1" operator="between">
      <formula>0.1</formula>
      <formula>0.9</formula>
    </cfRule>
    <cfRule type="cellIs" dxfId="756" priority="24" stopIfTrue="1" operator="equal">
      <formula>1</formula>
    </cfRule>
  </conditionalFormatting>
  <conditionalFormatting sqref="AC34">
    <cfRule type="cellIs" dxfId="755" priority="19" stopIfTrue="1" operator="equal">
      <formula>0</formula>
    </cfRule>
    <cfRule type="cellIs" dxfId="754" priority="20" stopIfTrue="1" operator="between">
      <formula>0.1</formula>
      <formula>0.9</formula>
    </cfRule>
    <cfRule type="cellIs" dxfId="753" priority="21" stopIfTrue="1" operator="equal">
      <formula>1</formula>
    </cfRule>
  </conditionalFormatting>
  <conditionalFormatting sqref="AC50">
    <cfRule type="cellIs" dxfId="752" priority="16" stopIfTrue="1" operator="equal">
      <formula>0</formula>
    </cfRule>
    <cfRule type="cellIs" dxfId="751" priority="17" stopIfTrue="1" operator="between">
      <formula>0.1</formula>
      <formula>0.9</formula>
    </cfRule>
    <cfRule type="cellIs" dxfId="750" priority="18" stopIfTrue="1" operator="equal">
      <formula>1</formula>
    </cfRule>
  </conditionalFormatting>
  <conditionalFormatting sqref="AC50">
    <cfRule type="cellIs" dxfId="749" priority="13" stopIfTrue="1" operator="equal">
      <formula>0</formula>
    </cfRule>
    <cfRule type="cellIs" dxfId="748" priority="14" stopIfTrue="1" operator="between">
      <formula>0.1</formula>
      <formula>0.9</formula>
    </cfRule>
    <cfRule type="cellIs" dxfId="747" priority="15" stopIfTrue="1" operator="equal">
      <formula>1</formula>
    </cfRule>
  </conditionalFormatting>
  <conditionalFormatting sqref="AC50">
    <cfRule type="cellIs" dxfId="746" priority="10" stopIfTrue="1" operator="equal">
      <formula>0</formula>
    </cfRule>
    <cfRule type="cellIs" dxfId="745" priority="11" stopIfTrue="1" operator="between">
      <formula>0.1</formula>
      <formula>0.9</formula>
    </cfRule>
    <cfRule type="cellIs" dxfId="744" priority="12" stopIfTrue="1" operator="equal">
      <formula>1</formula>
    </cfRule>
  </conditionalFormatting>
  <conditionalFormatting sqref="AC46">
    <cfRule type="cellIs" dxfId="743" priority="7" stopIfTrue="1" operator="equal">
      <formula>0</formula>
    </cfRule>
    <cfRule type="cellIs" dxfId="742" priority="8" stopIfTrue="1" operator="between">
      <formula>0.1</formula>
      <formula>0.9</formula>
    </cfRule>
    <cfRule type="cellIs" dxfId="741" priority="9" stopIfTrue="1" operator="equal">
      <formula>1</formula>
    </cfRule>
  </conditionalFormatting>
  <conditionalFormatting sqref="AC46">
    <cfRule type="cellIs" dxfId="740" priority="4" stopIfTrue="1" operator="equal">
      <formula>0</formula>
    </cfRule>
    <cfRule type="cellIs" dxfId="739" priority="5" stopIfTrue="1" operator="between">
      <formula>0.1</formula>
      <formula>0.9</formula>
    </cfRule>
    <cfRule type="cellIs" dxfId="738" priority="6" stopIfTrue="1" operator="equal">
      <formula>1</formula>
    </cfRule>
  </conditionalFormatting>
  <conditionalFormatting sqref="AC46">
    <cfRule type="cellIs" dxfId="737" priority="1" stopIfTrue="1" operator="equal">
      <formula>0</formula>
    </cfRule>
    <cfRule type="cellIs" dxfId="736" priority="2" stopIfTrue="1" operator="between">
      <formula>0.1</formula>
      <formula>0.9</formula>
    </cfRule>
    <cfRule type="cellIs" dxfId="735"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C92"/>
  <sheetViews>
    <sheetView showGridLines="0" zoomScaleNormal="100" workbookViewId="0">
      <selection activeCell="H5" sqref="H5"/>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734" priority="145" stopIfTrue="1" operator="equal">
      <formula>0</formula>
    </cfRule>
    <cfRule type="cellIs" dxfId="733" priority="146" stopIfTrue="1" operator="between">
      <formula>0.1</formula>
      <formula>0.9</formula>
    </cfRule>
    <cfRule type="cellIs" dxfId="732" priority="147" stopIfTrue="1" operator="equal">
      <formula>1</formula>
    </cfRule>
  </conditionalFormatting>
  <conditionalFormatting sqref="BB18 BB29">
    <cfRule type="cellIs" dxfId="731" priority="142" stopIfTrue="1" operator="equal">
      <formula>0</formula>
    </cfRule>
    <cfRule type="cellIs" dxfId="730" priority="143" stopIfTrue="1" operator="between">
      <formula>0.1</formula>
      <formula>0.9</formula>
    </cfRule>
    <cfRule type="cellIs" dxfId="729" priority="144" stopIfTrue="1" operator="equal">
      <formula>1</formula>
    </cfRule>
  </conditionalFormatting>
  <conditionalFormatting sqref="BB18 BB29">
    <cfRule type="cellIs" dxfId="728" priority="139" stopIfTrue="1" operator="equal">
      <formula>0</formula>
    </cfRule>
    <cfRule type="cellIs" dxfId="727" priority="140" stopIfTrue="1" operator="between">
      <formula>0.1</formula>
      <formula>0.9</formula>
    </cfRule>
    <cfRule type="cellIs" dxfId="726" priority="141" stopIfTrue="1" operator="equal">
      <formula>1</formula>
    </cfRule>
  </conditionalFormatting>
  <conditionalFormatting sqref="BB33">
    <cfRule type="cellIs" dxfId="725" priority="136" stopIfTrue="1" operator="equal">
      <formula>0</formula>
    </cfRule>
    <cfRule type="cellIs" dxfId="724" priority="137" stopIfTrue="1" operator="between">
      <formula>0.1</formula>
      <formula>0.9</formula>
    </cfRule>
    <cfRule type="cellIs" dxfId="723" priority="138" stopIfTrue="1" operator="equal">
      <formula>1</formula>
    </cfRule>
  </conditionalFormatting>
  <conditionalFormatting sqref="BB33">
    <cfRule type="cellIs" dxfId="722" priority="133" stopIfTrue="1" operator="equal">
      <formula>0</formula>
    </cfRule>
    <cfRule type="cellIs" dxfId="721" priority="134" stopIfTrue="1" operator="between">
      <formula>0.1</formula>
      <formula>0.9</formula>
    </cfRule>
    <cfRule type="cellIs" dxfId="720" priority="135" stopIfTrue="1" operator="equal">
      <formula>1</formula>
    </cfRule>
  </conditionalFormatting>
  <conditionalFormatting sqref="BB33">
    <cfRule type="cellIs" dxfId="719" priority="130" stopIfTrue="1" operator="equal">
      <formula>0</formula>
    </cfRule>
    <cfRule type="cellIs" dxfId="718" priority="131" stopIfTrue="1" operator="between">
      <formula>0.1</formula>
      <formula>0.9</formula>
    </cfRule>
    <cfRule type="cellIs" dxfId="717" priority="132" stopIfTrue="1" operator="equal">
      <formula>1</formula>
    </cfRule>
  </conditionalFormatting>
  <conditionalFormatting sqref="AW18 AW29">
    <cfRule type="cellIs" dxfId="716" priority="100" stopIfTrue="1" operator="equal">
      <formula>0</formula>
    </cfRule>
    <cfRule type="cellIs" dxfId="715" priority="101" stopIfTrue="1" operator="between">
      <formula>0.1</formula>
      <formula>0.9</formula>
    </cfRule>
    <cfRule type="cellIs" dxfId="714" priority="102" stopIfTrue="1" operator="equal">
      <formula>1</formula>
    </cfRule>
  </conditionalFormatting>
  <conditionalFormatting sqref="AW18 AW29">
    <cfRule type="cellIs" dxfId="713" priority="97" stopIfTrue="1" operator="equal">
      <formula>0</formula>
    </cfRule>
    <cfRule type="cellIs" dxfId="712" priority="98" stopIfTrue="1" operator="between">
      <formula>0.1</formula>
      <formula>0.9</formula>
    </cfRule>
    <cfRule type="cellIs" dxfId="711" priority="99" stopIfTrue="1" operator="equal">
      <formula>1</formula>
    </cfRule>
  </conditionalFormatting>
  <conditionalFormatting sqref="AW18 AW29">
    <cfRule type="cellIs" dxfId="710" priority="94" stopIfTrue="1" operator="equal">
      <formula>0</formula>
    </cfRule>
    <cfRule type="cellIs" dxfId="709" priority="95" stopIfTrue="1" operator="between">
      <formula>0.1</formula>
      <formula>0.9</formula>
    </cfRule>
    <cfRule type="cellIs" dxfId="708" priority="96" stopIfTrue="1" operator="equal">
      <formula>1</formula>
    </cfRule>
  </conditionalFormatting>
  <conditionalFormatting sqref="AH33">
    <cfRule type="cellIs" dxfId="707" priority="91" stopIfTrue="1" operator="equal">
      <formula>0</formula>
    </cfRule>
    <cfRule type="cellIs" dxfId="706" priority="92" stopIfTrue="1" operator="between">
      <formula>0.1</formula>
      <formula>0.9</formula>
    </cfRule>
    <cfRule type="cellIs" dxfId="705" priority="93" stopIfTrue="1" operator="equal">
      <formula>1</formula>
    </cfRule>
  </conditionalFormatting>
  <conditionalFormatting sqref="AH33">
    <cfRule type="cellIs" dxfId="704" priority="88" stopIfTrue="1" operator="equal">
      <formula>0</formula>
    </cfRule>
    <cfRule type="cellIs" dxfId="703" priority="89" stopIfTrue="1" operator="between">
      <formula>0.1</formula>
      <formula>0.9</formula>
    </cfRule>
    <cfRule type="cellIs" dxfId="702" priority="90" stopIfTrue="1" operator="equal">
      <formula>1</formula>
    </cfRule>
  </conditionalFormatting>
  <conditionalFormatting sqref="AH33">
    <cfRule type="cellIs" dxfId="701" priority="85" stopIfTrue="1" operator="equal">
      <formula>0</formula>
    </cfRule>
    <cfRule type="cellIs" dxfId="700" priority="86" stopIfTrue="1" operator="between">
      <formula>0.1</formula>
      <formula>0.9</formula>
    </cfRule>
    <cfRule type="cellIs" dxfId="699" priority="87" stopIfTrue="1" operator="equal">
      <formula>1</formula>
    </cfRule>
  </conditionalFormatting>
  <conditionalFormatting sqref="AM33">
    <cfRule type="cellIs" dxfId="698" priority="82" stopIfTrue="1" operator="equal">
      <formula>0</formula>
    </cfRule>
    <cfRule type="cellIs" dxfId="697" priority="83" stopIfTrue="1" operator="between">
      <formula>0.1</formula>
      <formula>0.9</formula>
    </cfRule>
    <cfRule type="cellIs" dxfId="696" priority="84" stopIfTrue="1" operator="equal">
      <formula>1</formula>
    </cfRule>
  </conditionalFormatting>
  <conditionalFormatting sqref="AM33">
    <cfRule type="cellIs" dxfId="695" priority="79" stopIfTrue="1" operator="equal">
      <formula>0</formula>
    </cfRule>
    <cfRule type="cellIs" dxfId="694" priority="80" stopIfTrue="1" operator="between">
      <formula>0.1</formula>
      <formula>0.9</formula>
    </cfRule>
    <cfRule type="cellIs" dxfId="693" priority="81" stopIfTrue="1" operator="equal">
      <formula>1</formula>
    </cfRule>
  </conditionalFormatting>
  <conditionalFormatting sqref="AM33">
    <cfRule type="cellIs" dxfId="692" priority="76" stopIfTrue="1" operator="equal">
      <formula>0</formula>
    </cfRule>
    <cfRule type="cellIs" dxfId="691" priority="77" stopIfTrue="1" operator="between">
      <formula>0.1</formula>
      <formula>0.9</formula>
    </cfRule>
    <cfRule type="cellIs" dxfId="690" priority="78" stopIfTrue="1" operator="equal">
      <formula>1</formula>
    </cfRule>
  </conditionalFormatting>
  <conditionalFormatting sqref="AR33">
    <cfRule type="cellIs" dxfId="689" priority="73" stopIfTrue="1" operator="equal">
      <formula>0</formula>
    </cfRule>
    <cfRule type="cellIs" dxfId="688" priority="74" stopIfTrue="1" operator="between">
      <formula>0.1</formula>
      <formula>0.9</formula>
    </cfRule>
    <cfRule type="cellIs" dxfId="687" priority="75" stopIfTrue="1" operator="equal">
      <formula>1</formula>
    </cfRule>
  </conditionalFormatting>
  <conditionalFormatting sqref="AR33">
    <cfRule type="cellIs" dxfId="686" priority="70" stopIfTrue="1" operator="equal">
      <formula>0</formula>
    </cfRule>
    <cfRule type="cellIs" dxfId="685" priority="71" stopIfTrue="1" operator="between">
      <formula>0.1</formula>
      <formula>0.9</formula>
    </cfRule>
    <cfRule type="cellIs" dxfId="684" priority="72" stopIfTrue="1" operator="equal">
      <formula>1</formula>
    </cfRule>
  </conditionalFormatting>
  <conditionalFormatting sqref="AR33">
    <cfRule type="cellIs" dxfId="683" priority="67" stopIfTrue="1" operator="equal">
      <formula>0</formula>
    </cfRule>
    <cfRule type="cellIs" dxfId="682" priority="68" stopIfTrue="1" operator="between">
      <formula>0.1</formula>
      <formula>0.9</formula>
    </cfRule>
    <cfRule type="cellIs" dxfId="681" priority="69" stopIfTrue="1" operator="equal">
      <formula>1</formula>
    </cfRule>
  </conditionalFormatting>
  <conditionalFormatting sqref="AW33">
    <cfRule type="cellIs" dxfId="680" priority="64" stopIfTrue="1" operator="equal">
      <formula>0</formula>
    </cfRule>
    <cfRule type="cellIs" dxfId="679" priority="65" stopIfTrue="1" operator="between">
      <formula>0.1</formula>
      <formula>0.9</formula>
    </cfRule>
    <cfRule type="cellIs" dxfId="678" priority="66" stopIfTrue="1" operator="equal">
      <formula>1</formula>
    </cfRule>
  </conditionalFormatting>
  <conditionalFormatting sqref="AW33">
    <cfRule type="cellIs" dxfId="677" priority="61" stopIfTrue="1" operator="equal">
      <formula>0</formula>
    </cfRule>
    <cfRule type="cellIs" dxfId="676" priority="62" stopIfTrue="1" operator="between">
      <formula>0.1</formula>
      <formula>0.9</formula>
    </cfRule>
    <cfRule type="cellIs" dxfId="675" priority="63" stopIfTrue="1" operator="equal">
      <formula>1</formula>
    </cfRule>
  </conditionalFormatting>
  <conditionalFormatting sqref="AW33">
    <cfRule type="cellIs" dxfId="674" priority="58" stopIfTrue="1" operator="equal">
      <formula>0</formula>
    </cfRule>
    <cfRule type="cellIs" dxfId="673" priority="59" stopIfTrue="1" operator="between">
      <formula>0.1</formula>
      <formula>0.9</formula>
    </cfRule>
    <cfRule type="cellIs" dxfId="672" priority="60" stopIfTrue="1" operator="equal">
      <formula>1</formula>
    </cfRule>
  </conditionalFormatting>
  <conditionalFormatting sqref="AC29:AC31 AC54 AC43:AC44 AC47">
    <cfRule type="cellIs" dxfId="671" priority="55" stopIfTrue="1" operator="equal">
      <formula>0</formula>
    </cfRule>
    <cfRule type="cellIs" dxfId="670" priority="56" stopIfTrue="1" operator="between">
      <formula>0.1</formula>
      <formula>0.9</formula>
    </cfRule>
    <cfRule type="cellIs" dxfId="669" priority="57" stopIfTrue="1" operator="equal">
      <formula>1</formula>
    </cfRule>
  </conditionalFormatting>
  <conditionalFormatting sqref="AC39 AC51 AC18:AC20 AC24:AC27">
    <cfRule type="cellIs" dxfId="668" priority="52" stopIfTrue="1" operator="equal">
      <formula>0</formula>
    </cfRule>
    <cfRule type="cellIs" dxfId="667" priority="53" stopIfTrue="1" operator="between">
      <formula>0.1</formula>
      <formula>0.9</formula>
    </cfRule>
    <cfRule type="cellIs" dxfId="666" priority="54" stopIfTrue="1" operator="equal">
      <formula>1</formula>
    </cfRule>
  </conditionalFormatting>
  <conditionalFormatting sqref="AC39 AC51 AC18:AC20 AC24:AC27">
    <cfRule type="cellIs" dxfId="665" priority="49" stopIfTrue="1" operator="equal">
      <formula>0</formula>
    </cfRule>
    <cfRule type="cellIs" dxfId="664" priority="50" stopIfTrue="1" operator="between">
      <formula>0.1</formula>
      <formula>0.9</formula>
    </cfRule>
    <cfRule type="cellIs" dxfId="663" priority="51" stopIfTrue="1" operator="equal">
      <formula>1</formula>
    </cfRule>
  </conditionalFormatting>
  <conditionalFormatting sqref="AC39 AC51 AC18:AC20 AC24:AC27">
    <cfRule type="cellIs" dxfId="662" priority="46" stopIfTrue="1" operator="equal">
      <formula>0</formula>
    </cfRule>
    <cfRule type="cellIs" dxfId="661" priority="47" stopIfTrue="1" operator="between">
      <formula>0.1</formula>
      <formula>0.9</formula>
    </cfRule>
    <cfRule type="cellIs" dxfId="660" priority="48" stopIfTrue="1" operator="equal">
      <formula>1</formula>
    </cfRule>
  </conditionalFormatting>
  <conditionalFormatting sqref="AH18 AH29">
    <cfRule type="cellIs" dxfId="659" priority="127" stopIfTrue="1" operator="equal">
      <formula>0</formula>
    </cfRule>
    <cfRule type="cellIs" dxfId="658" priority="128" stopIfTrue="1" operator="between">
      <formula>0.1</formula>
      <formula>0.9</formula>
    </cfRule>
    <cfRule type="cellIs" dxfId="657" priority="129" stopIfTrue="1" operator="equal">
      <formula>1</formula>
    </cfRule>
  </conditionalFormatting>
  <conditionalFormatting sqref="AH18 AH29">
    <cfRule type="cellIs" dxfId="656" priority="124" stopIfTrue="1" operator="equal">
      <formula>0</formula>
    </cfRule>
    <cfRule type="cellIs" dxfId="655" priority="125" stopIfTrue="1" operator="between">
      <formula>0.1</formula>
      <formula>0.9</formula>
    </cfRule>
    <cfRule type="cellIs" dxfId="654" priority="126" stopIfTrue="1" operator="equal">
      <formula>1</formula>
    </cfRule>
  </conditionalFormatting>
  <conditionalFormatting sqref="AH18 AH29">
    <cfRule type="cellIs" dxfId="653" priority="121" stopIfTrue="1" operator="equal">
      <formula>0</formula>
    </cfRule>
    <cfRule type="cellIs" dxfId="652" priority="122" stopIfTrue="1" operator="between">
      <formula>0.1</formula>
      <formula>0.9</formula>
    </cfRule>
    <cfRule type="cellIs" dxfId="651" priority="123" stopIfTrue="1" operator="equal">
      <formula>1</formula>
    </cfRule>
  </conditionalFormatting>
  <conditionalFormatting sqref="AM18 AM29">
    <cfRule type="cellIs" dxfId="650" priority="118" stopIfTrue="1" operator="equal">
      <formula>0</formula>
    </cfRule>
    <cfRule type="cellIs" dxfId="649" priority="119" stopIfTrue="1" operator="between">
      <formula>0.1</formula>
      <formula>0.9</formula>
    </cfRule>
    <cfRule type="cellIs" dxfId="648" priority="120" stopIfTrue="1" operator="equal">
      <formula>1</formula>
    </cfRule>
  </conditionalFormatting>
  <conditionalFormatting sqref="AM18 AM29">
    <cfRule type="cellIs" dxfId="647" priority="115" stopIfTrue="1" operator="equal">
      <formula>0</formula>
    </cfRule>
    <cfRule type="cellIs" dxfId="646" priority="116" stopIfTrue="1" operator="between">
      <formula>0.1</formula>
      <formula>0.9</formula>
    </cfRule>
    <cfRule type="cellIs" dxfId="645" priority="117" stopIfTrue="1" operator="equal">
      <formula>1</formula>
    </cfRule>
  </conditionalFormatting>
  <conditionalFormatting sqref="AM18 AM29">
    <cfRule type="cellIs" dxfId="644" priority="112" stopIfTrue="1" operator="equal">
      <formula>0</formula>
    </cfRule>
    <cfRule type="cellIs" dxfId="643" priority="113" stopIfTrue="1" operator="between">
      <formula>0.1</formula>
      <formula>0.9</formula>
    </cfRule>
    <cfRule type="cellIs" dxfId="642" priority="114" stopIfTrue="1" operator="equal">
      <formula>1</formula>
    </cfRule>
  </conditionalFormatting>
  <conditionalFormatting sqref="AR18 AR29">
    <cfRule type="cellIs" dxfId="641" priority="109" stopIfTrue="1" operator="equal">
      <formula>0</formula>
    </cfRule>
    <cfRule type="cellIs" dxfId="640" priority="110" stopIfTrue="1" operator="between">
      <formula>0.1</formula>
      <formula>0.9</formula>
    </cfRule>
    <cfRule type="cellIs" dxfId="639" priority="111" stopIfTrue="1" operator="equal">
      <formula>1</formula>
    </cfRule>
  </conditionalFormatting>
  <conditionalFormatting sqref="AR18 AR29">
    <cfRule type="cellIs" dxfId="638" priority="106" stopIfTrue="1" operator="equal">
      <formula>0</formula>
    </cfRule>
    <cfRule type="cellIs" dxfId="637" priority="107" stopIfTrue="1" operator="between">
      <formula>0.1</formula>
      <formula>0.9</formula>
    </cfRule>
    <cfRule type="cellIs" dxfId="636" priority="108" stopIfTrue="1" operator="equal">
      <formula>1</formula>
    </cfRule>
  </conditionalFormatting>
  <conditionalFormatting sqref="AR18 AR29">
    <cfRule type="cellIs" dxfId="635" priority="103" stopIfTrue="1" operator="equal">
      <formula>0</formula>
    </cfRule>
    <cfRule type="cellIs" dxfId="634" priority="104" stopIfTrue="1" operator="between">
      <formula>0.1</formula>
      <formula>0.9</formula>
    </cfRule>
    <cfRule type="cellIs" dxfId="633" priority="105" stopIfTrue="1" operator="equal">
      <formula>1</formula>
    </cfRule>
  </conditionalFormatting>
  <conditionalFormatting sqref="AC32">
    <cfRule type="cellIs" dxfId="632" priority="43" stopIfTrue="1" operator="equal">
      <formula>0</formula>
    </cfRule>
    <cfRule type="cellIs" dxfId="631" priority="44" stopIfTrue="1" operator="between">
      <formula>0.1</formula>
      <formula>0.9</formula>
    </cfRule>
    <cfRule type="cellIs" dxfId="630" priority="45" stopIfTrue="1" operator="equal">
      <formula>1</formula>
    </cfRule>
  </conditionalFormatting>
  <conditionalFormatting sqref="AC32">
    <cfRule type="cellIs" dxfId="629" priority="40" stopIfTrue="1" operator="equal">
      <formula>0</formula>
    </cfRule>
    <cfRule type="cellIs" dxfId="628" priority="41" stopIfTrue="1" operator="between">
      <formula>0.1</formula>
      <formula>0.9</formula>
    </cfRule>
    <cfRule type="cellIs" dxfId="627" priority="42" stopIfTrue="1" operator="equal">
      <formula>1</formula>
    </cfRule>
  </conditionalFormatting>
  <conditionalFormatting sqref="AC32">
    <cfRule type="cellIs" dxfId="626" priority="37" stopIfTrue="1" operator="equal">
      <formula>0</formula>
    </cfRule>
    <cfRule type="cellIs" dxfId="625" priority="38" stopIfTrue="1" operator="between">
      <formula>0.1</formula>
      <formula>0.9</formula>
    </cfRule>
    <cfRule type="cellIs" dxfId="624" priority="39" stopIfTrue="1" operator="equal">
      <formula>1</formula>
    </cfRule>
  </conditionalFormatting>
  <conditionalFormatting sqref="AC33">
    <cfRule type="cellIs" dxfId="623" priority="34" stopIfTrue="1" operator="equal">
      <formula>0</formula>
    </cfRule>
    <cfRule type="cellIs" dxfId="622" priority="35" stopIfTrue="1" operator="between">
      <formula>0.1</formula>
      <formula>0.9</formula>
    </cfRule>
    <cfRule type="cellIs" dxfId="621" priority="36" stopIfTrue="1" operator="equal">
      <formula>1</formula>
    </cfRule>
  </conditionalFormatting>
  <conditionalFormatting sqref="AC33">
    <cfRule type="cellIs" dxfId="620" priority="31" stopIfTrue="1" operator="equal">
      <formula>0</formula>
    </cfRule>
    <cfRule type="cellIs" dxfId="619" priority="32" stopIfTrue="1" operator="between">
      <formula>0.1</formula>
      <formula>0.9</formula>
    </cfRule>
    <cfRule type="cellIs" dxfId="618" priority="33" stopIfTrue="1" operator="equal">
      <formula>1</formula>
    </cfRule>
  </conditionalFormatting>
  <conditionalFormatting sqref="AC33">
    <cfRule type="cellIs" dxfId="617" priority="28" stopIfTrue="1" operator="equal">
      <formula>0</formula>
    </cfRule>
    <cfRule type="cellIs" dxfId="616" priority="29" stopIfTrue="1" operator="between">
      <formula>0.1</formula>
      <formula>0.9</formula>
    </cfRule>
    <cfRule type="cellIs" dxfId="615" priority="30" stopIfTrue="1" operator="equal">
      <formula>1</formula>
    </cfRule>
  </conditionalFormatting>
  <conditionalFormatting sqref="AC34">
    <cfRule type="cellIs" dxfId="614" priority="25" stopIfTrue="1" operator="equal">
      <formula>0</formula>
    </cfRule>
    <cfRule type="cellIs" dxfId="613" priority="26" stopIfTrue="1" operator="between">
      <formula>0.1</formula>
      <formula>0.9</formula>
    </cfRule>
    <cfRule type="cellIs" dxfId="612" priority="27" stopIfTrue="1" operator="equal">
      <formula>1</formula>
    </cfRule>
  </conditionalFormatting>
  <conditionalFormatting sqref="AC34">
    <cfRule type="cellIs" dxfId="611" priority="22" stopIfTrue="1" operator="equal">
      <formula>0</formula>
    </cfRule>
    <cfRule type="cellIs" dxfId="610" priority="23" stopIfTrue="1" operator="between">
      <formula>0.1</formula>
      <formula>0.9</formula>
    </cfRule>
    <cfRule type="cellIs" dxfId="609" priority="24" stopIfTrue="1" operator="equal">
      <formula>1</formula>
    </cfRule>
  </conditionalFormatting>
  <conditionalFormatting sqref="AC34">
    <cfRule type="cellIs" dxfId="608" priority="19" stopIfTrue="1" operator="equal">
      <formula>0</formula>
    </cfRule>
    <cfRule type="cellIs" dxfId="607" priority="20" stopIfTrue="1" operator="between">
      <formula>0.1</formula>
      <formula>0.9</formula>
    </cfRule>
    <cfRule type="cellIs" dxfId="606" priority="21" stopIfTrue="1" operator="equal">
      <formula>1</formula>
    </cfRule>
  </conditionalFormatting>
  <conditionalFormatting sqref="AC50">
    <cfRule type="cellIs" dxfId="605" priority="16" stopIfTrue="1" operator="equal">
      <formula>0</formula>
    </cfRule>
    <cfRule type="cellIs" dxfId="604" priority="17" stopIfTrue="1" operator="between">
      <formula>0.1</formula>
      <formula>0.9</formula>
    </cfRule>
    <cfRule type="cellIs" dxfId="603" priority="18" stopIfTrue="1" operator="equal">
      <formula>1</formula>
    </cfRule>
  </conditionalFormatting>
  <conditionalFormatting sqref="AC50">
    <cfRule type="cellIs" dxfId="602" priority="13" stopIfTrue="1" operator="equal">
      <formula>0</formula>
    </cfRule>
    <cfRule type="cellIs" dxfId="601" priority="14" stopIfTrue="1" operator="between">
      <formula>0.1</formula>
      <formula>0.9</formula>
    </cfRule>
    <cfRule type="cellIs" dxfId="600" priority="15" stopIfTrue="1" operator="equal">
      <formula>1</formula>
    </cfRule>
  </conditionalFormatting>
  <conditionalFormatting sqref="AC50">
    <cfRule type="cellIs" dxfId="599" priority="10" stopIfTrue="1" operator="equal">
      <formula>0</formula>
    </cfRule>
    <cfRule type="cellIs" dxfId="598" priority="11" stopIfTrue="1" operator="between">
      <formula>0.1</formula>
      <formula>0.9</formula>
    </cfRule>
    <cfRule type="cellIs" dxfId="597" priority="12" stopIfTrue="1" operator="equal">
      <formula>1</formula>
    </cfRule>
  </conditionalFormatting>
  <conditionalFormatting sqref="AC46">
    <cfRule type="cellIs" dxfId="596" priority="7" stopIfTrue="1" operator="equal">
      <formula>0</formula>
    </cfRule>
    <cfRule type="cellIs" dxfId="595" priority="8" stopIfTrue="1" operator="between">
      <formula>0.1</formula>
      <formula>0.9</formula>
    </cfRule>
    <cfRule type="cellIs" dxfId="594" priority="9" stopIfTrue="1" operator="equal">
      <formula>1</formula>
    </cfRule>
  </conditionalFormatting>
  <conditionalFormatting sqref="AC46">
    <cfRule type="cellIs" dxfId="593" priority="4" stopIfTrue="1" operator="equal">
      <formula>0</formula>
    </cfRule>
    <cfRule type="cellIs" dxfId="592" priority="5" stopIfTrue="1" operator="between">
      <formula>0.1</formula>
      <formula>0.9</formula>
    </cfRule>
    <cfRule type="cellIs" dxfId="591" priority="6" stopIfTrue="1" operator="equal">
      <formula>1</formula>
    </cfRule>
  </conditionalFormatting>
  <conditionalFormatting sqref="AC46">
    <cfRule type="cellIs" dxfId="590" priority="1" stopIfTrue="1" operator="equal">
      <formula>0</formula>
    </cfRule>
    <cfRule type="cellIs" dxfId="589" priority="2" stopIfTrue="1" operator="between">
      <formula>0.1</formula>
      <formula>0.9</formula>
    </cfRule>
    <cfRule type="cellIs" dxfId="588"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C92"/>
  <sheetViews>
    <sheetView showGridLines="0" zoomScaleNormal="100" workbookViewId="0">
      <selection activeCell="D1" sqref="D1"/>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587" priority="145" stopIfTrue="1" operator="equal">
      <formula>0</formula>
    </cfRule>
    <cfRule type="cellIs" dxfId="586" priority="146" stopIfTrue="1" operator="between">
      <formula>0.1</formula>
      <formula>0.9</formula>
    </cfRule>
    <cfRule type="cellIs" dxfId="585" priority="147" stopIfTrue="1" operator="equal">
      <formula>1</formula>
    </cfRule>
  </conditionalFormatting>
  <conditionalFormatting sqref="BB18 BB29">
    <cfRule type="cellIs" dxfId="584" priority="142" stopIfTrue="1" operator="equal">
      <formula>0</formula>
    </cfRule>
    <cfRule type="cellIs" dxfId="583" priority="143" stopIfTrue="1" operator="between">
      <formula>0.1</formula>
      <formula>0.9</formula>
    </cfRule>
    <cfRule type="cellIs" dxfId="582" priority="144" stopIfTrue="1" operator="equal">
      <formula>1</formula>
    </cfRule>
  </conditionalFormatting>
  <conditionalFormatting sqref="BB18 BB29">
    <cfRule type="cellIs" dxfId="581" priority="139" stopIfTrue="1" operator="equal">
      <formula>0</formula>
    </cfRule>
    <cfRule type="cellIs" dxfId="580" priority="140" stopIfTrue="1" operator="between">
      <formula>0.1</formula>
      <formula>0.9</formula>
    </cfRule>
    <cfRule type="cellIs" dxfId="579" priority="141" stopIfTrue="1" operator="equal">
      <formula>1</formula>
    </cfRule>
  </conditionalFormatting>
  <conditionalFormatting sqref="BB33">
    <cfRule type="cellIs" dxfId="578" priority="136" stopIfTrue="1" operator="equal">
      <formula>0</formula>
    </cfRule>
    <cfRule type="cellIs" dxfId="577" priority="137" stopIfTrue="1" operator="between">
      <formula>0.1</formula>
      <formula>0.9</formula>
    </cfRule>
    <cfRule type="cellIs" dxfId="576" priority="138" stopIfTrue="1" operator="equal">
      <formula>1</formula>
    </cfRule>
  </conditionalFormatting>
  <conditionalFormatting sqref="BB33">
    <cfRule type="cellIs" dxfId="575" priority="133" stopIfTrue="1" operator="equal">
      <formula>0</formula>
    </cfRule>
    <cfRule type="cellIs" dxfId="574" priority="134" stopIfTrue="1" operator="between">
      <formula>0.1</formula>
      <formula>0.9</formula>
    </cfRule>
    <cfRule type="cellIs" dxfId="573" priority="135" stopIfTrue="1" operator="equal">
      <formula>1</formula>
    </cfRule>
  </conditionalFormatting>
  <conditionalFormatting sqref="BB33">
    <cfRule type="cellIs" dxfId="572" priority="130" stopIfTrue="1" operator="equal">
      <formula>0</formula>
    </cfRule>
    <cfRule type="cellIs" dxfId="571" priority="131" stopIfTrue="1" operator="between">
      <formula>0.1</formula>
      <formula>0.9</formula>
    </cfRule>
    <cfRule type="cellIs" dxfId="570" priority="132" stopIfTrue="1" operator="equal">
      <formula>1</formula>
    </cfRule>
  </conditionalFormatting>
  <conditionalFormatting sqref="AW18 AW29">
    <cfRule type="cellIs" dxfId="569" priority="100" stopIfTrue="1" operator="equal">
      <formula>0</formula>
    </cfRule>
    <cfRule type="cellIs" dxfId="568" priority="101" stopIfTrue="1" operator="between">
      <formula>0.1</formula>
      <formula>0.9</formula>
    </cfRule>
    <cfRule type="cellIs" dxfId="567" priority="102" stopIfTrue="1" operator="equal">
      <formula>1</formula>
    </cfRule>
  </conditionalFormatting>
  <conditionalFormatting sqref="AW18 AW29">
    <cfRule type="cellIs" dxfId="566" priority="97" stopIfTrue="1" operator="equal">
      <formula>0</formula>
    </cfRule>
    <cfRule type="cellIs" dxfId="565" priority="98" stopIfTrue="1" operator="between">
      <formula>0.1</formula>
      <formula>0.9</formula>
    </cfRule>
    <cfRule type="cellIs" dxfId="564" priority="99" stopIfTrue="1" operator="equal">
      <formula>1</formula>
    </cfRule>
  </conditionalFormatting>
  <conditionalFormatting sqref="AW18 AW29">
    <cfRule type="cellIs" dxfId="563" priority="94" stopIfTrue="1" operator="equal">
      <formula>0</formula>
    </cfRule>
    <cfRule type="cellIs" dxfId="562" priority="95" stopIfTrue="1" operator="between">
      <formula>0.1</formula>
      <formula>0.9</formula>
    </cfRule>
    <cfRule type="cellIs" dxfId="561" priority="96" stopIfTrue="1" operator="equal">
      <formula>1</formula>
    </cfRule>
  </conditionalFormatting>
  <conditionalFormatting sqref="AH33">
    <cfRule type="cellIs" dxfId="560" priority="91" stopIfTrue="1" operator="equal">
      <formula>0</formula>
    </cfRule>
    <cfRule type="cellIs" dxfId="559" priority="92" stopIfTrue="1" operator="between">
      <formula>0.1</formula>
      <formula>0.9</formula>
    </cfRule>
    <cfRule type="cellIs" dxfId="558" priority="93" stopIfTrue="1" operator="equal">
      <formula>1</formula>
    </cfRule>
  </conditionalFormatting>
  <conditionalFormatting sqref="AH33">
    <cfRule type="cellIs" dxfId="557" priority="88" stopIfTrue="1" operator="equal">
      <formula>0</formula>
    </cfRule>
    <cfRule type="cellIs" dxfId="556" priority="89" stopIfTrue="1" operator="between">
      <formula>0.1</formula>
      <formula>0.9</formula>
    </cfRule>
    <cfRule type="cellIs" dxfId="555" priority="90" stopIfTrue="1" operator="equal">
      <formula>1</formula>
    </cfRule>
  </conditionalFormatting>
  <conditionalFormatting sqref="AH33">
    <cfRule type="cellIs" dxfId="554" priority="85" stopIfTrue="1" operator="equal">
      <formula>0</formula>
    </cfRule>
    <cfRule type="cellIs" dxfId="553" priority="86" stopIfTrue="1" operator="between">
      <formula>0.1</formula>
      <formula>0.9</formula>
    </cfRule>
    <cfRule type="cellIs" dxfId="552" priority="87" stopIfTrue="1" operator="equal">
      <formula>1</formula>
    </cfRule>
  </conditionalFormatting>
  <conditionalFormatting sqref="AM33">
    <cfRule type="cellIs" dxfId="551" priority="82" stopIfTrue="1" operator="equal">
      <formula>0</formula>
    </cfRule>
    <cfRule type="cellIs" dxfId="550" priority="83" stopIfTrue="1" operator="between">
      <formula>0.1</formula>
      <formula>0.9</formula>
    </cfRule>
    <cfRule type="cellIs" dxfId="549" priority="84" stopIfTrue="1" operator="equal">
      <formula>1</formula>
    </cfRule>
  </conditionalFormatting>
  <conditionalFormatting sqref="AM33">
    <cfRule type="cellIs" dxfId="548" priority="79" stopIfTrue="1" operator="equal">
      <formula>0</formula>
    </cfRule>
    <cfRule type="cellIs" dxfId="547" priority="80" stopIfTrue="1" operator="between">
      <formula>0.1</formula>
      <formula>0.9</formula>
    </cfRule>
    <cfRule type="cellIs" dxfId="546" priority="81" stopIfTrue="1" operator="equal">
      <formula>1</formula>
    </cfRule>
  </conditionalFormatting>
  <conditionalFormatting sqref="AM33">
    <cfRule type="cellIs" dxfId="545" priority="76" stopIfTrue="1" operator="equal">
      <formula>0</formula>
    </cfRule>
    <cfRule type="cellIs" dxfId="544" priority="77" stopIfTrue="1" operator="between">
      <formula>0.1</formula>
      <formula>0.9</formula>
    </cfRule>
    <cfRule type="cellIs" dxfId="543" priority="78" stopIfTrue="1" operator="equal">
      <formula>1</formula>
    </cfRule>
  </conditionalFormatting>
  <conditionalFormatting sqref="AR33">
    <cfRule type="cellIs" dxfId="542" priority="73" stopIfTrue="1" operator="equal">
      <formula>0</formula>
    </cfRule>
    <cfRule type="cellIs" dxfId="541" priority="74" stopIfTrue="1" operator="between">
      <formula>0.1</formula>
      <formula>0.9</formula>
    </cfRule>
    <cfRule type="cellIs" dxfId="540" priority="75" stopIfTrue="1" operator="equal">
      <formula>1</formula>
    </cfRule>
  </conditionalFormatting>
  <conditionalFormatting sqref="AR33">
    <cfRule type="cellIs" dxfId="539" priority="70" stopIfTrue="1" operator="equal">
      <formula>0</formula>
    </cfRule>
    <cfRule type="cellIs" dxfId="538" priority="71" stopIfTrue="1" operator="between">
      <formula>0.1</formula>
      <formula>0.9</formula>
    </cfRule>
    <cfRule type="cellIs" dxfId="537" priority="72" stopIfTrue="1" operator="equal">
      <formula>1</formula>
    </cfRule>
  </conditionalFormatting>
  <conditionalFormatting sqref="AR33">
    <cfRule type="cellIs" dxfId="536" priority="67" stopIfTrue="1" operator="equal">
      <formula>0</formula>
    </cfRule>
    <cfRule type="cellIs" dxfId="535" priority="68" stopIfTrue="1" operator="between">
      <formula>0.1</formula>
      <formula>0.9</formula>
    </cfRule>
    <cfRule type="cellIs" dxfId="534" priority="69" stopIfTrue="1" operator="equal">
      <formula>1</formula>
    </cfRule>
  </conditionalFormatting>
  <conditionalFormatting sqref="AW33">
    <cfRule type="cellIs" dxfId="533" priority="64" stopIfTrue="1" operator="equal">
      <formula>0</formula>
    </cfRule>
    <cfRule type="cellIs" dxfId="532" priority="65" stopIfTrue="1" operator="between">
      <formula>0.1</formula>
      <formula>0.9</formula>
    </cfRule>
    <cfRule type="cellIs" dxfId="531" priority="66" stopIfTrue="1" operator="equal">
      <formula>1</formula>
    </cfRule>
  </conditionalFormatting>
  <conditionalFormatting sqref="AW33">
    <cfRule type="cellIs" dxfId="530" priority="61" stopIfTrue="1" operator="equal">
      <formula>0</formula>
    </cfRule>
    <cfRule type="cellIs" dxfId="529" priority="62" stopIfTrue="1" operator="between">
      <formula>0.1</formula>
      <formula>0.9</formula>
    </cfRule>
    <cfRule type="cellIs" dxfId="528" priority="63" stopIfTrue="1" operator="equal">
      <formula>1</formula>
    </cfRule>
  </conditionalFormatting>
  <conditionalFormatting sqref="AW33">
    <cfRule type="cellIs" dxfId="527" priority="58" stopIfTrue="1" operator="equal">
      <formula>0</formula>
    </cfRule>
    <cfRule type="cellIs" dxfId="526" priority="59" stopIfTrue="1" operator="between">
      <formula>0.1</formula>
      <formula>0.9</formula>
    </cfRule>
    <cfRule type="cellIs" dxfId="525" priority="60" stopIfTrue="1" operator="equal">
      <formula>1</formula>
    </cfRule>
  </conditionalFormatting>
  <conditionalFormatting sqref="AC29:AC31 AC54 AC43:AC44 AC47">
    <cfRule type="cellIs" dxfId="524" priority="55" stopIfTrue="1" operator="equal">
      <formula>0</formula>
    </cfRule>
    <cfRule type="cellIs" dxfId="523" priority="56" stopIfTrue="1" operator="between">
      <formula>0.1</formula>
      <formula>0.9</formula>
    </cfRule>
    <cfRule type="cellIs" dxfId="522" priority="57" stopIfTrue="1" operator="equal">
      <formula>1</formula>
    </cfRule>
  </conditionalFormatting>
  <conditionalFormatting sqref="AC39 AC51 AC18:AC20 AC24:AC27">
    <cfRule type="cellIs" dxfId="521" priority="52" stopIfTrue="1" operator="equal">
      <formula>0</formula>
    </cfRule>
    <cfRule type="cellIs" dxfId="520" priority="53" stopIfTrue="1" operator="between">
      <formula>0.1</formula>
      <formula>0.9</formula>
    </cfRule>
    <cfRule type="cellIs" dxfId="519" priority="54" stopIfTrue="1" operator="equal">
      <formula>1</formula>
    </cfRule>
  </conditionalFormatting>
  <conditionalFormatting sqref="AC39 AC51 AC18:AC20 AC24:AC27">
    <cfRule type="cellIs" dxfId="518" priority="49" stopIfTrue="1" operator="equal">
      <formula>0</formula>
    </cfRule>
    <cfRule type="cellIs" dxfId="517" priority="50" stopIfTrue="1" operator="between">
      <formula>0.1</formula>
      <formula>0.9</formula>
    </cfRule>
    <cfRule type="cellIs" dxfId="516" priority="51" stopIfTrue="1" operator="equal">
      <formula>1</formula>
    </cfRule>
  </conditionalFormatting>
  <conditionalFormatting sqref="AC39 AC51 AC18:AC20 AC24:AC27">
    <cfRule type="cellIs" dxfId="515" priority="46" stopIfTrue="1" operator="equal">
      <formula>0</formula>
    </cfRule>
    <cfRule type="cellIs" dxfId="514" priority="47" stopIfTrue="1" operator="between">
      <formula>0.1</formula>
      <formula>0.9</formula>
    </cfRule>
    <cfRule type="cellIs" dxfId="513" priority="48" stopIfTrue="1" operator="equal">
      <formula>1</formula>
    </cfRule>
  </conditionalFormatting>
  <conditionalFormatting sqref="AH18 AH29">
    <cfRule type="cellIs" dxfId="512" priority="127" stopIfTrue="1" operator="equal">
      <formula>0</formula>
    </cfRule>
    <cfRule type="cellIs" dxfId="511" priority="128" stopIfTrue="1" operator="between">
      <formula>0.1</formula>
      <formula>0.9</formula>
    </cfRule>
    <cfRule type="cellIs" dxfId="510" priority="129" stopIfTrue="1" operator="equal">
      <formula>1</formula>
    </cfRule>
  </conditionalFormatting>
  <conditionalFormatting sqref="AH18 AH29">
    <cfRule type="cellIs" dxfId="509" priority="124" stopIfTrue="1" operator="equal">
      <formula>0</formula>
    </cfRule>
    <cfRule type="cellIs" dxfId="508" priority="125" stopIfTrue="1" operator="between">
      <formula>0.1</formula>
      <formula>0.9</formula>
    </cfRule>
    <cfRule type="cellIs" dxfId="507" priority="126" stopIfTrue="1" operator="equal">
      <formula>1</formula>
    </cfRule>
  </conditionalFormatting>
  <conditionalFormatting sqref="AH18 AH29">
    <cfRule type="cellIs" dxfId="506" priority="121" stopIfTrue="1" operator="equal">
      <formula>0</formula>
    </cfRule>
    <cfRule type="cellIs" dxfId="505" priority="122" stopIfTrue="1" operator="between">
      <formula>0.1</formula>
      <formula>0.9</formula>
    </cfRule>
    <cfRule type="cellIs" dxfId="504" priority="123" stopIfTrue="1" operator="equal">
      <formula>1</formula>
    </cfRule>
  </conditionalFormatting>
  <conditionalFormatting sqref="AM18 AM29">
    <cfRule type="cellIs" dxfId="503" priority="118" stopIfTrue="1" operator="equal">
      <formula>0</formula>
    </cfRule>
    <cfRule type="cellIs" dxfId="502" priority="119" stopIfTrue="1" operator="between">
      <formula>0.1</formula>
      <formula>0.9</formula>
    </cfRule>
    <cfRule type="cellIs" dxfId="501" priority="120" stopIfTrue="1" operator="equal">
      <formula>1</formula>
    </cfRule>
  </conditionalFormatting>
  <conditionalFormatting sqref="AM18 AM29">
    <cfRule type="cellIs" dxfId="500" priority="115" stopIfTrue="1" operator="equal">
      <formula>0</formula>
    </cfRule>
    <cfRule type="cellIs" dxfId="499" priority="116" stopIfTrue="1" operator="between">
      <formula>0.1</formula>
      <formula>0.9</formula>
    </cfRule>
    <cfRule type="cellIs" dxfId="498" priority="117" stopIfTrue="1" operator="equal">
      <formula>1</formula>
    </cfRule>
  </conditionalFormatting>
  <conditionalFormatting sqref="AM18 AM29">
    <cfRule type="cellIs" dxfId="497" priority="112" stopIfTrue="1" operator="equal">
      <formula>0</formula>
    </cfRule>
    <cfRule type="cellIs" dxfId="496" priority="113" stopIfTrue="1" operator="between">
      <formula>0.1</formula>
      <formula>0.9</formula>
    </cfRule>
    <cfRule type="cellIs" dxfId="495" priority="114" stopIfTrue="1" operator="equal">
      <formula>1</formula>
    </cfRule>
  </conditionalFormatting>
  <conditionalFormatting sqref="AR18 AR29">
    <cfRule type="cellIs" dxfId="494" priority="109" stopIfTrue="1" operator="equal">
      <formula>0</formula>
    </cfRule>
    <cfRule type="cellIs" dxfId="493" priority="110" stopIfTrue="1" operator="between">
      <formula>0.1</formula>
      <formula>0.9</formula>
    </cfRule>
    <cfRule type="cellIs" dxfId="492" priority="111" stopIfTrue="1" operator="equal">
      <formula>1</formula>
    </cfRule>
  </conditionalFormatting>
  <conditionalFormatting sqref="AR18 AR29">
    <cfRule type="cellIs" dxfId="491" priority="106" stopIfTrue="1" operator="equal">
      <formula>0</formula>
    </cfRule>
    <cfRule type="cellIs" dxfId="490" priority="107" stopIfTrue="1" operator="between">
      <formula>0.1</formula>
      <formula>0.9</formula>
    </cfRule>
    <cfRule type="cellIs" dxfId="489" priority="108" stopIfTrue="1" operator="equal">
      <formula>1</formula>
    </cfRule>
  </conditionalFormatting>
  <conditionalFormatting sqref="AR18 AR29">
    <cfRule type="cellIs" dxfId="488" priority="103" stopIfTrue="1" operator="equal">
      <formula>0</formula>
    </cfRule>
    <cfRule type="cellIs" dxfId="487" priority="104" stopIfTrue="1" operator="between">
      <formula>0.1</formula>
      <formula>0.9</formula>
    </cfRule>
    <cfRule type="cellIs" dxfId="486" priority="105" stopIfTrue="1" operator="equal">
      <formula>1</formula>
    </cfRule>
  </conditionalFormatting>
  <conditionalFormatting sqref="AC32">
    <cfRule type="cellIs" dxfId="485" priority="43" stopIfTrue="1" operator="equal">
      <formula>0</formula>
    </cfRule>
    <cfRule type="cellIs" dxfId="484" priority="44" stopIfTrue="1" operator="between">
      <formula>0.1</formula>
      <formula>0.9</formula>
    </cfRule>
    <cfRule type="cellIs" dxfId="483" priority="45" stopIfTrue="1" operator="equal">
      <formula>1</formula>
    </cfRule>
  </conditionalFormatting>
  <conditionalFormatting sqref="AC32">
    <cfRule type="cellIs" dxfId="482" priority="40" stopIfTrue="1" operator="equal">
      <formula>0</formula>
    </cfRule>
    <cfRule type="cellIs" dxfId="481" priority="41" stopIfTrue="1" operator="between">
      <formula>0.1</formula>
      <formula>0.9</formula>
    </cfRule>
    <cfRule type="cellIs" dxfId="480" priority="42" stopIfTrue="1" operator="equal">
      <formula>1</formula>
    </cfRule>
  </conditionalFormatting>
  <conditionalFormatting sqref="AC32">
    <cfRule type="cellIs" dxfId="479" priority="37" stopIfTrue="1" operator="equal">
      <formula>0</formula>
    </cfRule>
    <cfRule type="cellIs" dxfId="478" priority="38" stopIfTrue="1" operator="between">
      <formula>0.1</formula>
      <formula>0.9</formula>
    </cfRule>
    <cfRule type="cellIs" dxfId="477" priority="39" stopIfTrue="1" operator="equal">
      <formula>1</formula>
    </cfRule>
  </conditionalFormatting>
  <conditionalFormatting sqref="AC33">
    <cfRule type="cellIs" dxfId="476" priority="34" stopIfTrue="1" operator="equal">
      <formula>0</formula>
    </cfRule>
    <cfRule type="cellIs" dxfId="475" priority="35" stopIfTrue="1" operator="between">
      <formula>0.1</formula>
      <formula>0.9</formula>
    </cfRule>
    <cfRule type="cellIs" dxfId="474" priority="36" stopIfTrue="1" operator="equal">
      <formula>1</formula>
    </cfRule>
  </conditionalFormatting>
  <conditionalFormatting sqref="AC33">
    <cfRule type="cellIs" dxfId="473" priority="31" stopIfTrue="1" operator="equal">
      <formula>0</formula>
    </cfRule>
    <cfRule type="cellIs" dxfId="472" priority="32" stopIfTrue="1" operator="between">
      <formula>0.1</formula>
      <formula>0.9</formula>
    </cfRule>
    <cfRule type="cellIs" dxfId="471" priority="33" stopIfTrue="1" operator="equal">
      <formula>1</formula>
    </cfRule>
  </conditionalFormatting>
  <conditionalFormatting sqref="AC33">
    <cfRule type="cellIs" dxfId="470" priority="28" stopIfTrue="1" operator="equal">
      <formula>0</formula>
    </cfRule>
    <cfRule type="cellIs" dxfId="469" priority="29" stopIfTrue="1" operator="between">
      <formula>0.1</formula>
      <formula>0.9</formula>
    </cfRule>
    <cfRule type="cellIs" dxfId="468" priority="30" stopIfTrue="1" operator="equal">
      <formula>1</formula>
    </cfRule>
  </conditionalFormatting>
  <conditionalFormatting sqref="AC34">
    <cfRule type="cellIs" dxfId="467" priority="25" stopIfTrue="1" operator="equal">
      <formula>0</formula>
    </cfRule>
    <cfRule type="cellIs" dxfId="466" priority="26" stopIfTrue="1" operator="between">
      <formula>0.1</formula>
      <formula>0.9</formula>
    </cfRule>
    <cfRule type="cellIs" dxfId="465" priority="27" stopIfTrue="1" operator="equal">
      <formula>1</formula>
    </cfRule>
  </conditionalFormatting>
  <conditionalFormatting sqref="AC34">
    <cfRule type="cellIs" dxfId="464" priority="22" stopIfTrue="1" operator="equal">
      <formula>0</formula>
    </cfRule>
    <cfRule type="cellIs" dxfId="463" priority="23" stopIfTrue="1" operator="between">
      <formula>0.1</formula>
      <formula>0.9</formula>
    </cfRule>
    <cfRule type="cellIs" dxfId="462" priority="24" stopIfTrue="1" operator="equal">
      <formula>1</formula>
    </cfRule>
  </conditionalFormatting>
  <conditionalFormatting sqref="AC34">
    <cfRule type="cellIs" dxfId="461" priority="19" stopIfTrue="1" operator="equal">
      <formula>0</formula>
    </cfRule>
    <cfRule type="cellIs" dxfId="460" priority="20" stopIfTrue="1" operator="between">
      <formula>0.1</formula>
      <formula>0.9</formula>
    </cfRule>
    <cfRule type="cellIs" dxfId="459" priority="21" stopIfTrue="1" operator="equal">
      <formula>1</formula>
    </cfRule>
  </conditionalFormatting>
  <conditionalFormatting sqref="AC50">
    <cfRule type="cellIs" dxfId="458" priority="16" stopIfTrue="1" operator="equal">
      <formula>0</formula>
    </cfRule>
    <cfRule type="cellIs" dxfId="457" priority="17" stopIfTrue="1" operator="between">
      <formula>0.1</formula>
      <formula>0.9</formula>
    </cfRule>
    <cfRule type="cellIs" dxfId="456" priority="18" stopIfTrue="1" operator="equal">
      <formula>1</formula>
    </cfRule>
  </conditionalFormatting>
  <conditionalFormatting sqref="AC50">
    <cfRule type="cellIs" dxfId="455" priority="13" stopIfTrue="1" operator="equal">
      <formula>0</formula>
    </cfRule>
    <cfRule type="cellIs" dxfId="454" priority="14" stopIfTrue="1" operator="between">
      <formula>0.1</formula>
      <formula>0.9</formula>
    </cfRule>
    <cfRule type="cellIs" dxfId="453" priority="15" stopIfTrue="1" operator="equal">
      <formula>1</formula>
    </cfRule>
  </conditionalFormatting>
  <conditionalFormatting sqref="AC50">
    <cfRule type="cellIs" dxfId="452" priority="10" stopIfTrue="1" operator="equal">
      <formula>0</formula>
    </cfRule>
    <cfRule type="cellIs" dxfId="451" priority="11" stopIfTrue="1" operator="between">
      <formula>0.1</formula>
      <formula>0.9</formula>
    </cfRule>
    <cfRule type="cellIs" dxfId="450" priority="12" stopIfTrue="1" operator="equal">
      <formula>1</formula>
    </cfRule>
  </conditionalFormatting>
  <conditionalFormatting sqref="AC46">
    <cfRule type="cellIs" dxfId="449" priority="7" stopIfTrue="1" operator="equal">
      <formula>0</formula>
    </cfRule>
    <cfRule type="cellIs" dxfId="448" priority="8" stopIfTrue="1" operator="between">
      <formula>0.1</formula>
      <formula>0.9</formula>
    </cfRule>
    <cfRule type="cellIs" dxfId="447" priority="9" stopIfTrue="1" operator="equal">
      <formula>1</formula>
    </cfRule>
  </conditionalFormatting>
  <conditionalFormatting sqref="AC46">
    <cfRule type="cellIs" dxfId="446" priority="4" stopIfTrue="1" operator="equal">
      <formula>0</formula>
    </cfRule>
    <cfRule type="cellIs" dxfId="445" priority="5" stopIfTrue="1" operator="between">
      <formula>0.1</formula>
      <formula>0.9</formula>
    </cfRule>
    <cfRule type="cellIs" dxfId="444" priority="6" stopIfTrue="1" operator="equal">
      <formula>1</formula>
    </cfRule>
  </conditionalFormatting>
  <conditionalFormatting sqref="AC46">
    <cfRule type="cellIs" dxfId="443" priority="1" stopIfTrue="1" operator="equal">
      <formula>0</formula>
    </cfRule>
    <cfRule type="cellIs" dxfId="442" priority="2" stopIfTrue="1" operator="between">
      <formula>0.1</formula>
      <formula>0.9</formula>
    </cfRule>
    <cfRule type="cellIs" dxfId="441"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C92"/>
  <sheetViews>
    <sheetView showGridLines="0" zoomScaleNormal="100" workbookViewId="0">
      <selection activeCell="D1" sqref="D1"/>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440" priority="145" stopIfTrue="1" operator="equal">
      <formula>0</formula>
    </cfRule>
    <cfRule type="cellIs" dxfId="439" priority="146" stopIfTrue="1" operator="between">
      <formula>0.1</formula>
      <formula>0.9</formula>
    </cfRule>
    <cfRule type="cellIs" dxfId="438" priority="147" stopIfTrue="1" operator="equal">
      <formula>1</formula>
    </cfRule>
  </conditionalFormatting>
  <conditionalFormatting sqref="BB18 BB29">
    <cfRule type="cellIs" dxfId="437" priority="142" stopIfTrue="1" operator="equal">
      <formula>0</formula>
    </cfRule>
    <cfRule type="cellIs" dxfId="436" priority="143" stopIfTrue="1" operator="between">
      <formula>0.1</formula>
      <formula>0.9</formula>
    </cfRule>
    <cfRule type="cellIs" dxfId="435" priority="144" stopIfTrue="1" operator="equal">
      <formula>1</formula>
    </cfRule>
  </conditionalFormatting>
  <conditionalFormatting sqref="BB18 BB29">
    <cfRule type="cellIs" dxfId="434" priority="139" stopIfTrue="1" operator="equal">
      <formula>0</formula>
    </cfRule>
    <cfRule type="cellIs" dxfId="433" priority="140" stopIfTrue="1" operator="between">
      <formula>0.1</formula>
      <formula>0.9</formula>
    </cfRule>
    <cfRule type="cellIs" dxfId="432" priority="141" stopIfTrue="1" operator="equal">
      <formula>1</formula>
    </cfRule>
  </conditionalFormatting>
  <conditionalFormatting sqref="BB33">
    <cfRule type="cellIs" dxfId="431" priority="136" stopIfTrue="1" operator="equal">
      <formula>0</formula>
    </cfRule>
    <cfRule type="cellIs" dxfId="430" priority="137" stopIfTrue="1" operator="between">
      <formula>0.1</formula>
      <formula>0.9</formula>
    </cfRule>
    <cfRule type="cellIs" dxfId="429" priority="138" stopIfTrue="1" operator="equal">
      <formula>1</formula>
    </cfRule>
  </conditionalFormatting>
  <conditionalFormatting sqref="BB33">
    <cfRule type="cellIs" dxfId="428" priority="133" stopIfTrue="1" operator="equal">
      <formula>0</formula>
    </cfRule>
    <cfRule type="cellIs" dxfId="427" priority="134" stopIfTrue="1" operator="between">
      <formula>0.1</formula>
      <formula>0.9</formula>
    </cfRule>
    <cfRule type="cellIs" dxfId="426" priority="135" stopIfTrue="1" operator="equal">
      <formula>1</formula>
    </cfRule>
  </conditionalFormatting>
  <conditionalFormatting sqref="BB33">
    <cfRule type="cellIs" dxfId="425" priority="130" stopIfTrue="1" operator="equal">
      <formula>0</formula>
    </cfRule>
    <cfRule type="cellIs" dxfId="424" priority="131" stopIfTrue="1" operator="between">
      <formula>0.1</formula>
      <formula>0.9</formula>
    </cfRule>
    <cfRule type="cellIs" dxfId="423" priority="132" stopIfTrue="1" operator="equal">
      <formula>1</formula>
    </cfRule>
  </conditionalFormatting>
  <conditionalFormatting sqref="AW18 AW29">
    <cfRule type="cellIs" dxfId="422" priority="100" stopIfTrue="1" operator="equal">
      <formula>0</formula>
    </cfRule>
    <cfRule type="cellIs" dxfId="421" priority="101" stopIfTrue="1" operator="between">
      <formula>0.1</formula>
      <formula>0.9</formula>
    </cfRule>
    <cfRule type="cellIs" dxfId="420" priority="102" stopIfTrue="1" operator="equal">
      <formula>1</formula>
    </cfRule>
  </conditionalFormatting>
  <conditionalFormatting sqref="AW18 AW29">
    <cfRule type="cellIs" dxfId="419" priority="97" stopIfTrue="1" operator="equal">
      <formula>0</formula>
    </cfRule>
    <cfRule type="cellIs" dxfId="418" priority="98" stopIfTrue="1" operator="between">
      <formula>0.1</formula>
      <formula>0.9</formula>
    </cfRule>
    <cfRule type="cellIs" dxfId="417" priority="99" stopIfTrue="1" operator="equal">
      <formula>1</formula>
    </cfRule>
  </conditionalFormatting>
  <conditionalFormatting sqref="AW18 AW29">
    <cfRule type="cellIs" dxfId="416" priority="94" stopIfTrue="1" operator="equal">
      <formula>0</formula>
    </cfRule>
    <cfRule type="cellIs" dxfId="415" priority="95" stopIfTrue="1" operator="between">
      <formula>0.1</formula>
      <formula>0.9</formula>
    </cfRule>
    <cfRule type="cellIs" dxfId="414" priority="96" stopIfTrue="1" operator="equal">
      <formula>1</formula>
    </cfRule>
  </conditionalFormatting>
  <conditionalFormatting sqref="AH33">
    <cfRule type="cellIs" dxfId="413" priority="91" stopIfTrue="1" operator="equal">
      <formula>0</formula>
    </cfRule>
    <cfRule type="cellIs" dxfId="412" priority="92" stopIfTrue="1" operator="between">
      <formula>0.1</formula>
      <formula>0.9</formula>
    </cfRule>
    <cfRule type="cellIs" dxfId="411" priority="93" stopIfTrue="1" operator="equal">
      <formula>1</formula>
    </cfRule>
  </conditionalFormatting>
  <conditionalFormatting sqref="AH33">
    <cfRule type="cellIs" dxfId="410" priority="88" stopIfTrue="1" operator="equal">
      <formula>0</formula>
    </cfRule>
    <cfRule type="cellIs" dxfId="409" priority="89" stopIfTrue="1" operator="between">
      <formula>0.1</formula>
      <formula>0.9</formula>
    </cfRule>
    <cfRule type="cellIs" dxfId="408" priority="90" stopIfTrue="1" operator="equal">
      <formula>1</formula>
    </cfRule>
  </conditionalFormatting>
  <conditionalFormatting sqref="AH33">
    <cfRule type="cellIs" dxfId="407" priority="85" stopIfTrue="1" operator="equal">
      <formula>0</formula>
    </cfRule>
    <cfRule type="cellIs" dxfId="406" priority="86" stopIfTrue="1" operator="between">
      <formula>0.1</formula>
      <formula>0.9</formula>
    </cfRule>
    <cfRule type="cellIs" dxfId="405" priority="87" stopIfTrue="1" operator="equal">
      <formula>1</formula>
    </cfRule>
  </conditionalFormatting>
  <conditionalFormatting sqref="AM33">
    <cfRule type="cellIs" dxfId="404" priority="82" stopIfTrue="1" operator="equal">
      <formula>0</formula>
    </cfRule>
    <cfRule type="cellIs" dxfId="403" priority="83" stopIfTrue="1" operator="between">
      <formula>0.1</formula>
      <formula>0.9</formula>
    </cfRule>
    <cfRule type="cellIs" dxfId="402" priority="84" stopIfTrue="1" operator="equal">
      <formula>1</formula>
    </cfRule>
  </conditionalFormatting>
  <conditionalFormatting sqref="AM33">
    <cfRule type="cellIs" dxfId="401" priority="79" stopIfTrue="1" operator="equal">
      <formula>0</formula>
    </cfRule>
    <cfRule type="cellIs" dxfId="400" priority="80" stopIfTrue="1" operator="between">
      <formula>0.1</formula>
      <formula>0.9</formula>
    </cfRule>
    <cfRule type="cellIs" dxfId="399" priority="81" stopIfTrue="1" operator="equal">
      <formula>1</formula>
    </cfRule>
  </conditionalFormatting>
  <conditionalFormatting sqref="AM33">
    <cfRule type="cellIs" dxfId="398" priority="76" stopIfTrue="1" operator="equal">
      <formula>0</formula>
    </cfRule>
    <cfRule type="cellIs" dxfId="397" priority="77" stopIfTrue="1" operator="between">
      <formula>0.1</formula>
      <formula>0.9</formula>
    </cfRule>
    <cfRule type="cellIs" dxfId="396" priority="78" stopIfTrue="1" operator="equal">
      <formula>1</formula>
    </cfRule>
  </conditionalFormatting>
  <conditionalFormatting sqref="AR33">
    <cfRule type="cellIs" dxfId="395" priority="73" stopIfTrue="1" operator="equal">
      <formula>0</formula>
    </cfRule>
    <cfRule type="cellIs" dxfId="394" priority="74" stopIfTrue="1" operator="between">
      <formula>0.1</formula>
      <formula>0.9</formula>
    </cfRule>
    <cfRule type="cellIs" dxfId="393" priority="75" stopIfTrue="1" operator="equal">
      <formula>1</formula>
    </cfRule>
  </conditionalFormatting>
  <conditionalFormatting sqref="AR33">
    <cfRule type="cellIs" dxfId="392" priority="70" stopIfTrue="1" operator="equal">
      <formula>0</formula>
    </cfRule>
    <cfRule type="cellIs" dxfId="391" priority="71" stopIfTrue="1" operator="between">
      <formula>0.1</formula>
      <formula>0.9</formula>
    </cfRule>
    <cfRule type="cellIs" dxfId="390" priority="72" stopIfTrue="1" operator="equal">
      <formula>1</formula>
    </cfRule>
  </conditionalFormatting>
  <conditionalFormatting sqref="AR33">
    <cfRule type="cellIs" dxfId="389" priority="67" stopIfTrue="1" operator="equal">
      <formula>0</formula>
    </cfRule>
    <cfRule type="cellIs" dxfId="388" priority="68" stopIfTrue="1" operator="between">
      <formula>0.1</formula>
      <formula>0.9</formula>
    </cfRule>
    <cfRule type="cellIs" dxfId="387" priority="69" stopIfTrue="1" operator="equal">
      <formula>1</formula>
    </cfRule>
  </conditionalFormatting>
  <conditionalFormatting sqref="AW33">
    <cfRule type="cellIs" dxfId="386" priority="64" stopIfTrue="1" operator="equal">
      <formula>0</formula>
    </cfRule>
    <cfRule type="cellIs" dxfId="385" priority="65" stopIfTrue="1" operator="between">
      <formula>0.1</formula>
      <formula>0.9</formula>
    </cfRule>
    <cfRule type="cellIs" dxfId="384" priority="66" stopIfTrue="1" operator="equal">
      <formula>1</formula>
    </cfRule>
  </conditionalFormatting>
  <conditionalFormatting sqref="AW33">
    <cfRule type="cellIs" dxfId="383" priority="61" stopIfTrue="1" operator="equal">
      <formula>0</formula>
    </cfRule>
    <cfRule type="cellIs" dxfId="382" priority="62" stopIfTrue="1" operator="between">
      <formula>0.1</formula>
      <formula>0.9</formula>
    </cfRule>
    <cfRule type="cellIs" dxfId="381" priority="63" stopIfTrue="1" operator="equal">
      <formula>1</formula>
    </cfRule>
  </conditionalFormatting>
  <conditionalFormatting sqref="AW33">
    <cfRule type="cellIs" dxfId="380" priority="58" stopIfTrue="1" operator="equal">
      <formula>0</formula>
    </cfRule>
    <cfRule type="cellIs" dxfId="379" priority="59" stopIfTrue="1" operator="between">
      <formula>0.1</formula>
      <formula>0.9</formula>
    </cfRule>
    <cfRule type="cellIs" dxfId="378" priority="60" stopIfTrue="1" operator="equal">
      <formula>1</formula>
    </cfRule>
  </conditionalFormatting>
  <conditionalFormatting sqref="AC29:AC31 AC54 AC43:AC44 AC47">
    <cfRule type="cellIs" dxfId="377" priority="55" stopIfTrue="1" operator="equal">
      <formula>0</formula>
    </cfRule>
    <cfRule type="cellIs" dxfId="376" priority="56" stopIfTrue="1" operator="between">
      <formula>0.1</formula>
      <formula>0.9</formula>
    </cfRule>
    <cfRule type="cellIs" dxfId="375" priority="57" stopIfTrue="1" operator="equal">
      <formula>1</formula>
    </cfRule>
  </conditionalFormatting>
  <conditionalFormatting sqref="AC39 AC51 AC18:AC20 AC24:AC27">
    <cfRule type="cellIs" dxfId="374" priority="52" stopIfTrue="1" operator="equal">
      <formula>0</formula>
    </cfRule>
    <cfRule type="cellIs" dxfId="373" priority="53" stopIfTrue="1" operator="between">
      <formula>0.1</formula>
      <formula>0.9</formula>
    </cfRule>
    <cfRule type="cellIs" dxfId="372" priority="54" stopIfTrue="1" operator="equal">
      <formula>1</formula>
    </cfRule>
  </conditionalFormatting>
  <conditionalFormatting sqref="AC39 AC51 AC18:AC20 AC24:AC27">
    <cfRule type="cellIs" dxfId="371" priority="49" stopIfTrue="1" operator="equal">
      <formula>0</formula>
    </cfRule>
    <cfRule type="cellIs" dxfId="370" priority="50" stopIfTrue="1" operator="between">
      <formula>0.1</formula>
      <formula>0.9</formula>
    </cfRule>
    <cfRule type="cellIs" dxfId="369" priority="51" stopIfTrue="1" operator="equal">
      <formula>1</formula>
    </cfRule>
  </conditionalFormatting>
  <conditionalFormatting sqref="AC39 AC51 AC18:AC20 AC24:AC27">
    <cfRule type="cellIs" dxfId="368" priority="46" stopIfTrue="1" operator="equal">
      <formula>0</formula>
    </cfRule>
    <cfRule type="cellIs" dxfId="367" priority="47" stopIfTrue="1" operator="between">
      <formula>0.1</formula>
      <formula>0.9</formula>
    </cfRule>
    <cfRule type="cellIs" dxfId="366" priority="48" stopIfTrue="1" operator="equal">
      <formula>1</formula>
    </cfRule>
  </conditionalFormatting>
  <conditionalFormatting sqref="AH18 AH29">
    <cfRule type="cellIs" dxfId="365" priority="127" stopIfTrue="1" operator="equal">
      <formula>0</formula>
    </cfRule>
    <cfRule type="cellIs" dxfId="364" priority="128" stopIfTrue="1" operator="between">
      <formula>0.1</formula>
      <formula>0.9</formula>
    </cfRule>
    <cfRule type="cellIs" dxfId="363" priority="129" stopIfTrue="1" operator="equal">
      <formula>1</formula>
    </cfRule>
  </conditionalFormatting>
  <conditionalFormatting sqref="AH18 AH29">
    <cfRule type="cellIs" dxfId="362" priority="124" stopIfTrue="1" operator="equal">
      <formula>0</formula>
    </cfRule>
    <cfRule type="cellIs" dxfId="361" priority="125" stopIfTrue="1" operator="between">
      <formula>0.1</formula>
      <formula>0.9</formula>
    </cfRule>
    <cfRule type="cellIs" dxfId="360" priority="126" stopIfTrue="1" operator="equal">
      <formula>1</formula>
    </cfRule>
  </conditionalFormatting>
  <conditionalFormatting sqref="AH18 AH29">
    <cfRule type="cellIs" dxfId="359" priority="121" stopIfTrue="1" operator="equal">
      <formula>0</formula>
    </cfRule>
    <cfRule type="cellIs" dxfId="358" priority="122" stopIfTrue="1" operator="between">
      <formula>0.1</formula>
      <formula>0.9</formula>
    </cfRule>
    <cfRule type="cellIs" dxfId="357" priority="123" stopIfTrue="1" operator="equal">
      <formula>1</formula>
    </cfRule>
  </conditionalFormatting>
  <conditionalFormatting sqref="AM18 AM29">
    <cfRule type="cellIs" dxfId="356" priority="118" stopIfTrue="1" operator="equal">
      <formula>0</formula>
    </cfRule>
    <cfRule type="cellIs" dxfId="355" priority="119" stopIfTrue="1" operator="between">
      <formula>0.1</formula>
      <formula>0.9</formula>
    </cfRule>
    <cfRule type="cellIs" dxfId="354" priority="120" stopIfTrue="1" operator="equal">
      <formula>1</formula>
    </cfRule>
  </conditionalFormatting>
  <conditionalFormatting sqref="AM18 AM29">
    <cfRule type="cellIs" dxfId="353" priority="115" stopIfTrue="1" operator="equal">
      <formula>0</formula>
    </cfRule>
    <cfRule type="cellIs" dxfId="352" priority="116" stopIfTrue="1" operator="between">
      <formula>0.1</formula>
      <formula>0.9</formula>
    </cfRule>
    <cfRule type="cellIs" dxfId="351" priority="117" stopIfTrue="1" operator="equal">
      <formula>1</formula>
    </cfRule>
  </conditionalFormatting>
  <conditionalFormatting sqref="AM18 AM29">
    <cfRule type="cellIs" dxfId="350" priority="112" stopIfTrue="1" operator="equal">
      <formula>0</formula>
    </cfRule>
    <cfRule type="cellIs" dxfId="349" priority="113" stopIfTrue="1" operator="between">
      <formula>0.1</formula>
      <formula>0.9</formula>
    </cfRule>
    <cfRule type="cellIs" dxfId="348" priority="114" stopIfTrue="1" operator="equal">
      <formula>1</formula>
    </cfRule>
  </conditionalFormatting>
  <conditionalFormatting sqref="AR18 AR29">
    <cfRule type="cellIs" dxfId="347" priority="109" stopIfTrue="1" operator="equal">
      <formula>0</formula>
    </cfRule>
    <cfRule type="cellIs" dxfId="346" priority="110" stopIfTrue="1" operator="between">
      <formula>0.1</formula>
      <formula>0.9</formula>
    </cfRule>
    <cfRule type="cellIs" dxfId="345" priority="111" stopIfTrue="1" operator="equal">
      <formula>1</formula>
    </cfRule>
  </conditionalFormatting>
  <conditionalFormatting sqref="AR18 AR29">
    <cfRule type="cellIs" dxfId="344" priority="106" stopIfTrue="1" operator="equal">
      <formula>0</formula>
    </cfRule>
    <cfRule type="cellIs" dxfId="343" priority="107" stopIfTrue="1" operator="between">
      <formula>0.1</formula>
      <formula>0.9</formula>
    </cfRule>
    <cfRule type="cellIs" dxfId="342" priority="108" stopIfTrue="1" operator="equal">
      <formula>1</formula>
    </cfRule>
  </conditionalFormatting>
  <conditionalFormatting sqref="AR18 AR29">
    <cfRule type="cellIs" dxfId="341" priority="103" stopIfTrue="1" operator="equal">
      <formula>0</formula>
    </cfRule>
    <cfRule type="cellIs" dxfId="340" priority="104" stopIfTrue="1" operator="between">
      <formula>0.1</formula>
      <formula>0.9</formula>
    </cfRule>
    <cfRule type="cellIs" dxfId="339" priority="105" stopIfTrue="1" operator="equal">
      <formula>1</formula>
    </cfRule>
  </conditionalFormatting>
  <conditionalFormatting sqref="AC32">
    <cfRule type="cellIs" dxfId="338" priority="43" stopIfTrue="1" operator="equal">
      <formula>0</formula>
    </cfRule>
    <cfRule type="cellIs" dxfId="337" priority="44" stopIfTrue="1" operator="between">
      <formula>0.1</formula>
      <formula>0.9</formula>
    </cfRule>
    <cfRule type="cellIs" dxfId="336" priority="45" stopIfTrue="1" operator="equal">
      <formula>1</formula>
    </cfRule>
  </conditionalFormatting>
  <conditionalFormatting sqref="AC32">
    <cfRule type="cellIs" dxfId="335" priority="40" stopIfTrue="1" operator="equal">
      <formula>0</formula>
    </cfRule>
    <cfRule type="cellIs" dxfId="334" priority="41" stopIfTrue="1" operator="between">
      <formula>0.1</formula>
      <formula>0.9</formula>
    </cfRule>
    <cfRule type="cellIs" dxfId="333" priority="42" stopIfTrue="1" operator="equal">
      <formula>1</formula>
    </cfRule>
  </conditionalFormatting>
  <conditionalFormatting sqref="AC32">
    <cfRule type="cellIs" dxfId="332" priority="37" stopIfTrue="1" operator="equal">
      <formula>0</formula>
    </cfRule>
    <cfRule type="cellIs" dxfId="331" priority="38" stopIfTrue="1" operator="between">
      <formula>0.1</formula>
      <formula>0.9</formula>
    </cfRule>
    <cfRule type="cellIs" dxfId="330" priority="39" stopIfTrue="1" operator="equal">
      <formula>1</formula>
    </cfRule>
  </conditionalFormatting>
  <conditionalFormatting sqref="AC33">
    <cfRule type="cellIs" dxfId="329" priority="34" stopIfTrue="1" operator="equal">
      <formula>0</formula>
    </cfRule>
    <cfRule type="cellIs" dxfId="328" priority="35" stopIfTrue="1" operator="between">
      <formula>0.1</formula>
      <formula>0.9</formula>
    </cfRule>
    <cfRule type="cellIs" dxfId="327" priority="36" stopIfTrue="1" operator="equal">
      <formula>1</formula>
    </cfRule>
  </conditionalFormatting>
  <conditionalFormatting sqref="AC33">
    <cfRule type="cellIs" dxfId="326" priority="31" stopIfTrue="1" operator="equal">
      <formula>0</formula>
    </cfRule>
    <cfRule type="cellIs" dxfId="325" priority="32" stopIfTrue="1" operator="between">
      <formula>0.1</formula>
      <formula>0.9</formula>
    </cfRule>
    <cfRule type="cellIs" dxfId="324" priority="33" stopIfTrue="1" operator="equal">
      <formula>1</formula>
    </cfRule>
  </conditionalFormatting>
  <conditionalFormatting sqref="AC33">
    <cfRule type="cellIs" dxfId="323" priority="28" stopIfTrue="1" operator="equal">
      <formula>0</formula>
    </cfRule>
    <cfRule type="cellIs" dxfId="322" priority="29" stopIfTrue="1" operator="between">
      <formula>0.1</formula>
      <formula>0.9</formula>
    </cfRule>
    <cfRule type="cellIs" dxfId="321" priority="30" stopIfTrue="1" operator="equal">
      <formula>1</formula>
    </cfRule>
  </conditionalFormatting>
  <conditionalFormatting sqref="AC34">
    <cfRule type="cellIs" dxfId="320" priority="25" stopIfTrue="1" operator="equal">
      <formula>0</formula>
    </cfRule>
    <cfRule type="cellIs" dxfId="319" priority="26" stopIfTrue="1" operator="between">
      <formula>0.1</formula>
      <formula>0.9</formula>
    </cfRule>
    <cfRule type="cellIs" dxfId="318" priority="27" stopIfTrue="1" operator="equal">
      <formula>1</formula>
    </cfRule>
  </conditionalFormatting>
  <conditionalFormatting sqref="AC34">
    <cfRule type="cellIs" dxfId="317" priority="22" stopIfTrue="1" operator="equal">
      <formula>0</formula>
    </cfRule>
    <cfRule type="cellIs" dxfId="316" priority="23" stopIfTrue="1" operator="between">
      <formula>0.1</formula>
      <formula>0.9</formula>
    </cfRule>
    <cfRule type="cellIs" dxfId="315" priority="24" stopIfTrue="1" operator="equal">
      <formula>1</formula>
    </cfRule>
  </conditionalFormatting>
  <conditionalFormatting sqref="AC34">
    <cfRule type="cellIs" dxfId="314" priority="19" stopIfTrue="1" operator="equal">
      <formula>0</formula>
    </cfRule>
    <cfRule type="cellIs" dxfId="313" priority="20" stopIfTrue="1" operator="between">
      <formula>0.1</formula>
      <formula>0.9</formula>
    </cfRule>
    <cfRule type="cellIs" dxfId="312" priority="21" stopIfTrue="1" operator="equal">
      <formula>1</formula>
    </cfRule>
  </conditionalFormatting>
  <conditionalFormatting sqref="AC50">
    <cfRule type="cellIs" dxfId="311" priority="16" stopIfTrue="1" operator="equal">
      <formula>0</formula>
    </cfRule>
    <cfRule type="cellIs" dxfId="310" priority="17" stopIfTrue="1" operator="between">
      <formula>0.1</formula>
      <formula>0.9</formula>
    </cfRule>
    <cfRule type="cellIs" dxfId="309" priority="18" stopIfTrue="1" operator="equal">
      <formula>1</formula>
    </cfRule>
  </conditionalFormatting>
  <conditionalFormatting sqref="AC50">
    <cfRule type="cellIs" dxfId="308" priority="13" stopIfTrue="1" operator="equal">
      <formula>0</formula>
    </cfRule>
    <cfRule type="cellIs" dxfId="307" priority="14" stopIfTrue="1" operator="between">
      <formula>0.1</formula>
      <formula>0.9</formula>
    </cfRule>
    <cfRule type="cellIs" dxfId="306" priority="15" stopIfTrue="1" operator="equal">
      <formula>1</formula>
    </cfRule>
  </conditionalFormatting>
  <conditionalFormatting sqref="AC50">
    <cfRule type="cellIs" dxfId="305" priority="10" stopIfTrue="1" operator="equal">
      <formula>0</formula>
    </cfRule>
    <cfRule type="cellIs" dxfId="304" priority="11" stopIfTrue="1" operator="between">
      <formula>0.1</formula>
      <formula>0.9</formula>
    </cfRule>
    <cfRule type="cellIs" dxfId="303" priority="12" stopIfTrue="1" operator="equal">
      <formula>1</formula>
    </cfRule>
  </conditionalFormatting>
  <conditionalFormatting sqref="AC46">
    <cfRule type="cellIs" dxfId="302" priority="7" stopIfTrue="1" operator="equal">
      <formula>0</formula>
    </cfRule>
    <cfRule type="cellIs" dxfId="301" priority="8" stopIfTrue="1" operator="between">
      <formula>0.1</formula>
      <formula>0.9</formula>
    </cfRule>
    <cfRule type="cellIs" dxfId="300" priority="9" stopIfTrue="1" operator="equal">
      <formula>1</formula>
    </cfRule>
  </conditionalFormatting>
  <conditionalFormatting sqref="AC46">
    <cfRule type="cellIs" dxfId="299" priority="4" stopIfTrue="1" operator="equal">
      <formula>0</formula>
    </cfRule>
    <cfRule type="cellIs" dxfId="298" priority="5" stopIfTrue="1" operator="between">
      <formula>0.1</formula>
      <formula>0.9</formula>
    </cfRule>
    <cfRule type="cellIs" dxfId="297" priority="6" stopIfTrue="1" operator="equal">
      <formula>1</formula>
    </cfRule>
  </conditionalFormatting>
  <conditionalFormatting sqref="AC46">
    <cfRule type="cellIs" dxfId="296" priority="1" stopIfTrue="1" operator="equal">
      <formula>0</formula>
    </cfRule>
    <cfRule type="cellIs" dxfId="295" priority="2" stopIfTrue="1" operator="between">
      <formula>0.1</formula>
      <formula>0.9</formula>
    </cfRule>
    <cfRule type="cellIs" dxfId="294"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C92"/>
  <sheetViews>
    <sheetView showGridLines="0" zoomScaleNormal="100" workbookViewId="0">
      <selection activeCell="D1" sqref="D1"/>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293" priority="145" stopIfTrue="1" operator="equal">
      <formula>0</formula>
    </cfRule>
    <cfRule type="cellIs" dxfId="292" priority="146" stopIfTrue="1" operator="between">
      <formula>0.1</formula>
      <formula>0.9</formula>
    </cfRule>
    <cfRule type="cellIs" dxfId="291" priority="147" stopIfTrue="1" operator="equal">
      <formula>1</formula>
    </cfRule>
  </conditionalFormatting>
  <conditionalFormatting sqref="BB18 BB29">
    <cfRule type="cellIs" dxfId="290" priority="142" stopIfTrue="1" operator="equal">
      <formula>0</formula>
    </cfRule>
    <cfRule type="cellIs" dxfId="289" priority="143" stopIfTrue="1" operator="between">
      <formula>0.1</formula>
      <formula>0.9</formula>
    </cfRule>
    <cfRule type="cellIs" dxfId="288" priority="144" stopIfTrue="1" operator="equal">
      <formula>1</formula>
    </cfRule>
  </conditionalFormatting>
  <conditionalFormatting sqref="BB18 BB29">
    <cfRule type="cellIs" dxfId="287" priority="139" stopIfTrue="1" operator="equal">
      <formula>0</formula>
    </cfRule>
    <cfRule type="cellIs" dxfId="286" priority="140" stopIfTrue="1" operator="between">
      <formula>0.1</formula>
      <formula>0.9</formula>
    </cfRule>
    <cfRule type="cellIs" dxfId="285" priority="141" stopIfTrue="1" operator="equal">
      <formula>1</formula>
    </cfRule>
  </conditionalFormatting>
  <conditionalFormatting sqref="BB33">
    <cfRule type="cellIs" dxfId="284" priority="136" stopIfTrue="1" operator="equal">
      <formula>0</formula>
    </cfRule>
    <cfRule type="cellIs" dxfId="283" priority="137" stopIfTrue="1" operator="between">
      <formula>0.1</formula>
      <formula>0.9</formula>
    </cfRule>
    <cfRule type="cellIs" dxfId="282" priority="138" stopIfTrue="1" operator="equal">
      <formula>1</formula>
    </cfRule>
  </conditionalFormatting>
  <conditionalFormatting sqref="BB33">
    <cfRule type="cellIs" dxfId="281" priority="133" stopIfTrue="1" operator="equal">
      <formula>0</formula>
    </cfRule>
    <cfRule type="cellIs" dxfId="280" priority="134" stopIfTrue="1" operator="between">
      <formula>0.1</formula>
      <formula>0.9</formula>
    </cfRule>
    <cfRule type="cellIs" dxfId="279" priority="135" stopIfTrue="1" operator="equal">
      <formula>1</formula>
    </cfRule>
  </conditionalFormatting>
  <conditionalFormatting sqref="BB33">
    <cfRule type="cellIs" dxfId="278" priority="130" stopIfTrue="1" operator="equal">
      <formula>0</formula>
    </cfRule>
    <cfRule type="cellIs" dxfId="277" priority="131" stopIfTrue="1" operator="between">
      <formula>0.1</formula>
      <formula>0.9</formula>
    </cfRule>
    <cfRule type="cellIs" dxfId="276" priority="132" stopIfTrue="1" operator="equal">
      <formula>1</formula>
    </cfRule>
  </conditionalFormatting>
  <conditionalFormatting sqref="AW18 AW29">
    <cfRule type="cellIs" dxfId="275" priority="100" stopIfTrue="1" operator="equal">
      <formula>0</formula>
    </cfRule>
    <cfRule type="cellIs" dxfId="274" priority="101" stopIfTrue="1" operator="between">
      <formula>0.1</formula>
      <formula>0.9</formula>
    </cfRule>
    <cfRule type="cellIs" dxfId="273" priority="102" stopIfTrue="1" operator="equal">
      <formula>1</formula>
    </cfRule>
  </conditionalFormatting>
  <conditionalFormatting sqref="AW18 AW29">
    <cfRule type="cellIs" dxfId="272" priority="97" stopIfTrue="1" operator="equal">
      <formula>0</formula>
    </cfRule>
    <cfRule type="cellIs" dxfId="271" priority="98" stopIfTrue="1" operator="between">
      <formula>0.1</formula>
      <formula>0.9</formula>
    </cfRule>
    <cfRule type="cellIs" dxfId="270" priority="99" stopIfTrue="1" operator="equal">
      <formula>1</formula>
    </cfRule>
  </conditionalFormatting>
  <conditionalFormatting sqref="AW18 AW29">
    <cfRule type="cellIs" dxfId="269" priority="94" stopIfTrue="1" operator="equal">
      <formula>0</formula>
    </cfRule>
    <cfRule type="cellIs" dxfId="268" priority="95" stopIfTrue="1" operator="between">
      <formula>0.1</formula>
      <formula>0.9</formula>
    </cfRule>
    <cfRule type="cellIs" dxfId="267" priority="96" stopIfTrue="1" operator="equal">
      <formula>1</formula>
    </cfRule>
  </conditionalFormatting>
  <conditionalFormatting sqref="AH33">
    <cfRule type="cellIs" dxfId="266" priority="91" stopIfTrue="1" operator="equal">
      <formula>0</formula>
    </cfRule>
    <cfRule type="cellIs" dxfId="265" priority="92" stopIfTrue="1" operator="between">
      <formula>0.1</formula>
      <formula>0.9</formula>
    </cfRule>
    <cfRule type="cellIs" dxfId="264" priority="93" stopIfTrue="1" operator="equal">
      <formula>1</formula>
    </cfRule>
  </conditionalFormatting>
  <conditionalFormatting sqref="AH33">
    <cfRule type="cellIs" dxfId="263" priority="88" stopIfTrue="1" operator="equal">
      <formula>0</formula>
    </cfRule>
    <cfRule type="cellIs" dxfId="262" priority="89" stopIfTrue="1" operator="between">
      <formula>0.1</formula>
      <formula>0.9</formula>
    </cfRule>
    <cfRule type="cellIs" dxfId="261" priority="90" stopIfTrue="1" operator="equal">
      <formula>1</formula>
    </cfRule>
  </conditionalFormatting>
  <conditionalFormatting sqref="AH33">
    <cfRule type="cellIs" dxfId="260" priority="85" stopIfTrue="1" operator="equal">
      <formula>0</formula>
    </cfRule>
    <cfRule type="cellIs" dxfId="259" priority="86" stopIfTrue="1" operator="between">
      <formula>0.1</formula>
      <formula>0.9</formula>
    </cfRule>
    <cfRule type="cellIs" dxfId="258" priority="87" stopIfTrue="1" operator="equal">
      <formula>1</formula>
    </cfRule>
  </conditionalFormatting>
  <conditionalFormatting sqref="AM33">
    <cfRule type="cellIs" dxfId="257" priority="82" stopIfTrue="1" operator="equal">
      <formula>0</formula>
    </cfRule>
    <cfRule type="cellIs" dxfId="256" priority="83" stopIfTrue="1" operator="between">
      <formula>0.1</formula>
      <formula>0.9</formula>
    </cfRule>
    <cfRule type="cellIs" dxfId="255" priority="84" stopIfTrue="1" operator="equal">
      <formula>1</formula>
    </cfRule>
  </conditionalFormatting>
  <conditionalFormatting sqref="AM33">
    <cfRule type="cellIs" dxfId="254" priority="79" stopIfTrue="1" operator="equal">
      <formula>0</formula>
    </cfRule>
    <cfRule type="cellIs" dxfId="253" priority="80" stopIfTrue="1" operator="between">
      <formula>0.1</formula>
      <formula>0.9</formula>
    </cfRule>
    <cfRule type="cellIs" dxfId="252" priority="81" stopIfTrue="1" operator="equal">
      <formula>1</formula>
    </cfRule>
  </conditionalFormatting>
  <conditionalFormatting sqref="AM33">
    <cfRule type="cellIs" dxfId="251" priority="76" stopIfTrue="1" operator="equal">
      <formula>0</formula>
    </cfRule>
    <cfRule type="cellIs" dxfId="250" priority="77" stopIfTrue="1" operator="between">
      <formula>0.1</formula>
      <formula>0.9</formula>
    </cfRule>
    <cfRule type="cellIs" dxfId="249" priority="78" stopIfTrue="1" operator="equal">
      <formula>1</formula>
    </cfRule>
  </conditionalFormatting>
  <conditionalFormatting sqref="AR33">
    <cfRule type="cellIs" dxfId="248" priority="73" stopIfTrue="1" operator="equal">
      <formula>0</formula>
    </cfRule>
    <cfRule type="cellIs" dxfId="247" priority="74" stopIfTrue="1" operator="between">
      <formula>0.1</formula>
      <formula>0.9</formula>
    </cfRule>
    <cfRule type="cellIs" dxfId="246" priority="75" stopIfTrue="1" operator="equal">
      <formula>1</formula>
    </cfRule>
  </conditionalFormatting>
  <conditionalFormatting sqref="AR33">
    <cfRule type="cellIs" dxfId="245" priority="70" stopIfTrue="1" operator="equal">
      <formula>0</formula>
    </cfRule>
    <cfRule type="cellIs" dxfId="244" priority="71" stopIfTrue="1" operator="between">
      <formula>0.1</formula>
      <formula>0.9</formula>
    </cfRule>
    <cfRule type="cellIs" dxfId="243" priority="72" stopIfTrue="1" operator="equal">
      <formula>1</formula>
    </cfRule>
  </conditionalFormatting>
  <conditionalFormatting sqref="AR33">
    <cfRule type="cellIs" dxfId="242" priority="67" stopIfTrue="1" operator="equal">
      <formula>0</formula>
    </cfRule>
    <cfRule type="cellIs" dxfId="241" priority="68" stopIfTrue="1" operator="between">
      <formula>0.1</formula>
      <formula>0.9</formula>
    </cfRule>
    <cfRule type="cellIs" dxfId="240" priority="69" stopIfTrue="1" operator="equal">
      <formula>1</formula>
    </cfRule>
  </conditionalFormatting>
  <conditionalFormatting sqref="AW33">
    <cfRule type="cellIs" dxfId="239" priority="64" stopIfTrue="1" operator="equal">
      <formula>0</formula>
    </cfRule>
    <cfRule type="cellIs" dxfId="238" priority="65" stopIfTrue="1" operator="between">
      <formula>0.1</formula>
      <formula>0.9</formula>
    </cfRule>
    <cfRule type="cellIs" dxfId="237" priority="66" stopIfTrue="1" operator="equal">
      <formula>1</formula>
    </cfRule>
  </conditionalFormatting>
  <conditionalFormatting sqref="AW33">
    <cfRule type="cellIs" dxfId="236" priority="61" stopIfTrue="1" operator="equal">
      <formula>0</formula>
    </cfRule>
    <cfRule type="cellIs" dxfId="235" priority="62" stopIfTrue="1" operator="between">
      <formula>0.1</formula>
      <formula>0.9</formula>
    </cfRule>
    <cfRule type="cellIs" dxfId="234" priority="63" stopIfTrue="1" operator="equal">
      <formula>1</formula>
    </cfRule>
  </conditionalFormatting>
  <conditionalFormatting sqref="AW33">
    <cfRule type="cellIs" dxfId="233" priority="58" stopIfTrue="1" operator="equal">
      <formula>0</formula>
    </cfRule>
    <cfRule type="cellIs" dxfId="232" priority="59" stopIfTrue="1" operator="between">
      <formula>0.1</formula>
      <formula>0.9</formula>
    </cfRule>
    <cfRule type="cellIs" dxfId="231" priority="60" stopIfTrue="1" operator="equal">
      <formula>1</formula>
    </cfRule>
  </conditionalFormatting>
  <conditionalFormatting sqref="AC29:AC31 AC54 AC43:AC44 AC47">
    <cfRule type="cellIs" dxfId="230" priority="55" stopIfTrue="1" operator="equal">
      <formula>0</formula>
    </cfRule>
    <cfRule type="cellIs" dxfId="229" priority="56" stopIfTrue="1" operator="between">
      <formula>0.1</formula>
      <formula>0.9</formula>
    </cfRule>
    <cfRule type="cellIs" dxfId="228" priority="57" stopIfTrue="1" operator="equal">
      <formula>1</formula>
    </cfRule>
  </conditionalFormatting>
  <conditionalFormatting sqref="AC39 AC51 AC18:AC20 AC24:AC27">
    <cfRule type="cellIs" dxfId="227" priority="52" stopIfTrue="1" operator="equal">
      <formula>0</formula>
    </cfRule>
    <cfRule type="cellIs" dxfId="226" priority="53" stopIfTrue="1" operator="between">
      <formula>0.1</formula>
      <formula>0.9</formula>
    </cfRule>
    <cfRule type="cellIs" dxfId="225" priority="54" stopIfTrue="1" operator="equal">
      <formula>1</formula>
    </cfRule>
  </conditionalFormatting>
  <conditionalFormatting sqref="AC39 AC51 AC18:AC20 AC24:AC27">
    <cfRule type="cellIs" dxfId="224" priority="49" stopIfTrue="1" operator="equal">
      <formula>0</formula>
    </cfRule>
    <cfRule type="cellIs" dxfId="223" priority="50" stopIfTrue="1" operator="between">
      <formula>0.1</formula>
      <formula>0.9</formula>
    </cfRule>
    <cfRule type="cellIs" dxfId="222" priority="51" stopIfTrue="1" operator="equal">
      <formula>1</formula>
    </cfRule>
  </conditionalFormatting>
  <conditionalFormatting sqref="AC39 AC51 AC18:AC20 AC24:AC27">
    <cfRule type="cellIs" dxfId="221" priority="46" stopIfTrue="1" operator="equal">
      <formula>0</formula>
    </cfRule>
    <cfRule type="cellIs" dxfId="220" priority="47" stopIfTrue="1" operator="between">
      <formula>0.1</formula>
      <formula>0.9</formula>
    </cfRule>
    <cfRule type="cellIs" dxfId="219" priority="48" stopIfTrue="1" operator="equal">
      <formula>1</formula>
    </cfRule>
  </conditionalFormatting>
  <conditionalFormatting sqref="AH18 AH29">
    <cfRule type="cellIs" dxfId="218" priority="127" stopIfTrue="1" operator="equal">
      <formula>0</formula>
    </cfRule>
    <cfRule type="cellIs" dxfId="217" priority="128" stopIfTrue="1" operator="between">
      <formula>0.1</formula>
      <formula>0.9</formula>
    </cfRule>
    <cfRule type="cellIs" dxfId="216" priority="129" stopIfTrue="1" operator="equal">
      <formula>1</formula>
    </cfRule>
  </conditionalFormatting>
  <conditionalFormatting sqref="AH18 AH29">
    <cfRule type="cellIs" dxfId="215" priority="124" stopIfTrue="1" operator="equal">
      <formula>0</formula>
    </cfRule>
    <cfRule type="cellIs" dxfId="214" priority="125" stopIfTrue="1" operator="between">
      <formula>0.1</formula>
      <formula>0.9</formula>
    </cfRule>
    <cfRule type="cellIs" dxfId="213" priority="126" stopIfTrue="1" operator="equal">
      <formula>1</formula>
    </cfRule>
  </conditionalFormatting>
  <conditionalFormatting sqref="AH18 AH29">
    <cfRule type="cellIs" dxfId="212" priority="121" stopIfTrue="1" operator="equal">
      <formula>0</formula>
    </cfRule>
    <cfRule type="cellIs" dxfId="211" priority="122" stopIfTrue="1" operator="between">
      <formula>0.1</formula>
      <formula>0.9</formula>
    </cfRule>
    <cfRule type="cellIs" dxfId="210" priority="123" stopIfTrue="1" operator="equal">
      <formula>1</formula>
    </cfRule>
  </conditionalFormatting>
  <conditionalFormatting sqref="AM18 AM29">
    <cfRule type="cellIs" dxfId="209" priority="118" stopIfTrue="1" operator="equal">
      <formula>0</formula>
    </cfRule>
    <cfRule type="cellIs" dxfId="208" priority="119" stopIfTrue="1" operator="between">
      <formula>0.1</formula>
      <formula>0.9</formula>
    </cfRule>
    <cfRule type="cellIs" dxfId="207" priority="120" stopIfTrue="1" operator="equal">
      <formula>1</formula>
    </cfRule>
  </conditionalFormatting>
  <conditionalFormatting sqref="AM18 AM29">
    <cfRule type="cellIs" dxfId="206" priority="115" stopIfTrue="1" operator="equal">
      <formula>0</formula>
    </cfRule>
    <cfRule type="cellIs" dxfId="205" priority="116" stopIfTrue="1" operator="between">
      <formula>0.1</formula>
      <formula>0.9</formula>
    </cfRule>
    <cfRule type="cellIs" dxfId="204" priority="117" stopIfTrue="1" operator="equal">
      <formula>1</formula>
    </cfRule>
  </conditionalFormatting>
  <conditionalFormatting sqref="AM18 AM29">
    <cfRule type="cellIs" dxfId="203" priority="112" stopIfTrue="1" operator="equal">
      <formula>0</formula>
    </cfRule>
    <cfRule type="cellIs" dxfId="202" priority="113" stopIfTrue="1" operator="between">
      <formula>0.1</formula>
      <formula>0.9</formula>
    </cfRule>
    <cfRule type="cellIs" dxfId="201" priority="114" stopIfTrue="1" operator="equal">
      <formula>1</formula>
    </cfRule>
  </conditionalFormatting>
  <conditionalFormatting sqref="AR18 AR29">
    <cfRule type="cellIs" dxfId="200" priority="109" stopIfTrue="1" operator="equal">
      <formula>0</formula>
    </cfRule>
    <cfRule type="cellIs" dxfId="199" priority="110" stopIfTrue="1" operator="between">
      <formula>0.1</formula>
      <formula>0.9</formula>
    </cfRule>
    <cfRule type="cellIs" dxfId="198" priority="111" stopIfTrue="1" operator="equal">
      <formula>1</formula>
    </cfRule>
  </conditionalFormatting>
  <conditionalFormatting sqref="AR18 AR29">
    <cfRule type="cellIs" dxfId="197" priority="106" stopIfTrue="1" operator="equal">
      <formula>0</formula>
    </cfRule>
    <cfRule type="cellIs" dxfId="196" priority="107" stopIfTrue="1" operator="between">
      <formula>0.1</formula>
      <formula>0.9</formula>
    </cfRule>
    <cfRule type="cellIs" dxfId="195" priority="108" stopIfTrue="1" operator="equal">
      <formula>1</formula>
    </cfRule>
  </conditionalFormatting>
  <conditionalFormatting sqref="AR18 AR29">
    <cfRule type="cellIs" dxfId="194" priority="103" stopIfTrue="1" operator="equal">
      <formula>0</formula>
    </cfRule>
    <cfRule type="cellIs" dxfId="193" priority="104" stopIfTrue="1" operator="between">
      <formula>0.1</formula>
      <formula>0.9</formula>
    </cfRule>
    <cfRule type="cellIs" dxfId="192" priority="105" stopIfTrue="1" operator="equal">
      <formula>1</formula>
    </cfRule>
  </conditionalFormatting>
  <conditionalFormatting sqref="AC32">
    <cfRule type="cellIs" dxfId="191" priority="43" stopIfTrue="1" operator="equal">
      <formula>0</formula>
    </cfRule>
    <cfRule type="cellIs" dxfId="190" priority="44" stopIfTrue="1" operator="between">
      <formula>0.1</formula>
      <formula>0.9</formula>
    </cfRule>
    <cfRule type="cellIs" dxfId="189" priority="45" stopIfTrue="1" operator="equal">
      <formula>1</formula>
    </cfRule>
  </conditionalFormatting>
  <conditionalFormatting sqref="AC32">
    <cfRule type="cellIs" dxfId="188" priority="40" stopIfTrue="1" operator="equal">
      <formula>0</formula>
    </cfRule>
    <cfRule type="cellIs" dxfId="187" priority="41" stopIfTrue="1" operator="between">
      <formula>0.1</formula>
      <formula>0.9</formula>
    </cfRule>
    <cfRule type="cellIs" dxfId="186" priority="42" stopIfTrue="1" operator="equal">
      <formula>1</formula>
    </cfRule>
  </conditionalFormatting>
  <conditionalFormatting sqref="AC32">
    <cfRule type="cellIs" dxfId="185" priority="37" stopIfTrue="1" operator="equal">
      <formula>0</formula>
    </cfRule>
    <cfRule type="cellIs" dxfId="184" priority="38" stopIfTrue="1" operator="between">
      <formula>0.1</formula>
      <formula>0.9</formula>
    </cfRule>
    <cfRule type="cellIs" dxfId="183" priority="39" stopIfTrue="1" operator="equal">
      <formula>1</formula>
    </cfRule>
  </conditionalFormatting>
  <conditionalFormatting sqref="AC33">
    <cfRule type="cellIs" dxfId="182" priority="34" stopIfTrue="1" operator="equal">
      <formula>0</formula>
    </cfRule>
    <cfRule type="cellIs" dxfId="181" priority="35" stopIfTrue="1" operator="between">
      <formula>0.1</formula>
      <formula>0.9</formula>
    </cfRule>
    <cfRule type="cellIs" dxfId="180" priority="36" stopIfTrue="1" operator="equal">
      <formula>1</formula>
    </cfRule>
  </conditionalFormatting>
  <conditionalFormatting sqref="AC33">
    <cfRule type="cellIs" dxfId="179" priority="31" stopIfTrue="1" operator="equal">
      <formula>0</formula>
    </cfRule>
    <cfRule type="cellIs" dxfId="178" priority="32" stopIfTrue="1" operator="between">
      <formula>0.1</formula>
      <formula>0.9</formula>
    </cfRule>
    <cfRule type="cellIs" dxfId="177" priority="33" stopIfTrue="1" operator="equal">
      <formula>1</formula>
    </cfRule>
  </conditionalFormatting>
  <conditionalFormatting sqref="AC33">
    <cfRule type="cellIs" dxfId="176" priority="28" stopIfTrue="1" operator="equal">
      <formula>0</formula>
    </cfRule>
    <cfRule type="cellIs" dxfId="175" priority="29" stopIfTrue="1" operator="between">
      <formula>0.1</formula>
      <formula>0.9</formula>
    </cfRule>
    <cfRule type="cellIs" dxfId="174" priority="30" stopIfTrue="1" operator="equal">
      <formula>1</formula>
    </cfRule>
  </conditionalFormatting>
  <conditionalFormatting sqref="AC34">
    <cfRule type="cellIs" dxfId="173" priority="25" stopIfTrue="1" operator="equal">
      <formula>0</formula>
    </cfRule>
    <cfRule type="cellIs" dxfId="172" priority="26" stopIfTrue="1" operator="between">
      <formula>0.1</formula>
      <formula>0.9</formula>
    </cfRule>
    <cfRule type="cellIs" dxfId="171" priority="27" stopIfTrue="1" operator="equal">
      <formula>1</formula>
    </cfRule>
  </conditionalFormatting>
  <conditionalFormatting sqref="AC34">
    <cfRule type="cellIs" dxfId="170" priority="22" stopIfTrue="1" operator="equal">
      <formula>0</formula>
    </cfRule>
    <cfRule type="cellIs" dxfId="169" priority="23" stopIfTrue="1" operator="between">
      <formula>0.1</formula>
      <formula>0.9</formula>
    </cfRule>
    <cfRule type="cellIs" dxfId="168" priority="24" stopIfTrue="1" operator="equal">
      <formula>1</formula>
    </cfRule>
  </conditionalFormatting>
  <conditionalFormatting sqref="AC34">
    <cfRule type="cellIs" dxfId="167" priority="19" stopIfTrue="1" operator="equal">
      <formula>0</formula>
    </cfRule>
    <cfRule type="cellIs" dxfId="166" priority="20" stopIfTrue="1" operator="between">
      <formula>0.1</formula>
      <formula>0.9</formula>
    </cfRule>
    <cfRule type="cellIs" dxfId="165" priority="21" stopIfTrue="1" operator="equal">
      <formula>1</formula>
    </cfRule>
  </conditionalFormatting>
  <conditionalFormatting sqref="AC50">
    <cfRule type="cellIs" dxfId="164" priority="16" stopIfTrue="1" operator="equal">
      <formula>0</formula>
    </cfRule>
    <cfRule type="cellIs" dxfId="163" priority="17" stopIfTrue="1" operator="between">
      <formula>0.1</formula>
      <formula>0.9</formula>
    </cfRule>
    <cfRule type="cellIs" dxfId="162" priority="18" stopIfTrue="1" operator="equal">
      <formula>1</formula>
    </cfRule>
  </conditionalFormatting>
  <conditionalFormatting sqref="AC50">
    <cfRule type="cellIs" dxfId="161" priority="13" stopIfTrue="1" operator="equal">
      <formula>0</formula>
    </cfRule>
    <cfRule type="cellIs" dxfId="160" priority="14" stopIfTrue="1" operator="between">
      <formula>0.1</formula>
      <formula>0.9</formula>
    </cfRule>
    <cfRule type="cellIs" dxfId="159" priority="15" stopIfTrue="1" operator="equal">
      <formula>1</formula>
    </cfRule>
  </conditionalFormatting>
  <conditionalFormatting sqref="AC50">
    <cfRule type="cellIs" dxfId="158" priority="10" stopIfTrue="1" operator="equal">
      <formula>0</formula>
    </cfRule>
    <cfRule type="cellIs" dxfId="157" priority="11" stopIfTrue="1" operator="between">
      <formula>0.1</formula>
      <formula>0.9</formula>
    </cfRule>
    <cfRule type="cellIs" dxfId="156" priority="12" stopIfTrue="1" operator="equal">
      <formula>1</formula>
    </cfRule>
  </conditionalFormatting>
  <conditionalFormatting sqref="AC46">
    <cfRule type="cellIs" dxfId="155" priority="7" stopIfTrue="1" operator="equal">
      <formula>0</formula>
    </cfRule>
    <cfRule type="cellIs" dxfId="154" priority="8" stopIfTrue="1" operator="between">
      <formula>0.1</formula>
      <formula>0.9</formula>
    </cfRule>
    <cfRule type="cellIs" dxfId="153" priority="9" stopIfTrue="1" operator="equal">
      <formula>1</formula>
    </cfRule>
  </conditionalFormatting>
  <conditionalFormatting sqref="AC46">
    <cfRule type="cellIs" dxfId="152" priority="4" stopIfTrue="1" operator="equal">
      <formula>0</formula>
    </cfRule>
    <cfRule type="cellIs" dxfId="151" priority="5" stopIfTrue="1" operator="between">
      <formula>0.1</formula>
      <formula>0.9</formula>
    </cfRule>
    <cfRule type="cellIs" dxfId="150" priority="6" stopIfTrue="1" operator="equal">
      <formula>1</formula>
    </cfRule>
  </conditionalFormatting>
  <conditionalFormatting sqref="AC46">
    <cfRule type="cellIs" dxfId="149" priority="1" stopIfTrue="1" operator="equal">
      <formula>0</formula>
    </cfRule>
    <cfRule type="cellIs" dxfId="148" priority="2" stopIfTrue="1" operator="between">
      <formula>0.1</formula>
      <formula>0.9</formula>
    </cfRule>
    <cfRule type="cellIs" dxfId="147"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C92"/>
  <sheetViews>
    <sheetView showGridLines="0" zoomScaleNormal="100" workbookViewId="0">
      <selection activeCell="D1" sqref="D1"/>
    </sheetView>
  </sheetViews>
  <sheetFormatPr defaultColWidth="3.42578125" defaultRowHeight="15" outlineLevelCol="1"/>
  <cols>
    <col min="1" max="1" width="1.42578125" style="9" customWidth="1"/>
    <col min="2" max="2" width="37.7109375" style="1" bestFit="1" customWidth="1"/>
    <col min="3" max="3" width="1.7109375" style="161" customWidth="1"/>
    <col min="4" max="7" width="9.42578125" style="2" customWidth="1" outlineLevel="1"/>
    <col min="8" max="8" width="2.7109375" style="3" customWidth="1"/>
    <col min="9" max="12" width="9.42578125" style="2" customWidth="1" outlineLevel="1"/>
    <col min="13" max="13" width="2.7109375" style="4" customWidth="1"/>
    <col min="14" max="17" width="9.42578125" style="2" customWidth="1" outlineLevel="1"/>
    <col min="18" max="18" width="2.7109375" style="4" customWidth="1"/>
    <col min="19" max="22" width="9.42578125" style="2" customWidth="1" outlineLevel="1"/>
    <col min="23" max="23" width="2.7109375" style="4" customWidth="1"/>
    <col min="24" max="27" width="9.42578125" style="2" customWidth="1" outlineLevel="1"/>
    <col min="28" max="28" width="2.7109375" style="114" customWidth="1"/>
    <col min="29" max="29" width="12.42578125" style="9" bestFit="1" customWidth="1"/>
    <col min="30" max="33" width="18.7109375" style="7" customWidth="1" outlineLevel="1"/>
    <col min="34" max="34" width="2.7109375" style="8" customWidth="1"/>
    <col min="35" max="38" width="18.7109375" style="7" customWidth="1" outlineLevel="1"/>
    <col min="39" max="39" width="2.7109375" style="8" customWidth="1"/>
    <col min="40" max="43" width="18.7109375" style="7" customWidth="1" outlineLevel="1"/>
    <col min="44" max="44" width="2.7109375" style="8" customWidth="1"/>
    <col min="45" max="48" width="18.7109375" style="7" customWidth="1" outlineLevel="1"/>
    <col min="49" max="49" width="2.7109375" style="8" customWidth="1"/>
    <col min="50" max="53" width="18.7109375" style="7" customWidth="1" outlineLevel="1"/>
    <col min="54" max="54" width="5" style="94" customWidth="1"/>
    <col min="55" max="55" width="3.42578125" style="1" customWidth="1"/>
    <col min="56" max="16384" width="3.42578125" style="9"/>
  </cols>
  <sheetData>
    <row r="1" spans="2:55" ht="15.75">
      <c r="D1" s="149" t="s">
        <v>16</v>
      </c>
      <c r="E1" s="112"/>
      <c r="F1" s="112"/>
      <c r="G1" s="112"/>
      <c r="H1" s="113"/>
      <c r="I1" s="112"/>
      <c r="J1" s="112"/>
      <c r="K1" s="112"/>
      <c r="L1" s="112"/>
      <c r="M1" s="114"/>
      <c r="N1" s="112"/>
      <c r="O1" s="112"/>
      <c r="P1" s="112"/>
      <c r="Q1" s="112"/>
      <c r="R1" s="114"/>
      <c r="S1" s="112"/>
      <c r="T1" s="112"/>
      <c r="U1" s="112"/>
      <c r="V1" s="112"/>
      <c r="W1" s="114"/>
      <c r="X1" s="112"/>
      <c r="Y1" s="112"/>
      <c r="Z1" s="112"/>
      <c r="AA1" s="112"/>
    </row>
    <row r="2" spans="2:55" ht="15.75">
      <c r="D2" s="112"/>
      <c r="E2" s="112"/>
      <c r="F2" s="112"/>
      <c r="G2" s="112"/>
      <c r="H2" s="113"/>
      <c r="I2" s="112"/>
      <c r="J2" s="112"/>
      <c r="K2" s="112"/>
      <c r="L2" s="112"/>
      <c r="M2" s="114"/>
      <c r="N2" s="112"/>
      <c r="O2" s="112"/>
      <c r="P2" s="112"/>
      <c r="Q2" s="112"/>
      <c r="R2" s="114"/>
      <c r="S2" s="112"/>
      <c r="T2" s="112"/>
      <c r="U2" s="112"/>
      <c r="V2" s="112"/>
      <c r="W2" s="114"/>
      <c r="X2" s="112"/>
      <c r="Y2" s="112"/>
      <c r="Z2" s="112"/>
      <c r="AA2" s="112"/>
      <c r="AC2" s="5"/>
      <c r="AD2" s="6"/>
      <c r="AE2" s="6"/>
      <c r="AI2" s="6"/>
      <c r="AJ2" s="6"/>
      <c r="AN2" s="6"/>
      <c r="AO2" s="6"/>
      <c r="AS2" s="6"/>
      <c r="AT2" s="6"/>
      <c r="AX2" s="6"/>
      <c r="AY2" s="6"/>
    </row>
    <row r="3" spans="2:55" ht="20.25" customHeight="1">
      <c r="D3" s="112"/>
      <c r="E3" s="112"/>
      <c r="F3" s="112"/>
      <c r="G3" s="112"/>
      <c r="H3" s="113"/>
      <c r="I3" s="112"/>
      <c r="J3" s="112"/>
      <c r="K3" s="112"/>
      <c r="L3" s="112"/>
      <c r="M3" s="114"/>
      <c r="N3" s="112"/>
      <c r="O3" s="112"/>
      <c r="P3" s="112"/>
      <c r="Q3" s="112"/>
      <c r="R3" s="114"/>
      <c r="S3" s="112"/>
      <c r="T3" s="112"/>
      <c r="U3" s="112"/>
      <c r="V3" s="112"/>
      <c r="W3" s="114"/>
      <c r="X3" s="112"/>
      <c r="Y3" s="112"/>
      <c r="Z3" s="112"/>
      <c r="AA3" s="112"/>
      <c r="AC3" s="5"/>
      <c r="AD3" s="195"/>
      <c r="AE3" s="196"/>
      <c r="AF3" s="196"/>
      <c r="AG3" s="197"/>
      <c r="AH3" s="150"/>
      <c r="AI3" s="195"/>
      <c r="AJ3" s="196"/>
      <c r="AK3" s="196"/>
      <c r="AL3" s="197"/>
      <c r="AM3" s="150"/>
      <c r="AN3" s="195"/>
      <c r="AO3" s="196"/>
      <c r="AP3" s="196"/>
      <c r="AQ3" s="197"/>
      <c r="AR3" s="150"/>
      <c r="AS3" s="195"/>
      <c r="AT3" s="196"/>
      <c r="AU3" s="196"/>
      <c r="AV3" s="197"/>
      <c r="AW3" s="150"/>
      <c r="AX3" s="195"/>
      <c r="AY3" s="196"/>
      <c r="AZ3" s="196"/>
      <c r="BA3" s="197"/>
    </row>
    <row r="4" spans="2:55" ht="18.75">
      <c r="D4" s="115"/>
      <c r="E4" s="115"/>
      <c r="F4" s="115"/>
      <c r="G4" s="115"/>
      <c r="H4" s="116"/>
      <c r="I4" s="115"/>
      <c r="J4" s="115"/>
      <c r="K4" s="115"/>
      <c r="L4" s="115"/>
      <c r="M4" s="117"/>
      <c r="N4" s="115"/>
      <c r="O4" s="115"/>
      <c r="P4" s="115"/>
      <c r="Q4" s="115"/>
      <c r="R4" s="117"/>
      <c r="S4" s="115"/>
      <c r="T4" s="115"/>
      <c r="U4" s="115"/>
      <c r="V4" s="115"/>
      <c r="W4" s="117"/>
      <c r="X4" s="115"/>
      <c r="Y4" s="115"/>
      <c r="Z4" s="115"/>
      <c r="AA4" s="115"/>
      <c r="AB4" s="117"/>
      <c r="AC4" s="10"/>
      <c r="AD4" s="198"/>
      <c r="AE4" s="199"/>
      <c r="AF4" s="199"/>
      <c r="AG4" s="200"/>
      <c r="AH4" s="151"/>
      <c r="AI4" s="198"/>
      <c r="AJ4" s="199"/>
      <c r="AK4" s="199"/>
      <c r="AL4" s="200"/>
      <c r="AM4" s="151"/>
      <c r="AN4" s="198"/>
      <c r="AO4" s="199"/>
      <c r="AP4" s="199"/>
      <c r="AQ4" s="200"/>
      <c r="AR4" s="151"/>
      <c r="AS4" s="198"/>
      <c r="AT4" s="199"/>
      <c r="AU4" s="199"/>
      <c r="AV4" s="200"/>
      <c r="AW4" s="151"/>
      <c r="AX4" s="198"/>
      <c r="AY4" s="199"/>
      <c r="AZ4" s="199"/>
      <c r="BA4" s="200"/>
      <c r="BB4" s="95"/>
    </row>
    <row r="5" spans="2:55" ht="18.75">
      <c r="D5" s="115"/>
      <c r="E5" s="115"/>
      <c r="F5" s="115"/>
      <c r="G5" s="115"/>
      <c r="H5" s="116"/>
      <c r="I5" s="115"/>
      <c r="J5" s="115"/>
      <c r="K5" s="115"/>
      <c r="L5" s="115"/>
      <c r="M5" s="117"/>
      <c r="N5" s="115"/>
      <c r="O5" s="115"/>
      <c r="P5" s="115"/>
      <c r="Q5" s="115"/>
      <c r="R5" s="117"/>
      <c r="S5" s="115"/>
      <c r="T5" s="115"/>
      <c r="U5" s="115"/>
      <c r="V5" s="115"/>
      <c r="W5" s="117"/>
      <c r="X5" s="115"/>
      <c r="Y5" s="115"/>
      <c r="Z5" s="115"/>
      <c r="AA5" s="115"/>
      <c r="AB5" s="117"/>
      <c r="AC5" s="10"/>
      <c r="AD5" s="201"/>
      <c r="AE5" s="202"/>
      <c r="AF5" s="202"/>
      <c r="AG5" s="203"/>
      <c r="AH5" s="151"/>
      <c r="AI5" s="201"/>
      <c r="AJ5" s="202"/>
      <c r="AK5" s="202"/>
      <c r="AL5" s="203"/>
      <c r="AM5" s="151"/>
      <c r="AN5" s="201"/>
      <c r="AO5" s="202"/>
      <c r="AP5" s="202"/>
      <c r="AQ5" s="203"/>
      <c r="AR5" s="151"/>
      <c r="AS5" s="201"/>
      <c r="AT5" s="202"/>
      <c r="AU5" s="202"/>
      <c r="AV5" s="203"/>
      <c r="AW5" s="151"/>
      <c r="AX5" s="201"/>
      <c r="AY5" s="202"/>
      <c r="AZ5" s="202"/>
      <c r="BA5" s="203"/>
      <c r="BB5" s="95"/>
    </row>
    <row r="6" spans="2:55">
      <c r="B6" s="13" t="s">
        <v>0</v>
      </c>
      <c r="C6" s="14"/>
      <c r="D6" s="115"/>
      <c r="E6" s="115"/>
      <c r="F6" s="115"/>
      <c r="G6" s="115"/>
      <c r="H6" s="116"/>
      <c r="I6" s="115"/>
      <c r="J6" s="115"/>
      <c r="K6" s="115"/>
      <c r="L6" s="115"/>
      <c r="M6" s="117"/>
      <c r="N6" s="115"/>
      <c r="O6" s="115"/>
      <c r="P6" s="115"/>
      <c r="Q6" s="115"/>
      <c r="R6" s="117"/>
      <c r="S6" s="115"/>
      <c r="T6" s="115"/>
      <c r="U6" s="115"/>
      <c r="V6" s="115"/>
      <c r="W6" s="117"/>
      <c r="X6" s="115"/>
      <c r="Y6" s="115"/>
      <c r="Z6" s="115"/>
      <c r="AA6" s="115"/>
      <c r="AB6" s="117"/>
      <c r="AC6" s="10"/>
      <c r="AD6" s="11"/>
      <c r="AE6" s="11"/>
      <c r="AF6" s="11"/>
      <c r="AG6" s="11"/>
      <c r="AH6" s="12"/>
      <c r="AI6" s="11"/>
      <c r="AJ6" s="11"/>
      <c r="AK6" s="11"/>
      <c r="AL6" s="11"/>
      <c r="AM6" s="12"/>
      <c r="AN6" s="11"/>
      <c r="AO6" s="11"/>
      <c r="AP6" s="11"/>
      <c r="AQ6" s="11"/>
      <c r="AR6" s="12"/>
      <c r="AS6" s="11"/>
      <c r="AT6" s="11"/>
      <c r="AU6" s="11"/>
      <c r="AV6" s="11"/>
      <c r="AW6" s="12"/>
      <c r="AX6" s="11"/>
      <c r="AY6" s="11"/>
      <c r="AZ6" s="11"/>
      <c r="BA6" s="11"/>
      <c r="BB6" s="95"/>
    </row>
    <row r="7" spans="2:55">
      <c r="B7" s="15" t="str">
        <f ca="1">IFERROR(INDEX(donnees!$B:$C,MATCH($B$9,donnees!$B:$B,0),2),"")</f>
        <v/>
      </c>
      <c r="C7" s="16"/>
      <c r="D7" s="115"/>
      <c r="E7" s="115"/>
      <c r="F7" s="115"/>
      <c r="G7" s="115"/>
      <c r="H7" s="116"/>
      <c r="I7" s="115"/>
      <c r="J7" s="115"/>
      <c r="K7" s="115"/>
      <c r="L7" s="115"/>
      <c r="M7" s="117"/>
      <c r="N7" s="115"/>
      <c r="O7" s="115"/>
      <c r="P7" s="115"/>
      <c r="Q7" s="115"/>
      <c r="R7" s="117"/>
      <c r="S7" s="115"/>
      <c r="T7" s="115"/>
      <c r="U7" s="115"/>
      <c r="V7" s="115"/>
      <c r="W7" s="117"/>
      <c r="X7" s="115"/>
      <c r="Y7" s="115"/>
      <c r="Z7" s="115"/>
      <c r="AA7" s="115"/>
      <c r="AB7" s="117"/>
      <c r="AC7" s="10"/>
      <c r="AD7" s="11"/>
      <c r="AE7" s="11"/>
      <c r="AF7" s="11"/>
      <c r="AG7" s="11"/>
      <c r="AH7" s="12"/>
      <c r="AI7" s="11"/>
      <c r="AJ7" s="11"/>
      <c r="AK7" s="11"/>
      <c r="AL7" s="11"/>
      <c r="AM7" s="12"/>
      <c r="AN7" s="11"/>
      <c r="AO7" s="11"/>
      <c r="AP7" s="11"/>
      <c r="AQ7" s="11"/>
      <c r="AR7" s="12"/>
      <c r="AS7" s="11"/>
      <c r="AT7" s="11"/>
      <c r="AU7" s="11"/>
      <c r="AV7" s="11"/>
      <c r="AW7" s="12"/>
      <c r="AX7" s="11"/>
      <c r="AY7" s="11"/>
      <c r="AZ7" s="11"/>
      <c r="BA7" s="11"/>
      <c r="BB7" s="95"/>
    </row>
    <row r="8" spans="2:55">
      <c r="B8" s="13" t="s">
        <v>1</v>
      </c>
      <c r="C8" s="14"/>
      <c r="D8" s="118"/>
      <c r="E8" s="118"/>
      <c r="F8" s="118"/>
      <c r="G8" s="118"/>
      <c r="H8" s="119"/>
      <c r="I8" s="118"/>
      <c r="J8" s="118"/>
      <c r="K8" s="118"/>
      <c r="L8" s="118"/>
      <c r="M8" s="120"/>
      <c r="N8" s="118"/>
      <c r="O8" s="118"/>
      <c r="P8" s="118"/>
      <c r="Q8" s="118"/>
      <c r="R8" s="120"/>
      <c r="S8" s="118"/>
      <c r="T8" s="118"/>
      <c r="U8" s="118"/>
      <c r="V8" s="118"/>
      <c r="W8" s="120"/>
      <c r="X8" s="118"/>
      <c r="Y8" s="118"/>
      <c r="Z8" s="118"/>
      <c r="AA8" s="118"/>
      <c r="AB8" s="120"/>
      <c r="AC8" s="17"/>
      <c r="AD8" s="18"/>
      <c r="AE8" s="18"/>
      <c r="AF8" s="18"/>
      <c r="AG8" s="18"/>
      <c r="AH8" s="19"/>
      <c r="AI8" s="18"/>
      <c r="AJ8" s="18"/>
      <c r="AK8" s="18"/>
      <c r="AL8" s="18"/>
      <c r="AM8" s="19"/>
      <c r="AN8" s="18"/>
      <c r="AO8" s="18"/>
      <c r="AP8" s="18"/>
      <c r="AQ8" s="18"/>
      <c r="AR8" s="19"/>
      <c r="AS8" s="18"/>
      <c r="AT8" s="18"/>
      <c r="AU8" s="18"/>
      <c r="AV8" s="18"/>
      <c r="AW8" s="19"/>
      <c r="AX8" s="18"/>
      <c r="AY8" s="18"/>
      <c r="AZ8" s="18"/>
      <c r="BA8" s="18"/>
      <c r="BB8" s="96"/>
    </row>
    <row r="9" spans="2:55">
      <c r="B9" s="15" t="str">
        <f ca="1">IFERROR(MID(CELL("nomfichier",$A$1),FIND("]",CELL("nomfichier",$A$1),1)+1,30),"")</f>
        <v/>
      </c>
      <c r="C9" s="16"/>
      <c r="D9" s="112"/>
      <c r="E9" s="112"/>
      <c r="F9" s="112"/>
      <c r="G9" s="112"/>
      <c r="H9" s="113"/>
      <c r="I9" s="112"/>
      <c r="J9" s="112"/>
      <c r="K9" s="112"/>
      <c r="L9" s="112"/>
      <c r="M9" s="114"/>
      <c r="N9" s="112"/>
      <c r="O9" s="112"/>
      <c r="P9" s="112"/>
      <c r="Q9" s="112"/>
      <c r="R9" s="114"/>
      <c r="S9" s="112"/>
      <c r="T9" s="112"/>
      <c r="U9" s="112"/>
      <c r="V9" s="112"/>
      <c r="W9" s="121"/>
      <c r="X9" s="112"/>
      <c r="Y9" s="112"/>
      <c r="Z9" s="112"/>
      <c r="AA9" s="112"/>
      <c r="AB9" s="121"/>
      <c r="AC9" s="20" t="s">
        <v>2</v>
      </c>
      <c r="AD9" s="153"/>
      <c r="AE9" s="153"/>
      <c r="AF9" s="153"/>
      <c r="AG9" s="153"/>
      <c r="AH9" s="21"/>
      <c r="AI9" s="153"/>
      <c r="AJ9" s="153"/>
      <c r="AK9" s="153"/>
      <c r="AL9" s="153"/>
      <c r="AM9" s="21"/>
      <c r="AN9" s="153"/>
      <c r="AO9" s="153"/>
      <c r="AP9" s="153"/>
      <c r="AQ9" s="153"/>
      <c r="AR9" s="21"/>
      <c r="AS9" s="153"/>
      <c r="AT9" s="153"/>
      <c r="AU9" s="153"/>
      <c r="AV9" s="153"/>
      <c r="AW9" s="22"/>
      <c r="AX9" s="153"/>
      <c r="AY9" s="153"/>
      <c r="AZ9" s="153"/>
      <c r="BA9" s="153"/>
      <c r="BB9" s="97"/>
      <c r="BC9" s="107"/>
    </row>
    <row r="10" spans="2:55">
      <c r="B10" s="23"/>
      <c r="C10" s="162"/>
      <c r="D10" s="122"/>
      <c r="E10" s="122"/>
      <c r="F10" s="122"/>
      <c r="G10" s="122"/>
      <c r="H10" s="123"/>
      <c r="I10" s="122"/>
      <c r="J10" s="122"/>
      <c r="K10" s="122"/>
      <c r="L10" s="122"/>
      <c r="M10" s="122"/>
      <c r="N10" s="122"/>
      <c r="O10" s="122"/>
      <c r="P10" s="122"/>
      <c r="Q10" s="122"/>
      <c r="R10" s="122"/>
      <c r="S10" s="122"/>
      <c r="T10" s="122"/>
      <c r="U10" s="122"/>
      <c r="V10" s="122"/>
      <c r="W10" s="124"/>
      <c r="X10" s="122"/>
      <c r="Y10" s="122"/>
      <c r="Z10" s="122"/>
      <c r="AA10" s="122"/>
      <c r="AB10" s="124"/>
      <c r="AC10" s="24" t="s">
        <v>3</v>
      </c>
      <c r="AD10" s="86"/>
      <c r="AE10" s="86"/>
      <c r="AF10" s="86"/>
      <c r="AG10" s="86"/>
      <c r="AH10" s="21"/>
      <c r="AI10" s="86"/>
      <c r="AJ10" s="86"/>
      <c r="AK10" s="86"/>
      <c r="AL10" s="86"/>
      <c r="AM10" s="21"/>
      <c r="AN10" s="86"/>
      <c r="AO10" s="86"/>
      <c r="AP10" s="86"/>
      <c r="AQ10" s="86"/>
      <c r="AR10" s="21"/>
      <c r="AS10" s="86"/>
      <c r="AT10" s="86"/>
      <c r="AU10" s="86"/>
      <c r="AV10" s="86"/>
      <c r="AW10" s="22"/>
      <c r="AX10" s="86"/>
      <c r="AY10" s="86"/>
      <c r="AZ10" s="86"/>
      <c r="BA10" s="86"/>
      <c r="BB10" s="97"/>
      <c r="BC10" s="107"/>
    </row>
    <row r="11" spans="2:55">
      <c r="B11" s="23"/>
      <c r="C11" s="162"/>
      <c r="D11" s="122"/>
      <c r="E11" s="122"/>
      <c r="F11" s="122"/>
      <c r="G11" s="122"/>
      <c r="H11" s="123"/>
      <c r="I11" s="122"/>
      <c r="J11" s="122"/>
      <c r="K11" s="122"/>
      <c r="L11" s="122"/>
      <c r="M11" s="123"/>
      <c r="N11" s="122"/>
      <c r="O11" s="122"/>
      <c r="P11" s="122"/>
      <c r="Q11" s="122"/>
      <c r="R11" s="123"/>
      <c r="S11" s="122"/>
      <c r="T11" s="122"/>
      <c r="U11" s="122"/>
      <c r="V11" s="122"/>
      <c r="W11" s="125"/>
      <c r="X11" s="122"/>
      <c r="Y11" s="122"/>
      <c r="Z11" s="122"/>
      <c r="AA11" s="122"/>
      <c r="AB11" s="125"/>
      <c r="AC11" s="84" t="s">
        <v>13</v>
      </c>
      <c r="AD11" s="87"/>
      <c r="AE11" s="87"/>
      <c r="AF11" s="87"/>
      <c r="AG11" s="87"/>
      <c r="AH11" s="21"/>
      <c r="AI11" s="87"/>
      <c r="AJ11" s="87"/>
      <c r="AK11" s="87"/>
      <c r="AL11" s="87"/>
      <c r="AM11" s="21"/>
      <c r="AN11" s="87"/>
      <c r="AO11" s="87"/>
      <c r="AP11" s="87"/>
      <c r="AQ11" s="87"/>
      <c r="AR11" s="21"/>
      <c r="AS11" s="87"/>
      <c r="AT11" s="87"/>
      <c r="AU11" s="87"/>
      <c r="AV11" s="87"/>
      <c r="AW11" s="22"/>
      <c r="AX11" s="87"/>
      <c r="AY11" s="87"/>
      <c r="AZ11" s="87"/>
      <c r="BA11" s="87"/>
      <c r="BB11" s="97"/>
      <c r="BC11" s="107"/>
    </row>
    <row r="12" spans="2:55">
      <c r="B12" s="23"/>
      <c r="C12" s="162"/>
      <c r="D12" s="126"/>
      <c r="E12" s="122"/>
      <c r="F12" s="122"/>
      <c r="G12" s="122"/>
      <c r="H12" s="123"/>
      <c r="I12" s="122"/>
      <c r="J12" s="122"/>
      <c r="K12" s="122"/>
      <c r="L12" s="122"/>
      <c r="M12" s="123"/>
      <c r="N12" s="122"/>
      <c r="O12" s="122"/>
      <c r="P12" s="122"/>
      <c r="Q12" s="122"/>
      <c r="R12" s="123"/>
      <c r="S12" s="122"/>
      <c r="T12" s="122"/>
      <c r="U12" s="122"/>
      <c r="V12" s="122"/>
      <c r="W12" s="125"/>
      <c r="X12" s="122"/>
      <c r="Y12" s="122"/>
      <c r="Z12" s="122"/>
      <c r="AA12" s="122"/>
      <c r="AB12" s="125"/>
      <c r="AC12" s="84" t="s">
        <v>14</v>
      </c>
      <c r="AD12" s="85"/>
      <c r="AE12" s="85"/>
      <c r="AF12" s="85"/>
      <c r="AG12" s="85"/>
      <c r="AH12" s="21"/>
      <c r="AI12" s="85"/>
      <c r="AJ12" s="85"/>
      <c r="AK12" s="85"/>
      <c r="AL12" s="85"/>
      <c r="AM12" s="21"/>
      <c r="AN12" s="85"/>
      <c r="AO12" s="85"/>
      <c r="AP12" s="85"/>
      <c r="AQ12" s="85"/>
      <c r="AR12" s="21"/>
      <c r="AS12" s="85"/>
      <c r="AT12" s="85"/>
      <c r="AU12" s="85"/>
      <c r="AV12" s="85"/>
      <c r="AW12" s="22"/>
      <c r="AX12" s="85"/>
      <c r="AY12" s="85"/>
      <c r="AZ12" s="85"/>
      <c r="BA12" s="85"/>
      <c r="BB12" s="97"/>
      <c r="BC12" s="107"/>
    </row>
    <row r="13" spans="2:55">
      <c r="B13" s="23"/>
      <c r="C13" s="162"/>
      <c r="D13" s="127" t="e">
        <f>IF(D1="Janvier",DATE(IF(MONTH(1&amp;$D$1)=1,AN,AN),MONTH(1&amp;$D$1),1),DATE(IF(MONTH(1&amp;$D$1)=1,AN+1,AN),MONTH(1&amp;$D$1),1))</f>
        <v>#VALUE!</v>
      </c>
      <c r="E13" s="128"/>
      <c r="F13" s="122"/>
      <c r="G13" s="122"/>
      <c r="H13" s="123"/>
      <c r="I13" s="127" t="e">
        <f>IF(WEEKDAY(D13,2)=1,D13+7,IF(WEEKDAY(D13,2)=2,D13+6,IF(WEEKDAY(D13,2)=3,D13+5,IF(WEEKDAY(D13,2)=4,D13+4,IF(WEEKDAY(D13,2)=5,D13+3,IF(WEEKDAY(D13,2)=6,D13+2,IF(WEEKDAY(D13,2)=7,D13+1)))))))</f>
        <v>#VALUE!</v>
      </c>
      <c r="J13" s="122"/>
      <c r="K13" s="122"/>
      <c r="L13" s="122"/>
      <c r="M13" s="123"/>
      <c r="N13" s="127" t="e">
        <f>I13+7</f>
        <v>#VALUE!</v>
      </c>
      <c r="O13" s="122"/>
      <c r="P13" s="122"/>
      <c r="Q13" s="122"/>
      <c r="R13" s="123"/>
      <c r="S13" s="127" t="e">
        <f>N13+7</f>
        <v>#VALUE!</v>
      </c>
      <c r="T13" s="122"/>
      <c r="U13" s="122"/>
      <c r="V13" s="122"/>
      <c r="W13" s="125"/>
      <c r="X13" s="127" t="e">
        <f>S13+7</f>
        <v>#VALUE!</v>
      </c>
      <c r="Y13" s="122"/>
      <c r="Z13" s="122"/>
      <c r="AA13" s="122"/>
      <c r="AB13" s="125"/>
      <c r="AC13" s="90" t="s">
        <v>47</v>
      </c>
      <c r="AD13" s="85"/>
      <c r="AE13" s="85"/>
      <c r="AF13" s="85"/>
      <c r="AG13" s="85"/>
      <c r="AH13" s="21"/>
      <c r="AI13" s="85"/>
      <c r="AJ13" s="85"/>
      <c r="AK13" s="85"/>
      <c r="AL13" s="85"/>
      <c r="AM13" s="21"/>
      <c r="AN13" s="85"/>
      <c r="AO13" s="85"/>
      <c r="AP13" s="85"/>
      <c r="AQ13" s="85"/>
      <c r="AR13" s="21"/>
      <c r="AS13" s="85"/>
      <c r="AT13" s="85"/>
      <c r="AU13" s="85"/>
      <c r="AV13" s="85"/>
      <c r="AW13" s="22"/>
      <c r="AX13" s="85"/>
      <c r="AY13" s="85"/>
      <c r="AZ13" s="85"/>
      <c r="BA13" s="85"/>
      <c r="BB13" s="97"/>
      <c r="BC13" s="107"/>
    </row>
    <row r="14" spans="2:55" ht="18.75">
      <c r="B14" s="160" t="str">
        <f ca="1">IFERROR(HYPERLINK("["&amp;SUBSTITUTE(SUBSTITUTE(CELL("filename",INDIRECT("'"&amp;SUBSTITUTE('Compilation  '!A1,"'","''")&amp;"'!A1")),"[",""),"]","]'")&amp;"'!B9",INDIRECT("'"&amp;SUBSTITUTE('Compilation  '!A1,"'","''")&amp;"'!A1")),"")</f>
        <v/>
      </c>
      <c r="C14" s="162"/>
      <c r="D14" s="209" t="e">
        <f>"Écoutes "&amp;IF((INT(MOD(INT((D13-2)/7)+0.6,52+5/28))+1)&lt;=9,"S0"&amp;INT(MOD(INT((D13-2)/7)+0.6,52+5/28))+1,"S"&amp;INT(MOD(INT((D13-2)/7)+0.6,52+5/28))+1)</f>
        <v>#VALUE!</v>
      </c>
      <c r="E14" s="209"/>
      <c r="F14" s="209"/>
      <c r="G14" s="209"/>
      <c r="H14" s="25"/>
      <c r="I14" s="209" t="e">
        <f>"Écoutes "&amp;IF((INT(MOD(INT((I13-2)/7)+0.6,52+5/28))+1)&lt;=9,"S0"&amp;INT(MOD(INT((I13-2)/7)+0.6,52+5/28))+1,"S"&amp;INT(MOD(INT((I13-2)/7)+0.6,52+5/28))+1)</f>
        <v>#VALUE!</v>
      </c>
      <c r="J14" s="209"/>
      <c r="K14" s="209"/>
      <c r="L14" s="209"/>
      <c r="M14" s="25"/>
      <c r="N14" s="209" t="e">
        <f>"Écoutes "&amp;IF((INT(MOD(INT((N13-2)/7)+0.6,52+5/28))+1)&lt;=9,"S0"&amp;INT(MOD(INT((N13-2)/7)+0.6,52+5/28))+1,"S"&amp;INT(MOD(INT((N13-2)/7)+0.6,52+5/28))+1)</f>
        <v>#VALUE!</v>
      </c>
      <c r="O14" s="209"/>
      <c r="P14" s="209"/>
      <c r="Q14" s="209"/>
      <c r="R14" s="25"/>
      <c r="S14" s="209" t="e">
        <f>"Écoutes "&amp;IF((INT(MOD(INT((S13-2)/7)+0.6,52+5/28))+1)&lt;=9,"S0"&amp;INT(MOD(INT((S13-2)/7)+0.6,52+5/28))+1,"S"&amp;INT(MOD(INT((S13-2)/7)+0.6,52+5/28))+1)</f>
        <v>#VALUE!</v>
      </c>
      <c r="T14" s="209"/>
      <c r="U14" s="209"/>
      <c r="V14" s="209"/>
      <c r="W14" s="25"/>
      <c r="X14" s="209" t="e">
        <f>"Écoutes "&amp;IF((INT(MOD(INT((X13-2)/7)+0.6,52+5/28))+1)&lt;=9,"S0"&amp;INT(MOD(INT((X13-2)/7)+0.6,52+5/28))+1,"S"&amp;INT(MOD(INT((X13-2)/7)+0.6,52+5/28))+1)</f>
        <v>#VALUE!</v>
      </c>
      <c r="Y14" s="209"/>
      <c r="Z14" s="209"/>
      <c r="AA14" s="209"/>
      <c r="AB14" s="171"/>
      <c r="AC14" s="26" t="s">
        <v>4</v>
      </c>
      <c r="AD14" s="27" t="s">
        <v>5</v>
      </c>
      <c r="AE14" s="27" t="s">
        <v>6</v>
      </c>
      <c r="AF14" s="27" t="s">
        <v>7</v>
      </c>
      <c r="AG14" s="27" t="s">
        <v>8</v>
      </c>
      <c r="AH14" s="28"/>
      <c r="AI14" s="27" t="s">
        <v>5</v>
      </c>
      <c r="AJ14" s="27" t="s">
        <v>6</v>
      </c>
      <c r="AK14" s="27" t="s">
        <v>7</v>
      </c>
      <c r="AL14" s="27" t="s">
        <v>8</v>
      </c>
      <c r="AM14" s="28"/>
      <c r="AN14" s="27" t="s">
        <v>5</v>
      </c>
      <c r="AO14" s="27" t="s">
        <v>6</v>
      </c>
      <c r="AP14" s="27" t="s">
        <v>7</v>
      </c>
      <c r="AQ14" s="27" t="s">
        <v>8</v>
      </c>
      <c r="AR14" s="28"/>
      <c r="AS14" s="27" t="s">
        <v>5</v>
      </c>
      <c r="AT14" s="27" t="s">
        <v>6</v>
      </c>
      <c r="AU14" s="27" t="s">
        <v>7</v>
      </c>
      <c r="AV14" s="27" t="s">
        <v>8</v>
      </c>
      <c r="AW14" s="29"/>
      <c r="AX14" s="27" t="s">
        <v>5</v>
      </c>
      <c r="AY14" s="27" t="s">
        <v>6</v>
      </c>
      <c r="AZ14" s="27" t="s">
        <v>7</v>
      </c>
      <c r="BA14" s="27" t="s">
        <v>8</v>
      </c>
      <c r="BB14" s="98"/>
      <c r="BC14" s="107"/>
    </row>
    <row r="15" spans="2:55" ht="18.75">
      <c r="B15" s="176">
        <f>COUNTIF($D$57:$AA$57,"&gt;""""")+COUNT($D$57:$AA$57)</f>
        <v>4</v>
      </c>
      <c r="D15" s="30">
        <v>1</v>
      </c>
      <c r="E15" s="30">
        <v>2</v>
      </c>
      <c r="F15" s="30">
        <v>3</v>
      </c>
      <c r="G15" s="30">
        <v>4</v>
      </c>
      <c r="H15" s="31"/>
      <c r="I15" s="30">
        <v>1</v>
      </c>
      <c r="J15" s="30">
        <v>2</v>
      </c>
      <c r="K15" s="30">
        <v>3</v>
      </c>
      <c r="L15" s="30">
        <v>4</v>
      </c>
      <c r="M15" s="32"/>
      <c r="N15" s="30">
        <v>1</v>
      </c>
      <c r="O15" s="30">
        <v>2</v>
      </c>
      <c r="P15" s="30">
        <v>3</v>
      </c>
      <c r="Q15" s="30">
        <v>4</v>
      </c>
      <c r="R15" s="32"/>
      <c r="S15" s="30">
        <v>1</v>
      </c>
      <c r="T15" s="30">
        <v>2</v>
      </c>
      <c r="U15" s="30">
        <v>3</v>
      </c>
      <c r="V15" s="30">
        <v>4</v>
      </c>
      <c r="W15" s="33"/>
      <c r="X15" s="30">
        <v>1</v>
      </c>
      <c r="Y15" s="30">
        <v>2</v>
      </c>
      <c r="Z15" s="30">
        <v>3</v>
      </c>
      <c r="AA15" s="30">
        <v>4</v>
      </c>
      <c r="AB15" s="33"/>
      <c r="AC15" s="154">
        <f>AC58</f>
        <v>0.75</v>
      </c>
      <c r="AD15" s="181"/>
      <c r="AE15" s="181"/>
      <c r="AF15" s="181"/>
      <c r="AG15" s="181"/>
      <c r="AH15" s="34"/>
      <c r="AI15" s="181"/>
      <c r="AJ15" s="181"/>
      <c r="AK15" s="181"/>
      <c r="AL15" s="181"/>
      <c r="AM15" s="34"/>
      <c r="AN15" s="181"/>
      <c r="AO15" s="181"/>
      <c r="AP15" s="181"/>
      <c r="AQ15" s="181"/>
      <c r="AR15" s="34"/>
      <c r="AS15" s="181"/>
      <c r="AT15" s="181"/>
      <c r="AU15" s="181"/>
      <c r="AV15" s="181"/>
      <c r="AW15" s="35"/>
      <c r="AX15" s="181"/>
      <c r="AY15" s="181"/>
      <c r="AZ15" s="181"/>
      <c r="BA15" s="181"/>
      <c r="BB15" s="98"/>
      <c r="BC15" s="107"/>
    </row>
    <row r="16" spans="2:55">
      <c r="B16" s="36" t="s">
        <v>9</v>
      </c>
      <c r="C16" s="37"/>
      <c r="D16" s="83">
        <f>D17</f>
        <v>3</v>
      </c>
      <c r="E16" s="83">
        <f>E17</f>
        <v>3</v>
      </c>
      <c r="F16" s="83">
        <f>F17</f>
        <v>3</v>
      </c>
      <c r="G16" s="83">
        <f>G17</f>
        <v>3</v>
      </c>
      <c r="H16" s="31"/>
      <c r="I16" s="83">
        <f>I17</f>
        <v>0</v>
      </c>
      <c r="J16" s="83">
        <f>J17</f>
        <v>0</v>
      </c>
      <c r="K16" s="83">
        <f>K17</f>
        <v>0</v>
      </c>
      <c r="L16" s="83">
        <f>L17</f>
        <v>0</v>
      </c>
      <c r="M16" s="38"/>
      <c r="N16" s="83">
        <f>N17</f>
        <v>0</v>
      </c>
      <c r="O16" s="83">
        <f>O17</f>
        <v>0</v>
      </c>
      <c r="P16" s="83">
        <f>P17</f>
        <v>0</v>
      </c>
      <c r="Q16" s="83">
        <f>Q17</f>
        <v>0</v>
      </c>
      <c r="R16" s="38"/>
      <c r="S16" s="83">
        <f>S17</f>
        <v>0</v>
      </c>
      <c r="T16" s="83">
        <f>T17</f>
        <v>0</v>
      </c>
      <c r="U16" s="83">
        <f>U17</f>
        <v>0</v>
      </c>
      <c r="V16" s="83">
        <f>V17</f>
        <v>0</v>
      </c>
      <c r="W16" s="39"/>
      <c r="X16" s="83">
        <f>X17</f>
        <v>0</v>
      </c>
      <c r="Y16" s="83">
        <f>Y17</f>
        <v>0</v>
      </c>
      <c r="Z16" s="83">
        <f>Z17</f>
        <v>0</v>
      </c>
      <c r="AA16" s="83">
        <f>AA17</f>
        <v>0</v>
      </c>
      <c r="AB16" s="172"/>
      <c r="AC16" s="175">
        <f>AC17</f>
        <v>3</v>
      </c>
      <c r="AD16" s="189"/>
      <c r="AE16" s="189"/>
      <c r="AF16" s="189"/>
      <c r="AG16" s="189"/>
      <c r="AH16" s="34"/>
      <c r="AI16" s="189"/>
      <c r="AJ16" s="189"/>
      <c r="AK16" s="189"/>
      <c r="AL16" s="189"/>
      <c r="AM16" s="34"/>
      <c r="AN16" s="189"/>
      <c r="AO16" s="189"/>
      <c r="AP16" s="189"/>
      <c r="AQ16" s="189"/>
      <c r="AR16" s="34"/>
      <c r="AS16" s="189"/>
      <c r="AT16" s="189"/>
      <c r="AU16" s="189"/>
      <c r="AV16" s="189"/>
      <c r="AW16" s="35"/>
      <c r="AX16" s="189"/>
      <c r="AY16" s="189"/>
      <c r="AZ16" s="189"/>
      <c r="BA16" s="189"/>
      <c r="BB16" s="98"/>
      <c r="BC16" s="107"/>
    </row>
    <row r="17" spans="1:55">
      <c r="B17" s="40" t="s">
        <v>17</v>
      </c>
      <c r="C17" s="163"/>
      <c r="D17" s="41">
        <f>SUM(D18:D20)</f>
        <v>3</v>
      </c>
      <c r="E17" s="41">
        <f>SUM(E18:E20)</f>
        <v>3</v>
      </c>
      <c r="F17" s="41">
        <f>SUM(F18:F20)</f>
        <v>3</v>
      </c>
      <c r="G17" s="41">
        <f>SUM(G18:G20)</f>
        <v>3</v>
      </c>
      <c r="H17" s="31"/>
      <c r="I17" s="41">
        <f>SUM(I18:I20)</f>
        <v>0</v>
      </c>
      <c r="J17" s="41">
        <f>SUM(J18:J20)</f>
        <v>0</v>
      </c>
      <c r="K17" s="41">
        <f>SUM(K18:K20)</f>
        <v>0</v>
      </c>
      <c r="L17" s="41">
        <f>SUM(L18:L20)</f>
        <v>0</v>
      </c>
      <c r="M17" s="42"/>
      <c r="N17" s="41">
        <f>SUM(N18:N20)</f>
        <v>0</v>
      </c>
      <c r="O17" s="41">
        <f>SUM(O18:O20)</f>
        <v>0</v>
      </c>
      <c r="P17" s="41">
        <f>SUM(P18:P20)</f>
        <v>0</v>
      </c>
      <c r="Q17" s="41">
        <f>SUM(Q18:Q20)</f>
        <v>0</v>
      </c>
      <c r="R17" s="42"/>
      <c r="S17" s="41">
        <f>SUM(S18:S20)</f>
        <v>0</v>
      </c>
      <c r="T17" s="41">
        <f>SUM(T18:T20)</f>
        <v>0</v>
      </c>
      <c r="U17" s="41">
        <f>SUM(U18:U20)</f>
        <v>0</v>
      </c>
      <c r="V17" s="41">
        <f>SUM(V18:V20)</f>
        <v>0</v>
      </c>
      <c r="W17" s="43"/>
      <c r="X17" s="41">
        <f>SUM(X18:X20)</f>
        <v>0</v>
      </c>
      <c r="Y17" s="41">
        <f>SUM(Y18:Y20)</f>
        <v>0</v>
      </c>
      <c r="Z17" s="41">
        <f>SUM(Z18:Z20)</f>
        <v>0</v>
      </c>
      <c r="AA17" s="41">
        <f>SUM(AA18:AA20)</f>
        <v>0</v>
      </c>
      <c r="AB17" s="172"/>
      <c r="AC17" s="145">
        <f>IFERROR(SUM(AC18:AC20),"")</f>
        <v>3</v>
      </c>
      <c r="AD17" s="190"/>
      <c r="AE17" s="190"/>
      <c r="AF17" s="190"/>
      <c r="AG17" s="190"/>
      <c r="AH17" s="34"/>
      <c r="AI17" s="190"/>
      <c r="AJ17" s="190"/>
      <c r="AK17" s="190"/>
      <c r="AL17" s="190"/>
      <c r="AM17" s="34"/>
      <c r="AN17" s="190"/>
      <c r="AO17" s="190"/>
      <c r="AP17" s="190"/>
      <c r="AQ17" s="190"/>
      <c r="AR17" s="34"/>
      <c r="AS17" s="190"/>
      <c r="AT17" s="190"/>
      <c r="AU17" s="190"/>
      <c r="AV17" s="190"/>
      <c r="AW17" s="35"/>
      <c r="AX17" s="190"/>
      <c r="AY17" s="190"/>
      <c r="AZ17" s="190"/>
      <c r="BA17" s="190"/>
      <c r="BB17" s="98"/>
      <c r="BC17" s="107"/>
    </row>
    <row r="18" spans="1:55">
      <c r="B18" s="44" t="s">
        <v>17</v>
      </c>
      <c r="C18" s="164"/>
      <c r="D18" s="45">
        <v>1</v>
      </c>
      <c r="E18" s="45">
        <v>1</v>
      </c>
      <c r="F18" s="45">
        <v>1</v>
      </c>
      <c r="G18" s="45">
        <v>1</v>
      </c>
      <c r="H18" s="31"/>
      <c r="I18" s="45"/>
      <c r="J18" s="45"/>
      <c r="K18" s="45"/>
      <c r="L18" s="45"/>
      <c r="M18" s="46"/>
      <c r="N18" s="45"/>
      <c r="O18" s="45"/>
      <c r="P18" s="45"/>
      <c r="Q18" s="45"/>
      <c r="R18" s="46"/>
      <c r="S18" s="45"/>
      <c r="T18" s="45"/>
      <c r="U18" s="45"/>
      <c r="V18" s="45"/>
      <c r="W18" s="47"/>
      <c r="X18" s="45"/>
      <c r="Y18" s="45"/>
      <c r="Z18" s="45"/>
      <c r="AA18" s="45"/>
      <c r="AB18" s="172">
        <f t="shared" ref="AB18:AB54" si="0">COUNTIF(D18:AA18,0)+COUNTIF(D18:AA18,0.25)+COUNTIF(D18:AA18,0.5)+COUNTIF(D18:AA18,0.75)+COUNTIF(D18:AA18,1)</f>
        <v>4</v>
      </c>
      <c r="AC18" s="144">
        <f t="shared" ref="AC18:AC20" si="1">IFERROR(SUMPRODUCT(($D18:$AA18&gt;0)*1,$D18:$AA18)/$AB18,"")</f>
        <v>1</v>
      </c>
      <c r="AD18" s="190"/>
      <c r="AE18" s="190"/>
      <c r="AF18" s="190"/>
      <c r="AG18" s="190"/>
      <c r="AH18" s="48"/>
      <c r="AI18" s="190"/>
      <c r="AJ18" s="190"/>
      <c r="AK18" s="190"/>
      <c r="AL18" s="190"/>
      <c r="AM18" s="48"/>
      <c r="AN18" s="190"/>
      <c r="AO18" s="190"/>
      <c r="AP18" s="190"/>
      <c r="AQ18" s="190"/>
      <c r="AR18" s="48"/>
      <c r="AS18" s="190"/>
      <c r="AT18" s="190"/>
      <c r="AU18" s="190"/>
      <c r="AV18" s="190"/>
      <c r="AW18" s="49"/>
      <c r="AX18" s="190"/>
      <c r="AY18" s="190"/>
      <c r="AZ18" s="190"/>
      <c r="BA18" s="190"/>
      <c r="BB18" s="99"/>
      <c r="BC18" s="107"/>
    </row>
    <row r="19" spans="1:55">
      <c r="B19" s="44" t="s">
        <v>18</v>
      </c>
      <c r="C19" s="164"/>
      <c r="D19" s="45">
        <v>1</v>
      </c>
      <c r="E19" s="45">
        <v>1</v>
      </c>
      <c r="F19" s="45">
        <v>1</v>
      </c>
      <c r="G19" s="45">
        <v>1</v>
      </c>
      <c r="H19" s="31"/>
      <c r="I19" s="45"/>
      <c r="J19" s="45"/>
      <c r="K19" s="45"/>
      <c r="L19" s="45"/>
      <c r="M19" s="46"/>
      <c r="N19" s="45"/>
      <c r="O19" s="45"/>
      <c r="P19" s="45"/>
      <c r="Q19" s="45"/>
      <c r="R19" s="46"/>
      <c r="S19" s="45"/>
      <c r="T19" s="45"/>
      <c r="U19" s="45"/>
      <c r="V19" s="45"/>
      <c r="W19" s="47"/>
      <c r="X19" s="45"/>
      <c r="Y19" s="45"/>
      <c r="Z19" s="45"/>
      <c r="AA19" s="45"/>
      <c r="AB19" s="172">
        <f t="shared" si="0"/>
        <v>4</v>
      </c>
      <c r="AC19" s="144">
        <f t="shared" si="1"/>
        <v>1</v>
      </c>
      <c r="AD19" s="190"/>
      <c r="AE19" s="190"/>
      <c r="AF19" s="190"/>
      <c r="AG19" s="190"/>
      <c r="AH19" s="48"/>
      <c r="AI19" s="190"/>
      <c r="AJ19" s="190"/>
      <c r="AK19" s="190"/>
      <c r="AL19" s="190"/>
      <c r="AM19" s="48"/>
      <c r="AN19" s="190"/>
      <c r="AO19" s="190"/>
      <c r="AP19" s="190"/>
      <c r="AQ19" s="190"/>
      <c r="AR19" s="48"/>
      <c r="AS19" s="190"/>
      <c r="AT19" s="190"/>
      <c r="AU19" s="190"/>
      <c r="AV19" s="190"/>
      <c r="AW19" s="49"/>
      <c r="AX19" s="190"/>
      <c r="AY19" s="190"/>
      <c r="AZ19" s="190"/>
      <c r="BA19" s="190"/>
      <c r="BB19" s="99"/>
      <c r="BC19" s="107"/>
    </row>
    <row r="20" spans="1:55">
      <c r="B20" s="44" t="s">
        <v>44</v>
      </c>
      <c r="C20" s="164"/>
      <c r="D20" s="45">
        <v>1</v>
      </c>
      <c r="E20" s="45">
        <v>1</v>
      </c>
      <c r="F20" s="45">
        <v>1</v>
      </c>
      <c r="G20" s="45">
        <v>1</v>
      </c>
      <c r="H20" s="31"/>
      <c r="I20" s="45"/>
      <c r="J20" s="45"/>
      <c r="K20" s="45"/>
      <c r="L20" s="45"/>
      <c r="M20" s="46"/>
      <c r="N20" s="45"/>
      <c r="O20" s="45"/>
      <c r="P20" s="45"/>
      <c r="Q20" s="45"/>
      <c r="R20" s="46"/>
      <c r="S20" s="45"/>
      <c r="T20" s="45"/>
      <c r="U20" s="45"/>
      <c r="V20" s="45"/>
      <c r="W20" s="47"/>
      <c r="X20" s="45"/>
      <c r="Y20" s="45"/>
      <c r="Z20" s="45"/>
      <c r="AA20" s="45"/>
      <c r="AB20" s="172">
        <f t="shared" si="0"/>
        <v>4</v>
      </c>
      <c r="AC20" s="144">
        <f t="shared" si="1"/>
        <v>1</v>
      </c>
      <c r="AD20" s="191"/>
      <c r="AE20" s="191"/>
      <c r="AF20" s="191"/>
      <c r="AG20" s="191"/>
      <c r="AH20" s="48"/>
      <c r="AI20" s="191"/>
      <c r="AJ20" s="191"/>
      <c r="AK20" s="191"/>
      <c r="AL20" s="191"/>
      <c r="AM20" s="48"/>
      <c r="AN20" s="191"/>
      <c r="AO20" s="191"/>
      <c r="AP20" s="191"/>
      <c r="AQ20" s="191"/>
      <c r="AR20" s="48"/>
      <c r="AS20" s="191"/>
      <c r="AT20" s="191"/>
      <c r="AU20" s="191"/>
      <c r="AV20" s="191"/>
      <c r="AW20" s="49"/>
      <c r="AX20" s="191"/>
      <c r="AY20" s="191"/>
      <c r="AZ20" s="191"/>
      <c r="BA20" s="191"/>
      <c r="BB20" s="99"/>
      <c r="BC20" s="107"/>
    </row>
    <row r="21" spans="1:55" ht="5.0999999999999996" customHeight="1">
      <c r="B21" s="53"/>
      <c r="C21" s="165"/>
      <c r="D21" s="142"/>
      <c r="E21" s="142"/>
      <c r="F21" s="142"/>
      <c r="G21" s="142"/>
      <c r="H21" s="31"/>
      <c r="I21" s="142"/>
      <c r="J21" s="142"/>
      <c r="K21" s="142"/>
      <c r="L21" s="142"/>
      <c r="M21" s="54"/>
      <c r="N21" s="142"/>
      <c r="O21" s="142"/>
      <c r="P21" s="142"/>
      <c r="Q21" s="142"/>
      <c r="R21" s="54"/>
      <c r="S21" s="142"/>
      <c r="T21" s="142"/>
      <c r="U21" s="142"/>
      <c r="V21" s="142"/>
      <c r="W21" s="54"/>
      <c r="X21" s="142"/>
      <c r="Y21" s="142"/>
      <c r="Z21" s="142"/>
      <c r="AA21" s="142"/>
      <c r="AB21" s="172"/>
      <c r="AC21" s="146"/>
      <c r="AD21" s="88"/>
      <c r="AE21" s="88"/>
      <c r="AF21" s="88"/>
      <c r="AG21" s="88"/>
      <c r="AH21" s="55"/>
      <c r="AI21" s="88"/>
      <c r="AJ21" s="88"/>
      <c r="AK21" s="88"/>
      <c r="AL21" s="88"/>
      <c r="AM21" s="55"/>
      <c r="AN21" s="88"/>
      <c r="AO21" s="88"/>
      <c r="AP21" s="88"/>
      <c r="AQ21" s="88"/>
      <c r="AR21" s="55"/>
      <c r="AS21" s="88"/>
      <c r="AT21" s="88"/>
      <c r="AU21" s="88"/>
      <c r="AV21" s="88"/>
      <c r="AW21" s="55"/>
      <c r="AX21" s="88"/>
      <c r="AY21" s="88"/>
      <c r="AZ21" s="88"/>
      <c r="BA21" s="88"/>
      <c r="BB21" s="100"/>
      <c r="BC21" s="107"/>
    </row>
    <row r="22" spans="1:55" s="7" customFormat="1">
      <c r="A22" s="9"/>
      <c r="B22" s="36" t="s">
        <v>19</v>
      </c>
      <c r="C22" s="37"/>
      <c r="D22" s="83">
        <f>SUM(D23,D26:D28,D36,D38)</f>
        <v>12</v>
      </c>
      <c r="E22" s="83">
        <f>SUM(E23,E26:E28,E36,E38)</f>
        <v>12</v>
      </c>
      <c r="F22" s="83">
        <f>SUM(F23,F26:F28,F36,F38)</f>
        <v>10</v>
      </c>
      <c r="G22" s="83">
        <f>SUM(G23,G26:G28,G36,G38)</f>
        <v>12</v>
      </c>
      <c r="H22" s="31"/>
      <c r="I22" s="83">
        <f>SUM(I23,I26:I28,I36,I38)</f>
        <v>0</v>
      </c>
      <c r="J22" s="83">
        <f>SUM(J23,J26:J28,J36,J38)</f>
        <v>0</v>
      </c>
      <c r="K22" s="83">
        <f>SUM(K23,K26:K28,K36,K38)</f>
        <v>0</v>
      </c>
      <c r="L22" s="83">
        <f>SUM(L23,L26:L28,L36,L38)</f>
        <v>0</v>
      </c>
      <c r="M22" s="38"/>
      <c r="N22" s="83">
        <f>SUM(N23,N26:N28,N36,N38)</f>
        <v>0</v>
      </c>
      <c r="O22" s="83">
        <f>SUM(O23,O26:O28,O36,O38)</f>
        <v>0</v>
      </c>
      <c r="P22" s="83">
        <f>SUM(P23,P26:P28,P36,P38)</f>
        <v>0</v>
      </c>
      <c r="Q22" s="83">
        <f>SUM(Q23,Q26:Q28,Q36,Q38)</f>
        <v>0</v>
      </c>
      <c r="R22" s="38"/>
      <c r="S22" s="83">
        <f>SUM(S23,S26:S28,S36,S38)</f>
        <v>0</v>
      </c>
      <c r="T22" s="83">
        <f>SUM(T23,T26:T28,T36,T38)</f>
        <v>0</v>
      </c>
      <c r="U22" s="83">
        <f>SUM(U23,U26:U28,U36,U38)</f>
        <v>0</v>
      </c>
      <c r="V22" s="83">
        <f>SUM(V23,V26:V28,V36,V38)</f>
        <v>0</v>
      </c>
      <c r="W22" s="39"/>
      <c r="X22" s="83">
        <f>SUM(X23,X26:X28,X36,X38)</f>
        <v>0</v>
      </c>
      <c r="Y22" s="83">
        <f>SUM(Y23,Y26:Y28,Y36,Y38)</f>
        <v>0</v>
      </c>
      <c r="Z22" s="83">
        <f>SUM(Z23,Z26:Z28,Z36,Z38)</f>
        <v>0</v>
      </c>
      <c r="AA22" s="83">
        <f>SUM(AA23,AA26:AA28,AA36,AA38)</f>
        <v>0</v>
      </c>
      <c r="AB22" s="172"/>
      <c r="AC22" s="175">
        <f>IFERROR(SUM(AC23,AC26:AC27,AC28,AC36,AC38),"")</f>
        <v>11.5</v>
      </c>
      <c r="AD22" s="189"/>
      <c r="AE22" s="189"/>
      <c r="AF22" s="189"/>
      <c r="AG22" s="189"/>
      <c r="AH22" s="91"/>
      <c r="AI22" s="189"/>
      <c r="AJ22" s="189"/>
      <c r="AK22" s="189"/>
      <c r="AL22" s="189"/>
      <c r="AM22" s="91"/>
      <c r="AN22" s="189"/>
      <c r="AO22" s="189"/>
      <c r="AP22" s="189"/>
      <c r="AQ22" s="189"/>
      <c r="AR22" s="91"/>
      <c r="AS22" s="189"/>
      <c r="AT22" s="189"/>
      <c r="AU22" s="189"/>
      <c r="AV22" s="189"/>
      <c r="AW22" s="56"/>
      <c r="AX22" s="189"/>
      <c r="AY22" s="189"/>
      <c r="AZ22" s="189"/>
      <c r="BA22" s="189"/>
      <c r="BB22" s="101"/>
      <c r="BC22" s="108"/>
    </row>
    <row r="23" spans="1:55" s="7" customFormat="1">
      <c r="A23" s="9"/>
      <c r="B23" s="40" t="s">
        <v>20</v>
      </c>
      <c r="C23" s="163"/>
      <c r="D23" s="41">
        <f>SUM(D24:D25)</f>
        <v>2</v>
      </c>
      <c r="E23" s="41">
        <f>SUM(E24:E25)</f>
        <v>2</v>
      </c>
      <c r="F23" s="41">
        <f>SUM(F24:F25)</f>
        <v>2</v>
      </c>
      <c r="G23" s="41">
        <f>SUM(G24:G25)</f>
        <v>2</v>
      </c>
      <c r="H23" s="31"/>
      <c r="I23" s="41">
        <f>SUM(I24:I25)</f>
        <v>0</v>
      </c>
      <c r="J23" s="41">
        <f>SUM(J24:J25)</f>
        <v>0</v>
      </c>
      <c r="K23" s="41">
        <f>SUM(K24:K25)</f>
        <v>0</v>
      </c>
      <c r="L23" s="41">
        <f>SUM(L24:L25)</f>
        <v>0</v>
      </c>
      <c r="M23" s="42"/>
      <c r="N23" s="41">
        <f>SUM(N24:N25)</f>
        <v>0</v>
      </c>
      <c r="O23" s="41">
        <f>SUM(O24:O25)</f>
        <v>0</v>
      </c>
      <c r="P23" s="41">
        <f>SUM(P24:P25)</f>
        <v>0</v>
      </c>
      <c r="Q23" s="41">
        <f>SUM(Q24:Q25)</f>
        <v>0</v>
      </c>
      <c r="R23" s="42"/>
      <c r="S23" s="41">
        <f>SUM(S24:S25)</f>
        <v>0</v>
      </c>
      <c r="T23" s="41">
        <f>SUM(T24:T25)</f>
        <v>0</v>
      </c>
      <c r="U23" s="41">
        <f>SUM(U24:U25)</f>
        <v>0</v>
      </c>
      <c r="V23" s="41">
        <f>SUM(V24:V25)</f>
        <v>0</v>
      </c>
      <c r="W23" s="43"/>
      <c r="X23" s="41">
        <f>SUM(X24:X25)</f>
        <v>0</v>
      </c>
      <c r="Y23" s="41">
        <f>SUM(Y24:Y25)</f>
        <v>0</v>
      </c>
      <c r="Z23" s="41">
        <f>SUM(Z24:Z25)</f>
        <v>0</v>
      </c>
      <c r="AA23" s="41">
        <f>SUM(AA24:AA25)</f>
        <v>0</v>
      </c>
      <c r="AB23" s="172"/>
      <c r="AC23" s="145">
        <f>IFERROR(SUM(AC24:AC25),"")</f>
        <v>2</v>
      </c>
      <c r="AD23" s="190"/>
      <c r="AE23" s="190"/>
      <c r="AF23" s="190"/>
      <c r="AG23" s="190"/>
      <c r="AH23" s="138"/>
      <c r="AI23" s="190"/>
      <c r="AJ23" s="190"/>
      <c r="AK23" s="190"/>
      <c r="AL23" s="190"/>
      <c r="AM23" s="138"/>
      <c r="AN23" s="190"/>
      <c r="AO23" s="190"/>
      <c r="AP23" s="190"/>
      <c r="AQ23" s="190"/>
      <c r="AR23" s="138"/>
      <c r="AS23" s="190"/>
      <c r="AT23" s="190"/>
      <c r="AU23" s="190"/>
      <c r="AV23" s="190"/>
      <c r="AW23" s="50"/>
      <c r="AX23" s="190"/>
      <c r="AY23" s="190"/>
      <c r="AZ23" s="190"/>
      <c r="BA23" s="190"/>
      <c r="BB23" s="102"/>
      <c r="BC23" s="108"/>
    </row>
    <row r="24" spans="1:55">
      <c r="B24" s="44" t="s">
        <v>10</v>
      </c>
      <c r="C24" s="164"/>
      <c r="D24" s="45">
        <v>1</v>
      </c>
      <c r="E24" s="45">
        <v>1</v>
      </c>
      <c r="F24" s="45">
        <v>1</v>
      </c>
      <c r="G24" s="45">
        <v>1</v>
      </c>
      <c r="H24" s="31"/>
      <c r="I24" s="45"/>
      <c r="J24" s="45"/>
      <c r="K24" s="45"/>
      <c r="L24" s="45"/>
      <c r="M24" s="46"/>
      <c r="N24" s="45"/>
      <c r="O24" s="45"/>
      <c r="P24" s="45"/>
      <c r="Q24" s="45"/>
      <c r="R24" s="46"/>
      <c r="S24" s="45"/>
      <c r="T24" s="45"/>
      <c r="U24" s="45"/>
      <c r="V24" s="45"/>
      <c r="W24" s="47"/>
      <c r="X24" s="45"/>
      <c r="Y24" s="45"/>
      <c r="Z24" s="45"/>
      <c r="AA24" s="45"/>
      <c r="AB24" s="172">
        <f t="shared" si="0"/>
        <v>4</v>
      </c>
      <c r="AC24" s="144">
        <f t="shared" ref="AC24:AC27" si="2">IFERROR(SUMPRODUCT(($D24:$AA24&gt;0)*1,$D24:$AA24)/$AB24,"")</f>
        <v>1</v>
      </c>
      <c r="AD24" s="190"/>
      <c r="AE24" s="190"/>
      <c r="AF24" s="190"/>
      <c r="AG24" s="190"/>
      <c r="AH24" s="138"/>
      <c r="AI24" s="190"/>
      <c r="AJ24" s="190"/>
      <c r="AK24" s="190"/>
      <c r="AL24" s="190"/>
      <c r="AM24" s="138"/>
      <c r="AN24" s="190"/>
      <c r="AO24" s="190"/>
      <c r="AP24" s="190"/>
      <c r="AQ24" s="190"/>
      <c r="AR24" s="138"/>
      <c r="AS24" s="190"/>
      <c r="AT24" s="190"/>
      <c r="AU24" s="190"/>
      <c r="AV24" s="190"/>
      <c r="AW24" s="50"/>
      <c r="AX24" s="190"/>
      <c r="AY24" s="190"/>
      <c r="AZ24" s="190"/>
      <c r="BA24" s="190"/>
      <c r="BB24" s="102"/>
      <c r="BC24" s="107"/>
    </row>
    <row r="25" spans="1:55" ht="30">
      <c r="B25" s="44" t="s">
        <v>21</v>
      </c>
      <c r="C25" s="164"/>
      <c r="D25" s="45">
        <v>1</v>
      </c>
      <c r="E25" s="45">
        <v>1</v>
      </c>
      <c r="F25" s="45">
        <v>1</v>
      </c>
      <c r="G25" s="45">
        <v>1</v>
      </c>
      <c r="H25" s="31"/>
      <c r="I25" s="45"/>
      <c r="J25" s="45"/>
      <c r="K25" s="45"/>
      <c r="L25" s="45"/>
      <c r="M25" s="46"/>
      <c r="N25" s="45"/>
      <c r="O25" s="45"/>
      <c r="P25" s="45"/>
      <c r="Q25" s="45"/>
      <c r="R25" s="46"/>
      <c r="S25" s="45"/>
      <c r="T25" s="45"/>
      <c r="U25" s="45"/>
      <c r="V25" s="45"/>
      <c r="W25" s="47"/>
      <c r="X25" s="45"/>
      <c r="Y25" s="45"/>
      <c r="Z25" s="45"/>
      <c r="AA25" s="45"/>
      <c r="AB25" s="172">
        <f t="shared" si="0"/>
        <v>4</v>
      </c>
      <c r="AC25" s="144">
        <f t="shared" si="2"/>
        <v>1</v>
      </c>
      <c r="AD25" s="191"/>
      <c r="AE25" s="191"/>
      <c r="AF25" s="191"/>
      <c r="AG25" s="191"/>
      <c r="AH25" s="138"/>
      <c r="AI25" s="191"/>
      <c r="AJ25" s="191"/>
      <c r="AK25" s="191"/>
      <c r="AL25" s="191"/>
      <c r="AM25" s="138"/>
      <c r="AN25" s="191"/>
      <c r="AO25" s="191"/>
      <c r="AP25" s="191"/>
      <c r="AQ25" s="191"/>
      <c r="AR25" s="138"/>
      <c r="AS25" s="191"/>
      <c r="AT25" s="191"/>
      <c r="AU25" s="191"/>
      <c r="AV25" s="191"/>
      <c r="AW25" s="50"/>
      <c r="AX25" s="191"/>
      <c r="AY25" s="191"/>
      <c r="AZ25" s="191"/>
      <c r="BA25" s="191"/>
      <c r="BB25" s="102"/>
      <c r="BC25" s="107"/>
    </row>
    <row r="26" spans="1:55" ht="28.5">
      <c r="B26" s="40" t="s">
        <v>22</v>
      </c>
      <c r="C26" s="164"/>
      <c r="D26" s="105">
        <v>1</v>
      </c>
      <c r="E26" s="105">
        <v>1</v>
      </c>
      <c r="F26" s="105">
        <v>1</v>
      </c>
      <c r="G26" s="105">
        <v>1</v>
      </c>
      <c r="H26" s="31"/>
      <c r="I26" s="105"/>
      <c r="J26" s="105"/>
      <c r="K26" s="105"/>
      <c r="L26" s="105"/>
      <c r="M26" s="46"/>
      <c r="N26" s="105"/>
      <c r="O26" s="105"/>
      <c r="P26" s="105"/>
      <c r="Q26" s="105"/>
      <c r="R26" s="46"/>
      <c r="S26" s="105"/>
      <c r="T26" s="105"/>
      <c r="U26" s="105"/>
      <c r="V26" s="105"/>
      <c r="W26" s="47"/>
      <c r="X26" s="105"/>
      <c r="Y26" s="105"/>
      <c r="Z26" s="105"/>
      <c r="AA26" s="105"/>
      <c r="AB26" s="172">
        <f t="shared" si="0"/>
        <v>4</v>
      </c>
      <c r="AC26" s="144">
        <f t="shared" si="2"/>
        <v>1</v>
      </c>
      <c r="AD26" s="182"/>
      <c r="AE26" s="182"/>
      <c r="AF26" s="182"/>
      <c r="AG26" s="182"/>
      <c r="AH26" s="138"/>
      <c r="AI26" s="182"/>
      <c r="AJ26" s="182"/>
      <c r="AK26" s="182"/>
      <c r="AL26" s="182"/>
      <c r="AM26" s="138"/>
      <c r="AN26" s="182"/>
      <c r="AO26" s="182"/>
      <c r="AP26" s="182"/>
      <c r="AQ26" s="182"/>
      <c r="AR26" s="138"/>
      <c r="AS26" s="182"/>
      <c r="AT26" s="182"/>
      <c r="AU26" s="182"/>
      <c r="AV26" s="182"/>
      <c r="AW26" s="50"/>
      <c r="AX26" s="182"/>
      <c r="AY26" s="182"/>
      <c r="AZ26" s="182"/>
      <c r="BA26" s="182"/>
      <c r="BB26" s="102"/>
      <c r="BC26" s="107"/>
    </row>
    <row r="27" spans="1:55" ht="57">
      <c r="B27" s="40" t="s">
        <v>23</v>
      </c>
      <c r="C27" s="164"/>
      <c r="D27" s="105">
        <v>1</v>
      </c>
      <c r="E27" s="105">
        <v>1</v>
      </c>
      <c r="F27" s="105">
        <v>1</v>
      </c>
      <c r="G27" s="105">
        <v>1</v>
      </c>
      <c r="H27" s="31"/>
      <c r="I27" s="105"/>
      <c r="J27" s="105"/>
      <c r="K27" s="105"/>
      <c r="L27" s="105"/>
      <c r="M27" s="46"/>
      <c r="N27" s="105"/>
      <c r="O27" s="105"/>
      <c r="P27" s="105"/>
      <c r="Q27" s="105"/>
      <c r="R27" s="46"/>
      <c r="S27" s="105"/>
      <c r="T27" s="105"/>
      <c r="U27" s="105"/>
      <c r="V27" s="105"/>
      <c r="W27" s="47"/>
      <c r="X27" s="105"/>
      <c r="Y27" s="105"/>
      <c r="Z27" s="105"/>
      <c r="AA27" s="105"/>
      <c r="AB27" s="172">
        <f t="shared" si="0"/>
        <v>4</v>
      </c>
      <c r="AC27" s="144">
        <f t="shared" si="2"/>
        <v>1</v>
      </c>
      <c r="AD27" s="182"/>
      <c r="AE27" s="182"/>
      <c r="AF27" s="182"/>
      <c r="AG27" s="182"/>
      <c r="AH27" s="138"/>
      <c r="AI27" s="182"/>
      <c r="AJ27" s="182"/>
      <c r="AK27" s="182"/>
      <c r="AL27" s="182"/>
      <c r="AM27" s="138"/>
      <c r="AN27" s="182"/>
      <c r="AO27" s="182"/>
      <c r="AP27" s="182"/>
      <c r="AQ27" s="182"/>
      <c r="AR27" s="138"/>
      <c r="AS27" s="182"/>
      <c r="AT27" s="182"/>
      <c r="AU27" s="182"/>
      <c r="AV27" s="182"/>
      <c r="AW27" s="50"/>
      <c r="AX27" s="182"/>
      <c r="AY27" s="182"/>
      <c r="AZ27" s="182"/>
      <c r="BA27" s="182"/>
      <c r="BB27" s="102"/>
      <c r="BC27" s="107"/>
    </row>
    <row r="28" spans="1:55" s="52" customFormat="1">
      <c r="A28" s="9"/>
      <c r="B28" s="40" t="s">
        <v>24</v>
      </c>
      <c r="C28" s="163"/>
      <c r="D28" s="41">
        <f>SUM(D29:D34)</f>
        <v>6</v>
      </c>
      <c r="E28" s="41">
        <f>SUM(E29:E34)</f>
        <v>6</v>
      </c>
      <c r="F28" s="41">
        <f>SUM(F29:F34)</f>
        <v>5</v>
      </c>
      <c r="G28" s="41">
        <f>SUM(G29:G34)</f>
        <v>6</v>
      </c>
      <c r="H28" s="31"/>
      <c r="I28" s="41">
        <f>SUM(I29:I34)</f>
        <v>0</v>
      </c>
      <c r="J28" s="41">
        <f>SUM(J29:J34)</f>
        <v>0</v>
      </c>
      <c r="K28" s="41">
        <f>SUM(K29:K34)</f>
        <v>0</v>
      </c>
      <c r="L28" s="41">
        <f>SUM(L29:L34)</f>
        <v>0</v>
      </c>
      <c r="M28" s="46"/>
      <c r="N28" s="41">
        <f>SUM(N29:N34)</f>
        <v>0</v>
      </c>
      <c r="O28" s="41">
        <f>SUM(O29:O34)</f>
        <v>0</v>
      </c>
      <c r="P28" s="41">
        <f>SUM(P29:P34)</f>
        <v>0</v>
      </c>
      <c r="Q28" s="41">
        <f>SUM(Q29:Q34)</f>
        <v>0</v>
      </c>
      <c r="R28" s="46"/>
      <c r="S28" s="41">
        <f>SUM(S29:S34)</f>
        <v>0</v>
      </c>
      <c r="T28" s="41">
        <f>SUM(T29:T34)</f>
        <v>0</v>
      </c>
      <c r="U28" s="41">
        <f>SUM(U29:U34)</f>
        <v>0</v>
      </c>
      <c r="V28" s="41">
        <f>SUM(V29:V34)</f>
        <v>0</v>
      </c>
      <c r="W28" s="47"/>
      <c r="X28" s="41">
        <f>SUM(X29:X34)</f>
        <v>0</v>
      </c>
      <c r="Y28" s="41">
        <f>SUM(Y29:Y34)</f>
        <v>0</v>
      </c>
      <c r="Z28" s="41">
        <f>SUM(Z29:Z34)</f>
        <v>0</v>
      </c>
      <c r="AA28" s="41">
        <f>SUM(AA29:AA34)</f>
        <v>0</v>
      </c>
      <c r="AB28" s="172"/>
      <c r="AC28" s="145">
        <f>IFERROR(SUM(AC29:AC34),"")</f>
        <v>5.75</v>
      </c>
      <c r="AD28" s="192"/>
      <c r="AE28" s="192"/>
      <c r="AF28" s="192"/>
      <c r="AG28" s="192"/>
      <c r="AH28" s="138"/>
      <c r="AI28" s="192"/>
      <c r="AJ28" s="192"/>
      <c r="AK28" s="192"/>
      <c r="AL28" s="192"/>
      <c r="AM28" s="138"/>
      <c r="AN28" s="192"/>
      <c r="AO28" s="192"/>
      <c r="AP28" s="192"/>
      <c r="AQ28" s="192"/>
      <c r="AR28" s="138"/>
      <c r="AS28" s="192"/>
      <c r="AT28" s="192"/>
      <c r="AU28" s="192"/>
      <c r="AV28" s="192"/>
      <c r="AW28" s="50"/>
      <c r="AX28" s="192"/>
      <c r="AY28" s="192"/>
      <c r="AZ28" s="192"/>
      <c r="BA28" s="192"/>
      <c r="BB28" s="102"/>
      <c r="BC28" s="109"/>
    </row>
    <row r="29" spans="1:55">
      <c r="B29" s="44" t="s">
        <v>25</v>
      </c>
      <c r="C29" s="163"/>
      <c r="D29" s="45">
        <v>1</v>
      </c>
      <c r="E29" s="45">
        <v>1</v>
      </c>
      <c r="F29" s="45">
        <v>1</v>
      </c>
      <c r="G29" s="45">
        <v>1</v>
      </c>
      <c r="H29" s="31"/>
      <c r="I29" s="45"/>
      <c r="J29" s="45"/>
      <c r="K29" s="45"/>
      <c r="L29" s="45"/>
      <c r="M29" s="46"/>
      <c r="N29" s="45"/>
      <c r="O29" s="45"/>
      <c r="P29" s="45"/>
      <c r="Q29" s="45"/>
      <c r="R29" s="46"/>
      <c r="S29" s="45"/>
      <c r="T29" s="45"/>
      <c r="U29" s="45"/>
      <c r="V29" s="45"/>
      <c r="W29" s="47"/>
      <c r="X29" s="45"/>
      <c r="Y29" s="45"/>
      <c r="Z29" s="45"/>
      <c r="AA29" s="45"/>
      <c r="AB29" s="172">
        <f t="shared" si="0"/>
        <v>4</v>
      </c>
      <c r="AC29" s="144">
        <f t="shared" ref="AC29:AC34" si="3">IFERROR(SUMPRODUCT(($D29:$AA29&gt;0)*1,$D29:$AA29)/$AB29,"")</f>
        <v>1</v>
      </c>
      <c r="AD29" s="193"/>
      <c r="AE29" s="193"/>
      <c r="AF29" s="193"/>
      <c r="AG29" s="193"/>
      <c r="AH29" s="48"/>
      <c r="AI29" s="193"/>
      <c r="AJ29" s="193"/>
      <c r="AK29" s="193"/>
      <c r="AL29" s="193"/>
      <c r="AM29" s="48"/>
      <c r="AN29" s="193"/>
      <c r="AO29" s="193"/>
      <c r="AP29" s="193"/>
      <c r="AQ29" s="193"/>
      <c r="AR29" s="48"/>
      <c r="AS29" s="193"/>
      <c r="AT29" s="193"/>
      <c r="AU29" s="193"/>
      <c r="AV29" s="193"/>
      <c r="AW29" s="49"/>
      <c r="AX29" s="193"/>
      <c r="AY29" s="193"/>
      <c r="AZ29" s="193"/>
      <c r="BA29" s="193"/>
      <c r="BB29" s="99"/>
      <c r="BC29" s="107"/>
    </row>
    <row r="30" spans="1:55" ht="30">
      <c r="B30" s="44" t="s">
        <v>26</v>
      </c>
      <c r="C30" s="163"/>
      <c r="D30" s="45">
        <v>1</v>
      </c>
      <c r="E30" s="45">
        <v>1</v>
      </c>
      <c r="F30" s="45">
        <v>1</v>
      </c>
      <c r="G30" s="45">
        <v>1</v>
      </c>
      <c r="H30" s="31"/>
      <c r="I30" s="45"/>
      <c r="J30" s="45"/>
      <c r="K30" s="45"/>
      <c r="L30" s="45"/>
      <c r="M30" s="46"/>
      <c r="N30" s="45"/>
      <c r="O30" s="45"/>
      <c r="P30" s="45"/>
      <c r="Q30" s="45"/>
      <c r="R30" s="46"/>
      <c r="S30" s="45"/>
      <c r="T30" s="45"/>
      <c r="U30" s="45"/>
      <c r="V30" s="45"/>
      <c r="W30" s="47"/>
      <c r="X30" s="45"/>
      <c r="Y30" s="45"/>
      <c r="Z30" s="45"/>
      <c r="AA30" s="45"/>
      <c r="AB30" s="172">
        <f t="shared" si="0"/>
        <v>4</v>
      </c>
      <c r="AC30" s="144">
        <f t="shared" si="3"/>
        <v>1</v>
      </c>
      <c r="AD30" s="193"/>
      <c r="AE30" s="193"/>
      <c r="AF30" s="193"/>
      <c r="AG30" s="193"/>
      <c r="AH30" s="48"/>
      <c r="AI30" s="193"/>
      <c r="AJ30" s="193"/>
      <c r="AK30" s="193"/>
      <c r="AL30" s="193"/>
      <c r="AM30" s="48"/>
      <c r="AN30" s="193"/>
      <c r="AO30" s="193"/>
      <c r="AP30" s="193"/>
      <c r="AQ30" s="193"/>
      <c r="AR30" s="48"/>
      <c r="AS30" s="193"/>
      <c r="AT30" s="193"/>
      <c r="AU30" s="193"/>
      <c r="AV30" s="193"/>
      <c r="AW30" s="49"/>
      <c r="AX30" s="193"/>
      <c r="AY30" s="193"/>
      <c r="AZ30" s="193"/>
      <c r="BA30" s="193"/>
      <c r="BB30" s="99"/>
      <c r="BC30" s="107"/>
    </row>
    <row r="31" spans="1:55" ht="28.5">
      <c r="B31" s="76" t="s">
        <v>27</v>
      </c>
      <c r="C31" s="59">
        <f>IFERROR(COUNTIF(D31:AA31,0),"")</f>
        <v>0</v>
      </c>
      <c r="D31" s="75">
        <v>1</v>
      </c>
      <c r="E31" s="75">
        <v>1</v>
      </c>
      <c r="F31" s="75">
        <v>1</v>
      </c>
      <c r="G31" s="75">
        <v>1</v>
      </c>
      <c r="H31" s="31"/>
      <c r="I31" s="75"/>
      <c r="J31" s="75"/>
      <c r="K31" s="75"/>
      <c r="L31" s="75"/>
      <c r="M31" s="46"/>
      <c r="N31" s="75"/>
      <c r="O31" s="75"/>
      <c r="P31" s="75"/>
      <c r="Q31" s="75"/>
      <c r="R31" s="46"/>
      <c r="S31" s="75"/>
      <c r="T31" s="75"/>
      <c r="U31" s="75"/>
      <c r="V31" s="75"/>
      <c r="W31" s="47"/>
      <c r="X31" s="75"/>
      <c r="Y31" s="75"/>
      <c r="Z31" s="75"/>
      <c r="AA31" s="75"/>
      <c r="AB31" s="172">
        <f t="shared" si="0"/>
        <v>4</v>
      </c>
      <c r="AC31" s="144">
        <f t="shared" si="3"/>
        <v>1</v>
      </c>
      <c r="AD31" s="193"/>
      <c r="AE31" s="193"/>
      <c r="AF31" s="193"/>
      <c r="AG31" s="193"/>
      <c r="AH31" s="48"/>
      <c r="AI31" s="193"/>
      <c r="AJ31" s="193"/>
      <c r="AK31" s="193"/>
      <c r="AL31" s="193"/>
      <c r="AM31" s="48"/>
      <c r="AN31" s="193"/>
      <c r="AO31" s="193"/>
      <c r="AP31" s="193"/>
      <c r="AQ31" s="193"/>
      <c r="AR31" s="48"/>
      <c r="AS31" s="193"/>
      <c r="AT31" s="193"/>
      <c r="AU31" s="193"/>
      <c r="AV31" s="193"/>
      <c r="AW31" s="49"/>
      <c r="AX31" s="193"/>
      <c r="AY31" s="193"/>
      <c r="AZ31" s="193"/>
      <c r="BA31" s="193"/>
      <c r="BB31" s="99"/>
      <c r="BC31" s="107"/>
    </row>
    <row r="32" spans="1:55">
      <c r="B32" s="44" t="s">
        <v>28</v>
      </c>
      <c r="C32" s="163"/>
      <c r="D32" s="45">
        <v>1</v>
      </c>
      <c r="E32" s="45">
        <v>1</v>
      </c>
      <c r="F32" s="45">
        <v>1</v>
      </c>
      <c r="G32" s="45">
        <v>1</v>
      </c>
      <c r="H32" s="31"/>
      <c r="I32" s="45"/>
      <c r="J32" s="45"/>
      <c r="K32" s="45"/>
      <c r="L32" s="45"/>
      <c r="M32" s="46"/>
      <c r="N32" s="45"/>
      <c r="O32" s="45"/>
      <c r="P32" s="45"/>
      <c r="Q32" s="45"/>
      <c r="R32" s="46"/>
      <c r="S32" s="45"/>
      <c r="T32" s="45"/>
      <c r="U32" s="45"/>
      <c r="V32" s="45"/>
      <c r="W32" s="47"/>
      <c r="X32" s="45"/>
      <c r="Y32" s="45"/>
      <c r="Z32" s="45"/>
      <c r="AA32" s="45"/>
      <c r="AB32" s="172">
        <f t="shared" si="0"/>
        <v>4</v>
      </c>
      <c r="AC32" s="144">
        <f t="shared" si="3"/>
        <v>1</v>
      </c>
      <c r="AD32" s="193"/>
      <c r="AE32" s="193"/>
      <c r="AF32" s="193"/>
      <c r="AG32" s="193"/>
      <c r="AH32" s="48"/>
      <c r="AI32" s="193"/>
      <c r="AJ32" s="193"/>
      <c r="AK32" s="193"/>
      <c r="AL32" s="193"/>
      <c r="AM32" s="48"/>
      <c r="AN32" s="193"/>
      <c r="AO32" s="193"/>
      <c r="AP32" s="193"/>
      <c r="AQ32" s="193"/>
      <c r="AR32" s="48"/>
      <c r="AS32" s="193"/>
      <c r="AT32" s="193"/>
      <c r="AU32" s="193"/>
      <c r="AV32" s="193"/>
      <c r="AW32" s="49"/>
      <c r="AX32" s="193"/>
      <c r="AY32" s="193"/>
      <c r="AZ32" s="193"/>
      <c r="BA32" s="193"/>
      <c r="BB32" s="99"/>
      <c r="BC32" s="107"/>
    </row>
    <row r="33" spans="1:55">
      <c r="B33" s="44" t="s">
        <v>29</v>
      </c>
      <c r="C33" s="163"/>
      <c r="D33" s="45">
        <v>1</v>
      </c>
      <c r="E33" s="45">
        <v>1</v>
      </c>
      <c r="F33" s="45">
        <v>1</v>
      </c>
      <c r="G33" s="45">
        <v>1</v>
      </c>
      <c r="H33" s="31"/>
      <c r="I33" s="45"/>
      <c r="J33" s="45"/>
      <c r="K33" s="45"/>
      <c r="L33" s="45"/>
      <c r="M33" s="46"/>
      <c r="N33" s="45"/>
      <c r="O33" s="45"/>
      <c r="P33" s="45"/>
      <c r="Q33" s="45"/>
      <c r="R33" s="46"/>
      <c r="S33" s="45"/>
      <c r="T33" s="45"/>
      <c r="U33" s="45"/>
      <c r="V33" s="45"/>
      <c r="W33" s="47"/>
      <c r="X33" s="45"/>
      <c r="Y33" s="45"/>
      <c r="Z33" s="45"/>
      <c r="AA33" s="45"/>
      <c r="AB33" s="172">
        <f t="shared" si="0"/>
        <v>4</v>
      </c>
      <c r="AC33" s="144">
        <f t="shared" si="3"/>
        <v>1</v>
      </c>
      <c r="AD33" s="193"/>
      <c r="AE33" s="193"/>
      <c r="AF33" s="193"/>
      <c r="AG33" s="193"/>
      <c r="AH33" s="48"/>
      <c r="AI33" s="193"/>
      <c r="AJ33" s="193"/>
      <c r="AK33" s="193"/>
      <c r="AL33" s="193"/>
      <c r="AM33" s="48"/>
      <c r="AN33" s="193"/>
      <c r="AO33" s="193"/>
      <c r="AP33" s="193"/>
      <c r="AQ33" s="193"/>
      <c r="AR33" s="48"/>
      <c r="AS33" s="193"/>
      <c r="AT33" s="193"/>
      <c r="AU33" s="193"/>
      <c r="AV33" s="193"/>
      <c r="AW33" s="49"/>
      <c r="AX33" s="193"/>
      <c r="AY33" s="193"/>
      <c r="AZ33" s="193"/>
      <c r="BA33" s="193"/>
      <c r="BB33" s="99"/>
      <c r="BC33" s="107"/>
    </row>
    <row r="34" spans="1:55" ht="28.5">
      <c r="B34" s="76" t="s">
        <v>30</v>
      </c>
      <c r="C34" s="59">
        <f>IFERROR(COUNTIF(D34:AA34,0),"")</f>
        <v>1</v>
      </c>
      <c r="D34" s="75">
        <v>1</v>
      </c>
      <c r="E34" s="75">
        <v>1</v>
      </c>
      <c r="F34" s="75">
        <v>0</v>
      </c>
      <c r="G34" s="75">
        <v>1</v>
      </c>
      <c r="H34" s="31"/>
      <c r="I34" s="75"/>
      <c r="J34" s="75"/>
      <c r="K34" s="75"/>
      <c r="L34" s="75"/>
      <c r="M34" s="46"/>
      <c r="N34" s="75"/>
      <c r="O34" s="75"/>
      <c r="P34" s="75"/>
      <c r="Q34" s="75"/>
      <c r="R34" s="46"/>
      <c r="S34" s="75"/>
      <c r="T34" s="75"/>
      <c r="U34" s="75"/>
      <c r="V34" s="75"/>
      <c r="W34" s="47"/>
      <c r="X34" s="75"/>
      <c r="Y34" s="75"/>
      <c r="Z34" s="75"/>
      <c r="AA34" s="75"/>
      <c r="AB34" s="172">
        <f t="shared" si="0"/>
        <v>4</v>
      </c>
      <c r="AC34" s="144">
        <f t="shared" si="3"/>
        <v>0.75</v>
      </c>
      <c r="AD34" s="194"/>
      <c r="AE34" s="194"/>
      <c r="AF34" s="194"/>
      <c r="AG34" s="194"/>
      <c r="AH34" s="48"/>
      <c r="AI34" s="194"/>
      <c r="AJ34" s="194"/>
      <c r="AK34" s="194"/>
      <c r="AL34" s="194"/>
      <c r="AM34" s="48"/>
      <c r="AN34" s="194"/>
      <c r="AO34" s="194"/>
      <c r="AP34" s="194"/>
      <c r="AQ34" s="194"/>
      <c r="AR34" s="48"/>
      <c r="AS34" s="194"/>
      <c r="AT34" s="194"/>
      <c r="AU34" s="194"/>
      <c r="AV34" s="194"/>
      <c r="AW34" s="49"/>
      <c r="AX34" s="194"/>
      <c r="AY34" s="194"/>
      <c r="AZ34" s="194"/>
      <c r="BA34" s="194"/>
      <c r="BB34" s="99"/>
      <c r="BC34" s="107"/>
    </row>
    <row r="35" spans="1:55" s="73" customFormat="1" ht="5.0999999999999996" customHeight="1">
      <c r="A35" s="9"/>
      <c r="B35" s="9"/>
      <c r="C35" s="166"/>
      <c r="D35" s="9"/>
      <c r="E35" s="9"/>
      <c r="F35" s="9"/>
      <c r="G35" s="9"/>
      <c r="H35" s="9"/>
      <c r="I35" s="9"/>
      <c r="J35" s="9"/>
      <c r="K35" s="9"/>
      <c r="L35" s="9"/>
      <c r="M35" s="9"/>
      <c r="N35" s="9"/>
      <c r="O35" s="9"/>
      <c r="P35" s="9"/>
      <c r="Q35" s="9"/>
      <c r="R35" s="9"/>
      <c r="S35" s="9"/>
      <c r="T35" s="9"/>
      <c r="U35" s="9"/>
      <c r="V35" s="9"/>
      <c r="W35" s="9"/>
      <c r="X35" s="9"/>
      <c r="Y35" s="9"/>
      <c r="Z35" s="9"/>
      <c r="AA35" s="9"/>
      <c r="AB35" s="172"/>
      <c r="AC35" s="9"/>
      <c r="AD35" s="155"/>
      <c r="AE35" s="155"/>
      <c r="AF35" s="155"/>
      <c r="AG35" s="155"/>
      <c r="AH35" s="9"/>
      <c r="AI35" s="155"/>
      <c r="AJ35" s="155"/>
      <c r="AK35" s="155"/>
      <c r="AL35" s="155"/>
      <c r="AM35" s="9"/>
      <c r="AN35" s="155"/>
      <c r="AO35" s="155"/>
      <c r="AP35" s="155"/>
      <c r="AQ35" s="155"/>
      <c r="AR35" s="9"/>
      <c r="AS35" s="155"/>
      <c r="AT35" s="155"/>
      <c r="AU35" s="155"/>
      <c r="AV35" s="155"/>
      <c r="AW35" s="9"/>
      <c r="AX35" s="155"/>
      <c r="AY35" s="155"/>
      <c r="AZ35" s="155"/>
      <c r="BA35" s="155"/>
      <c r="BB35" s="9"/>
      <c r="BC35" s="9"/>
    </row>
    <row r="36" spans="1:55" s="7" customFormat="1" ht="33.75" customHeight="1">
      <c r="A36" s="9"/>
      <c r="B36" s="40" t="s">
        <v>31</v>
      </c>
      <c r="C36" s="163"/>
      <c r="D36" s="105">
        <v>1</v>
      </c>
      <c r="E36" s="105">
        <v>1</v>
      </c>
      <c r="F36" s="105">
        <v>0</v>
      </c>
      <c r="G36" s="105">
        <v>1</v>
      </c>
      <c r="H36" s="31"/>
      <c r="I36" s="105"/>
      <c r="J36" s="105"/>
      <c r="K36" s="105"/>
      <c r="L36" s="105"/>
      <c r="M36" s="46"/>
      <c r="N36" s="105"/>
      <c r="O36" s="105"/>
      <c r="P36" s="105"/>
      <c r="Q36" s="105"/>
      <c r="R36" s="46"/>
      <c r="S36" s="105"/>
      <c r="T36" s="105"/>
      <c r="U36" s="105"/>
      <c r="V36" s="105"/>
      <c r="W36" s="47"/>
      <c r="X36" s="105"/>
      <c r="Y36" s="105"/>
      <c r="Z36" s="105"/>
      <c r="AA36" s="105"/>
      <c r="AB36" s="172">
        <f t="shared" si="0"/>
        <v>4</v>
      </c>
      <c r="AC36" s="145">
        <f>IFERROR(SUMPRODUCT(($D36:$AA36&gt;0)*1,$D36:$AA36)/$AB36,"")</f>
        <v>0.75</v>
      </c>
      <c r="AD36" s="139"/>
      <c r="AE36" s="139"/>
      <c r="AF36" s="139"/>
      <c r="AG36" s="139"/>
      <c r="AH36" s="92"/>
      <c r="AI36" s="139"/>
      <c r="AJ36" s="139"/>
      <c r="AK36" s="139"/>
      <c r="AL36" s="139"/>
      <c r="AM36" s="92"/>
      <c r="AN36" s="139"/>
      <c r="AO36" s="139"/>
      <c r="AP36" s="139"/>
      <c r="AQ36" s="139"/>
      <c r="AR36" s="92"/>
      <c r="AS36" s="139"/>
      <c r="AT36" s="139"/>
      <c r="AU36" s="139"/>
      <c r="AV36" s="139"/>
      <c r="AW36" s="74"/>
      <c r="AX36" s="139"/>
      <c r="AY36" s="139"/>
      <c r="AZ36" s="139"/>
      <c r="BA36" s="139"/>
      <c r="BB36" s="103"/>
      <c r="BC36" s="108"/>
    </row>
    <row r="37" spans="1:55" s="8" customFormat="1" ht="5.0999999999999996" customHeight="1">
      <c r="A37" s="9"/>
      <c r="B37" s="9"/>
      <c r="C37" s="166"/>
      <c r="D37" s="9"/>
      <c r="E37" s="9"/>
      <c r="F37" s="9"/>
      <c r="G37" s="9"/>
      <c r="H37" s="9"/>
      <c r="I37" s="9"/>
      <c r="J37" s="9"/>
      <c r="K37" s="9"/>
      <c r="L37" s="9"/>
      <c r="M37" s="9"/>
      <c r="N37" s="9"/>
      <c r="O37" s="9"/>
      <c r="P37" s="9"/>
      <c r="Q37" s="9"/>
      <c r="R37" s="9"/>
      <c r="S37" s="9"/>
      <c r="T37" s="9"/>
      <c r="U37" s="9"/>
      <c r="V37" s="9"/>
      <c r="W37" s="9"/>
      <c r="X37" s="9"/>
      <c r="Y37" s="9"/>
      <c r="Z37" s="9"/>
      <c r="AA37" s="9"/>
      <c r="AB37" s="172"/>
      <c r="AC37" s="9"/>
      <c r="AD37" s="155"/>
      <c r="AE37" s="155"/>
      <c r="AF37" s="155"/>
      <c r="AG37" s="155"/>
      <c r="AH37" s="9"/>
      <c r="AI37" s="155"/>
      <c r="AJ37" s="155"/>
      <c r="AK37" s="155"/>
      <c r="AL37" s="155"/>
      <c r="AM37" s="9"/>
      <c r="AN37" s="155"/>
      <c r="AO37" s="155"/>
      <c r="AP37" s="155"/>
      <c r="AQ37" s="155"/>
      <c r="AR37" s="9"/>
      <c r="AS37" s="155"/>
      <c r="AT37" s="155"/>
      <c r="AU37" s="155"/>
      <c r="AV37" s="155"/>
      <c r="AW37" s="9"/>
      <c r="AX37" s="155"/>
      <c r="AY37" s="155"/>
      <c r="AZ37" s="155"/>
      <c r="BA37" s="155"/>
      <c r="BB37" s="9"/>
      <c r="BC37" s="9"/>
    </row>
    <row r="38" spans="1:55" s="52" customFormat="1">
      <c r="A38" s="9"/>
      <c r="B38" s="40" t="s">
        <v>32</v>
      </c>
      <c r="C38" s="163"/>
      <c r="D38" s="41">
        <f>IF(D39="NE","",SUM(D39))</f>
        <v>1</v>
      </c>
      <c r="E38" s="41">
        <f>IF(E39="NE","",SUM(E39))</f>
        <v>1</v>
      </c>
      <c r="F38" s="41">
        <f>IF(F39="NE","",SUM(F39))</f>
        <v>1</v>
      </c>
      <c r="G38" s="41">
        <f>IF(G39="NE","",SUM(G39))</f>
        <v>1</v>
      </c>
      <c r="H38" s="31"/>
      <c r="I38" s="41">
        <f>IF(I39="NE","",SUM(I39))</f>
        <v>0</v>
      </c>
      <c r="J38" s="41">
        <f>IF(J39="NE","",SUM(J39))</f>
        <v>0</v>
      </c>
      <c r="K38" s="41">
        <f>IF(K39="NE","",SUM(K39))</f>
        <v>0</v>
      </c>
      <c r="L38" s="41">
        <f>IF(L39="NE","",SUM(L39))</f>
        <v>0</v>
      </c>
      <c r="M38" s="42"/>
      <c r="N38" s="41">
        <f>IF(N39="NE","",SUM(N39))</f>
        <v>0</v>
      </c>
      <c r="O38" s="41">
        <f>IF(O39="NE","",SUM(O39))</f>
        <v>0</v>
      </c>
      <c r="P38" s="41">
        <f>IF(P39="NE","",SUM(P39))</f>
        <v>0</v>
      </c>
      <c r="Q38" s="41">
        <f>IF(Q39="NE","",SUM(Q39))</f>
        <v>0</v>
      </c>
      <c r="R38" s="42"/>
      <c r="S38" s="41">
        <f>IF(S39="NE","",SUM(S39))</f>
        <v>0</v>
      </c>
      <c r="T38" s="41">
        <f>IF(T39="NE","",SUM(T39))</f>
        <v>0</v>
      </c>
      <c r="U38" s="41">
        <f>IF(U39="NE","",SUM(U39))</f>
        <v>0</v>
      </c>
      <c r="V38" s="41">
        <f>IF(V39="NE","",SUM(V39))</f>
        <v>0</v>
      </c>
      <c r="W38" s="43"/>
      <c r="X38" s="41">
        <f>IF(X39="NE","",SUM(X39))</f>
        <v>0</v>
      </c>
      <c r="Y38" s="41">
        <f>IF(Y39="NE","",SUM(Y39))</f>
        <v>0</v>
      </c>
      <c r="Z38" s="41">
        <f>IF(Z39="NE","",SUM(Z39))</f>
        <v>0</v>
      </c>
      <c r="AA38" s="41">
        <f>IF(AA39="NE","",SUM(AA39))</f>
        <v>0</v>
      </c>
      <c r="AB38" s="172"/>
      <c r="AC38" s="145">
        <f>IFERROR(AC39,"")</f>
        <v>1</v>
      </c>
      <c r="AD38" s="204"/>
      <c r="AE38" s="204"/>
      <c r="AF38" s="204"/>
      <c r="AG38" s="204"/>
      <c r="AH38" s="138"/>
      <c r="AI38" s="204"/>
      <c r="AJ38" s="204"/>
      <c r="AK38" s="204"/>
      <c r="AL38" s="204"/>
      <c r="AM38" s="138"/>
      <c r="AN38" s="204"/>
      <c r="AO38" s="204"/>
      <c r="AP38" s="204"/>
      <c r="AQ38" s="204"/>
      <c r="AR38" s="138"/>
      <c r="AS38" s="204"/>
      <c r="AT38" s="204"/>
      <c r="AU38" s="204"/>
      <c r="AV38" s="204"/>
      <c r="AW38" s="50"/>
      <c r="AX38" s="204"/>
      <c r="AY38" s="204"/>
      <c r="AZ38" s="204"/>
      <c r="BA38" s="204"/>
      <c r="BB38" s="102"/>
      <c r="BC38" s="109"/>
    </row>
    <row r="39" spans="1:55" s="52" customFormat="1" ht="30">
      <c r="A39" s="9"/>
      <c r="B39" s="57" t="s">
        <v>33</v>
      </c>
      <c r="C39" s="163"/>
      <c r="D39" s="45">
        <v>1</v>
      </c>
      <c r="E39" s="45">
        <v>1</v>
      </c>
      <c r="F39" s="45">
        <v>1</v>
      </c>
      <c r="G39" s="45">
        <v>1</v>
      </c>
      <c r="H39" s="31"/>
      <c r="I39" s="45"/>
      <c r="J39" s="45"/>
      <c r="K39" s="45"/>
      <c r="L39" s="45"/>
      <c r="M39" s="46"/>
      <c r="N39" s="45"/>
      <c r="O39" s="45"/>
      <c r="P39" s="45"/>
      <c r="Q39" s="45"/>
      <c r="R39" s="46"/>
      <c r="S39" s="45"/>
      <c r="T39" s="45"/>
      <c r="U39" s="45"/>
      <c r="V39" s="45"/>
      <c r="W39" s="47"/>
      <c r="X39" s="45"/>
      <c r="Y39" s="45"/>
      <c r="Z39" s="45"/>
      <c r="AA39" s="45"/>
      <c r="AB39" s="172">
        <f t="shared" si="0"/>
        <v>4</v>
      </c>
      <c r="AC39" s="147">
        <f>IFERROR(SUMPRODUCT(($D39:$AA39&gt;0)*1,$D39:$AA39)/$AB39,"")</f>
        <v>1</v>
      </c>
      <c r="AD39" s="204"/>
      <c r="AE39" s="204"/>
      <c r="AF39" s="204"/>
      <c r="AG39" s="204"/>
      <c r="AH39" s="138"/>
      <c r="AI39" s="204"/>
      <c r="AJ39" s="204"/>
      <c r="AK39" s="204"/>
      <c r="AL39" s="204"/>
      <c r="AM39" s="138"/>
      <c r="AN39" s="204"/>
      <c r="AO39" s="204"/>
      <c r="AP39" s="204"/>
      <c r="AQ39" s="204"/>
      <c r="AR39" s="138"/>
      <c r="AS39" s="204"/>
      <c r="AT39" s="204"/>
      <c r="AU39" s="204"/>
      <c r="AV39" s="204"/>
      <c r="AW39" s="50"/>
      <c r="AX39" s="204"/>
      <c r="AY39" s="204"/>
      <c r="AZ39" s="204"/>
      <c r="BA39" s="204"/>
      <c r="BB39" s="102"/>
      <c r="BC39" s="109"/>
    </row>
    <row r="40" spans="1:55" s="52" customFormat="1" ht="5.0999999999999996" customHeight="1">
      <c r="A40" s="9"/>
      <c r="B40" s="9"/>
      <c r="C40" s="166"/>
      <c r="D40" s="9"/>
      <c r="E40" s="9"/>
      <c r="F40" s="9"/>
      <c r="G40" s="9"/>
      <c r="H40" s="9"/>
      <c r="I40" s="9"/>
      <c r="J40" s="9"/>
      <c r="K40" s="9"/>
      <c r="L40" s="9"/>
      <c r="M40" s="9"/>
      <c r="N40" s="9"/>
      <c r="O40" s="9"/>
      <c r="P40" s="9"/>
      <c r="Q40" s="9"/>
      <c r="R40" s="9"/>
      <c r="S40" s="9"/>
      <c r="T40" s="9"/>
      <c r="U40" s="9"/>
      <c r="V40" s="9"/>
      <c r="W40" s="9"/>
      <c r="X40" s="9"/>
      <c r="Y40" s="9"/>
      <c r="Z40" s="9"/>
      <c r="AA40" s="9"/>
      <c r="AB40" s="172"/>
      <c r="AC40" s="9"/>
      <c r="AD40" s="155"/>
      <c r="AE40" s="155"/>
      <c r="AF40" s="155"/>
      <c r="AG40" s="155"/>
      <c r="AH40" s="9"/>
      <c r="AI40" s="155"/>
      <c r="AJ40" s="155"/>
      <c r="AK40" s="155"/>
      <c r="AL40" s="155"/>
      <c r="AM40" s="9"/>
      <c r="AN40" s="155"/>
      <c r="AO40" s="155"/>
      <c r="AP40" s="155"/>
      <c r="AQ40" s="155"/>
      <c r="AR40" s="9"/>
      <c r="AS40" s="155"/>
      <c r="AT40" s="155"/>
      <c r="AU40" s="155"/>
      <c r="AV40" s="155"/>
      <c r="AW40" s="9"/>
      <c r="AX40" s="155"/>
      <c r="AY40" s="155"/>
      <c r="AZ40" s="155"/>
      <c r="BA40" s="155"/>
      <c r="BB40" s="9"/>
      <c r="BC40" s="9"/>
    </row>
    <row r="41" spans="1:55" s="52" customFormat="1">
      <c r="A41" s="9"/>
      <c r="B41" s="36" t="s">
        <v>34</v>
      </c>
      <c r="C41" s="163"/>
      <c r="D41" s="83">
        <f>SUM(D42,D45)</f>
        <v>4</v>
      </c>
      <c r="E41" s="83">
        <f>SUM(E42,E45)</f>
        <v>4</v>
      </c>
      <c r="F41" s="83">
        <f>SUM(F42,F45)</f>
        <v>4</v>
      </c>
      <c r="G41" s="83">
        <f>SUM(G42,G45)</f>
        <v>4</v>
      </c>
      <c r="H41" s="31"/>
      <c r="I41" s="83">
        <f>SUM(I42,I45)</f>
        <v>0</v>
      </c>
      <c r="J41" s="83">
        <f>SUM(J42,J45)</f>
        <v>0</v>
      </c>
      <c r="K41" s="83">
        <f>SUM(K42,K45)</f>
        <v>0</v>
      </c>
      <c r="L41" s="83">
        <f>SUM(L42,L45)</f>
        <v>0</v>
      </c>
      <c r="M41" s="38"/>
      <c r="N41" s="83">
        <f>SUM(N42,N45)</f>
        <v>0</v>
      </c>
      <c r="O41" s="83">
        <f>SUM(O42,O45)</f>
        <v>0</v>
      </c>
      <c r="P41" s="83">
        <f>SUM(P42,P45)</f>
        <v>0</v>
      </c>
      <c r="Q41" s="83">
        <f>SUM(Q42,Q45)</f>
        <v>0</v>
      </c>
      <c r="R41" s="38"/>
      <c r="S41" s="83">
        <f>SUM(S42,S45)</f>
        <v>0</v>
      </c>
      <c r="T41" s="83">
        <f>SUM(T42,T45)</f>
        <v>0</v>
      </c>
      <c r="U41" s="83">
        <f>SUM(U42,U45)</f>
        <v>0</v>
      </c>
      <c r="V41" s="83">
        <f>SUM(V42,V45)</f>
        <v>0</v>
      </c>
      <c r="W41" s="39"/>
      <c r="X41" s="83">
        <f>SUM(X42,X45)</f>
        <v>0</v>
      </c>
      <c r="Y41" s="83">
        <f>SUM(Y42,Y45)</f>
        <v>0</v>
      </c>
      <c r="Z41" s="83">
        <f>SUM(Z42,Z45)</f>
        <v>0</v>
      </c>
      <c r="AA41" s="83">
        <f>SUM(AA42,AA45)</f>
        <v>0</v>
      </c>
      <c r="AB41" s="172"/>
      <c r="AC41" s="175">
        <f>IFERROR(SUM(AC42,AC45),"")</f>
        <v>4</v>
      </c>
      <c r="AD41" s="205"/>
      <c r="AE41" s="205"/>
      <c r="AF41" s="205"/>
      <c r="AG41" s="205"/>
      <c r="AH41" s="91"/>
      <c r="AI41" s="205"/>
      <c r="AJ41" s="205"/>
      <c r="AK41" s="205"/>
      <c r="AL41" s="205"/>
      <c r="AM41" s="91"/>
      <c r="AN41" s="205"/>
      <c r="AO41" s="205"/>
      <c r="AP41" s="205"/>
      <c r="AQ41" s="205"/>
      <c r="AR41" s="91"/>
      <c r="AS41" s="205"/>
      <c r="AT41" s="205"/>
      <c r="AU41" s="205"/>
      <c r="AV41" s="205"/>
      <c r="AW41" s="56"/>
      <c r="AX41" s="205"/>
      <c r="AY41" s="205"/>
      <c r="AZ41" s="205"/>
      <c r="BA41" s="205"/>
      <c r="BB41" s="101"/>
      <c r="BC41" s="109"/>
    </row>
    <row r="42" spans="1:55" s="52" customFormat="1">
      <c r="A42" s="9"/>
      <c r="B42" s="40" t="s">
        <v>15</v>
      </c>
      <c r="C42" s="163"/>
      <c r="D42" s="41">
        <f>SUM(D43:D44)</f>
        <v>2</v>
      </c>
      <c r="E42" s="41">
        <f>SUM(E43:E44)</f>
        <v>2</v>
      </c>
      <c r="F42" s="41">
        <f>SUM(F43:F44)</f>
        <v>2</v>
      </c>
      <c r="G42" s="41">
        <f>SUM(G43:G44)</f>
        <v>2</v>
      </c>
      <c r="H42" s="31"/>
      <c r="I42" s="41">
        <f>SUM(I43:I44)</f>
        <v>0</v>
      </c>
      <c r="J42" s="41">
        <f>SUM(J43:J44)</f>
        <v>0</v>
      </c>
      <c r="K42" s="41">
        <f>SUM(K43:K44)</f>
        <v>0</v>
      </c>
      <c r="L42" s="41">
        <f>SUM(L43:L44)</f>
        <v>0</v>
      </c>
      <c r="M42" s="42"/>
      <c r="N42" s="41">
        <f>SUM(N43:N44)</f>
        <v>0</v>
      </c>
      <c r="O42" s="41">
        <f>SUM(O43:O44)</f>
        <v>0</v>
      </c>
      <c r="P42" s="41">
        <f>SUM(P43:P44)</f>
        <v>0</v>
      </c>
      <c r="Q42" s="41">
        <f>SUM(Q43:Q44)</f>
        <v>0</v>
      </c>
      <c r="R42" s="42"/>
      <c r="S42" s="41">
        <f>SUM(S43:S44)</f>
        <v>0</v>
      </c>
      <c r="T42" s="41">
        <f>SUM(T43:T44)</f>
        <v>0</v>
      </c>
      <c r="U42" s="41">
        <f>SUM(U43:U44)</f>
        <v>0</v>
      </c>
      <c r="V42" s="41">
        <f>SUM(V43:V44)</f>
        <v>0</v>
      </c>
      <c r="W42" s="43"/>
      <c r="X42" s="41">
        <f>SUM(X43:X44)</f>
        <v>0</v>
      </c>
      <c r="Y42" s="41">
        <f>SUM(Y43:Y44)</f>
        <v>0</v>
      </c>
      <c r="Z42" s="41">
        <f>SUM(Z43:Z44)</f>
        <v>0</v>
      </c>
      <c r="AA42" s="41">
        <f>SUM(AA43:AA44)</f>
        <v>0</v>
      </c>
      <c r="AB42" s="172"/>
      <c r="AC42" s="145">
        <f>IFERROR(SUM(AC43:AC44),"")</f>
        <v>2</v>
      </c>
      <c r="AD42" s="206"/>
      <c r="AE42" s="206"/>
      <c r="AF42" s="206"/>
      <c r="AG42" s="206"/>
      <c r="AH42" s="138"/>
      <c r="AI42" s="206"/>
      <c r="AJ42" s="206"/>
      <c r="AK42" s="206"/>
      <c r="AL42" s="206"/>
      <c r="AM42" s="138"/>
      <c r="AN42" s="206"/>
      <c r="AO42" s="206"/>
      <c r="AP42" s="206"/>
      <c r="AQ42" s="206"/>
      <c r="AR42" s="138"/>
      <c r="AS42" s="206"/>
      <c r="AT42" s="206"/>
      <c r="AU42" s="206"/>
      <c r="AV42" s="206"/>
      <c r="AW42" s="50"/>
      <c r="AX42" s="206"/>
      <c r="AY42" s="206"/>
      <c r="AZ42" s="206"/>
      <c r="BA42" s="206"/>
      <c r="BB42" s="102"/>
      <c r="BC42" s="109"/>
    </row>
    <row r="43" spans="1:55" s="52" customFormat="1" ht="30">
      <c r="A43" s="9"/>
      <c r="B43" s="57" t="s">
        <v>12</v>
      </c>
      <c r="C43" s="163"/>
      <c r="D43" s="45">
        <v>1</v>
      </c>
      <c r="E43" s="45">
        <v>1</v>
      </c>
      <c r="F43" s="45">
        <v>1</v>
      </c>
      <c r="G43" s="45">
        <v>1</v>
      </c>
      <c r="H43" s="31"/>
      <c r="I43" s="45"/>
      <c r="J43" s="45"/>
      <c r="K43" s="45"/>
      <c r="L43" s="45"/>
      <c r="M43" s="46"/>
      <c r="N43" s="45"/>
      <c r="O43" s="45"/>
      <c r="P43" s="45"/>
      <c r="Q43" s="45"/>
      <c r="R43" s="46"/>
      <c r="S43" s="45"/>
      <c r="T43" s="45"/>
      <c r="U43" s="45"/>
      <c r="V43" s="45"/>
      <c r="W43" s="47"/>
      <c r="X43" s="45"/>
      <c r="Y43" s="45"/>
      <c r="Z43" s="45"/>
      <c r="AA43" s="45"/>
      <c r="AB43" s="172">
        <f t="shared" si="0"/>
        <v>4</v>
      </c>
      <c r="AC43" s="147">
        <f t="shared" ref="AC43:AC44" si="4">IFERROR(SUMPRODUCT(($D43:$AA43&gt;0)*1,$D43:$AA43)/$AB43,"")</f>
        <v>1</v>
      </c>
      <c r="AD43" s="206"/>
      <c r="AE43" s="206"/>
      <c r="AF43" s="206"/>
      <c r="AG43" s="206"/>
      <c r="AH43" s="138"/>
      <c r="AI43" s="206"/>
      <c r="AJ43" s="206"/>
      <c r="AK43" s="206"/>
      <c r="AL43" s="206"/>
      <c r="AM43" s="138"/>
      <c r="AN43" s="206"/>
      <c r="AO43" s="206"/>
      <c r="AP43" s="206"/>
      <c r="AQ43" s="206"/>
      <c r="AR43" s="138"/>
      <c r="AS43" s="206"/>
      <c r="AT43" s="206"/>
      <c r="AU43" s="206"/>
      <c r="AV43" s="206"/>
      <c r="AW43" s="50"/>
      <c r="AX43" s="206"/>
      <c r="AY43" s="206"/>
      <c r="AZ43" s="206"/>
      <c r="BA43" s="206"/>
      <c r="BB43" s="102"/>
      <c r="BC43" s="109"/>
    </row>
    <row r="44" spans="1:55" s="52" customFormat="1">
      <c r="A44" s="9"/>
      <c r="B44" s="57" t="s">
        <v>35</v>
      </c>
      <c r="C44" s="163"/>
      <c r="D44" s="45">
        <v>1</v>
      </c>
      <c r="E44" s="45">
        <v>1</v>
      </c>
      <c r="F44" s="45">
        <v>1</v>
      </c>
      <c r="G44" s="45">
        <v>1</v>
      </c>
      <c r="H44" s="31"/>
      <c r="I44" s="45"/>
      <c r="J44" s="45"/>
      <c r="K44" s="45"/>
      <c r="L44" s="45"/>
      <c r="M44" s="46"/>
      <c r="N44" s="45"/>
      <c r="O44" s="45"/>
      <c r="P44" s="45"/>
      <c r="Q44" s="45"/>
      <c r="R44" s="46"/>
      <c r="S44" s="45"/>
      <c r="T44" s="45"/>
      <c r="U44" s="45"/>
      <c r="V44" s="45"/>
      <c r="W44" s="47"/>
      <c r="X44" s="45"/>
      <c r="Y44" s="45"/>
      <c r="Z44" s="45"/>
      <c r="AA44" s="45"/>
      <c r="AB44" s="172">
        <f t="shared" si="0"/>
        <v>4</v>
      </c>
      <c r="AC44" s="147">
        <f t="shared" si="4"/>
        <v>1</v>
      </c>
      <c r="AD44" s="206"/>
      <c r="AE44" s="206"/>
      <c r="AF44" s="206"/>
      <c r="AG44" s="206"/>
      <c r="AH44" s="138"/>
      <c r="AI44" s="206"/>
      <c r="AJ44" s="206"/>
      <c r="AK44" s="206"/>
      <c r="AL44" s="206"/>
      <c r="AM44" s="138"/>
      <c r="AN44" s="206"/>
      <c r="AO44" s="206"/>
      <c r="AP44" s="206"/>
      <c r="AQ44" s="206"/>
      <c r="AR44" s="138"/>
      <c r="AS44" s="206"/>
      <c r="AT44" s="206"/>
      <c r="AU44" s="206"/>
      <c r="AV44" s="206"/>
      <c r="AW44" s="50"/>
      <c r="AX44" s="206"/>
      <c r="AY44" s="206"/>
      <c r="AZ44" s="206"/>
      <c r="BA44" s="206"/>
      <c r="BB44" s="102"/>
      <c r="BC44" s="109"/>
    </row>
    <row r="45" spans="1:55" s="52" customFormat="1">
      <c r="A45" s="9"/>
      <c r="B45" s="40" t="s">
        <v>11</v>
      </c>
      <c r="C45" s="163"/>
      <c r="D45" s="41">
        <f>SUM(D46:D47)</f>
        <v>2</v>
      </c>
      <c r="E45" s="41">
        <f>SUM(E46:E47)</f>
        <v>2</v>
      </c>
      <c r="F45" s="41">
        <f>SUM(F46:F47)</f>
        <v>2</v>
      </c>
      <c r="G45" s="41">
        <f>SUM(G46:G47)</f>
        <v>2</v>
      </c>
      <c r="H45" s="31"/>
      <c r="I45" s="41">
        <f>SUM(I46:I47)</f>
        <v>0</v>
      </c>
      <c r="J45" s="41">
        <f>SUM(J46:J47)</f>
        <v>0</v>
      </c>
      <c r="K45" s="41">
        <f>SUM(K46:K47)</f>
        <v>0</v>
      </c>
      <c r="L45" s="41">
        <f>SUM(L46:L47)</f>
        <v>0</v>
      </c>
      <c r="M45" s="42"/>
      <c r="N45" s="41">
        <f>SUM(N46:N47)</f>
        <v>0</v>
      </c>
      <c r="O45" s="41">
        <f>SUM(O46:O47)</f>
        <v>0</v>
      </c>
      <c r="P45" s="41">
        <f>SUM(P46:P47)</f>
        <v>0</v>
      </c>
      <c r="Q45" s="41">
        <f>SUM(Q46:Q47)</f>
        <v>0</v>
      </c>
      <c r="R45" s="42"/>
      <c r="S45" s="41">
        <f>SUM(S46:S47)</f>
        <v>0</v>
      </c>
      <c r="T45" s="41">
        <f>SUM(T46:T47)</f>
        <v>0</v>
      </c>
      <c r="U45" s="41">
        <f>SUM(U46:U47)</f>
        <v>0</v>
      </c>
      <c r="V45" s="41">
        <f>SUM(V46:V47)</f>
        <v>0</v>
      </c>
      <c r="W45" s="43"/>
      <c r="X45" s="41">
        <f>SUM(X46:X47)</f>
        <v>0</v>
      </c>
      <c r="Y45" s="41">
        <f>SUM(Y46:Y47)</f>
        <v>0</v>
      </c>
      <c r="Z45" s="41">
        <f>SUM(Z46:Z47)</f>
        <v>0</v>
      </c>
      <c r="AA45" s="41">
        <f>SUM(AA46:AA47)</f>
        <v>0</v>
      </c>
      <c r="AB45" s="172"/>
      <c r="AC45" s="145">
        <f>IFERROR(SUM(AC46:AC47),"")</f>
        <v>2</v>
      </c>
      <c r="AD45" s="206"/>
      <c r="AE45" s="206"/>
      <c r="AF45" s="206"/>
      <c r="AG45" s="206"/>
      <c r="AH45" s="138"/>
      <c r="AI45" s="206"/>
      <c r="AJ45" s="206"/>
      <c r="AK45" s="206"/>
      <c r="AL45" s="206"/>
      <c r="AM45" s="138"/>
      <c r="AN45" s="206"/>
      <c r="AO45" s="206"/>
      <c r="AP45" s="206"/>
      <c r="AQ45" s="206"/>
      <c r="AR45" s="138"/>
      <c r="AS45" s="206"/>
      <c r="AT45" s="206"/>
      <c r="AU45" s="206"/>
      <c r="AV45" s="206"/>
      <c r="AW45" s="50"/>
      <c r="AX45" s="206"/>
      <c r="AY45" s="206"/>
      <c r="AZ45" s="206"/>
      <c r="BA45" s="206"/>
      <c r="BB45" s="102"/>
      <c r="BC45" s="109"/>
    </row>
    <row r="46" spans="1:55" s="52" customFormat="1" ht="30">
      <c r="A46" s="9"/>
      <c r="B46" s="57" t="s">
        <v>36</v>
      </c>
      <c r="C46" s="163"/>
      <c r="D46" s="45">
        <v>1</v>
      </c>
      <c r="E46" s="45">
        <v>1</v>
      </c>
      <c r="F46" s="45">
        <v>1</v>
      </c>
      <c r="G46" s="45">
        <v>1</v>
      </c>
      <c r="H46" s="31"/>
      <c r="I46" s="45"/>
      <c r="J46" s="45"/>
      <c r="K46" s="45"/>
      <c r="L46" s="45"/>
      <c r="M46" s="46"/>
      <c r="N46" s="45"/>
      <c r="O46" s="45"/>
      <c r="P46" s="45"/>
      <c r="Q46" s="45"/>
      <c r="R46" s="46"/>
      <c r="S46" s="45"/>
      <c r="T46" s="45"/>
      <c r="U46" s="45"/>
      <c r="V46" s="45"/>
      <c r="W46" s="47"/>
      <c r="X46" s="45"/>
      <c r="Y46" s="45"/>
      <c r="Z46" s="45"/>
      <c r="AA46" s="45"/>
      <c r="AB46" s="172">
        <f t="shared" si="0"/>
        <v>4</v>
      </c>
      <c r="AC46" s="147">
        <f t="shared" ref="AC46:AC47" si="5">IFERROR(SUMPRODUCT(($D46:$AA46&gt;0)*1,$D46:$AA46)/$AB46,"")</f>
        <v>1</v>
      </c>
      <c r="AD46" s="206"/>
      <c r="AE46" s="206"/>
      <c r="AF46" s="206"/>
      <c r="AG46" s="206"/>
      <c r="AH46" s="138"/>
      <c r="AI46" s="206"/>
      <c r="AJ46" s="206"/>
      <c r="AK46" s="206"/>
      <c r="AL46" s="206"/>
      <c r="AM46" s="138"/>
      <c r="AN46" s="206"/>
      <c r="AO46" s="206"/>
      <c r="AP46" s="206"/>
      <c r="AQ46" s="206"/>
      <c r="AR46" s="138"/>
      <c r="AS46" s="206"/>
      <c r="AT46" s="206"/>
      <c r="AU46" s="206"/>
      <c r="AV46" s="206"/>
      <c r="AW46" s="50"/>
      <c r="AX46" s="206"/>
      <c r="AY46" s="206"/>
      <c r="AZ46" s="206"/>
      <c r="BA46" s="206"/>
      <c r="BB46" s="102"/>
      <c r="BC46" s="109"/>
    </row>
    <row r="47" spans="1:55" s="52" customFormat="1" ht="30">
      <c r="A47" s="9"/>
      <c r="B47" s="57" t="s">
        <v>37</v>
      </c>
      <c r="C47" s="163"/>
      <c r="D47" s="45">
        <v>1</v>
      </c>
      <c r="E47" s="45">
        <v>1</v>
      </c>
      <c r="F47" s="45">
        <v>1</v>
      </c>
      <c r="G47" s="45">
        <v>1</v>
      </c>
      <c r="H47" s="31"/>
      <c r="I47" s="45"/>
      <c r="J47" s="45"/>
      <c r="K47" s="45"/>
      <c r="L47" s="45"/>
      <c r="M47" s="46"/>
      <c r="N47" s="45"/>
      <c r="O47" s="45"/>
      <c r="P47" s="45"/>
      <c r="Q47" s="45"/>
      <c r="R47" s="46"/>
      <c r="S47" s="45"/>
      <c r="T47" s="45"/>
      <c r="U47" s="45"/>
      <c r="V47" s="45"/>
      <c r="W47" s="47"/>
      <c r="X47" s="45"/>
      <c r="Y47" s="45"/>
      <c r="Z47" s="45"/>
      <c r="AA47" s="45"/>
      <c r="AB47" s="172">
        <f t="shared" si="0"/>
        <v>4</v>
      </c>
      <c r="AC47" s="147">
        <f t="shared" si="5"/>
        <v>1</v>
      </c>
      <c r="AD47" s="207"/>
      <c r="AE47" s="207"/>
      <c r="AF47" s="207"/>
      <c r="AG47" s="207"/>
      <c r="AH47" s="138"/>
      <c r="AI47" s="207"/>
      <c r="AJ47" s="207"/>
      <c r="AK47" s="207"/>
      <c r="AL47" s="207"/>
      <c r="AM47" s="138"/>
      <c r="AN47" s="207"/>
      <c r="AO47" s="207"/>
      <c r="AP47" s="207"/>
      <c r="AQ47" s="207"/>
      <c r="AR47" s="138"/>
      <c r="AS47" s="207"/>
      <c r="AT47" s="207"/>
      <c r="AU47" s="207"/>
      <c r="AV47" s="207"/>
      <c r="AW47" s="50"/>
      <c r="AX47" s="207"/>
      <c r="AY47" s="207"/>
      <c r="AZ47" s="207"/>
      <c r="BA47" s="207"/>
      <c r="BB47" s="102"/>
      <c r="BC47" s="109"/>
    </row>
    <row r="48" spans="1:55" s="52" customFormat="1" ht="5.0999999999999996" customHeight="1">
      <c r="A48" s="9"/>
      <c r="B48" s="9"/>
      <c r="C48" s="166"/>
      <c r="D48" s="9"/>
      <c r="E48" s="9"/>
      <c r="F48" s="9"/>
      <c r="G48" s="9"/>
      <c r="H48" s="9"/>
      <c r="I48" s="9"/>
      <c r="J48" s="9"/>
      <c r="K48" s="9"/>
      <c r="L48" s="9"/>
      <c r="M48" s="9"/>
      <c r="N48" s="9"/>
      <c r="O48" s="9"/>
      <c r="P48" s="9"/>
      <c r="Q48" s="9"/>
      <c r="R48" s="9"/>
      <c r="S48" s="9"/>
      <c r="T48" s="9"/>
      <c r="U48" s="9"/>
      <c r="V48" s="9"/>
      <c r="W48" s="9"/>
      <c r="X48" s="9"/>
      <c r="Y48" s="9"/>
      <c r="Z48" s="9"/>
      <c r="AA48" s="9"/>
      <c r="AB48" s="172"/>
      <c r="AC48" s="9"/>
      <c r="AD48" s="155"/>
      <c r="AE48" s="155"/>
      <c r="AF48" s="155"/>
      <c r="AG48" s="155"/>
      <c r="AH48" s="9"/>
      <c r="AI48" s="155"/>
      <c r="AJ48" s="155"/>
      <c r="AK48" s="155"/>
      <c r="AL48" s="155"/>
      <c r="AM48" s="55"/>
      <c r="AN48" s="155"/>
      <c r="AO48" s="155"/>
      <c r="AP48" s="155"/>
      <c r="AQ48" s="155"/>
      <c r="AR48" s="55"/>
      <c r="AS48" s="155"/>
      <c r="AT48" s="155"/>
      <c r="AU48" s="155"/>
      <c r="AV48" s="155"/>
      <c r="AW48" s="55"/>
      <c r="AX48" s="155"/>
      <c r="AY48" s="155"/>
      <c r="AZ48" s="155"/>
      <c r="BA48" s="155"/>
      <c r="BB48" s="100"/>
      <c r="BC48" s="109"/>
    </row>
    <row r="49" spans="1:55" s="52" customFormat="1">
      <c r="A49" s="9"/>
      <c r="B49" s="71" t="s">
        <v>38</v>
      </c>
      <c r="C49" s="163"/>
      <c r="D49" s="83">
        <f>SUM(D50:D51)</f>
        <v>2</v>
      </c>
      <c r="E49" s="83">
        <f>SUM(E50:E51)</f>
        <v>2</v>
      </c>
      <c r="F49" s="83">
        <f>SUM(F50:F51)</f>
        <v>2</v>
      </c>
      <c r="G49" s="83">
        <f>SUM(G50:G51)</f>
        <v>2</v>
      </c>
      <c r="H49" s="31"/>
      <c r="I49" s="83">
        <f>SUM(I50:I51)</f>
        <v>0</v>
      </c>
      <c r="J49" s="83">
        <f>SUM(J50:J51)</f>
        <v>0</v>
      </c>
      <c r="K49" s="83">
        <f>SUM(K50:K51)</f>
        <v>0</v>
      </c>
      <c r="L49" s="83">
        <f>SUM(L50:L51)</f>
        <v>0</v>
      </c>
      <c r="M49" s="42"/>
      <c r="N49" s="83">
        <f>SUM(N50:N51)</f>
        <v>0</v>
      </c>
      <c r="O49" s="83">
        <f>SUM(O50:O51)</f>
        <v>0</v>
      </c>
      <c r="P49" s="83">
        <f>SUM(P50:P51)</f>
        <v>0</v>
      </c>
      <c r="Q49" s="83">
        <f>SUM(Q50:Q51)</f>
        <v>0</v>
      </c>
      <c r="R49" s="42"/>
      <c r="S49" s="83">
        <f>SUM(S50:S51)</f>
        <v>0</v>
      </c>
      <c r="T49" s="83">
        <f>SUM(T50:T51)</f>
        <v>0</v>
      </c>
      <c r="U49" s="83">
        <f>SUM(U50:U51)</f>
        <v>0</v>
      </c>
      <c r="V49" s="83">
        <f>SUM(V50:V51)</f>
        <v>0</v>
      </c>
      <c r="W49" s="72"/>
      <c r="X49" s="83">
        <f>SUM(X50:X51)</f>
        <v>0</v>
      </c>
      <c r="Y49" s="83">
        <f>SUM(Y50:Y51)</f>
        <v>0</v>
      </c>
      <c r="Z49" s="83">
        <f>SUM(Z50:Z51)</f>
        <v>0</v>
      </c>
      <c r="AA49" s="83">
        <f>SUM(AA50:AA51)</f>
        <v>0</v>
      </c>
      <c r="AB49" s="172"/>
      <c r="AC49" s="175">
        <f>SUM(AC50:AC51)</f>
        <v>2</v>
      </c>
      <c r="AD49" s="205"/>
      <c r="AE49" s="205"/>
      <c r="AF49" s="205"/>
      <c r="AG49" s="205"/>
      <c r="AH49" s="91"/>
      <c r="AI49" s="205"/>
      <c r="AJ49" s="205"/>
      <c r="AK49" s="205"/>
      <c r="AL49" s="205"/>
      <c r="AM49" s="91"/>
      <c r="AN49" s="205"/>
      <c r="AO49" s="205"/>
      <c r="AP49" s="205"/>
      <c r="AQ49" s="205"/>
      <c r="AR49" s="91"/>
      <c r="AS49" s="205"/>
      <c r="AT49" s="205"/>
      <c r="AU49" s="205"/>
      <c r="AV49" s="205"/>
      <c r="AW49" s="56"/>
      <c r="AX49" s="205"/>
      <c r="AY49" s="205"/>
      <c r="AZ49" s="205"/>
      <c r="BA49" s="205"/>
      <c r="BB49" s="101"/>
      <c r="BC49" s="109"/>
    </row>
    <row r="50" spans="1:55" s="52" customFormat="1">
      <c r="A50" s="9"/>
      <c r="B50" s="76" t="s">
        <v>39</v>
      </c>
      <c r="C50" s="59">
        <f>IFERROR(COUNTIF(D50:AA50,0),"")</f>
        <v>0</v>
      </c>
      <c r="D50" s="75">
        <v>1</v>
      </c>
      <c r="E50" s="75">
        <v>1</v>
      </c>
      <c r="F50" s="75">
        <v>1</v>
      </c>
      <c r="G50" s="75">
        <v>1</v>
      </c>
      <c r="H50" s="31"/>
      <c r="I50" s="75"/>
      <c r="J50" s="75"/>
      <c r="K50" s="75"/>
      <c r="L50" s="75"/>
      <c r="M50" s="46"/>
      <c r="N50" s="75"/>
      <c r="O50" s="75"/>
      <c r="P50" s="75"/>
      <c r="Q50" s="75"/>
      <c r="R50" s="46"/>
      <c r="S50" s="75"/>
      <c r="T50" s="75"/>
      <c r="U50" s="75"/>
      <c r="V50" s="75"/>
      <c r="W50" s="47"/>
      <c r="X50" s="75"/>
      <c r="Y50" s="75"/>
      <c r="Z50" s="75"/>
      <c r="AA50" s="75"/>
      <c r="AB50" s="172">
        <f t="shared" si="0"/>
        <v>4</v>
      </c>
      <c r="AC50" s="147">
        <f>IFERROR(SUMPRODUCT(($D50:$AA50&gt;0)*1,$D50:$AA50)/$AB50,"")</f>
        <v>1</v>
      </c>
      <c r="AD50" s="206"/>
      <c r="AE50" s="206"/>
      <c r="AF50" s="206"/>
      <c r="AG50" s="206"/>
      <c r="AH50" s="48"/>
      <c r="AI50" s="206"/>
      <c r="AJ50" s="206"/>
      <c r="AK50" s="206"/>
      <c r="AL50" s="206"/>
      <c r="AM50" s="48"/>
      <c r="AN50" s="206"/>
      <c r="AO50" s="206"/>
      <c r="AP50" s="206"/>
      <c r="AQ50" s="206"/>
      <c r="AR50" s="48"/>
      <c r="AS50" s="206"/>
      <c r="AT50" s="206"/>
      <c r="AU50" s="206"/>
      <c r="AV50" s="206"/>
      <c r="AW50" s="49"/>
      <c r="AX50" s="206"/>
      <c r="AY50" s="206"/>
      <c r="AZ50" s="206"/>
      <c r="BA50" s="206"/>
      <c r="BB50" s="99"/>
      <c r="BC50" s="109"/>
    </row>
    <row r="51" spans="1:55" s="52" customFormat="1">
      <c r="A51" s="9"/>
      <c r="B51" s="57" t="s">
        <v>40</v>
      </c>
      <c r="C51" s="163"/>
      <c r="D51" s="45">
        <v>1</v>
      </c>
      <c r="E51" s="45">
        <v>1</v>
      </c>
      <c r="F51" s="45">
        <v>1</v>
      </c>
      <c r="G51" s="45">
        <v>1</v>
      </c>
      <c r="H51" s="31"/>
      <c r="I51" s="45"/>
      <c r="J51" s="45"/>
      <c r="K51" s="45"/>
      <c r="L51" s="45"/>
      <c r="M51" s="46"/>
      <c r="N51" s="45"/>
      <c r="O51" s="45"/>
      <c r="P51" s="45"/>
      <c r="Q51" s="45"/>
      <c r="R51" s="46"/>
      <c r="S51" s="45"/>
      <c r="T51" s="45"/>
      <c r="U51" s="45"/>
      <c r="V51" s="45"/>
      <c r="W51" s="47"/>
      <c r="X51" s="45"/>
      <c r="Y51" s="45"/>
      <c r="Z51" s="45"/>
      <c r="AA51" s="45"/>
      <c r="AB51" s="172">
        <f t="shared" si="0"/>
        <v>4</v>
      </c>
      <c r="AC51" s="147">
        <f>IFERROR(SUMPRODUCT(($D51:$AA51&gt;0)*1,$D51:$AA51)/$AB51,"")</f>
        <v>1</v>
      </c>
      <c r="AD51" s="207"/>
      <c r="AE51" s="207"/>
      <c r="AF51" s="207"/>
      <c r="AG51" s="207"/>
      <c r="AH51" s="138"/>
      <c r="AI51" s="207"/>
      <c r="AJ51" s="207"/>
      <c r="AK51" s="207"/>
      <c r="AL51" s="207"/>
      <c r="AM51" s="138"/>
      <c r="AN51" s="207"/>
      <c r="AO51" s="207"/>
      <c r="AP51" s="207"/>
      <c r="AQ51" s="207"/>
      <c r="AR51" s="138"/>
      <c r="AS51" s="207"/>
      <c r="AT51" s="207"/>
      <c r="AU51" s="207"/>
      <c r="AV51" s="207"/>
      <c r="AW51" s="50"/>
      <c r="AX51" s="207"/>
      <c r="AY51" s="207"/>
      <c r="AZ51" s="207"/>
      <c r="BA51" s="207"/>
      <c r="BB51" s="102"/>
      <c r="BC51" s="109"/>
    </row>
    <row r="52" spans="1:55" s="52" customFormat="1" ht="5.0999999999999996" customHeight="1">
      <c r="A52" s="9"/>
      <c r="B52" s="53"/>
      <c r="C52" s="163"/>
      <c r="D52" s="54"/>
      <c r="E52" s="54"/>
      <c r="F52" s="54"/>
      <c r="G52" s="54"/>
      <c r="H52" s="31"/>
      <c r="I52" s="54"/>
      <c r="J52" s="54"/>
      <c r="K52" s="54"/>
      <c r="L52" s="54"/>
      <c r="M52" s="54"/>
      <c r="N52" s="54"/>
      <c r="O52" s="54"/>
      <c r="P52" s="54"/>
      <c r="Q52" s="54"/>
      <c r="R52" s="54"/>
      <c r="S52" s="54"/>
      <c r="T52" s="54"/>
      <c r="U52" s="54"/>
      <c r="V52" s="54"/>
      <c r="W52" s="68"/>
      <c r="X52" s="54"/>
      <c r="Y52" s="54"/>
      <c r="Z52" s="54"/>
      <c r="AA52" s="54"/>
      <c r="AB52" s="172"/>
      <c r="AC52" s="146"/>
      <c r="AD52" s="89"/>
      <c r="AE52" s="89"/>
      <c r="AF52" s="89"/>
      <c r="AG52" s="89"/>
      <c r="AH52" s="55"/>
      <c r="AI52" s="89"/>
      <c r="AJ52" s="89"/>
      <c r="AK52" s="89"/>
      <c r="AL52" s="89"/>
      <c r="AM52" s="55"/>
      <c r="AN52" s="89"/>
      <c r="AO52" s="89"/>
      <c r="AP52" s="89"/>
      <c r="AQ52" s="89"/>
      <c r="AR52" s="55"/>
      <c r="AS52" s="89"/>
      <c r="AT52" s="89"/>
      <c r="AU52" s="89"/>
      <c r="AV52" s="89"/>
      <c r="AW52" s="55"/>
      <c r="AX52" s="89"/>
      <c r="AY52" s="89"/>
      <c r="AZ52" s="89"/>
      <c r="BA52" s="89"/>
      <c r="BB52" s="100"/>
      <c r="BC52" s="109"/>
    </row>
    <row r="53" spans="1:55" s="52" customFormat="1">
      <c r="A53" s="9"/>
      <c r="B53" s="36" t="s">
        <v>41</v>
      </c>
      <c r="C53" s="163"/>
      <c r="D53" s="41">
        <f>SUM(D54:D54)</f>
        <v>1</v>
      </c>
      <c r="E53" s="41">
        <f>SUM(E54:E54)</f>
        <v>1</v>
      </c>
      <c r="F53" s="41">
        <f>SUM(F54:F54)</f>
        <v>1</v>
      </c>
      <c r="G53" s="41">
        <f>SUM(G54:G54)</f>
        <v>1</v>
      </c>
      <c r="H53" s="31"/>
      <c r="I53" s="41">
        <f>SUM(I54:I54)</f>
        <v>0</v>
      </c>
      <c r="J53" s="41">
        <f>SUM(J54:J54)</f>
        <v>0</v>
      </c>
      <c r="K53" s="41">
        <f>SUM(K54:K54)</f>
        <v>0</v>
      </c>
      <c r="L53" s="41">
        <f>SUM(L54:L54)</f>
        <v>0</v>
      </c>
      <c r="M53" s="42"/>
      <c r="N53" s="41">
        <f>SUM(N54:N54)</f>
        <v>0</v>
      </c>
      <c r="O53" s="41">
        <f>SUM(O54:O54)</f>
        <v>0</v>
      </c>
      <c r="P53" s="41">
        <f>SUM(P54:P54)</f>
        <v>0</v>
      </c>
      <c r="Q53" s="41">
        <f>SUM(Q54:Q54)</f>
        <v>0</v>
      </c>
      <c r="R53" s="42"/>
      <c r="S53" s="41">
        <f>SUM(S54:S54)</f>
        <v>0</v>
      </c>
      <c r="T53" s="41">
        <f>SUM(T54:T54)</f>
        <v>0</v>
      </c>
      <c r="U53" s="41">
        <f>SUM(U54:U54)</f>
        <v>0</v>
      </c>
      <c r="V53" s="41">
        <f>SUM(V54:V54)</f>
        <v>0</v>
      </c>
      <c r="W53" s="43"/>
      <c r="X53" s="41">
        <f>SUM(X54:X54)</f>
        <v>0</v>
      </c>
      <c r="Y53" s="41">
        <f>SUM(Y54:Y54)</f>
        <v>0</v>
      </c>
      <c r="Z53" s="41">
        <f>SUM(Z54:Z54)</f>
        <v>0</v>
      </c>
      <c r="AA53" s="41">
        <f>SUM(AA54:AA54)</f>
        <v>0</v>
      </c>
      <c r="AB53" s="172"/>
      <c r="AC53" s="145">
        <f>IFERROR(AC54,"")</f>
        <v>1</v>
      </c>
      <c r="AD53" s="192"/>
      <c r="AE53" s="192"/>
      <c r="AF53" s="192"/>
      <c r="AG53" s="192"/>
      <c r="AH53" s="138"/>
      <c r="AI53" s="192"/>
      <c r="AJ53" s="192"/>
      <c r="AK53" s="192"/>
      <c r="AL53" s="192"/>
      <c r="AM53" s="138"/>
      <c r="AN53" s="192"/>
      <c r="AO53" s="192"/>
      <c r="AP53" s="192"/>
      <c r="AQ53" s="192"/>
      <c r="AR53" s="138"/>
      <c r="AS53" s="192"/>
      <c r="AT53" s="192"/>
      <c r="AU53" s="192"/>
      <c r="AV53" s="192"/>
      <c r="AW53" s="50"/>
      <c r="AX53" s="192"/>
      <c r="AY53" s="192"/>
      <c r="AZ53" s="192"/>
      <c r="BA53" s="192"/>
      <c r="BB53" s="102"/>
      <c r="BC53" s="109"/>
    </row>
    <row r="54" spans="1:55">
      <c r="B54" s="44" t="s">
        <v>42</v>
      </c>
      <c r="C54" s="163"/>
      <c r="D54" s="45">
        <v>1</v>
      </c>
      <c r="E54" s="45">
        <v>1</v>
      </c>
      <c r="F54" s="45">
        <v>1</v>
      </c>
      <c r="G54" s="45">
        <v>1</v>
      </c>
      <c r="H54" s="31"/>
      <c r="I54" s="45"/>
      <c r="J54" s="45"/>
      <c r="K54" s="45"/>
      <c r="L54" s="45"/>
      <c r="M54" s="69"/>
      <c r="N54" s="45"/>
      <c r="O54" s="45"/>
      <c r="P54" s="45"/>
      <c r="Q54" s="45"/>
      <c r="R54" s="69"/>
      <c r="S54" s="45"/>
      <c r="T54" s="45"/>
      <c r="U54" s="45"/>
      <c r="V54" s="45"/>
      <c r="W54" s="70"/>
      <c r="X54" s="45"/>
      <c r="Y54" s="45"/>
      <c r="Z54" s="45"/>
      <c r="AA54" s="45"/>
      <c r="AB54" s="172">
        <f t="shared" si="0"/>
        <v>4</v>
      </c>
      <c r="AC54" s="144">
        <f>IFERROR(SUMPRODUCT(($D54:$AA54&gt;0)*1,$D54:$AA54)/$AB54,"")</f>
        <v>1</v>
      </c>
      <c r="AD54" s="194"/>
      <c r="AE54" s="194"/>
      <c r="AF54" s="194"/>
      <c r="AG54" s="194"/>
      <c r="AH54" s="48"/>
      <c r="AI54" s="194"/>
      <c r="AJ54" s="194"/>
      <c r="AK54" s="194"/>
      <c r="AL54" s="194"/>
      <c r="AM54" s="48"/>
      <c r="AN54" s="194"/>
      <c r="AO54" s="194"/>
      <c r="AP54" s="194"/>
      <c r="AQ54" s="194"/>
      <c r="AR54" s="48"/>
      <c r="AS54" s="194"/>
      <c r="AT54" s="194"/>
      <c r="AU54" s="194"/>
      <c r="AV54" s="194"/>
      <c r="AW54" s="49"/>
      <c r="AX54" s="194"/>
      <c r="AY54" s="194"/>
      <c r="AZ54" s="194"/>
      <c r="BA54" s="194"/>
      <c r="BB54" s="99"/>
      <c r="BC54" s="107"/>
    </row>
    <row r="55" spans="1:55" s="52" customFormat="1" ht="9.9499999999999993" customHeight="1">
      <c r="A55" s="9"/>
      <c r="B55" s="51"/>
      <c r="C55" s="161"/>
      <c r="D55" s="143"/>
      <c r="E55" s="143"/>
      <c r="F55" s="143"/>
      <c r="G55" s="143"/>
      <c r="H55" s="31"/>
      <c r="I55" s="143"/>
      <c r="J55" s="143"/>
      <c r="K55" s="143"/>
      <c r="L55" s="143"/>
      <c r="M55" s="4"/>
      <c r="N55" s="143"/>
      <c r="O55" s="143"/>
      <c r="P55" s="143"/>
      <c r="Q55" s="143"/>
      <c r="R55" s="4"/>
      <c r="S55" s="143"/>
      <c r="T55" s="143"/>
      <c r="U55" s="143"/>
      <c r="V55" s="143"/>
      <c r="W55" s="4"/>
      <c r="X55" s="143"/>
      <c r="Y55" s="143"/>
      <c r="Z55" s="143"/>
      <c r="AA55" s="143"/>
      <c r="AB55" s="114"/>
      <c r="AC55" s="148"/>
      <c r="AH55" s="8"/>
      <c r="AM55" s="8"/>
      <c r="AR55" s="8"/>
      <c r="AW55" s="8"/>
      <c r="BB55" s="94"/>
      <c r="BC55" s="109"/>
    </row>
    <row r="56" spans="1:55" s="52" customFormat="1">
      <c r="A56" s="9"/>
      <c r="B56" s="58" t="s">
        <v>43</v>
      </c>
      <c r="C56" s="59"/>
      <c r="D56" s="140">
        <f>IFERROR(IF(AND(D18="",D19="",D20="",D24="",D25="",D26="",D27="",D29="",D30="",D31="",D32="",D33="",D34="",D36="",D39="",D43="",D44="",D46="",D47="",D50="",D51="",D54=""),"",IF(OR(D31=0,D34=0,D50=0),0,SUM(D16,D22,D41,D49,D53)/IF(AND(D24="NE",D39="NE"),20,IF(AND(D24="NE",D39&lt;&gt;"NE"),21,IF(AND(D24&lt;&gt;"NE",D39="NE"),21,22))))),"")</f>
        <v>1</v>
      </c>
      <c r="E56" s="140">
        <f>IFERROR(IF(AND(E18="",E19="",E20="",E24="",E25="",E26="",E27="",E29="",E30="",E31="",E32="",E33="",E34="",E36="",E39="",E43="",E44="",E46="",E47="",E50="",E51="",E54=""),"",IF(OR(E31=0,E34=0,E50=0),0,SUM(E16,E22,E41,E49,E53)/IF(AND(E24="NE",E39="NE"),20,IF(AND(E24="NE",E39&lt;&gt;"NE"),21,IF(AND(E24&lt;&gt;"NE",E39="NE"),21,22))))),"")</f>
        <v>1</v>
      </c>
      <c r="F56" s="140">
        <f>IFERROR(IF(AND(F18="",F19="",F20="",F24="",F25="",F26="",F27="",F29="",F30="",F31="",F32="",F33="",F34="",F36="",F39="",F43="",F44="",F46="",F47="",F50="",F51="",F54=""),"",IF(OR(F31=0,F34=0,F50=0),0,SUM(F16,F22,F41,F49,F53)/IF(AND(F24="NE",F39="NE"),20,IF(AND(F24="NE",F39&lt;&gt;"NE"),21,IF(AND(F24&lt;&gt;"NE",F39="NE"),21,22))))),"")</f>
        <v>0</v>
      </c>
      <c r="G56" s="140">
        <f>IFERROR(IF(AND(G18="",G19="",G20="",G24="",G25="",G26="",G27="",G29="",G30="",G31="",G32="",G33="",G34="",G36="",G39="",G43="",G44="",G46="",G47="",G50="",G51="",G54=""),"",IF(OR(G31=0,G34=0,G50=0),0,SUM(G16,G22,G41,G49,G53)/IF(AND(G24="NE",G39="NE"),20,IF(AND(G24="NE",G39&lt;&gt;"NE"),21,IF(AND(G24&lt;&gt;"NE",G39="NE"),21,22))))),"")</f>
        <v>1</v>
      </c>
      <c r="H56" s="31"/>
      <c r="I56" s="140" t="str">
        <f>IFERROR(IF(AND(I18="",I19="",I20="",I24="",I25="",I26="",I27="",I29="",I30="",I31="",I32="",I33="",I34="",I36="",I39="",I43="",I44="",I46="",I47="",I50="",I51="",I54=""),"",IF(OR(I31=0,I34=0,I50=0),0,SUM(I16,I22,I41,I49,I53)/IF(AND(I24="NE",I39="NE"),20,IF(AND(I24="NE",I39&lt;&gt;"NE"),21,IF(AND(I24&lt;&gt;"NE",I39="NE"),21,22))))),"")</f>
        <v/>
      </c>
      <c r="J56" s="140" t="str">
        <f>IFERROR(IF(AND(J18="",J19="",J20="",J24="",J25="",J26="",J27="",J29="",J30="",J31="",J32="",J33="",J34="",J36="",J39="",J43="",J44="",J46="",J47="",J50="",J51="",J54=""),"",IF(OR(J31=0,J34=0,J50=0),0,SUM(J16,J22,J41,J49,J53)/IF(AND(J24="NE",J39="NE"),20,IF(AND(J24="NE",J39&lt;&gt;"NE"),21,IF(AND(J24&lt;&gt;"NE",J39="NE"),21,22))))),"")</f>
        <v/>
      </c>
      <c r="K56" s="140" t="str">
        <f>IFERROR(IF(AND(K18="",K19="",K20="",K24="",K25="",K26="",K27="",K29="",K30="",K31="",K32="",K33="",K34="",K36="",K39="",K43="",K44="",K46="",K47="",K50="",K51="",K54=""),"",IF(OR(K31=0,K34=0,K50=0),0,SUM(K16,K22,K41,K49,K53)/IF(AND(K24="NE",K39="NE"),20,IF(AND(K24="NE",K39&lt;&gt;"NE"),21,IF(AND(K24&lt;&gt;"NE",K39="NE"),21,22))))),"")</f>
        <v/>
      </c>
      <c r="L56" s="140" t="str">
        <f>IFERROR(IF(AND(L18="",L19="",L20="",L24="",L25="",L26="",L27="",L29="",L30="",L31="",L32="",L33="",L34="",L36="",L39="",L43="",L44="",L46="",L47="",L50="",L51="",L54=""),"",IF(OR(L31=0,L34=0,L50=0),0,SUM(L16,L22,L41,L49,L53)/IF(AND(L24="NE",L39="NE"),20,IF(AND(L24="NE",L39&lt;&gt;"NE"),21,IF(AND(L24&lt;&gt;"NE",L39="NE"),21,22))))),"")</f>
        <v/>
      </c>
      <c r="M56" s="60"/>
      <c r="N56" s="140" t="str">
        <f>IFERROR(IF(AND(N18="",N19="",N20="",N24="",N25="",N26="",N27="",N29="",N30="",N31="",N32="",N33="",N34="",N36="",N39="",N43="",N44="",N46="",N47="",N50="",N51="",N54=""),"",IF(OR(N31=0,N34=0,N50=0),0,SUM(N16,N22,N41,N49,N53)/IF(AND(N24="NE",N39="NE"),20,IF(AND(N24="NE",N39&lt;&gt;"NE"),21,IF(AND(N24&lt;&gt;"NE",N39="NE"),21,22))))),"")</f>
        <v/>
      </c>
      <c r="O56" s="140" t="str">
        <f>IFERROR(IF(AND(O18="",O19="",O20="",O24="",O25="",O26="",O27="",O29="",O30="",O31="",O32="",O33="",O34="",O36="",O39="",O43="",O44="",O46="",O47="",O50="",O51="",O54=""),"",IF(OR(O31=0,O34=0,O50=0),0,SUM(O16,O22,O41,O49,O53)/IF(AND(O24="NE",O39="NE"),20,IF(AND(O24="NE",O39&lt;&gt;"NE"),21,IF(AND(O24&lt;&gt;"NE",O39="NE"),21,22))))),"")</f>
        <v/>
      </c>
      <c r="P56" s="140" t="str">
        <f>IFERROR(IF(AND(P18="",P19="",P20="",P24="",P25="",P26="",P27="",P29="",P30="",P31="",P32="",P33="",P34="",P36="",P39="",P43="",P44="",P46="",P47="",P50="",P51="",P54=""),"",IF(OR(P31=0,P34=0,P50=0),0,SUM(P16,P22,P41,P49,P53)/IF(AND(P24="NE",P39="NE"),20,IF(AND(P24="NE",P39&lt;&gt;"NE"),21,IF(AND(P24&lt;&gt;"NE",P39="NE"),21,22))))),"")</f>
        <v/>
      </c>
      <c r="Q56" s="140" t="str">
        <f>IFERROR(IF(AND(Q18="",Q19="",Q20="",Q24="",Q25="",Q26="",Q27="",Q29="",Q30="",Q31="",Q32="",Q33="",Q34="",Q36="",Q39="",Q43="",Q44="",Q46="",Q47="",Q50="",Q51="",Q54=""),"",IF(OR(Q31=0,Q34=0,Q50=0),0,SUM(Q16,Q22,Q41,Q49,Q53)/IF(AND(Q24="NE",Q39="NE"),20,IF(AND(Q24="NE",Q39&lt;&gt;"NE"),21,IF(AND(Q24&lt;&gt;"NE",Q39="NE"),21,22))))),"")</f>
        <v/>
      </c>
      <c r="R56" s="60"/>
      <c r="S56" s="140" t="str">
        <f>IFERROR(IF(AND(S18="",S19="",S20="",S24="",S25="",S26="",S27="",S29="",S30="",S31="",S32="",S33="",S34="",S36="",S39="",S43="",S44="",S46="",S47="",S50="",S51="",S54=""),"",IF(OR(S31=0,S34=0,S50=0),0,SUM(S16,S22,S41,S49,S53)/IF(AND(S24="NE",S39="NE"),20,IF(AND(S24="NE",S39&lt;&gt;"NE"),21,IF(AND(S24&lt;&gt;"NE",S39="NE"),21,22))))),"")</f>
        <v/>
      </c>
      <c r="T56" s="140" t="str">
        <f>IFERROR(IF(AND(T18="",T19="",T20="",T24="",T25="",T26="",T27="",T29="",T30="",T31="",T32="",T33="",T34="",T36="",T39="",T43="",T44="",T46="",T47="",T50="",T51="",T54=""),"",IF(OR(T31=0,T34=0,T50=0),0,SUM(T16,T22,T41,T49,T53)/IF(AND(T24="NE",T39="NE"),20,IF(AND(T24="NE",T39&lt;&gt;"NE"),21,IF(AND(T24&lt;&gt;"NE",T39="NE"),21,22))))),"")</f>
        <v/>
      </c>
      <c r="U56" s="140" t="str">
        <f>IFERROR(IF(AND(U18="",U19="",U20="",U24="",U25="",U26="",U27="",U29="",U30="",U31="",U32="",U33="",U34="",U36="",U39="",U43="",U44="",U46="",U47="",U50="",U51="",U54=""),"",IF(OR(U31=0,U34=0,U50=0),0,SUM(U16,U22,U41,U49,U53)/IF(AND(U24="NE",U39="NE"),20,IF(AND(U24="NE",U39&lt;&gt;"NE"),21,IF(AND(U24&lt;&gt;"NE",U39="NE"),21,22))))),"")</f>
        <v/>
      </c>
      <c r="V56" s="140" t="str">
        <f>IFERROR(IF(AND(V18="",V19="",V20="",V24="",V25="",V26="",V27="",V29="",V30="",V31="",V32="",V33="",V34="",V36="",V39="",V43="",V44="",V46="",V47="",V50="",V51="",V54=""),"",IF(OR(V31=0,V34=0,V50=0),0,SUM(V16,V22,V41,V49,V53)/IF(AND(V24="NE",V39="NE"),20,IF(AND(V24="NE",V39&lt;&gt;"NE"),21,IF(AND(V24&lt;&gt;"NE",V39="NE"),21,22))))),"")</f>
        <v/>
      </c>
      <c r="W56" s="60"/>
      <c r="X56" s="140" t="str">
        <f>IFERROR(IF(AND(X18="",X19="",X20="",X24="",X25="",X26="",X27="",X29="",X30="",X31="",X32="",X33="",X34="",X36="",X39="",X43="",X44="",X46="",X47="",X50="",X51="",X54=""),"",IF(OR(X31=0,X34=0,X50=0),0,SUM(X16,X22,X41,X49,X53)/IF(AND(X24="NE",X39="NE"),20,IF(AND(X24="NE",X39&lt;&gt;"NE"),21,IF(AND(X24&lt;&gt;"NE",X39="NE"),21,22))))),"")</f>
        <v/>
      </c>
      <c r="Y56" s="140" t="str">
        <f>IFERROR(IF(AND(Y18="",Y19="",Y20="",Y24="",Y25="",Y26="",Y27="",Y29="",Y30="",Y31="",Y32="",Y33="",Y34="",Y36="",Y39="",Y43="",Y44="",Y46="",Y47="",Y50="",Y51="",Y54=""),"",IF(OR(Y31=0,Y34=0,Y50=0),0,SUM(Y16,Y22,Y41,Y49,Y53)/IF(AND(Y24="NE",Y39="NE"),20,IF(AND(Y24="NE",Y39&lt;&gt;"NE"),21,IF(AND(Y24&lt;&gt;"NE",Y39="NE"),21,22))))),"")</f>
        <v/>
      </c>
      <c r="Z56" s="140" t="str">
        <f>IFERROR(IF(AND(Z18="",Z19="",Z20="",Z24="",Z25="",Z26="",Z27="",Z29="",Z30="",Z31="",Z32="",Z33="",Z34="",Z36="",Z39="",Z43="",Z44="",Z46="",Z47="",Z50="",Z51="",Z54=""),"",IF(OR(Z31=0,Z34=0,Z50=0),0,SUM(Z16,Z22,Z41,Z49,Z53)/IF(AND(Z24="NE",Z39="NE"),20,IF(AND(Z24="NE",Z39&lt;&gt;"NE"),21,IF(AND(Z24&lt;&gt;"NE",Z39="NE"),21,22))))),"")</f>
        <v/>
      </c>
      <c r="AA56" s="140" t="str">
        <f>IFERROR(IF(AND(AA18="",AA19="",AA20="",AA24="",AA25="",AA26="",AA27="",AA29="",AA30="",AA31="",AA32="",AA33="",AA34="",AA36="",AA39="",AA43="",AA44="",AA46="",AA47="",AA50="",AA51="",AA54=""),"",IF(OR(AA31=0,AA34=0,AA50=0),0,SUM(AA16,AA22,AA41,AA49,AA53)/IF(AND(AA24="NE",AA39="NE"),20,IF(AND(AA24="NE",AA39&lt;&gt;"NE"),21,IF(AND(AA24&lt;&gt;"NE",AA39="NE"),21,22))))),"")</f>
        <v/>
      </c>
      <c r="AB56" s="60"/>
      <c r="AC56" s="170"/>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104"/>
      <c r="BC56" s="109"/>
    </row>
    <row r="57" spans="1:55" s="52" customFormat="1">
      <c r="B57" s="58" t="s">
        <v>45</v>
      </c>
      <c r="C57" s="167"/>
      <c r="D57" s="141">
        <f>IFERROR(((D56/5)*100),"")</f>
        <v>20</v>
      </c>
      <c r="E57" s="141">
        <f>IFERROR(((E56/5)*100),"")</f>
        <v>20</v>
      </c>
      <c r="F57" s="141">
        <f>IFERROR(((F56/5)*100),"")</f>
        <v>0</v>
      </c>
      <c r="G57" s="141">
        <f>IFERROR(((G56/5)*100),"")</f>
        <v>20</v>
      </c>
      <c r="H57" s="31"/>
      <c r="I57" s="141" t="str">
        <f>IFERROR(((I56/5)*100),"")</f>
        <v/>
      </c>
      <c r="J57" s="141" t="str">
        <f>IFERROR(((J56/5)*100),"")</f>
        <v/>
      </c>
      <c r="K57" s="141" t="str">
        <f>IFERROR(((K56/5)*100),"")</f>
        <v/>
      </c>
      <c r="L57" s="141" t="str">
        <f>IFERROR(((L56/5)*100),"")</f>
        <v/>
      </c>
      <c r="M57" s="54"/>
      <c r="N57" s="141" t="str">
        <f>IFERROR(((N56/5)*100),"")</f>
        <v/>
      </c>
      <c r="O57" s="141" t="str">
        <f>IFERROR(((O56/5)*100),"")</f>
        <v/>
      </c>
      <c r="P57" s="141" t="str">
        <f>IFERROR(((P56/5)*100),"")</f>
        <v/>
      </c>
      <c r="Q57" s="141" t="str">
        <f>IFERROR(((Q56/5)*100),"")</f>
        <v/>
      </c>
      <c r="R57" s="54"/>
      <c r="S57" s="141" t="str">
        <f>IFERROR(((S56/5)*100),"")</f>
        <v/>
      </c>
      <c r="T57" s="141" t="str">
        <f>IFERROR(((T56/5)*100),"")</f>
        <v/>
      </c>
      <c r="U57" s="141" t="str">
        <f>IFERROR(((U56/5)*100),"")</f>
        <v/>
      </c>
      <c r="V57" s="141" t="str">
        <f>IFERROR(((V56/5)*100),"")</f>
        <v/>
      </c>
      <c r="W57" s="54"/>
      <c r="X57" s="141" t="str">
        <f>IFERROR(((X56/5)*100),"")</f>
        <v/>
      </c>
      <c r="Y57" s="141" t="str">
        <f>IFERROR(((Y56/5)*100),"")</f>
        <v/>
      </c>
      <c r="Z57" s="141" t="str">
        <f>IFERROR(((Z56/5)*100),"")</f>
        <v/>
      </c>
      <c r="AA57" s="141" t="str">
        <f>IFERROR(((AA56/5)*100),"")</f>
        <v/>
      </c>
      <c r="AB57" s="173"/>
      <c r="AC57" s="110">
        <f>IFERROR(IF(OR($AC$31=0,$AC$34=0,$AC$50=0),0,SUM($D$57:$AA57)/COUNTA($D57:$AA$57)*5),"")</f>
        <v>15</v>
      </c>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100"/>
      <c r="BC57" s="109"/>
    </row>
    <row r="58" spans="1:55" s="52" customFormat="1">
      <c r="A58" s="9"/>
      <c r="B58" s="62" t="s">
        <v>46</v>
      </c>
      <c r="C58" s="63"/>
      <c r="D58" s="208">
        <f>IFERROR(AVERAGE(D56:G56),"")</f>
        <v>0.75</v>
      </c>
      <c r="E58" s="208"/>
      <c r="F58" s="208"/>
      <c r="G58" s="208"/>
      <c r="H58" s="31"/>
      <c r="I58" s="208" t="str">
        <f>IFERROR(AVERAGE(I56:L56),"")</f>
        <v/>
      </c>
      <c r="J58" s="208"/>
      <c r="K58" s="208"/>
      <c r="L58" s="208"/>
      <c r="M58" s="64"/>
      <c r="N58" s="208" t="str">
        <f>IFERROR(AVERAGE(N56:Q56),"")</f>
        <v/>
      </c>
      <c r="O58" s="208"/>
      <c r="P58" s="208"/>
      <c r="Q58" s="208"/>
      <c r="R58" s="64"/>
      <c r="S58" s="208" t="str">
        <f>IFERROR(AVERAGE(S56:V56),"")</f>
        <v/>
      </c>
      <c r="T58" s="208"/>
      <c r="U58" s="208"/>
      <c r="V58" s="208"/>
      <c r="W58" s="64"/>
      <c r="X58" s="208" t="str">
        <f>IFERROR(AVERAGE(X56:AA56),"")</f>
        <v/>
      </c>
      <c r="Y58" s="208"/>
      <c r="Z58" s="208"/>
      <c r="AA58" s="208"/>
      <c r="AB58" s="174"/>
      <c r="AC58" s="152">
        <f>IFERROR(AC57/20,"")</f>
        <v>0.75</v>
      </c>
      <c r="AH58" s="8"/>
      <c r="AM58" s="8"/>
      <c r="AR58" s="8"/>
      <c r="AW58" s="8"/>
      <c r="BB58" s="94"/>
      <c r="BC58" s="109"/>
    </row>
    <row r="59" spans="1:55" s="52" customFormat="1">
      <c r="B59" s="51"/>
      <c r="C59" s="161"/>
      <c r="D59" s="4"/>
      <c r="E59" s="4"/>
      <c r="F59" s="4"/>
      <c r="G59" s="4"/>
      <c r="H59" s="31"/>
      <c r="I59" s="4"/>
      <c r="J59" s="4"/>
      <c r="K59" s="4"/>
      <c r="L59" s="4"/>
      <c r="M59" s="4"/>
      <c r="N59" s="4"/>
      <c r="O59" s="4"/>
      <c r="P59" s="4"/>
      <c r="Q59" s="4"/>
      <c r="R59" s="4"/>
      <c r="S59" s="4"/>
      <c r="T59" s="4"/>
      <c r="U59" s="4"/>
      <c r="V59" s="4"/>
      <c r="W59" s="4"/>
      <c r="X59" s="4"/>
      <c r="Y59" s="4"/>
      <c r="Z59" s="4"/>
      <c r="AA59" s="4"/>
      <c r="AB59" s="114"/>
      <c r="AC59" s="169"/>
      <c r="AD59" s="65"/>
      <c r="AE59" s="65"/>
      <c r="AF59" s="65"/>
      <c r="AG59" s="65"/>
      <c r="AH59" s="61"/>
      <c r="AI59" s="65"/>
      <c r="AJ59" s="65"/>
      <c r="AK59" s="65"/>
      <c r="AL59" s="65"/>
      <c r="AM59" s="61"/>
      <c r="AN59" s="65"/>
      <c r="AO59" s="65"/>
      <c r="AP59" s="65"/>
      <c r="AQ59" s="65"/>
      <c r="AR59" s="61"/>
      <c r="AS59" s="65"/>
      <c r="AT59" s="65"/>
      <c r="AU59" s="65"/>
      <c r="AV59" s="65"/>
      <c r="AW59" s="61"/>
      <c r="AX59" s="65"/>
      <c r="AY59" s="65"/>
      <c r="AZ59" s="65"/>
      <c r="BA59" s="65"/>
      <c r="BB59" s="104"/>
      <c r="BC59" s="109"/>
    </row>
    <row r="60" spans="1:55">
      <c r="H60" s="31"/>
      <c r="AC60" s="66"/>
      <c r="AD60" s="67"/>
      <c r="AE60" s="67"/>
      <c r="AF60" s="67"/>
      <c r="AG60" s="67"/>
      <c r="AH60" s="61"/>
      <c r="AI60" s="67"/>
      <c r="AJ60" s="67"/>
      <c r="AK60" s="67"/>
      <c r="AL60" s="67"/>
      <c r="AM60" s="61"/>
      <c r="AN60" s="67"/>
      <c r="AO60" s="67"/>
      <c r="AP60" s="67"/>
      <c r="AQ60" s="67"/>
      <c r="AR60" s="61"/>
      <c r="AS60" s="67"/>
      <c r="AT60" s="67"/>
      <c r="AU60" s="67"/>
      <c r="AV60" s="67"/>
      <c r="AW60" s="61"/>
      <c r="AX60" s="67"/>
      <c r="AY60" s="67"/>
      <c r="AZ60" s="67"/>
      <c r="BA60" s="67"/>
      <c r="BB60" s="104"/>
      <c r="BC60" s="107"/>
    </row>
    <row r="61" spans="1:55">
      <c r="H61" s="31"/>
    </row>
    <row r="62" spans="1:55">
      <c r="H62" s="31"/>
      <c r="AC62" s="66"/>
      <c r="AD62" s="67"/>
      <c r="AE62" s="67"/>
      <c r="AF62" s="67"/>
      <c r="AG62" s="67"/>
      <c r="AH62" s="61"/>
      <c r="AI62" s="67"/>
      <c r="AJ62" s="67"/>
      <c r="AK62" s="67"/>
      <c r="AL62" s="67"/>
      <c r="AM62" s="61"/>
      <c r="AN62" s="67"/>
      <c r="AO62" s="67"/>
      <c r="AP62" s="67"/>
      <c r="AQ62" s="67"/>
      <c r="AR62" s="61"/>
      <c r="AS62" s="67"/>
      <c r="AT62" s="67"/>
      <c r="AU62" s="67"/>
      <c r="AV62" s="67"/>
      <c r="AW62" s="61"/>
      <c r="AX62" s="67"/>
      <c r="AY62" s="67"/>
      <c r="AZ62" s="67"/>
      <c r="BA62" s="67"/>
      <c r="BB62" s="104"/>
    </row>
    <row r="63" spans="1:55">
      <c r="H63" s="31"/>
      <c r="AC63" s="66"/>
      <c r="AD63" s="67"/>
      <c r="AE63" s="67"/>
      <c r="AF63" s="67"/>
      <c r="AG63" s="67"/>
      <c r="AH63" s="61"/>
      <c r="AI63" s="67"/>
      <c r="AJ63" s="67"/>
      <c r="AK63" s="67"/>
      <c r="AL63" s="67"/>
      <c r="AM63" s="61"/>
      <c r="AN63" s="67"/>
      <c r="AO63" s="67"/>
      <c r="AP63" s="67"/>
      <c r="AQ63" s="67"/>
      <c r="AR63" s="61"/>
      <c r="AS63" s="67"/>
      <c r="AT63" s="67"/>
      <c r="AU63" s="67"/>
      <c r="AV63" s="67"/>
      <c r="AW63" s="61"/>
      <c r="AX63" s="67"/>
      <c r="AY63" s="67"/>
      <c r="AZ63" s="67"/>
      <c r="BA63" s="67"/>
      <c r="BB63" s="104"/>
    </row>
    <row r="64" spans="1:55">
      <c r="D64" s="106"/>
      <c r="H64" s="31"/>
      <c r="AC64" s="66"/>
      <c r="AD64" s="67"/>
      <c r="AE64" s="67"/>
      <c r="AF64" s="67"/>
      <c r="AG64" s="67"/>
      <c r="AH64" s="61"/>
      <c r="AI64" s="67"/>
      <c r="AJ64" s="67"/>
      <c r="AK64" s="67"/>
      <c r="AL64" s="67"/>
      <c r="AM64" s="61"/>
      <c r="AN64" s="67"/>
      <c r="AO64" s="67"/>
      <c r="AP64" s="67"/>
      <c r="AQ64" s="67"/>
      <c r="AR64" s="61"/>
      <c r="AS64" s="67"/>
      <c r="AT64" s="67"/>
      <c r="AU64" s="67"/>
      <c r="AV64" s="67"/>
      <c r="AW64" s="61"/>
      <c r="AX64" s="67"/>
      <c r="AY64" s="67"/>
      <c r="AZ64" s="67"/>
      <c r="BA64" s="67"/>
      <c r="BB64" s="104"/>
    </row>
    <row r="65" spans="8:54">
      <c r="H65" s="31"/>
      <c r="AC65" s="66"/>
      <c r="AD65" s="67"/>
      <c r="AE65" s="67"/>
      <c r="AF65" s="67"/>
      <c r="AG65" s="67"/>
      <c r="AH65" s="61"/>
      <c r="AI65" s="67"/>
      <c r="AJ65" s="67"/>
      <c r="AK65" s="67"/>
      <c r="AL65" s="67"/>
      <c r="AM65" s="61"/>
      <c r="AN65" s="67"/>
      <c r="AO65" s="67"/>
      <c r="AP65" s="67"/>
      <c r="AQ65" s="67"/>
      <c r="AR65" s="61"/>
      <c r="AS65" s="67"/>
      <c r="AT65" s="67"/>
      <c r="AU65" s="67"/>
      <c r="AV65" s="67"/>
      <c r="AW65" s="61"/>
      <c r="AX65" s="67"/>
      <c r="AY65" s="67"/>
      <c r="AZ65" s="67"/>
      <c r="BA65" s="67"/>
      <c r="BB65" s="104"/>
    </row>
    <row r="66" spans="8:54">
      <c r="H66" s="31"/>
      <c r="AC66" s="66"/>
      <c r="AD66" s="67"/>
      <c r="AE66" s="67"/>
      <c r="AF66" s="67"/>
      <c r="AG66" s="67"/>
      <c r="AH66" s="61"/>
      <c r="AI66" s="67"/>
      <c r="AJ66" s="67"/>
      <c r="AK66" s="67"/>
      <c r="AL66" s="67"/>
      <c r="AM66" s="61"/>
      <c r="AN66" s="67"/>
      <c r="AO66" s="67"/>
      <c r="AP66" s="67"/>
      <c r="AQ66" s="67"/>
      <c r="AR66" s="61"/>
      <c r="AS66" s="67"/>
      <c r="AT66" s="67"/>
      <c r="AU66" s="67"/>
      <c r="AV66" s="67"/>
      <c r="AW66" s="61"/>
      <c r="AX66" s="67"/>
      <c r="AY66" s="67"/>
      <c r="AZ66" s="67"/>
      <c r="BA66" s="67"/>
      <c r="BB66" s="104"/>
    </row>
    <row r="67" spans="8:54">
      <c r="H67" s="31"/>
      <c r="AC67" s="66"/>
      <c r="AD67" s="67"/>
      <c r="AE67" s="67"/>
      <c r="AF67" s="67"/>
      <c r="AG67" s="67"/>
      <c r="AH67" s="61"/>
      <c r="AI67" s="67"/>
      <c r="AJ67" s="67"/>
      <c r="AK67" s="67"/>
      <c r="AL67" s="67"/>
      <c r="AM67" s="61"/>
      <c r="AN67" s="67"/>
      <c r="AO67" s="67"/>
      <c r="AP67" s="67"/>
      <c r="AQ67" s="67"/>
      <c r="AR67" s="61"/>
      <c r="AS67" s="67"/>
      <c r="AT67" s="67"/>
      <c r="AU67" s="67"/>
      <c r="AV67" s="67"/>
      <c r="AW67" s="61"/>
      <c r="AX67" s="67"/>
      <c r="AY67" s="67"/>
      <c r="AZ67" s="67"/>
      <c r="BA67" s="67"/>
      <c r="BB67" s="104"/>
    </row>
    <row r="68" spans="8:54">
      <c r="H68" s="31"/>
      <c r="AC68" s="66"/>
      <c r="AD68" s="67"/>
      <c r="AE68" s="67"/>
      <c r="AF68" s="67"/>
      <c r="AG68" s="67"/>
      <c r="AH68" s="61"/>
      <c r="AI68" s="67"/>
      <c r="AJ68" s="67"/>
      <c r="AK68" s="67"/>
      <c r="AL68" s="67"/>
      <c r="AM68" s="61"/>
      <c r="AN68" s="67"/>
      <c r="AO68" s="67"/>
      <c r="AP68" s="67"/>
      <c r="AQ68" s="67"/>
      <c r="AR68" s="61"/>
      <c r="AS68" s="67"/>
      <c r="AT68" s="67"/>
      <c r="AU68" s="67"/>
      <c r="AV68" s="67"/>
      <c r="AW68" s="61"/>
      <c r="AX68" s="67"/>
      <c r="AY68" s="67"/>
      <c r="AZ68" s="67"/>
      <c r="BA68" s="67"/>
      <c r="BB68" s="104"/>
    </row>
    <row r="69" spans="8:54">
      <c r="H69" s="31"/>
      <c r="AC69" s="66"/>
      <c r="AD69" s="67"/>
      <c r="AE69" s="67"/>
      <c r="AF69" s="67"/>
      <c r="AG69" s="67"/>
      <c r="AH69" s="61"/>
      <c r="AI69" s="67"/>
      <c r="AJ69" s="67"/>
      <c r="AK69" s="67"/>
      <c r="AL69" s="67"/>
      <c r="AM69" s="61"/>
      <c r="AN69" s="67"/>
      <c r="AO69" s="67"/>
      <c r="AP69" s="67"/>
      <c r="AQ69" s="67"/>
      <c r="AR69" s="61"/>
      <c r="AS69" s="67"/>
      <c r="AT69" s="67"/>
      <c r="AU69" s="67"/>
      <c r="AV69" s="67"/>
      <c r="AW69" s="61"/>
      <c r="AX69" s="67"/>
      <c r="AY69" s="67"/>
      <c r="AZ69" s="67"/>
      <c r="BA69" s="67"/>
      <c r="BB69" s="104"/>
    </row>
    <row r="70" spans="8:54">
      <c r="H70" s="31"/>
      <c r="AC70" s="66"/>
      <c r="AD70" s="67"/>
      <c r="AE70" s="67"/>
      <c r="AF70" s="67"/>
      <c r="AG70" s="67"/>
      <c r="AH70" s="61"/>
      <c r="AI70" s="67"/>
      <c r="AJ70" s="67"/>
      <c r="AK70" s="67"/>
      <c r="AL70" s="67"/>
      <c r="AM70" s="61"/>
      <c r="AN70" s="67"/>
      <c r="AO70" s="67"/>
      <c r="AP70" s="67"/>
      <c r="AQ70" s="67"/>
      <c r="AR70" s="61"/>
      <c r="AS70" s="67"/>
      <c r="AT70" s="67"/>
      <c r="AU70" s="67"/>
      <c r="AV70" s="67"/>
      <c r="AW70" s="61"/>
      <c r="AX70" s="67"/>
      <c r="AY70" s="67"/>
      <c r="AZ70" s="67"/>
      <c r="BA70" s="67"/>
      <c r="BB70" s="104"/>
    </row>
    <row r="71" spans="8:54">
      <c r="H71" s="31"/>
      <c r="AC71" s="66"/>
      <c r="AD71" s="67"/>
      <c r="AE71" s="67"/>
      <c r="AF71" s="67"/>
      <c r="AG71" s="67"/>
      <c r="AH71" s="61"/>
      <c r="AI71" s="67"/>
      <c r="AJ71" s="67"/>
      <c r="AK71" s="67"/>
      <c r="AL71" s="67"/>
      <c r="AM71" s="61"/>
      <c r="AN71" s="67"/>
      <c r="AO71" s="67"/>
      <c r="AP71" s="67"/>
      <c r="AQ71" s="67"/>
      <c r="AR71" s="61"/>
      <c r="AS71" s="67"/>
      <c r="AT71" s="67"/>
      <c r="AU71" s="67"/>
      <c r="AV71" s="67"/>
      <c r="AW71" s="61"/>
      <c r="AX71" s="67"/>
      <c r="AY71" s="67"/>
      <c r="AZ71" s="67"/>
      <c r="BA71" s="67"/>
      <c r="BB71" s="104"/>
    </row>
    <row r="72" spans="8:54">
      <c r="H72" s="31"/>
      <c r="AC72" s="66"/>
      <c r="AD72" s="67"/>
      <c r="AE72" s="67"/>
      <c r="AF72" s="67"/>
      <c r="AG72" s="67"/>
      <c r="AH72" s="61"/>
      <c r="AI72" s="67"/>
      <c r="AJ72" s="67"/>
      <c r="AK72" s="67"/>
      <c r="AL72" s="67"/>
      <c r="AM72" s="61"/>
      <c r="AN72" s="67"/>
      <c r="AO72" s="67"/>
      <c r="AP72" s="67"/>
      <c r="AQ72" s="67"/>
      <c r="AR72" s="61"/>
      <c r="AS72" s="67"/>
      <c r="AT72" s="67"/>
      <c r="AU72" s="67"/>
      <c r="AV72" s="67"/>
      <c r="AW72" s="61"/>
      <c r="AX72" s="67"/>
      <c r="AY72" s="67"/>
      <c r="AZ72" s="67"/>
      <c r="BA72" s="67"/>
      <c r="BB72" s="104"/>
    </row>
    <row r="73" spans="8:54">
      <c r="H73" s="31"/>
      <c r="AC73" s="66"/>
      <c r="AD73" s="67"/>
      <c r="AE73" s="67"/>
      <c r="AF73" s="67"/>
      <c r="AG73" s="67"/>
      <c r="AH73" s="61"/>
      <c r="AI73" s="67"/>
      <c r="AJ73" s="67"/>
      <c r="AK73" s="67"/>
      <c r="AL73" s="67"/>
      <c r="AM73" s="61"/>
      <c r="AN73" s="67"/>
      <c r="AO73" s="67"/>
      <c r="AP73" s="67"/>
      <c r="AQ73" s="67"/>
      <c r="AR73" s="61"/>
      <c r="AS73" s="67"/>
      <c r="AT73" s="67"/>
      <c r="AU73" s="67"/>
      <c r="AV73" s="67"/>
      <c r="AW73" s="61"/>
      <c r="AX73" s="67"/>
      <c r="AY73" s="67"/>
      <c r="AZ73" s="67"/>
      <c r="BA73" s="67"/>
      <c r="BB73" s="104"/>
    </row>
    <row r="74" spans="8:54">
      <c r="H74" s="31"/>
      <c r="AC74" s="66"/>
      <c r="AD74" s="67"/>
      <c r="AE74" s="67"/>
      <c r="AF74" s="67"/>
      <c r="AG74" s="67"/>
      <c r="AH74" s="61"/>
      <c r="AI74" s="67"/>
      <c r="AJ74" s="67"/>
      <c r="AK74" s="67"/>
      <c r="AL74" s="67"/>
      <c r="AM74" s="61"/>
      <c r="AN74" s="67"/>
      <c r="AO74" s="67"/>
      <c r="AP74" s="67"/>
      <c r="AQ74" s="67"/>
      <c r="AR74" s="61"/>
      <c r="AS74" s="67"/>
      <c r="AT74" s="67"/>
      <c r="AU74" s="67"/>
      <c r="AV74" s="67"/>
      <c r="AW74" s="61"/>
      <c r="AX74" s="67"/>
      <c r="AY74" s="67"/>
      <c r="AZ74" s="67"/>
      <c r="BA74" s="67"/>
      <c r="BB74" s="104"/>
    </row>
    <row r="75" spans="8:54">
      <c r="H75" s="31"/>
      <c r="AC75" s="66"/>
      <c r="AD75" s="67"/>
      <c r="AE75" s="67"/>
      <c r="AF75" s="67"/>
      <c r="AG75" s="67"/>
      <c r="AH75" s="61"/>
      <c r="AI75" s="67"/>
      <c r="AJ75" s="67"/>
      <c r="AK75" s="67"/>
      <c r="AL75" s="67"/>
      <c r="AM75" s="61"/>
      <c r="AN75" s="67"/>
      <c r="AO75" s="67"/>
      <c r="AP75" s="67"/>
      <c r="AQ75" s="67"/>
      <c r="AR75" s="61"/>
      <c r="AS75" s="67"/>
      <c r="AT75" s="67"/>
      <c r="AU75" s="67"/>
      <c r="AV75" s="67"/>
      <c r="AW75" s="61"/>
      <c r="AX75" s="67"/>
      <c r="AY75" s="67"/>
      <c r="AZ75" s="67"/>
      <c r="BA75" s="67"/>
      <c r="BB75" s="104"/>
    </row>
    <row r="76" spans="8:54">
      <c r="H76" s="31"/>
      <c r="AC76" s="66"/>
      <c r="AD76" s="67"/>
      <c r="AE76" s="67"/>
      <c r="AF76" s="67"/>
      <c r="AG76" s="67"/>
      <c r="AH76" s="61"/>
      <c r="AI76" s="67"/>
      <c r="AJ76" s="67"/>
      <c r="AK76" s="67"/>
      <c r="AL76" s="67"/>
      <c r="AM76" s="61"/>
      <c r="AN76" s="67"/>
      <c r="AO76" s="67"/>
      <c r="AP76" s="67"/>
      <c r="AQ76" s="67"/>
      <c r="AR76" s="61"/>
      <c r="AS76" s="67"/>
      <c r="AT76" s="67"/>
      <c r="AU76" s="67"/>
      <c r="AV76" s="67"/>
      <c r="AW76" s="61"/>
      <c r="AX76" s="67"/>
      <c r="AY76" s="67"/>
      <c r="AZ76" s="67"/>
      <c r="BA76" s="67"/>
      <c r="BB76" s="104"/>
    </row>
    <row r="77" spans="8:54">
      <c r="H77" s="31"/>
      <c r="AC77" s="66"/>
      <c r="AD77" s="67"/>
      <c r="AE77" s="67"/>
      <c r="AF77" s="67"/>
      <c r="AG77" s="67"/>
      <c r="AH77" s="61"/>
      <c r="AI77" s="67"/>
      <c r="AJ77" s="67"/>
      <c r="AK77" s="67"/>
      <c r="AL77" s="67"/>
      <c r="AM77" s="61"/>
      <c r="AN77" s="67"/>
      <c r="AO77" s="67"/>
      <c r="AP77" s="67"/>
      <c r="AQ77" s="67"/>
      <c r="AR77" s="61"/>
      <c r="AS77" s="67"/>
      <c r="AT77" s="67"/>
      <c r="AU77" s="67"/>
      <c r="AV77" s="67"/>
      <c r="AW77" s="61"/>
      <c r="AX77" s="67"/>
      <c r="AY77" s="67"/>
      <c r="AZ77" s="67"/>
      <c r="BA77" s="67"/>
      <c r="BB77" s="104"/>
    </row>
    <row r="78" spans="8:54">
      <c r="H78" s="31"/>
      <c r="AC78" s="66"/>
      <c r="AD78" s="67"/>
      <c r="AE78" s="67"/>
      <c r="AF78" s="67"/>
      <c r="AG78" s="67"/>
      <c r="AH78" s="61"/>
      <c r="AI78" s="67"/>
      <c r="AJ78" s="67"/>
      <c r="AK78" s="67"/>
      <c r="AL78" s="67"/>
      <c r="AM78" s="61"/>
      <c r="AN78" s="67"/>
      <c r="AO78" s="67"/>
      <c r="AP78" s="67"/>
      <c r="AQ78" s="67"/>
      <c r="AR78" s="61"/>
      <c r="AS78" s="67"/>
      <c r="AT78" s="67"/>
      <c r="AU78" s="67"/>
      <c r="AV78" s="67"/>
      <c r="AW78" s="61"/>
      <c r="AX78" s="67"/>
      <c r="AY78" s="67"/>
      <c r="AZ78" s="67"/>
      <c r="BA78" s="67"/>
      <c r="BB78" s="104"/>
    </row>
    <row r="79" spans="8:54">
      <c r="H79" s="31"/>
      <c r="AC79" s="66"/>
      <c r="AD79" s="67"/>
      <c r="AE79" s="67"/>
      <c r="AF79" s="67"/>
      <c r="AG79" s="67"/>
      <c r="AH79" s="61"/>
      <c r="AI79" s="67"/>
      <c r="AJ79" s="67"/>
      <c r="AK79" s="67"/>
      <c r="AL79" s="67"/>
      <c r="AM79" s="61"/>
      <c r="AN79" s="67"/>
      <c r="AO79" s="67"/>
      <c r="AP79" s="67"/>
      <c r="AQ79" s="67"/>
      <c r="AR79" s="61"/>
      <c r="AS79" s="67"/>
      <c r="AT79" s="67"/>
      <c r="AU79" s="67"/>
      <c r="AV79" s="67"/>
      <c r="AW79" s="61"/>
      <c r="AX79" s="67"/>
      <c r="AY79" s="67"/>
      <c r="AZ79" s="67"/>
      <c r="BA79" s="67"/>
      <c r="BB79" s="104"/>
    </row>
    <row r="80" spans="8:54">
      <c r="H80" s="31"/>
      <c r="AC80" s="66"/>
      <c r="AD80" s="67"/>
      <c r="AE80" s="67"/>
      <c r="AF80" s="67"/>
      <c r="AG80" s="67"/>
      <c r="AH80" s="61"/>
      <c r="AI80" s="67"/>
      <c r="AJ80" s="67"/>
      <c r="AK80" s="67"/>
      <c r="AL80" s="67"/>
      <c r="AM80" s="61"/>
      <c r="AN80" s="67"/>
      <c r="AO80" s="67"/>
      <c r="AP80" s="67"/>
      <c r="AQ80" s="67"/>
      <c r="AR80" s="61"/>
      <c r="AS80" s="67"/>
      <c r="AT80" s="67"/>
      <c r="AU80" s="67"/>
      <c r="AV80" s="67"/>
      <c r="AW80" s="61"/>
      <c r="AX80" s="67"/>
      <c r="AY80" s="67"/>
      <c r="AZ80" s="67"/>
      <c r="BA80" s="67"/>
      <c r="BB80" s="104"/>
    </row>
    <row r="81" spans="8:54">
      <c r="H81" s="31"/>
      <c r="AC81" s="66"/>
      <c r="AD81" s="67"/>
      <c r="AE81" s="67"/>
      <c r="AF81" s="67"/>
      <c r="AG81" s="67"/>
      <c r="AH81" s="61"/>
      <c r="AI81" s="67"/>
      <c r="AJ81" s="67"/>
      <c r="AK81" s="67"/>
      <c r="AL81" s="67"/>
      <c r="AM81" s="61"/>
      <c r="AN81" s="67"/>
      <c r="AO81" s="67"/>
      <c r="AP81" s="67"/>
      <c r="AQ81" s="67"/>
      <c r="AR81" s="61"/>
      <c r="AS81" s="67"/>
      <c r="AT81" s="67"/>
      <c r="AU81" s="67"/>
      <c r="AV81" s="67"/>
      <c r="AW81" s="61"/>
      <c r="AX81" s="67"/>
      <c r="AY81" s="67"/>
      <c r="AZ81" s="67"/>
      <c r="BA81" s="67"/>
      <c r="BB81" s="104"/>
    </row>
    <row r="82" spans="8:54">
      <c r="H82" s="31"/>
      <c r="AC82" s="66"/>
      <c r="AD82" s="67"/>
      <c r="AE82" s="67"/>
      <c r="AF82" s="67"/>
      <c r="AG82" s="67"/>
      <c r="AH82" s="61"/>
      <c r="AI82" s="67"/>
      <c r="AJ82" s="67"/>
      <c r="AK82" s="67"/>
      <c r="AL82" s="67"/>
      <c r="AM82" s="61"/>
      <c r="AN82" s="67"/>
      <c r="AO82" s="67"/>
      <c r="AP82" s="67"/>
      <c r="AQ82" s="67"/>
      <c r="AR82" s="61"/>
      <c r="AS82" s="67"/>
      <c r="AT82" s="67"/>
      <c r="AU82" s="67"/>
      <c r="AV82" s="67"/>
      <c r="AW82" s="61"/>
      <c r="AX82" s="67"/>
      <c r="AY82" s="67"/>
      <c r="AZ82" s="67"/>
      <c r="BA82" s="67"/>
      <c r="BB82" s="104"/>
    </row>
    <row r="83" spans="8:54">
      <c r="H83" s="31"/>
      <c r="AC83" s="66"/>
      <c r="AD83" s="67"/>
      <c r="AE83" s="67"/>
      <c r="AF83" s="67"/>
      <c r="AG83" s="67"/>
      <c r="AH83" s="61"/>
      <c r="AI83" s="67"/>
      <c r="AJ83" s="67"/>
      <c r="AK83" s="67"/>
      <c r="AL83" s="67"/>
      <c r="AM83" s="61"/>
      <c r="AN83" s="67"/>
      <c r="AO83" s="67"/>
      <c r="AP83" s="67"/>
      <c r="AQ83" s="67"/>
      <c r="AR83" s="61"/>
      <c r="AS83" s="67"/>
      <c r="AT83" s="67"/>
      <c r="AU83" s="67"/>
      <c r="AV83" s="67"/>
      <c r="AW83" s="61"/>
      <c r="AX83" s="67"/>
      <c r="AY83" s="67"/>
      <c r="AZ83" s="67"/>
      <c r="BA83" s="67"/>
      <c r="BB83" s="104"/>
    </row>
    <row r="84" spans="8:54">
      <c r="AC84" s="66"/>
      <c r="AD84" s="67"/>
      <c r="AE84" s="67"/>
      <c r="AF84" s="67"/>
      <c r="AG84" s="67"/>
      <c r="AH84" s="61"/>
      <c r="AI84" s="67"/>
      <c r="AJ84" s="67"/>
      <c r="AK84" s="67"/>
      <c r="AL84" s="67"/>
      <c r="AM84" s="61"/>
      <c r="AN84" s="67"/>
      <c r="AO84" s="67"/>
      <c r="AP84" s="67"/>
      <c r="AQ84" s="67"/>
      <c r="AR84" s="61"/>
      <c r="AS84" s="67"/>
      <c r="AT84" s="67"/>
      <c r="AU84" s="67"/>
      <c r="AV84" s="67"/>
      <c r="AW84" s="61"/>
      <c r="AX84" s="67"/>
      <c r="AY84" s="67"/>
      <c r="AZ84" s="67"/>
      <c r="BA84" s="67"/>
      <c r="BB84" s="104"/>
    </row>
    <row r="85" spans="8:54">
      <c r="AC85" s="66"/>
      <c r="AD85" s="67"/>
      <c r="AE85" s="67"/>
      <c r="AF85" s="67"/>
      <c r="AG85" s="67"/>
      <c r="AH85" s="61"/>
      <c r="AI85" s="67"/>
      <c r="AJ85" s="67"/>
      <c r="AK85" s="67"/>
      <c r="AL85" s="67"/>
      <c r="AM85" s="61"/>
      <c r="AN85" s="67"/>
      <c r="AO85" s="67"/>
      <c r="AP85" s="67"/>
      <c r="AQ85" s="67"/>
      <c r="AR85" s="61"/>
      <c r="AS85" s="67"/>
      <c r="AT85" s="67"/>
      <c r="AU85" s="67"/>
      <c r="AV85" s="67"/>
      <c r="AW85" s="61"/>
      <c r="AX85" s="67"/>
      <c r="AY85" s="67"/>
      <c r="AZ85" s="67"/>
      <c r="BA85" s="67"/>
      <c r="BB85" s="104"/>
    </row>
    <row r="86" spans="8:54">
      <c r="AC86" s="66"/>
      <c r="AD86" s="67"/>
      <c r="AE86" s="67"/>
      <c r="AF86" s="67"/>
      <c r="AG86" s="67"/>
      <c r="AH86" s="61"/>
      <c r="AI86" s="67"/>
      <c r="AJ86" s="67"/>
      <c r="AK86" s="67"/>
      <c r="AL86" s="67"/>
      <c r="AM86" s="61"/>
      <c r="AN86" s="67"/>
      <c r="AO86" s="67"/>
      <c r="AP86" s="67"/>
      <c r="AQ86" s="67"/>
      <c r="AR86" s="61"/>
      <c r="AS86" s="67"/>
      <c r="AT86" s="67"/>
      <c r="AU86" s="67"/>
      <c r="AV86" s="67"/>
      <c r="AW86" s="61"/>
      <c r="AX86" s="67"/>
      <c r="AY86" s="67"/>
      <c r="AZ86" s="67"/>
      <c r="BA86" s="67"/>
      <c r="BB86" s="104"/>
    </row>
    <row r="87" spans="8:54">
      <c r="AC87" s="66"/>
      <c r="AD87" s="67"/>
      <c r="AE87" s="67"/>
      <c r="AF87" s="67"/>
      <c r="AG87" s="67"/>
      <c r="AH87" s="61"/>
      <c r="AI87" s="67"/>
      <c r="AJ87" s="67"/>
      <c r="AK87" s="67"/>
      <c r="AL87" s="67"/>
      <c r="AM87" s="61"/>
      <c r="AN87" s="67"/>
      <c r="AO87" s="67"/>
      <c r="AP87" s="67"/>
      <c r="AQ87" s="67"/>
      <c r="AR87" s="61"/>
      <c r="AS87" s="67"/>
      <c r="AT87" s="67"/>
      <c r="AU87" s="67"/>
      <c r="AV87" s="67"/>
      <c r="AW87" s="61"/>
      <c r="AX87" s="67"/>
      <c r="AY87" s="67"/>
      <c r="AZ87" s="67"/>
      <c r="BA87" s="67"/>
      <c r="BB87" s="104"/>
    </row>
    <row r="88" spans="8:54">
      <c r="AC88" s="66"/>
      <c r="AD88" s="67"/>
      <c r="AE88" s="67"/>
      <c r="AF88" s="67"/>
      <c r="AG88" s="67"/>
      <c r="AH88" s="61"/>
      <c r="AI88" s="67"/>
      <c r="AJ88" s="67"/>
      <c r="AK88" s="67"/>
      <c r="AL88" s="67"/>
      <c r="AM88" s="61"/>
      <c r="AN88" s="67"/>
      <c r="AO88" s="67"/>
      <c r="AP88" s="67"/>
      <c r="AQ88" s="67"/>
      <c r="AR88" s="61"/>
      <c r="AS88" s="67"/>
      <c r="AT88" s="67"/>
      <c r="AU88" s="67"/>
      <c r="AV88" s="67"/>
      <c r="AW88" s="61"/>
      <c r="AX88" s="67"/>
      <c r="AY88" s="67"/>
      <c r="AZ88" s="67"/>
      <c r="BA88" s="67"/>
      <c r="BB88" s="104"/>
    </row>
    <row r="89" spans="8:54">
      <c r="AC89" s="66"/>
      <c r="AD89" s="67"/>
      <c r="AE89" s="67"/>
      <c r="AF89" s="67"/>
      <c r="AG89" s="67"/>
      <c r="AH89" s="61"/>
      <c r="AI89" s="67"/>
      <c r="AJ89" s="67"/>
      <c r="AK89" s="67"/>
      <c r="AL89" s="67"/>
      <c r="AM89" s="61"/>
      <c r="AN89" s="67"/>
      <c r="AO89" s="67"/>
      <c r="AP89" s="67"/>
      <c r="AQ89" s="67"/>
      <c r="AR89" s="61"/>
      <c r="AS89" s="67"/>
      <c r="AT89" s="67"/>
      <c r="AU89" s="67"/>
      <c r="AV89" s="67"/>
      <c r="AW89" s="61"/>
      <c r="AX89" s="67"/>
      <c r="AY89" s="67"/>
      <c r="AZ89" s="67"/>
      <c r="BA89" s="67"/>
      <c r="BB89" s="104"/>
    </row>
    <row r="90" spans="8:54">
      <c r="AC90" s="66"/>
      <c r="AD90" s="67"/>
      <c r="AE90" s="67"/>
      <c r="AF90" s="67"/>
      <c r="AG90" s="67"/>
      <c r="AH90" s="61"/>
      <c r="AI90" s="67"/>
      <c r="AJ90" s="67"/>
      <c r="AK90" s="67"/>
      <c r="AL90" s="67"/>
      <c r="AM90" s="61"/>
      <c r="AN90" s="67"/>
      <c r="AO90" s="67"/>
      <c r="AP90" s="67"/>
      <c r="AQ90" s="67"/>
      <c r="AR90" s="61"/>
      <c r="AS90" s="67"/>
      <c r="AT90" s="67"/>
      <c r="AU90" s="67"/>
      <c r="AV90" s="67"/>
      <c r="AW90" s="61"/>
      <c r="AX90" s="67"/>
      <c r="AY90" s="67"/>
      <c r="AZ90" s="67"/>
      <c r="BA90" s="67"/>
      <c r="BB90" s="104"/>
    </row>
    <row r="91" spans="8:54">
      <c r="AC91" s="66"/>
      <c r="AD91" s="67"/>
      <c r="AE91" s="67"/>
      <c r="AF91" s="67"/>
      <c r="AG91" s="67"/>
      <c r="AH91" s="61"/>
      <c r="AI91" s="67"/>
      <c r="AJ91" s="67"/>
      <c r="AK91" s="67"/>
      <c r="AL91" s="67"/>
      <c r="AM91" s="61"/>
      <c r="AN91" s="67"/>
      <c r="AO91" s="67"/>
      <c r="AP91" s="67"/>
      <c r="AQ91" s="67"/>
      <c r="AR91" s="61"/>
      <c r="AS91" s="67"/>
      <c r="AT91" s="67"/>
      <c r="AU91" s="67"/>
      <c r="AV91" s="67"/>
      <c r="AW91" s="61"/>
      <c r="AX91" s="67"/>
      <c r="AY91" s="67"/>
      <c r="AZ91" s="67"/>
      <c r="BA91" s="67"/>
      <c r="BB91" s="104"/>
    </row>
    <row r="92" spans="8:54">
      <c r="AC92" s="66"/>
      <c r="AD92" s="67"/>
      <c r="AE92" s="67"/>
      <c r="AF92" s="67"/>
      <c r="AG92" s="67"/>
      <c r="AH92" s="61"/>
      <c r="AI92" s="67"/>
      <c r="AJ92" s="67"/>
      <c r="AK92" s="67"/>
      <c r="AL92" s="67"/>
      <c r="AM92" s="61"/>
      <c r="AN92" s="67"/>
      <c r="AO92" s="67"/>
      <c r="AP92" s="67"/>
      <c r="AQ92" s="67"/>
      <c r="AR92" s="61"/>
      <c r="AS92" s="67"/>
      <c r="AT92" s="67"/>
      <c r="AU92" s="67"/>
      <c r="AV92" s="67"/>
      <c r="AW92" s="61"/>
      <c r="AX92" s="67"/>
      <c r="AY92" s="67"/>
      <c r="AZ92" s="67"/>
      <c r="BA92" s="67"/>
      <c r="BB92" s="104"/>
    </row>
  </sheetData>
  <mergeCells count="155">
    <mergeCell ref="D58:G58"/>
    <mergeCell ref="I58:L58"/>
    <mergeCell ref="N58:Q58"/>
    <mergeCell ref="S58:V58"/>
    <mergeCell ref="X58:AA58"/>
    <mergeCell ref="AS53:AS54"/>
    <mergeCell ref="AT53:AT54"/>
    <mergeCell ref="AU53:AU54"/>
    <mergeCell ref="AV53:AV54"/>
    <mergeCell ref="AK53:AK54"/>
    <mergeCell ref="AL53:AL54"/>
    <mergeCell ref="AN53:AN54"/>
    <mergeCell ref="AO53:AO54"/>
    <mergeCell ref="AP53:AP54"/>
    <mergeCell ref="AQ53:AQ54"/>
    <mergeCell ref="AD53:AD54"/>
    <mergeCell ref="AE53:AE54"/>
    <mergeCell ref="AF53:AF54"/>
    <mergeCell ref="AG53:AG54"/>
    <mergeCell ref="AI53:AI54"/>
    <mergeCell ref="AJ53:AJ54"/>
    <mergeCell ref="AU49:AU51"/>
    <mergeCell ref="AV49:AV51"/>
    <mergeCell ref="AX49:AX51"/>
    <mergeCell ref="AY49:AY51"/>
    <mergeCell ref="AZ49:AZ51"/>
    <mergeCell ref="BA49:BA51"/>
    <mergeCell ref="AN49:AN51"/>
    <mergeCell ref="AO49:AO51"/>
    <mergeCell ref="AP49:AP51"/>
    <mergeCell ref="AQ49:AQ51"/>
    <mergeCell ref="AS49:AS51"/>
    <mergeCell ref="AT49:AT51"/>
    <mergeCell ref="AZ53:AZ54"/>
    <mergeCell ref="BA53:BA54"/>
    <mergeCell ref="AX53:AX54"/>
    <mergeCell ref="AY53:AY54"/>
    <mergeCell ref="BA41:BA47"/>
    <mergeCell ref="AD49:AD51"/>
    <mergeCell ref="AE49:AE51"/>
    <mergeCell ref="AF49:AF51"/>
    <mergeCell ref="AG49:AG51"/>
    <mergeCell ref="AI49:AI51"/>
    <mergeCell ref="AJ49:AJ51"/>
    <mergeCell ref="AK49:AK51"/>
    <mergeCell ref="AL49:AL51"/>
    <mergeCell ref="AS41:AS47"/>
    <mergeCell ref="AT41:AT47"/>
    <mergeCell ref="AU41:AU47"/>
    <mergeCell ref="AV41:AV47"/>
    <mergeCell ref="AX41:AX47"/>
    <mergeCell ref="AY41:AY47"/>
    <mergeCell ref="AK41:AK47"/>
    <mergeCell ref="AL41:AL47"/>
    <mergeCell ref="AN41:AN47"/>
    <mergeCell ref="AO41:AO47"/>
    <mergeCell ref="AP41:AP47"/>
    <mergeCell ref="AQ41:AQ47"/>
    <mergeCell ref="AD41:AD47"/>
    <mergeCell ref="AE41:AE47"/>
    <mergeCell ref="AF41:AF47"/>
    <mergeCell ref="AG41:AG47"/>
    <mergeCell ref="AI41:AI47"/>
    <mergeCell ref="AJ41:AJ47"/>
    <mergeCell ref="AU38:AU39"/>
    <mergeCell ref="AV38:AV39"/>
    <mergeCell ref="AX38:AX39"/>
    <mergeCell ref="AY38:AY39"/>
    <mergeCell ref="AZ38:AZ39"/>
    <mergeCell ref="AZ41:AZ47"/>
    <mergeCell ref="AE28:AE34"/>
    <mergeCell ref="AF28:AF34"/>
    <mergeCell ref="AG28:AG34"/>
    <mergeCell ref="AI28:AI34"/>
    <mergeCell ref="AJ28:AJ34"/>
    <mergeCell ref="BA38:BA39"/>
    <mergeCell ref="AN38:AN39"/>
    <mergeCell ref="AO38:AO39"/>
    <mergeCell ref="AP38:AP39"/>
    <mergeCell ref="AQ38:AQ39"/>
    <mergeCell ref="AS38:AS39"/>
    <mergeCell ref="AT38:AT39"/>
    <mergeCell ref="AZ28:AZ34"/>
    <mergeCell ref="BA28:BA34"/>
    <mergeCell ref="AT28:AT34"/>
    <mergeCell ref="AU28:AU34"/>
    <mergeCell ref="AV28:AV34"/>
    <mergeCell ref="AX28:AX34"/>
    <mergeCell ref="AY28:AY34"/>
    <mergeCell ref="AZ22:AZ25"/>
    <mergeCell ref="BA22:BA25"/>
    <mergeCell ref="AN22:AN25"/>
    <mergeCell ref="AO22:AO25"/>
    <mergeCell ref="AP22:AP25"/>
    <mergeCell ref="AQ22:AQ25"/>
    <mergeCell ref="AS22:AS25"/>
    <mergeCell ref="AT22:AT25"/>
    <mergeCell ref="AD38:AD39"/>
    <mergeCell ref="AE38:AE39"/>
    <mergeCell ref="AF38:AF39"/>
    <mergeCell ref="AG38:AG39"/>
    <mergeCell ref="AI38:AI39"/>
    <mergeCell ref="AJ38:AJ39"/>
    <mergeCell ref="AK38:AK39"/>
    <mergeCell ref="AL38:AL39"/>
    <mergeCell ref="AS28:AS34"/>
    <mergeCell ref="AK28:AK34"/>
    <mergeCell ref="AL28:AL34"/>
    <mergeCell ref="AN28:AN34"/>
    <mergeCell ref="AO28:AO34"/>
    <mergeCell ref="AP28:AP34"/>
    <mergeCell ref="AQ28:AQ34"/>
    <mergeCell ref="AD28:AD34"/>
    <mergeCell ref="AO16:AO20"/>
    <mergeCell ref="AP16:AP20"/>
    <mergeCell ref="AQ16:AQ20"/>
    <mergeCell ref="AD16:AD20"/>
    <mergeCell ref="AE16:AE20"/>
    <mergeCell ref="AU22:AU25"/>
    <mergeCell ref="AV22:AV25"/>
    <mergeCell ref="AX22:AX25"/>
    <mergeCell ref="AY22:AY25"/>
    <mergeCell ref="AD3:AG5"/>
    <mergeCell ref="AI3:AL5"/>
    <mergeCell ref="AN3:AQ5"/>
    <mergeCell ref="AS3:AV5"/>
    <mergeCell ref="AX3:BA5"/>
    <mergeCell ref="AZ16:AZ20"/>
    <mergeCell ref="BA16:BA20"/>
    <mergeCell ref="AD22:AD25"/>
    <mergeCell ref="AE22:AE25"/>
    <mergeCell ref="AF22:AF25"/>
    <mergeCell ref="AG22:AG25"/>
    <mergeCell ref="AI22:AI25"/>
    <mergeCell ref="AJ22:AJ25"/>
    <mergeCell ref="AK22:AK25"/>
    <mergeCell ref="AL22:AL25"/>
    <mergeCell ref="AS16:AS20"/>
    <mergeCell ref="AT16:AT20"/>
    <mergeCell ref="AU16:AU20"/>
    <mergeCell ref="AV16:AV20"/>
    <mergeCell ref="AX16:AX20"/>
    <mergeCell ref="AY16:AY20"/>
    <mergeCell ref="AK16:AK20"/>
    <mergeCell ref="AL16:AL20"/>
    <mergeCell ref="AN16:AN20"/>
    <mergeCell ref="D14:G14"/>
    <mergeCell ref="I14:L14"/>
    <mergeCell ref="N14:Q14"/>
    <mergeCell ref="S14:V14"/>
    <mergeCell ref="X14:AA14"/>
    <mergeCell ref="AF16:AF20"/>
    <mergeCell ref="AG16:AG20"/>
    <mergeCell ref="AI16:AI20"/>
    <mergeCell ref="AJ16:AJ20"/>
  </mergeCells>
  <conditionalFormatting sqref="BB18 BB29">
    <cfRule type="cellIs" dxfId="146" priority="145" stopIfTrue="1" operator="equal">
      <formula>0</formula>
    </cfRule>
    <cfRule type="cellIs" dxfId="145" priority="146" stopIfTrue="1" operator="between">
      <formula>0.1</formula>
      <formula>0.9</formula>
    </cfRule>
    <cfRule type="cellIs" dxfId="144" priority="147" stopIfTrue="1" operator="equal">
      <formula>1</formula>
    </cfRule>
  </conditionalFormatting>
  <conditionalFormatting sqref="BB18 BB29">
    <cfRule type="cellIs" dxfId="143" priority="142" stopIfTrue="1" operator="equal">
      <formula>0</formula>
    </cfRule>
    <cfRule type="cellIs" dxfId="142" priority="143" stopIfTrue="1" operator="between">
      <formula>0.1</formula>
      <formula>0.9</formula>
    </cfRule>
    <cfRule type="cellIs" dxfId="141" priority="144" stopIfTrue="1" operator="equal">
      <formula>1</formula>
    </cfRule>
  </conditionalFormatting>
  <conditionalFormatting sqref="BB18 BB29">
    <cfRule type="cellIs" dxfId="140" priority="139" stopIfTrue="1" operator="equal">
      <formula>0</formula>
    </cfRule>
    <cfRule type="cellIs" dxfId="139" priority="140" stopIfTrue="1" operator="between">
      <formula>0.1</formula>
      <formula>0.9</formula>
    </cfRule>
    <cfRule type="cellIs" dxfId="138" priority="141" stopIfTrue="1" operator="equal">
      <formula>1</formula>
    </cfRule>
  </conditionalFormatting>
  <conditionalFormatting sqref="BB33">
    <cfRule type="cellIs" dxfId="137" priority="136" stopIfTrue="1" operator="equal">
      <formula>0</formula>
    </cfRule>
    <cfRule type="cellIs" dxfId="136" priority="137" stopIfTrue="1" operator="between">
      <formula>0.1</formula>
      <formula>0.9</formula>
    </cfRule>
    <cfRule type="cellIs" dxfId="135" priority="138" stopIfTrue="1" operator="equal">
      <formula>1</formula>
    </cfRule>
  </conditionalFormatting>
  <conditionalFormatting sqref="BB33">
    <cfRule type="cellIs" dxfId="134" priority="133" stopIfTrue="1" operator="equal">
      <formula>0</formula>
    </cfRule>
    <cfRule type="cellIs" dxfId="133" priority="134" stopIfTrue="1" operator="between">
      <formula>0.1</formula>
      <formula>0.9</formula>
    </cfRule>
    <cfRule type="cellIs" dxfId="132" priority="135" stopIfTrue="1" operator="equal">
      <formula>1</formula>
    </cfRule>
  </conditionalFormatting>
  <conditionalFormatting sqref="BB33">
    <cfRule type="cellIs" dxfId="131" priority="130" stopIfTrue="1" operator="equal">
      <formula>0</formula>
    </cfRule>
    <cfRule type="cellIs" dxfId="130" priority="131" stopIfTrue="1" operator="between">
      <formula>0.1</formula>
      <formula>0.9</formula>
    </cfRule>
    <cfRule type="cellIs" dxfId="129" priority="132" stopIfTrue="1" operator="equal">
      <formula>1</formula>
    </cfRule>
  </conditionalFormatting>
  <conditionalFormatting sqref="AW18 AW29">
    <cfRule type="cellIs" dxfId="128" priority="100" stopIfTrue="1" operator="equal">
      <formula>0</formula>
    </cfRule>
    <cfRule type="cellIs" dxfId="127" priority="101" stopIfTrue="1" operator="between">
      <formula>0.1</formula>
      <formula>0.9</formula>
    </cfRule>
    <cfRule type="cellIs" dxfId="126" priority="102" stopIfTrue="1" operator="equal">
      <formula>1</formula>
    </cfRule>
  </conditionalFormatting>
  <conditionalFormatting sqref="AW18 AW29">
    <cfRule type="cellIs" dxfId="125" priority="97" stopIfTrue="1" operator="equal">
      <formula>0</formula>
    </cfRule>
    <cfRule type="cellIs" dxfId="124" priority="98" stopIfTrue="1" operator="between">
      <formula>0.1</formula>
      <formula>0.9</formula>
    </cfRule>
    <cfRule type="cellIs" dxfId="123" priority="99" stopIfTrue="1" operator="equal">
      <formula>1</formula>
    </cfRule>
  </conditionalFormatting>
  <conditionalFormatting sqref="AW18 AW29">
    <cfRule type="cellIs" dxfId="122" priority="94" stopIfTrue="1" operator="equal">
      <formula>0</formula>
    </cfRule>
    <cfRule type="cellIs" dxfId="121" priority="95" stopIfTrue="1" operator="between">
      <formula>0.1</formula>
      <formula>0.9</formula>
    </cfRule>
    <cfRule type="cellIs" dxfId="120" priority="96" stopIfTrue="1" operator="equal">
      <formula>1</formula>
    </cfRule>
  </conditionalFormatting>
  <conditionalFormatting sqref="AH33">
    <cfRule type="cellIs" dxfId="119" priority="91" stopIfTrue="1" operator="equal">
      <formula>0</formula>
    </cfRule>
    <cfRule type="cellIs" dxfId="118" priority="92" stopIfTrue="1" operator="between">
      <formula>0.1</formula>
      <formula>0.9</formula>
    </cfRule>
    <cfRule type="cellIs" dxfId="117" priority="93" stopIfTrue="1" operator="equal">
      <formula>1</formula>
    </cfRule>
  </conditionalFormatting>
  <conditionalFormatting sqref="AH33">
    <cfRule type="cellIs" dxfId="116" priority="88" stopIfTrue="1" operator="equal">
      <formula>0</formula>
    </cfRule>
    <cfRule type="cellIs" dxfId="115" priority="89" stopIfTrue="1" operator="between">
      <formula>0.1</formula>
      <formula>0.9</formula>
    </cfRule>
    <cfRule type="cellIs" dxfId="114" priority="90" stopIfTrue="1" operator="equal">
      <formula>1</formula>
    </cfRule>
  </conditionalFormatting>
  <conditionalFormatting sqref="AH33">
    <cfRule type="cellIs" dxfId="113" priority="85" stopIfTrue="1" operator="equal">
      <formula>0</formula>
    </cfRule>
    <cfRule type="cellIs" dxfId="112" priority="86" stopIfTrue="1" operator="between">
      <formula>0.1</formula>
      <formula>0.9</formula>
    </cfRule>
    <cfRule type="cellIs" dxfId="111" priority="87" stopIfTrue="1" operator="equal">
      <formula>1</formula>
    </cfRule>
  </conditionalFormatting>
  <conditionalFormatting sqref="AM33">
    <cfRule type="cellIs" dxfId="110" priority="82" stopIfTrue="1" operator="equal">
      <formula>0</formula>
    </cfRule>
    <cfRule type="cellIs" dxfId="109" priority="83" stopIfTrue="1" operator="between">
      <formula>0.1</formula>
      <formula>0.9</formula>
    </cfRule>
    <cfRule type="cellIs" dxfId="108" priority="84" stopIfTrue="1" operator="equal">
      <formula>1</formula>
    </cfRule>
  </conditionalFormatting>
  <conditionalFormatting sqref="AM33">
    <cfRule type="cellIs" dxfId="107" priority="79" stopIfTrue="1" operator="equal">
      <formula>0</formula>
    </cfRule>
    <cfRule type="cellIs" dxfId="106" priority="80" stopIfTrue="1" operator="between">
      <formula>0.1</formula>
      <formula>0.9</formula>
    </cfRule>
    <cfRule type="cellIs" dxfId="105" priority="81" stopIfTrue="1" operator="equal">
      <formula>1</formula>
    </cfRule>
  </conditionalFormatting>
  <conditionalFormatting sqref="AM33">
    <cfRule type="cellIs" dxfId="104" priority="76" stopIfTrue="1" operator="equal">
      <formula>0</formula>
    </cfRule>
    <cfRule type="cellIs" dxfId="103" priority="77" stopIfTrue="1" operator="between">
      <formula>0.1</formula>
      <formula>0.9</formula>
    </cfRule>
    <cfRule type="cellIs" dxfId="102" priority="78" stopIfTrue="1" operator="equal">
      <formula>1</formula>
    </cfRule>
  </conditionalFormatting>
  <conditionalFormatting sqref="AR33">
    <cfRule type="cellIs" dxfId="101" priority="73" stopIfTrue="1" operator="equal">
      <formula>0</formula>
    </cfRule>
    <cfRule type="cellIs" dxfId="100" priority="74" stopIfTrue="1" operator="between">
      <formula>0.1</formula>
      <formula>0.9</formula>
    </cfRule>
    <cfRule type="cellIs" dxfId="99" priority="75" stopIfTrue="1" operator="equal">
      <formula>1</formula>
    </cfRule>
  </conditionalFormatting>
  <conditionalFormatting sqref="AR33">
    <cfRule type="cellIs" dxfId="98" priority="70" stopIfTrue="1" operator="equal">
      <formula>0</formula>
    </cfRule>
    <cfRule type="cellIs" dxfId="97" priority="71" stopIfTrue="1" operator="between">
      <formula>0.1</formula>
      <formula>0.9</formula>
    </cfRule>
    <cfRule type="cellIs" dxfId="96" priority="72" stopIfTrue="1" operator="equal">
      <formula>1</formula>
    </cfRule>
  </conditionalFormatting>
  <conditionalFormatting sqref="AR33">
    <cfRule type="cellIs" dxfId="95" priority="67" stopIfTrue="1" operator="equal">
      <formula>0</formula>
    </cfRule>
    <cfRule type="cellIs" dxfId="94" priority="68" stopIfTrue="1" operator="between">
      <formula>0.1</formula>
      <formula>0.9</formula>
    </cfRule>
    <cfRule type="cellIs" dxfId="93" priority="69" stopIfTrue="1" operator="equal">
      <formula>1</formula>
    </cfRule>
  </conditionalFormatting>
  <conditionalFormatting sqref="AW33">
    <cfRule type="cellIs" dxfId="92" priority="64" stopIfTrue="1" operator="equal">
      <formula>0</formula>
    </cfRule>
    <cfRule type="cellIs" dxfId="91" priority="65" stopIfTrue="1" operator="between">
      <formula>0.1</formula>
      <formula>0.9</formula>
    </cfRule>
    <cfRule type="cellIs" dxfId="90" priority="66" stopIfTrue="1" operator="equal">
      <formula>1</formula>
    </cfRule>
  </conditionalFormatting>
  <conditionalFormatting sqref="AW33">
    <cfRule type="cellIs" dxfId="89" priority="61" stopIfTrue="1" operator="equal">
      <formula>0</formula>
    </cfRule>
    <cfRule type="cellIs" dxfId="88" priority="62" stopIfTrue="1" operator="between">
      <formula>0.1</formula>
      <formula>0.9</formula>
    </cfRule>
    <cfRule type="cellIs" dxfId="87" priority="63" stopIfTrue="1" operator="equal">
      <formula>1</formula>
    </cfRule>
  </conditionalFormatting>
  <conditionalFormatting sqref="AW33">
    <cfRule type="cellIs" dxfId="86" priority="58" stopIfTrue="1" operator="equal">
      <formula>0</formula>
    </cfRule>
    <cfRule type="cellIs" dxfId="85" priority="59" stopIfTrue="1" operator="between">
      <formula>0.1</formula>
      <formula>0.9</formula>
    </cfRule>
    <cfRule type="cellIs" dxfId="84" priority="60" stopIfTrue="1" operator="equal">
      <formula>1</formula>
    </cfRule>
  </conditionalFormatting>
  <conditionalFormatting sqref="AC29:AC31 AC54 AC43:AC44 AC47">
    <cfRule type="cellIs" dxfId="83" priority="55" stopIfTrue="1" operator="equal">
      <formula>0</formula>
    </cfRule>
    <cfRule type="cellIs" dxfId="82" priority="56" stopIfTrue="1" operator="between">
      <formula>0.1</formula>
      <formula>0.9</formula>
    </cfRule>
    <cfRule type="cellIs" dxfId="81" priority="57" stopIfTrue="1" operator="equal">
      <formula>1</formula>
    </cfRule>
  </conditionalFormatting>
  <conditionalFormatting sqref="AC39 AC51 AC18:AC20 AC24:AC27">
    <cfRule type="cellIs" dxfId="80" priority="52" stopIfTrue="1" operator="equal">
      <formula>0</formula>
    </cfRule>
    <cfRule type="cellIs" dxfId="79" priority="53" stopIfTrue="1" operator="between">
      <formula>0.1</formula>
      <formula>0.9</formula>
    </cfRule>
    <cfRule type="cellIs" dxfId="78" priority="54" stopIfTrue="1" operator="equal">
      <formula>1</formula>
    </cfRule>
  </conditionalFormatting>
  <conditionalFormatting sqref="AC39 AC51 AC18:AC20 AC24:AC27">
    <cfRule type="cellIs" dxfId="77" priority="49" stopIfTrue="1" operator="equal">
      <formula>0</formula>
    </cfRule>
    <cfRule type="cellIs" dxfId="76" priority="50" stopIfTrue="1" operator="between">
      <formula>0.1</formula>
      <formula>0.9</formula>
    </cfRule>
    <cfRule type="cellIs" dxfId="75" priority="51" stopIfTrue="1" operator="equal">
      <formula>1</formula>
    </cfRule>
  </conditionalFormatting>
  <conditionalFormatting sqref="AC39 AC51 AC18:AC20 AC24:AC27">
    <cfRule type="cellIs" dxfId="74" priority="46" stopIfTrue="1" operator="equal">
      <formula>0</formula>
    </cfRule>
    <cfRule type="cellIs" dxfId="73" priority="47" stopIfTrue="1" operator="between">
      <formula>0.1</formula>
      <formula>0.9</formula>
    </cfRule>
    <cfRule type="cellIs" dxfId="72" priority="48" stopIfTrue="1" operator="equal">
      <formula>1</formula>
    </cfRule>
  </conditionalFormatting>
  <conditionalFormatting sqref="AH18 AH29">
    <cfRule type="cellIs" dxfId="71" priority="127" stopIfTrue="1" operator="equal">
      <formula>0</formula>
    </cfRule>
    <cfRule type="cellIs" dxfId="70" priority="128" stopIfTrue="1" operator="between">
      <formula>0.1</formula>
      <formula>0.9</formula>
    </cfRule>
    <cfRule type="cellIs" dxfId="69" priority="129" stopIfTrue="1" operator="equal">
      <formula>1</formula>
    </cfRule>
  </conditionalFormatting>
  <conditionalFormatting sqref="AH18 AH29">
    <cfRule type="cellIs" dxfId="68" priority="124" stopIfTrue="1" operator="equal">
      <formula>0</formula>
    </cfRule>
    <cfRule type="cellIs" dxfId="67" priority="125" stopIfTrue="1" operator="between">
      <formula>0.1</formula>
      <formula>0.9</formula>
    </cfRule>
    <cfRule type="cellIs" dxfId="66" priority="126" stopIfTrue="1" operator="equal">
      <formula>1</formula>
    </cfRule>
  </conditionalFormatting>
  <conditionalFormatting sqref="AH18 AH29">
    <cfRule type="cellIs" dxfId="65" priority="121" stopIfTrue="1" operator="equal">
      <formula>0</formula>
    </cfRule>
    <cfRule type="cellIs" dxfId="64" priority="122" stopIfTrue="1" operator="between">
      <formula>0.1</formula>
      <formula>0.9</formula>
    </cfRule>
    <cfRule type="cellIs" dxfId="63" priority="123" stopIfTrue="1" operator="equal">
      <formula>1</formula>
    </cfRule>
  </conditionalFormatting>
  <conditionalFormatting sqref="AM18 AM29">
    <cfRule type="cellIs" dxfId="62" priority="118" stopIfTrue="1" operator="equal">
      <formula>0</formula>
    </cfRule>
    <cfRule type="cellIs" dxfId="61" priority="119" stopIfTrue="1" operator="between">
      <formula>0.1</formula>
      <formula>0.9</formula>
    </cfRule>
    <cfRule type="cellIs" dxfId="60" priority="120" stopIfTrue="1" operator="equal">
      <formula>1</formula>
    </cfRule>
  </conditionalFormatting>
  <conditionalFormatting sqref="AM18 AM29">
    <cfRule type="cellIs" dxfId="59" priority="115" stopIfTrue="1" operator="equal">
      <formula>0</formula>
    </cfRule>
    <cfRule type="cellIs" dxfId="58" priority="116" stopIfTrue="1" operator="between">
      <formula>0.1</formula>
      <formula>0.9</formula>
    </cfRule>
    <cfRule type="cellIs" dxfId="57" priority="117" stopIfTrue="1" operator="equal">
      <formula>1</formula>
    </cfRule>
  </conditionalFormatting>
  <conditionalFormatting sqref="AM18 AM29">
    <cfRule type="cellIs" dxfId="56" priority="112" stopIfTrue="1" operator="equal">
      <formula>0</formula>
    </cfRule>
    <cfRule type="cellIs" dxfId="55" priority="113" stopIfTrue="1" operator="between">
      <formula>0.1</formula>
      <formula>0.9</formula>
    </cfRule>
    <cfRule type="cellIs" dxfId="54" priority="114" stopIfTrue="1" operator="equal">
      <formula>1</formula>
    </cfRule>
  </conditionalFormatting>
  <conditionalFormatting sqref="AR18 AR29">
    <cfRule type="cellIs" dxfId="53" priority="109" stopIfTrue="1" operator="equal">
      <formula>0</formula>
    </cfRule>
    <cfRule type="cellIs" dxfId="52" priority="110" stopIfTrue="1" operator="between">
      <formula>0.1</formula>
      <formula>0.9</formula>
    </cfRule>
    <cfRule type="cellIs" dxfId="51" priority="111" stopIfTrue="1" operator="equal">
      <formula>1</formula>
    </cfRule>
  </conditionalFormatting>
  <conditionalFormatting sqref="AR18 AR29">
    <cfRule type="cellIs" dxfId="50" priority="106" stopIfTrue="1" operator="equal">
      <formula>0</formula>
    </cfRule>
    <cfRule type="cellIs" dxfId="49" priority="107" stopIfTrue="1" operator="between">
      <formula>0.1</formula>
      <formula>0.9</formula>
    </cfRule>
    <cfRule type="cellIs" dxfId="48" priority="108" stopIfTrue="1" operator="equal">
      <formula>1</formula>
    </cfRule>
  </conditionalFormatting>
  <conditionalFormatting sqref="AR18 AR29">
    <cfRule type="cellIs" dxfId="47" priority="103" stopIfTrue="1" operator="equal">
      <formula>0</formula>
    </cfRule>
    <cfRule type="cellIs" dxfId="46" priority="104" stopIfTrue="1" operator="between">
      <formula>0.1</formula>
      <formula>0.9</formula>
    </cfRule>
    <cfRule type="cellIs" dxfId="45" priority="105" stopIfTrue="1" operator="equal">
      <formula>1</formula>
    </cfRule>
  </conditionalFormatting>
  <conditionalFormatting sqref="AC32">
    <cfRule type="cellIs" dxfId="44" priority="43" stopIfTrue="1" operator="equal">
      <formula>0</formula>
    </cfRule>
    <cfRule type="cellIs" dxfId="43" priority="44" stopIfTrue="1" operator="between">
      <formula>0.1</formula>
      <formula>0.9</formula>
    </cfRule>
    <cfRule type="cellIs" dxfId="42" priority="45" stopIfTrue="1" operator="equal">
      <formula>1</formula>
    </cfRule>
  </conditionalFormatting>
  <conditionalFormatting sqref="AC32">
    <cfRule type="cellIs" dxfId="41" priority="40" stopIfTrue="1" operator="equal">
      <formula>0</formula>
    </cfRule>
    <cfRule type="cellIs" dxfId="40" priority="41" stopIfTrue="1" operator="between">
      <formula>0.1</formula>
      <formula>0.9</formula>
    </cfRule>
    <cfRule type="cellIs" dxfId="39" priority="42" stopIfTrue="1" operator="equal">
      <formula>1</formula>
    </cfRule>
  </conditionalFormatting>
  <conditionalFormatting sqref="AC32">
    <cfRule type="cellIs" dxfId="38" priority="37" stopIfTrue="1" operator="equal">
      <formula>0</formula>
    </cfRule>
    <cfRule type="cellIs" dxfId="37" priority="38" stopIfTrue="1" operator="between">
      <formula>0.1</formula>
      <formula>0.9</formula>
    </cfRule>
    <cfRule type="cellIs" dxfId="36" priority="39" stopIfTrue="1" operator="equal">
      <formula>1</formula>
    </cfRule>
  </conditionalFormatting>
  <conditionalFormatting sqref="AC33">
    <cfRule type="cellIs" dxfId="35" priority="34" stopIfTrue="1" operator="equal">
      <formula>0</formula>
    </cfRule>
    <cfRule type="cellIs" dxfId="34" priority="35" stopIfTrue="1" operator="between">
      <formula>0.1</formula>
      <formula>0.9</formula>
    </cfRule>
    <cfRule type="cellIs" dxfId="33" priority="36" stopIfTrue="1" operator="equal">
      <formula>1</formula>
    </cfRule>
  </conditionalFormatting>
  <conditionalFormatting sqref="AC33">
    <cfRule type="cellIs" dxfId="32" priority="31" stopIfTrue="1" operator="equal">
      <formula>0</formula>
    </cfRule>
    <cfRule type="cellIs" dxfId="31" priority="32" stopIfTrue="1" operator="between">
      <formula>0.1</formula>
      <formula>0.9</formula>
    </cfRule>
    <cfRule type="cellIs" dxfId="30" priority="33" stopIfTrue="1" operator="equal">
      <formula>1</formula>
    </cfRule>
  </conditionalFormatting>
  <conditionalFormatting sqref="AC33">
    <cfRule type="cellIs" dxfId="29" priority="28" stopIfTrue="1" operator="equal">
      <formula>0</formula>
    </cfRule>
    <cfRule type="cellIs" dxfId="28" priority="29" stopIfTrue="1" operator="between">
      <formula>0.1</formula>
      <formula>0.9</formula>
    </cfRule>
    <cfRule type="cellIs" dxfId="27" priority="30" stopIfTrue="1" operator="equal">
      <formula>1</formula>
    </cfRule>
  </conditionalFormatting>
  <conditionalFormatting sqref="AC34">
    <cfRule type="cellIs" dxfId="26" priority="25" stopIfTrue="1" operator="equal">
      <formula>0</formula>
    </cfRule>
    <cfRule type="cellIs" dxfId="25" priority="26" stopIfTrue="1" operator="between">
      <formula>0.1</formula>
      <formula>0.9</formula>
    </cfRule>
    <cfRule type="cellIs" dxfId="24" priority="27" stopIfTrue="1" operator="equal">
      <formula>1</formula>
    </cfRule>
  </conditionalFormatting>
  <conditionalFormatting sqref="AC34">
    <cfRule type="cellIs" dxfId="23" priority="22" stopIfTrue="1" operator="equal">
      <formula>0</formula>
    </cfRule>
    <cfRule type="cellIs" dxfId="22" priority="23" stopIfTrue="1" operator="between">
      <formula>0.1</formula>
      <formula>0.9</formula>
    </cfRule>
    <cfRule type="cellIs" dxfId="21" priority="24" stopIfTrue="1" operator="equal">
      <formula>1</formula>
    </cfRule>
  </conditionalFormatting>
  <conditionalFormatting sqref="AC34">
    <cfRule type="cellIs" dxfId="20" priority="19" stopIfTrue="1" operator="equal">
      <formula>0</formula>
    </cfRule>
    <cfRule type="cellIs" dxfId="19" priority="20" stopIfTrue="1" operator="between">
      <formula>0.1</formula>
      <formula>0.9</formula>
    </cfRule>
    <cfRule type="cellIs" dxfId="18" priority="21" stopIfTrue="1" operator="equal">
      <formula>1</formula>
    </cfRule>
  </conditionalFormatting>
  <conditionalFormatting sqref="AC50">
    <cfRule type="cellIs" dxfId="17" priority="16" stopIfTrue="1" operator="equal">
      <formula>0</formula>
    </cfRule>
    <cfRule type="cellIs" dxfId="16" priority="17" stopIfTrue="1" operator="between">
      <formula>0.1</formula>
      <formula>0.9</formula>
    </cfRule>
    <cfRule type="cellIs" dxfId="15" priority="18" stopIfTrue="1" operator="equal">
      <formula>1</formula>
    </cfRule>
  </conditionalFormatting>
  <conditionalFormatting sqref="AC50">
    <cfRule type="cellIs" dxfId="14" priority="13" stopIfTrue="1" operator="equal">
      <formula>0</formula>
    </cfRule>
    <cfRule type="cellIs" dxfId="13" priority="14" stopIfTrue="1" operator="between">
      <formula>0.1</formula>
      <formula>0.9</formula>
    </cfRule>
    <cfRule type="cellIs" dxfId="12" priority="15" stopIfTrue="1" operator="equal">
      <formula>1</formula>
    </cfRule>
  </conditionalFormatting>
  <conditionalFormatting sqref="AC50">
    <cfRule type="cellIs" dxfId="11" priority="10" stopIfTrue="1" operator="equal">
      <formula>0</formula>
    </cfRule>
    <cfRule type="cellIs" dxfId="10" priority="11" stopIfTrue="1" operator="between">
      <formula>0.1</formula>
      <formula>0.9</formula>
    </cfRule>
    <cfRule type="cellIs" dxfId="9" priority="12" stopIfTrue="1" operator="equal">
      <formula>1</formula>
    </cfRule>
  </conditionalFormatting>
  <conditionalFormatting sqref="AC46">
    <cfRule type="cellIs" dxfId="8" priority="7" stopIfTrue="1" operator="equal">
      <formula>0</formula>
    </cfRule>
    <cfRule type="cellIs" dxfId="7" priority="8" stopIfTrue="1" operator="between">
      <formula>0.1</formula>
      <formula>0.9</formula>
    </cfRule>
    <cfRule type="cellIs" dxfId="6" priority="9" stopIfTrue="1" operator="equal">
      <formula>1</formula>
    </cfRule>
  </conditionalFormatting>
  <conditionalFormatting sqref="AC46">
    <cfRule type="cellIs" dxfId="5" priority="4" stopIfTrue="1" operator="equal">
      <formula>0</formula>
    </cfRule>
    <cfRule type="cellIs" dxfId="4" priority="5" stopIfTrue="1" operator="between">
      <formula>0.1</formula>
      <formula>0.9</formula>
    </cfRule>
    <cfRule type="cellIs" dxfId="3" priority="6" stopIfTrue="1" operator="equal">
      <formula>1</formula>
    </cfRule>
  </conditionalFormatting>
  <conditionalFormatting sqref="AC46">
    <cfRule type="cellIs" dxfId="2" priority="1" stopIfTrue="1" operator="equal">
      <formula>0</formula>
    </cfRule>
    <cfRule type="cellIs" dxfId="1" priority="2" stopIfTrue="1" operator="between">
      <formula>0.1</formula>
      <formula>0.9</formula>
    </cfRule>
    <cfRule type="cellIs" dxfId="0" priority="3" stopIfTrue="1" operator="equal">
      <formula>1</formula>
    </cfRule>
  </conditionalFormatting>
  <dataValidations count="5">
    <dataValidation type="list" allowBlank="1" showInputMessage="1" showErrorMessage="1" sqref="AX12:BA12 AS12:AV12 AN12:AQ12 AI12:AL12">
      <formula1>$E$10:$E$12</formula1>
    </dataValidation>
    <dataValidation type="list" allowBlank="1" showErrorMessage="1" errorTitle="Attention!" error="Entrée Invalide, veuillez saisir une valeur comprise entre 0 &amp; 1" sqref="S29:V30 D36:G36 D29:G30 D32:G33 D39:G39 D43:G44 D46:G47 D51:G51 X24:AA27 D18:G20 S32:V33 I29:L30 I32:L33 I39:L39 I43:L44 I46:L47 I51:L51 X36:AA36 I18:L20 D54:G54 N29:Q30 N32:Q33 N39:Q39 N43:Q44 N46:Q47 N51:Q51 I24:L27 N18:Q20 I54:L54 S39:V39 S43:V44 S46:V47 S51:V51 N24:Q27 S18:V20 S54:V54 N54:Q54 I36:L36 N36:Q36 S36:V36 X29:AA30 X32:AA33 X39:AA39 X43:AA44 X46:AA47 X51:AA51 S24:V27 X18:AA20 X54:AA54 D24:G27">
      <formula1>"0,0,25,0,50,0,75,1,NE"</formula1>
    </dataValidation>
    <dataValidation type="list" allowBlank="1" showInputMessage="1" showErrorMessage="1" sqref="I31:L31 I34:L34 D31:G31 N31:Q31 I50:L50 S31:V31 N34:Q34 N50:Q50 D34:G34 D50:G50 S34:V34 S50:V50 X31:AA31 X34:AA34 X50:AA50">
      <formula1>"0,1"</formula1>
    </dataValidation>
    <dataValidation type="list" allowBlank="1" showInputMessage="1" showErrorMessage="1" sqref="D1">
      <formula1>"Janvier,Février,Mars,Avril,Mai,Juin,Juillet,Août,Septembre,Octobre,Novembre,Décembre"</formula1>
    </dataValidation>
    <dataValidation showInputMessage="1" showErrorMessage="1" sqref="B9"/>
  </dataValidations>
  <pageMargins left="0.78740157499999996" right="0.78740157499999996" top="0.984251969" bottom="0.984251969"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donnees!#REF!</xm:f>
          </x14:formula1>
          <xm:sqref>AX13:BA13 AN13:AQ13 AI13:AL13 AD13:AG13 AS13:AV13</xm:sqref>
        </x14:dataValidation>
        <x14:dataValidation type="list" allowBlank="1" showInputMessage="1" showErrorMessage="1">
          <x14:formula1>
            <xm:f>donnees!$E$10:$E$12</xm:f>
          </x14:formula1>
          <xm:sqref>AD12:AG12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donnees</vt:lpstr>
      <vt:lpstr>Compilation  </vt:lpstr>
      <vt:lpstr>MATRICE</vt:lpstr>
      <vt:lpstr>CONSEILLER_01</vt:lpstr>
      <vt:lpstr>CONSEILLER_02</vt:lpstr>
      <vt:lpstr>CONSEILLER_03</vt:lpstr>
      <vt:lpstr>CONSEILLER_04</vt:lpstr>
      <vt:lpstr>CONSEILLER_05</vt:lpstr>
      <vt:lpstr>CONSEILLER_06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Nozha</dc:creator>
  <cp:lastModifiedBy>h2so4</cp:lastModifiedBy>
  <dcterms:created xsi:type="dcterms:W3CDTF">2017-06-26T14:09:39Z</dcterms:created>
  <dcterms:modified xsi:type="dcterms:W3CDTF">2018-02-14T15:24:54Z</dcterms:modified>
</cp:coreProperties>
</file>