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7395"/>
  </bookViews>
  <sheets>
    <sheet name="Data" sheetId="1" r:id="rId1"/>
    <sheet name="Tableau_désiré" sheetId="4" r:id="rId2"/>
  </sheets>
  <definedNames>
    <definedName name="celluleB">INDEX(PlageB,MATCH(Data!$J1048576,PlageA,0))</definedName>
    <definedName name="CelluleBbis">INDEX(PlageB,MATCH(Data!$J1,PlageA,0))</definedName>
    <definedName name="celluleC">INDEX(PlageC,MATCH(Data!$J1048576,PlageA,0))</definedName>
    <definedName name="CelluleCbis">INDEX(PlageC,MATCH(Data!$J1,PlageA,0))</definedName>
    <definedName name="PlageA">OFFSET(Data!$A$2,,,MATCH("zz",Data!$A:$A,1)-1,)</definedName>
    <definedName name="PlageB">OFFSET(PlageA,,1)</definedName>
    <definedName name="PlageC">OFFSET(PlageA,,2)</definedName>
    <definedName name="SommevirgCellB">SUM((MID(celluleB,ROW(INDIRECT("1:"&amp;LEN(celluleB))),1)=",")*1)+1</definedName>
    <definedName name="SommevirgcellBbis">(SUM((MID(CelluleBbis,ROW(INDIRECT("1:"&amp;LEN(CelluleBbis))),1)=",")*1)+1)</definedName>
    <definedName name="SommevirgcellC">SUM((MID(celluleC,ROW(INDIRECT("1:"&amp;LEN(celluleC))),1)=",")*1)+1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" i="1" l="1"/>
  <c r="C5" i="1"/>
  <c r="A5" i="1"/>
  <c r="J2" i="1"/>
  <c r="P2" i="1"/>
  <c r="T2" i="1"/>
  <c r="L2" i="1" a="1"/>
  <c r="K2" i="1" a="1"/>
  <c r="J3" i="1" a="1"/>
  <c r="Q2" i="1" l="1"/>
  <c r="P3" i="1" s="1"/>
  <c r="R2" i="1"/>
  <c r="L2" i="1"/>
  <c r="J3" i="1"/>
  <c r="K2" i="1"/>
  <c r="S2" i="1" l="1"/>
  <c r="T3" i="1" s="1"/>
  <c r="U2" i="1"/>
  <c r="L3" i="1" a="1"/>
  <c r="J4" i="1" a="1"/>
  <c r="K3" i="1" a="1"/>
  <c r="L3" i="1" l="1"/>
  <c r="K3" i="1"/>
  <c r="J4" i="1"/>
  <c r="R3" i="1"/>
  <c r="Q3" i="1"/>
  <c r="P4" i="1" s="1"/>
  <c r="U3" i="1" l="1"/>
  <c r="S3" i="1"/>
  <c r="T4" i="1" s="1"/>
  <c r="L4" i="1" a="1"/>
  <c r="K4" i="1" a="1"/>
  <c r="J5" i="1" a="1"/>
  <c r="J5" i="1" l="1"/>
  <c r="K4" i="1"/>
  <c r="L4" i="1"/>
  <c r="Q4" i="1"/>
  <c r="P5" i="1" s="1"/>
  <c r="R4" i="1"/>
  <c r="U4" i="1" l="1"/>
  <c r="S4" i="1"/>
  <c r="T5" i="1" s="1"/>
  <c r="K5" i="1" a="1"/>
  <c r="J6" i="1" a="1"/>
  <c r="L5" i="1" a="1"/>
  <c r="K5" i="1" l="1"/>
  <c r="L5" i="1"/>
  <c r="J6" i="1"/>
  <c r="R5" i="1"/>
  <c r="Q5" i="1"/>
  <c r="P6" i="1" s="1"/>
  <c r="S5" i="1" l="1"/>
  <c r="T6" i="1" s="1"/>
  <c r="U5" i="1"/>
  <c r="K6" i="1" a="1"/>
  <c r="J7" i="1" a="1"/>
  <c r="L6" i="1" a="1"/>
  <c r="L6" i="1" l="1"/>
  <c r="J7" i="1"/>
  <c r="K6" i="1"/>
  <c r="Q6" i="1"/>
  <c r="P7" i="1" s="1"/>
  <c r="R6" i="1"/>
  <c r="S6" i="1" l="1"/>
  <c r="U6" i="1"/>
  <c r="K7" i="1" a="1"/>
  <c r="T7" i="1"/>
  <c r="J8" i="1" a="1"/>
  <c r="L7" i="1" a="1"/>
  <c r="L7" i="1" l="1"/>
  <c r="J8" i="1"/>
  <c r="Q7" i="1"/>
  <c r="P8" i="1" s="1"/>
  <c r="R7" i="1"/>
  <c r="K7" i="1"/>
  <c r="S7" i="1" l="1"/>
  <c r="T8" i="1" s="1"/>
  <c r="U7" i="1"/>
  <c r="K8" i="1" a="1"/>
  <c r="J9" i="1" a="1"/>
  <c r="L8" i="1" a="1"/>
  <c r="J9" i="1" l="1"/>
  <c r="K8" i="1"/>
  <c r="L8" i="1"/>
  <c r="R8" i="1"/>
  <c r="Q8" i="1"/>
  <c r="P9" i="1" s="1"/>
  <c r="U8" i="1" l="1"/>
  <c r="S8" i="1"/>
  <c r="T9" i="1" s="1"/>
  <c r="L9" i="1" a="1"/>
  <c r="J10" i="1" a="1"/>
  <c r="K9" i="1" a="1"/>
  <c r="L9" i="1" l="1"/>
  <c r="K9" i="1"/>
  <c r="J10" i="1"/>
  <c r="R9" i="1"/>
  <c r="Q9" i="1"/>
  <c r="P10" i="1" s="1"/>
  <c r="U9" i="1" l="1"/>
  <c r="S9" i="1"/>
  <c r="T10" i="1" s="1"/>
  <c r="K10" i="1" a="1"/>
  <c r="L10" i="1" a="1"/>
  <c r="J11" i="1" a="1"/>
  <c r="L10" i="1" l="1"/>
  <c r="K10" i="1"/>
  <c r="J11" i="1"/>
  <c r="Q10" i="1"/>
  <c r="P11" i="1" s="1"/>
  <c r="R10" i="1"/>
  <c r="S10" i="1" l="1"/>
  <c r="T11" i="1" s="1"/>
  <c r="U10" i="1"/>
  <c r="L11" i="1" a="1"/>
  <c r="K11" i="1" a="1"/>
  <c r="J12" i="1" a="1"/>
  <c r="L11" i="1" l="1"/>
  <c r="J12" i="1"/>
  <c r="K11" i="1"/>
  <c r="Q11" i="1"/>
  <c r="P12" i="1" s="1"/>
  <c r="R11" i="1"/>
  <c r="S11" i="1" l="1"/>
  <c r="U11" i="1"/>
  <c r="J13" i="1" a="1"/>
  <c r="T12" i="1"/>
  <c r="K12" i="1" a="1"/>
  <c r="L12" i="1" a="1"/>
  <c r="L12" i="1" l="1"/>
  <c r="K12" i="1"/>
  <c r="Q12" i="1"/>
  <c r="P13" i="1" s="1"/>
  <c r="R12" i="1"/>
  <c r="J13" i="1"/>
  <c r="S12" i="1" l="1"/>
  <c r="T13" i="1" s="1"/>
  <c r="U12" i="1"/>
  <c r="J14" i="1" a="1"/>
  <c r="L13" i="1" a="1"/>
  <c r="K13" i="1" a="1"/>
  <c r="L13" i="1" l="1"/>
  <c r="K13" i="1"/>
  <c r="J14" i="1"/>
  <c r="R13" i="1"/>
  <c r="Q13" i="1"/>
  <c r="P14" i="1" s="1"/>
  <c r="U13" i="1" l="1"/>
  <c r="S13" i="1"/>
  <c r="T14" i="1" s="1"/>
  <c r="J15" i="1" a="1"/>
  <c r="L14" i="1" a="1"/>
  <c r="K14" i="1" a="1"/>
  <c r="J15" i="1" l="1"/>
  <c r="K14" i="1"/>
  <c r="L14" i="1"/>
  <c r="Q14" i="1"/>
  <c r="P15" i="1" s="1"/>
  <c r="R14" i="1"/>
  <c r="S14" i="1" l="1"/>
  <c r="T15" i="1" s="1"/>
  <c r="U14" i="1"/>
  <c r="J16" i="1" a="1"/>
  <c r="K15" i="1" a="1"/>
  <c r="L15" i="1" a="1"/>
  <c r="J16" i="1" l="1"/>
  <c r="K15" i="1"/>
  <c r="L15" i="1"/>
  <c r="R15" i="1"/>
  <c r="Q15" i="1"/>
  <c r="P16" i="1" s="1"/>
  <c r="U15" i="1" l="1"/>
  <c r="S15" i="1"/>
  <c r="K16" i="1" a="1"/>
  <c r="T16" i="1"/>
  <c r="J17" i="1" a="1"/>
  <c r="L16" i="1" a="1"/>
  <c r="L16" i="1" l="1"/>
  <c r="J17" i="1"/>
  <c r="Q16" i="1"/>
  <c r="P17" i="1" s="1"/>
  <c r="R16" i="1"/>
  <c r="K16" i="1"/>
  <c r="S16" i="1" l="1"/>
  <c r="T17" i="1" s="1"/>
  <c r="U16" i="1"/>
  <c r="L17" i="1" a="1"/>
  <c r="K17" i="1" a="1"/>
  <c r="J18" i="1" a="1"/>
  <c r="L17" i="1" l="1"/>
  <c r="J18" i="1"/>
  <c r="K17" i="1"/>
  <c r="R17" i="1"/>
  <c r="Q17" i="1"/>
  <c r="P18" i="1" s="1"/>
  <c r="U17" i="1" l="1"/>
  <c r="S17" i="1"/>
  <c r="T18" i="1" s="1"/>
  <c r="L18" i="1" a="1"/>
  <c r="J19" i="1" a="1"/>
  <c r="K18" i="1" a="1"/>
  <c r="L18" i="1" l="1"/>
  <c r="K18" i="1"/>
  <c r="J19" i="1"/>
  <c r="Q18" i="1"/>
  <c r="P19" i="1" s="1"/>
  <c r="R18" i="1"/>
  <c r="S18" i="1" l="1"/>
  <c r="T19" i="1" s="1"/>
  <c r="U18" i="1"/>
  <c r="L19" i="1" a="1"/>
  <c r="K19" i="1" a="1"/>
  <c r="J20" i="1" a="1"/>
  <c r="K19" i="1" l="1"/>
  <c r="J20" i="1"/>
  <c r="L19" i="1"/>
  <c r="R19" i="1"/>
  <c r="Q19" i="1"/>
  <c r="P20" i="1" s="1"/>
  <c r="U19" i="1" l="1"/>
  <c r="S19" i="1"/>
  <c r="T20" i="1"/>
  <c r="J21" i="1" a="1"/>
  <c r="K20" i="1" a="1"/>
  <c r="L20" i="1" a="1"/>
  <c r="L20" i="1" l="1"/>
  <c r="K20" i="1"/>
  <c r="R20" i="1"/>
  <c r="Q20" i="1"/>
  <c r="P21" i="1" s="1"/>
  <c r="J21" i="1"/>
  <c r="U20" i="1" l="1"/>
  <c r="S20" i="1"/>
  <c r="J22" i="1" a="1"/>
  <c r="L21" i="1" a="1"/>
  <c r="T21" i="1"/>
  <c r="K21" i="1" a="1"/>
  <c r="K21" i="1" l="1"/>
  <c r="R21" i="1"/>
  <c r="Q21" i="1"/>
  <c r="P22" i="1" s="1"/>
  <c r="L21" i="1"/>
  <c r="J22" i="1"/>
  <c r="U21" i="1" l="1"/>
  <c r="S21" i="1"/>
  <c r="K22" i="1" a="1"/>
  <c r="J23" i="1" a="1"/>
  <c r="L22" i="1" a="1"/>
  <c r="T22" i="1"/>
  <c r="Q22" i="1" l="1"/>
  <c r="P23" i="1" s="1"/>
  <c r="R22" i="1"/>
  <c r="J23" i="1"/>
  <c r="L22" i="1"/>
  <c r="K22" i="1"/>
  <c r="S22" i="1" l="1"/>
  <c r="U22" i="1"/>
  <c r="K23" i="1" a="1"/>
  <c r="J24" i="1" a="1"/>
  <c r="L23" i="1" a="1"/>
  <c r="T23" i="1"/>
  <c r="R23" i="1" l="1"/>
  <c r="Q23" i="1"/>
  <c r="P24" i="1" s="1"/>
  <c r="L23" i="1"/>
  <c r="J24" i="1"/>
  <c r="K23" i="1"/>
  <c r="U23" i="1" l="1"/>
  <c r="S23" i="1"/>
  <c r="J25" i="1" a="1"/>
  <c r="L24" i="1" a="1"/>
  <c r="T24" i="1"/>
  <c r="K24" i="1" a="1"/>
  <c r="K24" i="1" l="1"/>
  <c r="Q24" i="1"/>
  <c r="P25" i="1" s="1"/>
  <c r="R24" i="1"/>
  <c r="L24" i="1"/>
  <c r="J25" i="1"/>
  <c r="S24" i="1" l="1"/>
  <c r="U24" i="1"/>
  <c r="L25" i="1" a="1"/>
  <c r="K25" i="1" a="1"/>
  <c r="T25" i="1"/>
  <c r="J26" i="1" a="1"/>
  <c r="J26" i="1" l="1"/>
  <c r="Q25" i="1"/>
  <c r="P26" i="1" s="1"/>
  <c r="R25" i="1"/>
  <c r="L25" i="1"/>
  <c r="K25" i="1"/>
  <c r="S25" i="1" l="1"/>
  <c r="U25" i="1"/>
  <c r="T26" i="1"/>
  <c r="K26" i="1" a="1"/>
  <c r="L26" i="1" a="1"/>
  <c r="J27" i="1" a="1"/>
  <c r="L26" i="1" l="1"/>
  <c r="K26" i="1"/>
  <c r="R26" i="1"/>
  <c r="Q26" i="1"/>
  <c r="P27" i="1" s="1"/>
  <c r="J27" i="1"/>
  <c r="U26" i="1" l="1"/>
  <c r="S26" i="1"/>
  <c r="J28" i="1" a="1"/>
  <c r="K27" i="1" a="1"/>
  <c r="L27" i="1" a="1"/>
  <c r="T27" i="1"/>
  <c r="R27" i="1" l="1"/>
  <c r="Q27" i="1"/>
  <c r="P28" i="1" s="1"/>
  <c r="L27" i="1"/>
  <c r="K27" i="1"/>
  <c r="J28" i="1"/>
  <c r="U27" i="1" l="1"/>
  <c r="S27" i="1"/>
  <c r="T28" i="1"/>
  <c r="K28" i="1" a="1"/>
  <c r="J29" i="1" a="1"/>
  <c r="L28" i="1" a="1"/>
  <c r="R28" i="1" l="1"/>
  <c r="Q28" i="1"/>
  <c r="P29" i="1" s="1"/>
  <c r="L28" i="1"/>
  <c r="K28" i="1"/>
  <c r="J29" i="1"/>
  <c r="U28" i="1" l="1"/>
  <c r="S28" i="1"/>
  <c r="K29" i="1" a="1"/>
  <c r="L29" i="1" a="1"/>
  <c r="T29" i="1"/>
  <c r="J30" i="1" a="1"/>
  <c r="R29" i="1" l="1"/>
  <c r="Q29" i="1"/>
  <c r="P30" i="1" s="1"/>
  <c r="L29" i="1"/>
  <c r="K29" i="1"/>
  <c r="J30" i="1"/>
  <c r="U29" i="1" l="1"/>
  <c r="S29" i="1"/>
  <c r="J31" i="1" a="1"/>
  <c r="K30" i="1" a="1"/>
  <c r="L30" i="1" a="1"/>
  <c r="T30" i="1"/>
  <c r="Q30" i="1" l="1"/>
  <c r="P31" i="1" s="1"/>
  <c r="R30" i="1"/>
  <c r="L30" i="1"/>
  <c r="J31" i="1"/>
  <c r="K30" i="1"/>
  <c r="S30" i="1" l="1"/>
  <c r="U30" i="1"/>
  <c r="T31" i="1"/>
  <c r="J32" i="1" a="1"/>
  <c r="K31" i="1" a="1"/>
  <c r="L31" i="1" a="1"/>
  <c r="R31" i="1" l="1"/>
  <c r="Q31" i="1"/>
  <c r="P32" i="1" s="1"/>
  <c r="L31" i="1"/>
  <c r="K31" i="1"/>
  <c r="J32" i="1"/>
  <c r="U31" i="1" l="1"/>
  <c r="S31" i="1"/>
  <c r="K32" i="1" a="1"/>
  <c r="J33" i="1" a="1"/>
  <c r="L32" i="1" a="1"/>
  <c r="T32" i="1"/>
  <c r="Q32" i="1" l="1"/>
  <c r="P33" i="1" s="1"/>
  <c r="R32" i="1"/>
  <c r="L32" i="1"/>
  <c r="J33" i="1"/>
  <c r="K32" i="1"/>
  <c r="S32" i="1" l="1"/>
  <c r="U32" i="1"/>
  <c r="K33" i="1" a="1"/>
  <c r="T33" i="1"/>
  <c r="J34" i="1" a="1"/>
  <c r="L33" i="1" a="1"/>
  <c r="Q33" i="1" l="1"/>
  <c r="P34" i="1" s="1"/>
  <c r="R33" i="1"/>
  <c r="L33" i="1"/>
  <c r="J34" i="1"/>
  <c r="K33" i="1"/>
  <c r="S33" i="1" l="1"/>
  <c r="U33" i="1"/>
  <c r="K34" i="1" a="1"/>
  <c r="L34" i="1" a="1"/>
  <c r="T34" i="1"/>
  <c r="J35" i="1" a="1"/>
  <c r="R34" i="1" l="1"/>
  <c r="Q34" i="1"/>
  <c r="P35" i="1" s="1"/>
  <c r="L34" i="1"/>
  <c r="J35" i="1"/>
  <c r="K34" i="1"/>
  <c r="U34" i="1" l="1"/>
  <c r="S34" i="1"/>
  <c r="K35" i="1" a="1"/>
  <c r="L35" i="1" a="1"/>
  <c r="J36" i="1" a="1"/>
  <c r="T35" i="1"/>
  <c r="R35" i="1" l="1"/>
  <c r="Q35" i="1"/>
  <c r="P36" i="1" s="1"/>
  <c r="L35" i="1"/>
  <c r="J36" i="1"/>
  <c r="K35" i="1"/>
  <c r="U35" i="1" l="1"/>
  <c r="S35" i="1"/>
  <c r="K36" i="1" a="1"/>
  <c r="J37" i="1" a="1"/>
  <c r="T36" i="1"/>
  <c r="L36" i="1" a="1"/>
  <c r="R36" i="1" l="1"/>
  <c r="Q36" i="1"/>
  <c r="P37" i="1" s="1"/>
  <c r="L36" i="1"/>
  <c r="J37" i="1"/>
  <c r="K36" i="1"/>
  <c r="U36" i="1" l="1"/>
  <c r="S36" i="1"/>
  <c r="K37" i="1" a="1"/>
  <c r="T37" i="1"/>
  <c r="J38" i="1" a="1"/>
  <c r="L37" i="1" a="1"/>
  <c r="R37" i="1" l="1"/>
  <c r="Q37" i="1"/>
  <c r="P38" i="1" s="1"/>
  <c r="L37" i="1"/>
  <c r="K37" i="1"/>
  <c r="J38" i="1"/>
  <c r="U37" i="1" l="1"/>
  <c r="S37" i="1"/>
  <c r="K38" i="1" a="1"/>
  <c r="J39" i="1" a="1"/>
  <c r="L38" i="1" a="1"/>
  <c r="T38" i="1"/>
  <c r="Q38" i="1" l="1"/>
  <c r="P39" i="1" s="1"/>
  <c r="R38" i="1"/>
  <c r="L38" i="1"/>
  <c r="K38" i="1"/>
  <c r="J39" i="1"/>
  <c r="S38" i="1" l="1"/>
  <c r="K39" i="1" a="1"/>
  <c r="K39" i="1" s="1"/>
  <c r="U38" i="1"/>
  <c r="L39" i="1" a="1"/>
  <c r="T39" i="1"/>
  <c r="R39" i="1" l="1"/>
  <c r="Q39" i="1"/>
  <c r="P40" i="1" s="1"/>
  <c r="L39" i="1"/>
  <c r="U39" i="1" l="1"/>
  <c r="S39" i="1"/>
  <c r="T40" i="1"/>
  <c r="Q40" i="1" l="1"/>
  <c r="P41" i="1" s="1"/>
  <c r="R40" i="1"/>
  <c r="S40" i="1" l="1"/>
  <c r="U40" i="1"/>
  <c r="T41" i="1"/>
  <c r="Q41" i="1" l="1"/>
  <c r="P42" i="1" s="1"/>
  <c r="R41" i="1"/>
  <c r="S41" i="1" l="1"/>
  <c r="U41" i="1"/>
  <c r="T42" i="1"/>
  <c r="R42" i="1" l="1"/>
  <c r="Q42" i="1"/>
  <c r="P43" i="1" s="1"/>
  <c r="U42" i="1" l="1"/>
  <c r="S42" i="1"/>
  <c r="T43" i="1"/>
  <c r="R43" i="1" l="1"/>
  <c r="Q43" i="1"/>
  <c r="P44" i="1" s="1"/>
  <c r="U43" i="1" l="1"/>
  <c r="S43" i="1"/>
  <c r="T44" i="1"/>
  <c r="R44" i="1" l="1"/>
  <c r="Q44" i="1"/>
  <c r="P45" i="1" s="1"/>
  <c r="U44" i="1" l="1"/>
  <c r="S44" i="1"/>
  <c r="T45" i="1"/>
  <c r="R45" i="1" l="1"/>
  <c r="Q45" i="1"/>
  <c r="P46" i="1" s="1"/>
  <c r="U45" i="1" l="1"/>
  <c r="S45" i="1"/>
  <c r="T46" i="1"/>
  <c r="Q46" i="1" l="1"/>
  <c r="P47" i="1" s="1"/>
  <c r="R46" i="1"/>
  <c r="S46" i="1" l="1"/>
  <c r="U46" i="1"/>
  <c r="T47" i="1"/>
  <c r="R47" i="1" l="1"/>
  <c r="Q47" i="1"/>
  <c r="P48" i="1" s="1"/>
  <c r="U47" i="1" l="1"/>
  <c r="S47" i="1"/>
  <c r="T48" i="1"/>
  <c r="Q48" i="1" l="1"/>
  <c r="P49" i="1" s="1"/>
  <c r="R48" i="1"/>
  <c r="S48" i="1" l="1"/>
  <c r="U48" i="1"/>
  <c r="T49" i="1"/>
  <c r="Q49" i="1" l="1"/>
  <c r="P50" i="1" s="1"/>
  <c r="R49" i="1"/>
  <c r="S49" i="1" l="1"/>
  <c r="U49" i="1"/>
  <c r="T50" i="1"/>
  <c r="R50" i="1" l="1"/>
  <c r="Q50" i="1"/>
  <c r="P51" i="1" s="1"/>
  <c r="U50" i="1" l="1"/>
  <c r="S50" i="1"/>
  <c r="T51" i="1"/>
  <c r="R51" i="1" l="1"/>
  <c r="Q51" i="1"/>
  <c r="P52" i="1" s="1"/>
  <c r="U51" i="1" l="1"/>
  <c r="S51" i="1"/>
  <c r="T52" i="1"/>
  <c r="R52" i="1" l="1"/>
  <c r="Q52" i="1"/>
  <c r="P53" i="1" s="1"/>
  <c r="U52" i="1" l="1"/>
  <c r="S52" i="1"/>
  <c r="T53" i="1"/>
  <c r="R53" i="1" l="1"/>
  <c r="Q53" i="1"/>
  <c r="P54" i="1" s="1"/>
  <c r="U53" i="1" l="1"/>
  <c r="S53" i="1"/>
  <c r="T54" i="1"/>
  <c r="Q54" i="1" l="1"/>
  <c r="P55" i="1" s="1"/>
  <c r="R54" i="1"/>
  <c r="S54" i="1" l="1"/>
  <c r="U54" i="1"/>
  <c r="T55" i="1"/>
  <c r="R55" i="1" l="1"/>
  <c r="Q55" i="1"/>
  <c r="P56" i="1" s="1"/>
  <c r="U55" i="1" l="1"/>
  <c r="S55" i="1"/>
  <c r="T56" i="1"/>
  <c r="Q56" i="1" l="1"/>
  <c r="P57" i="1" s="1"/>
  <c r="R56" i="1"/>
  <c r="S56" i="1" l="1"/>
  <c r="U56" i="1"/>
  <c r="T57" i="1"/>
  <c r="Q57" i="1" l="1"/>
  <c r="P58" i="1" s="1"/>
  <c r="R57" i="1"/>
  <c r="S57" i="1" l="1"/>
  <c r="U57" i="1"/>
  <c r="T58" i="1"/>
  <c r="R58" i="1" l="1"/>
  <c r="Q58" i="1"/>
  <c r="P59" i="1" s="1"/>
  <c r="U58" i="1" l="1"/>
  <c r="S58" i="1"/>
  <c r="T59" i="1"/>
  <c r="R59" i="1" l="1"/>
  <c r="Q59" i="1"/>
  <c r="P60" i="1" s="1"/>
  <c r="U59" i="1" l="1"/>
  <c r="S59" i="1"/>
  <c r="T60" i="1"/>
  <c r="R60" i="1" l="1"/>
  <c r="Q60" i="1"/>
  <c r="P61" i="1" s="1"/>
  <c r="U60" i="1" l="1"/>
  <c r="S60" i="1"/>
  <c r="T61" i="1"/>
  <c r="R61" i="1" l="1"/>
  <c r="Q61" i="1"/>
  <c r="P62" i="1" s="1"/>
  <c r="U61" i="1" l="1"/>
  <c r="S61" i="1"/>
  <c r="T62" i="1"/>
  <c r="Q62" i="1" l="1"/>
  <c r="P63" i="1" s="1"/>
  <c r="R62" i="1"/>
  <c r="S62" i="1" l="1"/>
  <c r="U62" i="1"/>
  <c r="T63" i="1"/>
  <c r="R63" i="1" l="1"/>
  <c r="Q63" i="1"/>
  <c r="P64" i="1" s="1"/>
  <c r="U63" i="1" l="1"/>
  <c r="S63" i="1"/>
  <c r="T64" i="1"/>
  <c r="Q64" i="1" l="1"/>
  <c r="P65" i="1" s="1"/>
  <c r="R64" i="1"/>
  <c r="S64" i="1" l="1"/>
  <c r="U64" i="1"/>
  <c r="T65" i="1"/>
  <c r="Q65" i="1" l="1"/>
  <c r="P66" i="1" s="1"/>
  <c r="R65" i="1"/>
  <c r="S65" i="1" l="1"/>
  <c r="U65" i="1"/>
  <c r="T66" i="1"/>
  <c r="R66" i="1" l="1"/>
  <c r="Q66" i="1"/>
  <c r="P67" i="1" s="1"/>
  <c r="U66" i="1" l="1"/>
  <c r="S66" i="1"/>
  <c r="T67" i="1"/>
  <c r="R67" i="1" l="1"/>
  <c r="Q67" i="1"/>
  <c r="P68" i="1" s="1"/>
  <c r="U67" i="1" l="1"/>
  <c r="S67" i="1"/>
  <c r="T68" i="1"/>
  <c r="R68" i="1" l="1"/>
  <c r="Q68" i="1"/>
  <c r="P69" i="1" s="1"/>
  <c r="U68" i="1" l="1"/>
  <c r="S68" i="1"/>
  <c r="T69" i="1"/>
  <c r="R69" i="1" l="1"/>
  <c r="Q69" i="1"/>
  <c r="P70" i="1" s="1"/>
  <c r="U69" i="1" l="1"/>
  <c r="S69" i="1"/>
  <c r="T70" i="1"/>
  <c r="Q70" i="1" l="1"/>
  <c r="P71" i="1" s="1"/>
  <c r="R70" i="1"/>
  <c r="S70" i="1" l="1"/>
  <c r="U70" i="1"/>
  <c r="T71" i="1"/>
  <c r="R71" i="1" l="1"/>
  <c r="Q71" i="1"/>
  <c r="P72" i="1" s="1"/>
  <c r="U71" i="1" l="1"/>
  <c r="S71" i="1"/>
  <c r="T72" i="1"/>
  <c r="Q72" i="1" l="1"/>
  <c r="P73" i="1" s="1"/>
  <c r="R72" i="1"/>
  <c r="U72" i="1" l="1"/>
  <c r="S72" i="1"/>
  <c r="T73" i="1"/>
  <c r="Q73" i="1" l="1"/>
  <c r="P74" i="1" s="1"/>
  <c r="R73" i="1"/>
  <c r="S73" i="1" l="1"/>
  <c r="U73" i="1"/>
  <c r="T74" i="1"/>
  <c r="R74" i="1" l="1"/>
  <c r="Q74" i="1"/>
  <c r="P75" i="1" s="1"/>
  <c r="U74" i="1" l="1"/>
  <c r="S74" i="1"/>
  <c r="T75" i="1"/>
  <c r="Q75" i="1" l="1"/>
  <c r="P76" i="1" s="1"/>
  <c r="R75" i="1"/>
  <c r="S75" i="1" l="1"/>
  <c r="U75" i="1"/>
  <c r="T76" i="1"/>
  <c r="Q76" i="1" l="1"/>
  <c r="P77" i="1" s="1"/>
  <c r="R76" i="1"/>
  <c r="S76" i="1" l="1"/>
  <c r="U76" i="1"/>
  <c r="T77" i="1"/>
  <c r="Q77" i="1" l="1"/>
  <c r="P78" i="1" s="1"/>
  <c r="R77" i="1"/>
  <c r="S77" i="1" l="1"/>
  <c r="U77" i="1"/>
  <c r="T78" i="1"/>
  <c r="R78" i="1" l="1"/>
  <c r="Q78" i="1"/>
  <c r="U78" i="1"/>
  <c r="S78" i="1" l="1"/>
</calcChain>
</file>

<file path=xl/comments1.xml><?xml version="1.0" encoding="utf-8"?>
<comments xmlns="http://schemas.openxmlformats.org/spreadsheetml/2006/main">
  <authors>
    <author>Quentin LECLERC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Quentin LECLERC:</t>
        </r>
        <r>
          <rPr>
            <sz val="9"/>
            <color indexed="81"/>
            <rFont val="Tahoma"/>
            <family val="2"/>
          </rPr>
          <t xml:space="preserve">
Nom de la recette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Quentin LECLERC:</t>
        </r>
        <r>
          <rPr>
            <sz val="9"/>
            <color indexed="81"/>
            <rFont val="Tahoma"/>
            <family val="2"/>
          </rPr>
          <t xml:space="preserve">
Nom des ingrédients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Quentin LECLERC:</t>
        </r>
        <r>
          <rPr>
            <sz val="9"/>
            <color indexed="81"/>
            <rFont val="Tahoma"/>
            <family val="2"/>
          </rPr>
          <t xml:space="preserve">
Source de provenance de ces ingrédients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Quentin LECLERC:</t>
        </r>
        <r>
          <rPr>
            <sz val="9"/>
            <color indexed="81"/>
            <rFont val="Tahoma"/>
            <family val="2"/>
          </rPr>
          <t xml:space="preserve">
Tableau de paramétrage</t>
        </r>
      </text>
    </comment>
    <comment ref="U1" authorId="0" shapeId="0">
      <text>
        <r>
          <rPr>
            <b/>
            <sz val="9"/>
            <color indexed="81"/>
            <rFont val="Tahoma"/>
            <family val="2"/>
          </rPr>
          <t>Quentin LECLERC:</t>
        </r>
        <r>
          <rPr>
            <sz val="9"/>
            <color indexed="81"/>
            <rFont val="Tahoma"/>
            <family val="2"/>
          </rPr>
          <t xml:space="preserve">
Permettant de ressortir ligne par ligne les résultats</t>
        </r>
      </text>
    </comment>
    <comment ref="E2" authorId="0" shapeId="0">
      <text>
        <r>
          <rPr>
            <b/>
            <sz val="9"/>
            <color indexed="81"/>
            <rFont val="Calibri"/>
            <family val="2"/>
          </rPr>
          <t>Quentin LECLERC:</t>
        </r>
        <r>
          <rPr>
            <sz val="9"/>
            <color indexed="81"/>
            <rFont val="Calibri"/>
            <family val="2"/>
          </rPr>
          <t xml:space="preserve">
Enregistrement de chaque étape saisit par la personne ainsi que l'heure (contrôle qualité)
</t>
        </r>
      </text>
    </comment>
    <comment ref="B5" authorId="0" shapeId="0">
      <text>
        <r>
          <rPr>
            <b/>
            <sz val="9"/>
            <color indexed="81"/>
            <rFont val="Calibri"/>
            <family val="2"/>
          </rPr>
          <t>Quentin LECLERC:</t>
        </r>
        <r>
          <rPr>
            <sz val="9"/>
            <color indexed="81"/>
            <rFont val="Calibri"/>
            <family val="2"/>
          </rPr>
          <t xml:space="preserve">
Les ingrdients sont égales à une somme d'ingrédients en liste
Comment gérer les trous dans cette liste qui posent problème ?</t>
        </r>
      </text>
    </comment>
  </commentList>
</comments>
</file>

<file path=xl/sharedStrings.xml><?xml version="1.0" encoding="utf-8"?>
<sst xmlns="http://schemas.openxmlformats.org/spreadsheetml/2006/main" count="142" uniqueCount="49">
  <si>
    <t>ID</t>
  </si>
  <si>
    <t>Recette 1</t>
  </si>
  <si>
    <t>Recette 2</t>
  </si>
  <si>
    <t>Tomate, Cerise, Poivron Vert, Courgette, Haricot Rouge</t>
  </si>
  <si>
    <t>Ingrédients</t>
  </si>
  <si>
    <t>Contrôle_1</t>
  </si>
  <si>
    <t>Contrôle_2</t>
  </si>
  <si>
    <t>Contrôle_3</t>
  </si>
  <si>
    <t>Oignon, Poivron vert, Haricot Blanc, Banane, Poireau</t>
  </si>
  <si>
    <t>Contrôle_4</t>
  </si>
  <si>
    <t>Ingrédient</t>
  </si>
  <si>
    <t>Source</t>
  </si>
  <si>
    <t>Marché, Grande Surface</t>
  </si>
  <si>
    <t>Producteur, Marché, Grande Surface</t>
  </si>
  <si>
    <t>Marché</t>
  </si>
  <si>
    <t>Recette 3</t>
  </si>
  <si>
    <t>Cerise, Tomate, Poivron Vert, Banane</t>
  </si>
  <si>
    <t>Tomate</t>
  </si>
  <si>
    <t>Cerise</t>
  </si>
  <si>
    <t>Oignon</t>
  </si>
  <si>
    <t>Producteur</t>
  </si>
  <si>
    <t>Recette 18</t>
  </si>
  <si>
    <t>Choux</t>
  </si>
  <si>
    <t>Oignons</t>
  </si>
  <si>
    <t>Concombre</t>
  </si>
  <si>
    <t>Réalisé</t>
  </si>
  <si>
    <t>En cours</t>
  </si>
  <si>
    <t>Problème</t>
  </si>
  <si>
    <t>Date / Heure (en cours)</t>
  </si>
  <si>
    <t>Date / Heure ( terminé)</t>
  </si>
  <si>
    <t>16/02/20/2018 - 13:42</t>
  </si>
  <si>
    <t>Nouveau</t>
  </si>
  <si>
    <t>Date / Heure (nouveau)</t>
  </si>
  <si>
    <t>Date / Heure (problème)</t>
  </si>
  <si>
    <t>17/02/2018 - 10:26</t>
  </si>
  <si>
    <t xml:space="preserve"> Cerise</t>
  </si>
  <si>
    <t xml:space="preserve"> Poivron Vert</t>
  </si>
  <si>
    <t xml:space="preserve"> Courgette</t>
  </si>
  <si>
    <t xml:space="preserve"> Haricot Rouge</t>
  </si>
  <si>
    <t xml:space="preserve"> Grande Surface</t>
  </si>
  <si>
    <t xml:space="preserve"> Poivron vert</t>
  </si>
  <si>
    <t xml:space="preserve"> Haricot Blanc</t>
  </si>
  <si>
    <t xml:space="preserve"> Banane</t>
  </si>
  <si>
    <t xml:space="preserve"> Poireau</t>
  </si>
  <si>
    <t xml:space="preserve"> Marché</t>
  </si>
  <si>
    <t xml:space="preserve"> Tomate</t>
  </si>
  <si>
    <t xml:space="preserve"> Choux</t>
  </si>
  <si>
    <t xml:space="preserve"> Concombre</t>
  </si>
  <si>
    <t xml:space="preserve"> Producteur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</si>
</sst>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NumberFormat="1"/>
    <xf numFmtId="0" fontId="0" fillId="2" borderId="0" xfId="0" applyNumberFormat="1" applyFill="1"/>
    <xf numFmtId="0" fontId="1" fillId="2" borderId="0" xfId="0" applyNumberFormat="1" applyFont="1" applyFill="1" applyAlignment="1">
      <alignment vertical="top"/>
    </xf>
    <xf numFmtId="0" fontId="4" fillId="0" borderId="1" xfId="0" applyNumberFormat="1" applyFont="1" applyBorder="1"/>
    <xf numFmtId="0" fontId="5" fillId="0" borderId="1" xfId="0" applyNumberFormat="1" applyFont="1" applyBorder="1"/>
    <xf numFmtId="0" fontId="6" fillId="0" borderId="1" xfId="0" applyNumberFormat="1" applyFont="1" applyBorder="1"/>
    <xf numFmtId="0" fontId="7" fillId="0" borderId="1" xfId="0" applyNumberFormat="1" applyFont="1" applyBorder="1"/>
    <xf numFmtId="0" fontId="5" fillId="3" borderId="1" xfId="0" applyNumberFormat="1" applyFont="1" applyFill="1" applyBorder="1"/>
    <xf numFmtId="0" fontId="0" fillId="0" borderId="0" xfId="0" applyNumberFormat="1" applyAlignment="1">
      <alignment horizontal="center" vertical="center" wrapText="1"/>
    </xf>
    <xf numFmtId="22" fontId="0" fillId="0" borderId="0" xfId="0" applyNumberFormat="1"/>
    <xf numFmtId="22" fontId="0" fillId="0" borderId="0" xfId="0" applyNumberFormat="1" applyAlignment="1">
      <alignment horizontal="center" vertical="center" wrapTex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78"/>
  <sheetViews>
    <sheetView tabSelected="1" workbookViewId="0">
      <selection activeCell="D5" sqref="D5"/>
    </sheetView>
  </sheetViews>
  <sheetFormatPr defaultColWidth="11.42578125" defaultRowHeight="15" x14ac:dyDescent="0.25"/>
  <cols>
    <col min="2" max="2" width="42.42578125" bestFit="1" customWidth="1"/>
    <col min="3" max="3" width="28.7109375" bestFit="1" customWidth="1"/>
    <col min="4" max="4" width="15.85546875" bestFit="1" customWidth="1"/>
    <col min="5" max="5" width="19" bestFit="1" customWidth="1"/>
    <col min="6" max="6" width="18.85546875" bestFit="1" customWidth="1"/>
    <col min="7" max="7" width="19.7109375" bestFit="1" customWidth="1"/>
    <col min="8" max="8" width="18.85546875" bestFit="1" customWidth="1"/>
    <col min="9" max="9" width="15.42578125" customWidth="1"/>
    <col min="10" max="10" width="10.85546875" customWidth="1"/>
    <col min="11" max="11" width="13.28515625" bestFit="1" customWidth="1"/>
    <col min="12" max="12" width="33.42578125" bestFit="1" customWidth="1"/>
    <col min="13" max="13" width="10.85546875" customWidth="1"/>
    <col min="14" max="15" width="4.140625" customWidth="1"/>
  </cols>
  <sheetData>
    <row r="1" spans="1:21" x14ac:dyDescent="0.25">
      <c r="A1" s="1" t="s">
        <v>0</v>
      </c>
      <c r="B1" s="1" t="s">
        <v>4</v>
      </c>
      <c r="C1" s="1" t="s">
        <v>11</v>
      </c>
      <c r="D1" s="1" t="s">
        <v>25</v>
      </c>
      <c r="E1" s="1" t="s">
        <v>32</v>
      </c>
      <c r="F1" s="1" t="s">
        <v>28</v>
      </c>
      <c r="G1" s="1" t="s">
        <v>33</v>
      </c>
      <c r="H1" s="1" t="s">
        <v>29</v>
      </c>
      <c r="I1" s="1"/>
      <c r="K1" s="1"/>
      <c r="L1" s="1"/>
      <c r="M1" s="1"/>
      <c r="N1" s="1"/>
      <c r="O1" s="1"/>
      <c r="P1" s="2">
        <v>1</v>
      </c>
      <c r="Q1" s="2" t="s">
        <v>5</v>
      </c>
      <c r="R1" s="2" t="s">
        <v>6</v>
      </c>
      <c r="S1" s="2" t="s">
        <v>7</v>
      </c>
      <c r="T1" s="2"/>
      <c r="U1" s="2" t="s">
        <v>9</v>
      </c>
    </row>
    <row r="2" spans="1:21" x14ac:dyDescent="0.25">
      <c r="A2" s="1" t="s">
        <v>1</v>
      </c>
      <c r="B2" s="1" t="s">
        <v>3</v>
      </c>
      <c r="C2" s="1" t="s">
        <v>12</v>
      </c>
      <c r="D2" s="10" t="s">
        <v>27</v>
      </c>
      <c r="E2" s="1" t="s">
        <v>30</v>
      </c>
      <c r="F2" s="10">
        <v>43150.564664351848</v>
      </c>
      <c r="G2" s="1" t="s">
        <v>34</v>
      </c>
      <c r="H2" s="10"/>
      <c r="I2" s="1"/>
      <c r="J2" s="4" t="str">
        <f>A2</f>
        <v>Recette 1</v>
      </c>
      <c r="K2" s="5" t="str">
        <f t="array" aca="1" ref="K2" ca="1">IF(J2="","",IF(COUNTIF(J$1:J2,J2)&gt;SommevirgcellBbis,OFFSET(K2,-SommevirgcellBbis,),MID(CelluleBbis,IFERROR(SEARCH("µ",SUBSTITUTE(CelluleBbis,",","µ",COUNTIF(J$1:J1,J2)))+2,1),SEARCH("µ",SUBSTITUTE(CelluleBbis&amp;"µ",",","µ",COUNTIF(J$1:J2,J2)))-(IFERROR(SEARCH("µ",SUBSTITUTE(CelluleBbis,",","µ",COUNTIF(J$1:J1,J2))),-1))-2)))</f>
        <v>Tomate</v>
      </c>
      <c r="L2" s="6" t="str">
        <f t="array" aca="1" ref="L2" ca="1">IFERROR(MID(CelluleCbis,
IFERROR(SEARCH("µ",SUBSTITUTE(CelluleCbis,",","µ",INT(COUNTIF(J$1:J1,J2)/SommevirgcellBbis)))+2,1),
SEARCH("µ",SUBSTITUTE(CelluleCbis&amp;"µ",",","µ",1+INT(COUNTIF(J$1:J1,J2)/SommevirgcellBbis)))
-(IFERROR(SEARCH("µ",SUBSTITUTE(CelluleCbis,",","µ",INT(COUNTIF(J$1:J1,J2)/SommevirgcellBbis)))+2,1))
),"")</f>
        <v>Marché</v>
      </c>
      <c r="M2" s="1"/>
      <c r="N2" s="1"/>
      <c r="O2" s="1"/>
      <c r="P2" s="2">
        <f>IF(OR(ISERROR(Q1),T1=""),P1+1,P1)</f>
        <v>2</v>
      </c>
      <c r="Q2" s="3">
        <f ca="1">FIND(",",T2)</f>
        <v>7</v>
      </c>
      <c r="R2" s="3">
        <f ca="1">LEN(T2)</f>
        <v>48</v>
      </c>
      <c r="S2" s="3">
        <f t="shared" ref="S2" ca="1" si="0">R2-Q2</f>
        <v>41</v>
      </c>
      <c r="T2" s="3" t="str">
        <f ca="1">IF(P1&lt;&gt;P2,SUBSTITUTE(INDIRECT(ADDRESS(P2,2))," ",""),RIGHT(T1,S1))</f>
        <v>Tomate,Cerise,PoivronVert,Courgette,HaricotRouge</v>
      </c>
      <c r="U2" s="3" t="str">
        <f ca="1">IF(P3&lt;&gt;P2,T2,LEFT(T2,Q2-1))</f>
        <v>Tomate</v>
      </c>
    </row>
    <row r="3" spans="1:21" x14ac:dyDescent="0.25">
      <c r="A3" s="1" t="s">
        <v>2</v>
      </c>
      <c r="B3" s="1" t="s">
        <v>8</v>
      </c>
      <c r="C3" s="1" t="s">
        <v>13</v>
      </c>
      <c r="D3" s="1" t="s">
        <v>26</v>
      </c>
      <c r="E3" s="11">
        <v>43150.56521990741</v>
      </c>
      <c r="F3" s="11">
        <v>43150.566099537034</v>
      </c>
      <c r="G3" s="9"/>
      <c r="H3" s="1"/>
      <c r="I3" s="1"/>
      <c r="J3" s="7" t="str">
        <f t="array" aca="1" ref="J3" ca="1">IFERROR(IF(COUNTIF(J$1:J2,J2)&lt;(SommevirgCellB*SommevirgcellC),J2,INDEX(PlageA,MATCH(J2,PlageA,0)+1)),"")</f>
        <v>Recette 1</v>
      </c>
      <c r="K3" s="5" t="str">
        <f t="array" aca="1" ref="K3" ca="1">IF(J3="","",IF(COUNTIF(J$1:J3,J3)&gt;SommevirgcellBbis,OFFSET(K3,-SommevirgcellBbis,),MID(CelluleBbis,IFERROR(SEARCH("µ",SUBSTITUTE(CelluleBbis,",","µ",COUNTIF(J$1:J2,J3)))+2,1),SEARCH("µ",SUBSTITUTE(CelluleBbis&amp;"µ",",","µ",COUNTIF(J$1:J3,J3)))-(IFERROR(SEARCH("µ",SUBSTITUTE(CelluleBbis,",","µ",COUNTIF(J$1:J2,J3))),-1))-2)))</f>
        <v>Cerise</v>
      </c>
      <c r="L3" s="6" t="str">
        <f t="array" aca="1" ref="L3" ca="1">IFERROR(MID(CelluleCbis,
IFERROR(SEARCH("µ",SUBSTITUTE(CelluleCbis,",","µ",INT(COUNTIF(J$1:J2,J3)/SommevirgcellBbis)))+2,1),
SEARCH("µ",SUBSTITUTE(CelluleCbis&amp;"µ",",","µ",1+INT(COUNTIF(J$1:J2,J3)/SommevirgcellBbis)))
-(IFERROR(SEARCH("µ",SUBSTITUTE(CelluleCbis,",","µ",INT(COUNTIF(J$1:J2,J3)/SommevirgcellBbis)))+2,1))
),"")</f>
        <v>Marché</v>
      </c>
      <c r="M3" s="1"/>
      <c r="N3" s="1"/>
      <c r="O3" s="1"/>
      <c r="P3" s="2">
        <f t="shared" ref="P3:P66" ca="1" si="1">IF(OR(ISERROR(Q2),T2=""),P2+1,P2)</f>
        <v>2</v>
      </c>
      <c r="Q3" s="3">
        <f t="shared" ref="Q3:Q66" ca="1" si="2">FIND(",",T3)</f>
        <v>7</v>
      </c>
      <c r="R3" s="3">
        <f t="shared" ref="R3:R66" ca="1" si="3">LEN(T3)</f>
        <v>41</v>
      </c>
      <c r="S3" s="3">
        <f t="shared" ref="S3:S66" ca="1" si="4">R3-Q3</f>
        <v>34</v>
      </c>
      <c r="T3" s="3" t="str">
        <f t="shared" ref="T3:T66" ca="1" si="5">IF(P2&lt;&gt;P3,SUBSTITUTE(INDIRECT(ADDRESS(P3,2))," ",""),RIGHT(T2,S2))</f>
        <v>Cerise,PoivronVert,Courgette,HaricotRouge</v>
      </c>
      <c r="U3" s="3" t="str">
        <f t="shared" ref="U3:U66" ca="1" si="6">IF(P4&lt;&gt;P3,T3,LEFT(T3,Q3-1))</f>
        <v>Cerise</v>
      </c>
    </row>
    <row r="4" spans="1:21" x14ac:dyDescent="0.25">
      <c r="A4" s="1" t="s">
        <v>15</v>
      </c>
      <c r="B4" s="1" t="s">
        <v>16</v>
      </c>
      <c r="C4" s="1" t="s">
        <v>14</v>
      </c>
      <c r="D4" s="1" t="s">
        <v>27</v>
      </c>
      <c r="E4" s="11">
        <v>43150.565567129626</v>
      </c>
      <c r="F4" s="9"/>
      <c r="G4" s="11">
        <v>43150.566157407404</v>
      </c>
      <c r="H4" s="1"/>
      <c r="I4" s="1"/>
      <c r="J4" s="7" t="str">
        <f t="array" aca="1" ref="J4" ca="1">IFERROR(IF(COUNTIF(J$1:J3,J3)&lt;(SommevirgCellB*SommevirgcellC),J3,INDEX(PlageA,MATCH(J3,PlageA,0)+1)),"")</f>
        <v>Recette 1</v>
      </c>
      <c r="K4" s="5" t="str">
        <f t="array" aca="1" ref="K4" ca="1">IF(J4="","",IF(COUNTIF(J$1:J4,J4)&gt;SommevirgcellBbis,OFFSET(K4,-SommevirgcellBbis,),MID(CelluleBbis,IFERROR(SEARCH("µ",SUBSTITUTE(CelluleBbis,",","µ",COUNTIF(J$1:J3,J4)))+2,1),SEARCH("µ",SUBSTITUTE(CelluleBbis&amp;"µ",",","µ",COUNTIF(J$1:J4,J4)))-(IFERROR(SEARCH("µ",SUBSTITUTE(CelluleBbis,",","µ",COUNTIF(J$1:J3,J4))),-1))-2)))</f>
        <v>Poivron Vert</v>
      </c>
      <c r="L4" s="6" t="str">
        <f t="array" aca="1" ref="L4" ca="1">IFERROR(MID(CelluleCbis,
IFERROR(SEARCH("µ",SUBSTITUTE(CelluleCbis,",","µ",INT(COUNTIF(J$1:J3,J4)/SommevirgcellBbis)))+2,1),
SEARCH("µ",SUBSTITUTE(CelluleCbis&amp;"µ",",","µ",1+INT(COUNTIF(J$1:J3,J4)/SommevirgcellBbis)))
-(IFERROR(SEARCH("µ",SUBSTITUTE(CelluleCbis,",","µ",INT(COUNTIF(J$1:J3,J4)/SommevirgcellBbis)))+2,1))
),"")</f>
        <v>Marché</v>
      </c>
      <c r="M4" s="1"/>
      <c r="N4" s="1"/>
      <c r="O4" s="1"/>
      <c r="P4" s="2">
        <f t="shared" ca="1" si="1"/>
        <v>2</v>
      </c>
      <c r="Q4" s="3">
        <f t="shared" ca="1" si="2"/>
        <v>12</v>
      </c>
      <c r="R4" s="3">
        <f t="shared" ca="1" si="3"/>
        <v>34</v>
      </c>
      <c r="S4" s="3">
        <f t="shared" ca="1" si="4"/>
        <v>22</v>
      </c>
      <c r="T4" s="3" t="str">
        <f t="shared" ca="1" si="5"/>
        <v>PoivronVert,Courgette,HaricotRouge</v>
      </c>
      <c r="U4" s="3" t="str">
        <f t="shared" ca="1" si="6"/>
        <v>PoivronVert</v>
      </c>
    </row>
    <row r="5" spans="1:21" x14ac:dyDescent="0.25">
      <c r="A5" s="1" t="str">
        <f>J41</f>
        <v>Recette 18</v>
      </c>
      <c r="B5" s="1" t="str">
        <f>CONCATENATE(K41,", ",K42,", ",K43,", ",K44)</f>
        <v>Tomate, Choux, , Concombre</v>
      </c>
      <c r="C5" s="1" t="str">
        <f>CONCATENATE(L41,", ",L42)</f>
        <v>Marché, Producteur</v>
      </c>
      <c r="D5" s="1" t="s">
        <v>31</v>
      </c>
      <c r="E5" s="11">
        <v>43150.566041666665</v>
      </c>
      <c r="F5" s="9"/>
      <c r="G5" s="9"/>
      <c r="H5" s="1"/>
      <c r="I5" s="1"/>
      <c r="J5" s="7" t="str">
        <f t="array" aca="1" ref="J5" ca="1">IFERROR(IF(COUNTIF(J$1:J4,J4)&lt;(SommevirgCellB*SommevirgcellC),J4,INDEX(PlageA,MATCH(J4,PlageA,0)+1)),"")</f>
        <v>Recette 1</v>
      </c>
      <c r="K5" s="5" t="str">
        <f t="array" aca="1" ref="K5" ca="1">IF(J5="","",IF(COUNTIF(J$1:J5,J5)&gt;SommevirgcellBbis,OFFSET(K5,-SommevirgcellBbis,),MID(CelluleBbis,IFERROR(SEARCH("µ",SUBSTITUTE(CelluleBbis,",","µ",COUNTIF(J$1:J4,J5)))+2,1),SEARCH("µ",SUBSTITUTE(CelluleBbis&amp;"µ",",","µ",COUNTIF(J$1:J5,J5)))-(IFERROR(SEARCH("µ",SUBSTITUTE(CelluleBbis,",","µ",COUNTIF(J$1:J4,J5))),-1))-2)))</f>
        <v>Courgette</v>
      </c>
      <c r="L5" s="6" t="str">
        <f t="array" aca="1" ref="L5" ca="1">IFERROR(MID(CelluleCbis,
IFERROR(SEARCH("µ",SUBSTITUTE(CelluleCbis,",","µ",INT(COUNTIF(J$1:J4,J5)/SommevirgcellBbis)))+2,1),
SEARCH("µ",SUBSTITUTE(CelluleCbis&amp;"µ",",","µ",1+INT(COUNTIF(J$1:J4,J5)/SommevirgcellBbis)))
-(IFERROR(SEARCH("µ",SUBSTITUTE(CelluleCbis,",","µ",INT(COUNTIF(J$1:J4,J5)/SommevirgcellBbis)))+2,1))
),"")</f>
        <v>Marché</v>
      </c>
      <c r="M5" s="1"/>
      <c r="N5" s="1"/>
      <c r="O5" s="1"/>
      <c r="P5" s="2">
        <f t="shared" ca="1" si="1"/>
        <v>2</v>
      </c>
      <c r="Q5" s="3">
        <f t="shared" ca="1" si="2"/>
        <v>10</v>
      </c>
      <c r="R5" s="3">
        <f t="shared" ca="1" si="3"/>
        <v>22</v>
      </c>
      <c r="S5" s="3">
        <f t="shared" ca="1" si="4"/>
        <v>12</v>
      </c>
      <c r="T5" s="3" t="str">
        <f t="shared" ca="1" si="5"/>
        <v>Courgette,HaricotRouge</v>
      </c>
      <c r="U5" s="3" t="str">
        <f t="shared" ca="1" si="6"/>
        <v>Courgette</v>
      </c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7" t="str">
        <f t="array" aca="1" ref="J6" ca="1">IFERROR(IF(COUNTIF(J$1:J5,J5)&lt;(SommevirgCellB*SommevirgcellC),J5,INDEX(PlageA,MATCH(J5,PlageA,0)+1)),"")</f>
        <v>Recette 1</v>
      </c>
      <c r="K6" s="5" t="str">
        <f t="array" aca="1" ref="K6" ca="1">IF(J6="","",IF(COUNTIF(J$1:J6,J6)&gt;SommevirgcellBbis,OFFSET(K6,-SommevirgcellBbis,),MID(CelluleBbis,IFERROR(SEARCH("µ",SUBSTITUTE(CelluleBbis,",","µ",COUNTIF(J$1:J5,J6)))+2,1),SEARCH("µ",SUBSTITUTE(CelluleBbis&amp;"µ",",","µ",COUNTIF(J$1:J6,J6)))-(IFERROR(SEARCH("µ",SUBSTITUTE(CelluleBbis,",","µ",COUNTIF(J$1:J5,J6))),-1))-2)))</f>
        <v>Haricot Rouge</v>
      </c>
      <c r="L6" s="6" t="str">
        <f t="array" aca="1" ref="L6" ca="1">IFERROR(MID(CelluleCbis,
IFERROR(SEARCH("µ",SUBSTITUTE(CelluleCbis,",","µ",INT(COUNTIF(J$1:J5,J6)/SommevirgcellBbis)))+2,1),
SEARCH("µ",SUBSTITUTE(CelluleCbis&amp;"µ",",","µ",1+INT(COUNTIF(J$1:J5,J6)/SommevirgcellBbis)))
-(IFERROR(SEARCH("µ",SUBSTITUTE(CelluleCbis,",","µ",INT(COUNTIF(J$1:J5,J6)/SommevirgcellBbis)))+2,1))
),"")</f>
        <v>Marché</v>
      </c>
      <c r="M6" s="1"/>
      <c r="N6" s="1"/>
      <c r="O6" s="1"/>
      <c r="P6" s="2">
        <f t="shared" ca="1" si="1"/>
        <v>2</v>
      </c>
      <c r="Q6" s="3" t="e">
        <f t="shared" ca="1" si="2"/>
        <v>#VALUE!</v>
      </c>
      <c r="R6" s="3">
        <f t="shared" ca="1" si="3"/>
        <v>12</v>
      </c>
      <c r="S6" s="3" t="e">
        <f t="shared" ca="1" si="4"/>
        <v>#VALUE!</v>
      </c>
      <c r="T6" s="3" t="str">
        <f t="shared" ca="1" si="5"/>
        <v>HaricotRouge</v>
      </c>
      <c r="U6" s="3" t="str">
        <f t="shared" ca="1" si="6"/>
        <v>HaricotRouge</v>
      </c>
    </row>
    <row r="7" spans="1:21" x14ac:dyDescent="0.25">
      <c r="J7" s="7" t="str">
        <f t="array" aca="1" ref="J7" ca="1">IFERROR(IF(COUNTIF(J$1:J6,J6)&lt;(SommevirgCellB*SommevirgcellC),J6,INDEX(PlageA,MATCH(J6,PlageA,0)+1)),"")</f>
        <v>Recette 1</v>
      </c>
      <c r="K7" s="5" t="str">
        <f t="array" aca="1" ref="K7" ca="1">IF(J7="","",IF(COUNTIF(J$1:J7,J7)&gt;SommevirgcellBbis,OFFSET(K7,-SommevirgcellBbis,),MID(CelluleBbis,IFERROR(SEARCH("µ",SUBSTITUTE(CelluleBbis,",","µ",COUNTIF(J$1:J6,J7)))+2,1),SEARCH("µ",SUBSTITUTE(CelluleBbis&amp;"µ",",","µ",COUNTIF(J$1:J7,J7)))-(IFERROR(SEARCH("µ",SUBSTITUTE(CelluleBbis,",","µ",COUNTIF(J$1:J6,J7))),-1))-2)))</f>
        <v>Tomate</v>
      </c>
      <c r="L7" s="6" t="str">
        <f t="array" aca="1" ref="L7" ca="1">IFERROR(MID(CelluleCbis,
IFERROR(SEARCH("µ",SUBSTITUTE(CelluleCbis,",","µ",INT(COUNTIF(J$1:J6,J7)/SommevirgcellBbis)))+2,1),
SEARCH("µ",SUBSTITUTE(CelluleCbis&amp;"µ",",","µ",1+INT(COUNTIF(J$1:J6,J7)/SommevirgcellBbis)))
-(IFERROR(SEARCH("µ",SUBSTITUTE(CelluleCbis,",","µ",INT(COUNTIF(J$1:J6,J7)/SommevirgcellBbis)))+2,1))
),"")</f>
        <v>Grande Surface</v>
      </c>
      <c r="P7" s="2">
        <f t="shared" ca="1" si="1"/>
        <v>3</v>
      </c>
      <c r="Q7" s="3">
        <f t="shared" ca="1" si="2"/>
        <v>7</v>
      </c>
      <c r="R7" s="3">
        <f t="shared" ca="1" si="3"/>
        <v>46</v>
      </c>
      <c r="S7" s="3">
        <f t="shared" ca="1" si="4"/>
        <v>39</v>
      </c>
      <c r="T7" s="3" t="str">
        <f t="shared" ca="1" si="5"/>
        <v>Oignon,Poivronvert,HaricotBlanc,Banane,Poireau</v>
      </c>
      <c r="U7" s="3" t="str">
        <f t="shared" ca="1" si="6"/>
        <v>Oignon</v>
      </c>
    </row>
    <row r="8" spans="1:21" x14ac:dyDescent="0.25">
      <c r="J8" s="7" t="str">
        <f t="array" aca="1" ref="J8" ca="1">IFERROR(IF(COUNTIF(J$1:J7,J7)&lt;(SommevirgCellB*SommevirgcellC),J7,INDEX(PlageA,MATCH(J7,PlageA,0)+1)),"")</f>
        <v>Recette 1</v>
      </c>
      <c r="K8" s="5" t="str">
        <f t="array" aca="1" ref="K8" ca="1">IF(J8="","",IF(COUNTIF(J$1:J8,J8)&gt;SommevirgcellBbis,OFFSET(K8,-SommevirgcellBbis,),MID(CelluleBbis,IFERROR(SEARCH("µ",SUBSTITUTE(CelluleBbis,",","µ",COUNTIF(J$1:J7,J8)))+2,1),SEARCH("µ",SUBSTITUTE(CelluleBbis&amp;"µ",",","µ",COUNTIF(J$1:J8,J8)))-(IFERROR(SEARCH("µ",SUBSTITUTE(CelluleBbis,",","µ",COUNTIF(J$1:J7,J8))),-1))-2)))</f>
        <v>Cerise</v>
      </c>
      <c r="L8" s="6" t="str">
        <f t="array" aca="1" ref="L8" ca="1">IFERROR(MID(CelluleCbis,
IFERROR(SEARCH("µ",SUBSTITUTE(CelluleCbis,",","µ",INT(COUNTIF(J$1:J7,J8)/SommevirgcellBbis)))+2,1),
SEARCH("µ",SUBSTITUTE(CelluleCbis&amp;"µ",",","µ",1+INT(COUNTIF(J$1:J7,J8)/SommevirgcellBbis)))
-(IFERROR(SEARCH("µ",SUBSTITUTE(CelluleCbis,",","µ",INT(COUNTIF(J$1:J7,J8)/SommevirgcellBbis)))+2,1))
),"")</f>
        <v>Grande Surface</v>
      </c>
      <c r="P8" s="2">
        <f t="shared" ca="1" si="1"/>
        <v>3</v>
      </c>
      <c r="Q8" s="3">
        <f t="shared" ca="1" si="2"/>
        <v>12</v>
      </c>
      <c r="R8" s="3">
        <f t="shared" ca="1" si="3"/>
        <v>39</v>
      </c>
      <c r="S8" s="3">
        <f t="shared" ca="1" si="4"/>
        <v>27</v>
      </c>
      <c r="T8" s="3" t="str">
        <f t="shared" ca="1" si="5"/>
        <v>Poivronvert,HaricotBlanc,Banane,Poireau</v>
      </c>
      <c r="U8" s="3" t="str">
        <f t="shared" ca="1" si="6"/>
        <v>Poivronvert</v>
      </c>
    </row>
    <row r="9" spans="1:21" x14ac:dyDescent="0.25">
      <c r="J9" s="7" t="str">
        <f t="array" aca="1" ref="J9" ca="1">IFERROR(IF(COUNTIF(J$1:J8,J8)&lt;(SommevirgCellB*SommevirgcellC),J8,INDEX(PlageA,MATCH(J8,PlageA,0)+1)),"")</f>
        <v>Recette 1</v>
      </c>
      <c r="K9" s="5" t="str">
        <f t="array" aca="1" ref="K9" ca="1">IF(J9="","",IF(COUNTIF(J$1:J9,J9)&gt;SommevirgcellBbis,OFFSET(K9,-SommevirgcellBbis,),MID(CelluleBbis,IFERROR(SEARCH("µ",SUBSTITUTE(CelluleBbis,",","µ",COUNTIF(J$1:J8,J9)))+2,1),SEARCH("µ",SUBSTITUTE(CelluleBbis&amp;"µ",",","µ",COUNTIF(J$1:J9,J9)))-(IFERROR(SEARCH("µ",SUBSTITUTE(CelluleBbis,",","µ",COUNTIF(J$1:J8,J9))),-1))-2)))</f>
        <v>Poivron Vert</v>
      </c>
      <c r="L9" s="6" t="str">
        <f t="array" aca="1" ref="L9" ca="1">IFERROR(MID(CelluleCbis,
IFERROR(SEARCH("µ",SUBSTITUTE(CelluleCbis,",","µ",INT(COUNTIF(J$1:J8,J9)/SommevirgcellBbis)))+2,1),
SEARCH("µ",SUBSTITUTE(CelluleCbis&amp;"µ",",","µ",1+INT(COUNTIF(J$1:J8,J9)/SommevirgcellBbis)))
-(IFERROR(SEARCH("µ",SUBSTITUTE(CelluleCbis,",","µ",INT(COUNTIF(J$1:J8,J9)/SommevirgcellBbis)))+2,1))
),"")</f>
        <v>Grande Surface</v>
      </c>
      <c r="P9" s="2">
        <f t="shared" ca="1" si="1"/>
        <v>3</v>
      </c>
      <c r="Q9" s="3">
        <f t="shared" ca="1" si="2"/>
        <v>13</v>
      </c>
      <c r="R9" s="3">
        <f t="shared" ca="1" si="3"/>
        <v>27</v>
      </c>
      <c r="S9" s="3">
        <f t="shared" ca="1" si="4"/>
        <v>14</v>
      </c>
      <c r="T9" s="3" t="str">
        <f t="shared" ca="1" si="5"/>
        <v>HaricotBlanc,Banane,Poireau</v>
      </c>
      <c r="U9" s="3" t="str">
        <f t="shared" ca="1" si="6"/>
        <v>HaricotBlanc</v>
      </c>
    </row>
    <row r="10" spans="1:21" x14ac:dyDescent="0.25">
      <c r="J10" s="7" t="str">
        <f t="array" aca="1" ref="J10" ca="1">IFERROR(IF(COUNTIF(J$1:J9,J9)&lt;(SommevirgCellB*SommevirgcellC),J9,INDEX(PlageA,MATCH(J9,PlageA,0)+1)),"")</f>
        <v>Recette 1</v>
      </c>
      <c r="K10" s="5" t="str">
        <f t="array" aca="1" ref="K10" ca="1">IF(J10="","",IF(COUNTIF(J$1:J10,J10)&gt;SommevirgcellBbis,OFFSET(K10,-SommevirgcellBbis,),MID(CelluleBbis,IFERROR(SEARCH("µ",SUBSTITUTE(CelluleBbis,",","µ",COUNTIF(J$1:J9,J10)))+2,1),SEARCH("µ",SUBSTITUTE(CelluleBbis&amp;"µ",",","µ",COUNTIF(J$1:J10,J10)))-(IFERROR(SEARCH("µ",SUBSTITUTE(CelluleBbis,",","µ",COUNTIF(J$1:J9,J10))),-1))-2)))</f>
        <v>Courgette</v>
      </c>
      <c r="L10" s="6" t="str">
        <f t="array" aca="1" ref="L10" ca="1">IFERROR(MID(CelluleCbis,
IFERROR(SEARCH("µ",SUBSTITUTE(CelluleCbis,",","µ",INT(COUNTIF(J$1:J9,J10)/SommevirgcellBbis)))+2,1),
SEARCH("µ",SUBSTITUTE(CelluleCbis&amp;"µ",",","µ",1+INT(COUNTIF(J$1:J9,J10)/SommevirgcellBbis)))
-(IFERROR(SEARCH("µ",SUBSTITUTE(CelluleCbis,",","µ",INT(COUNTIF(J$1:J9,J10)/SommevirgcellBbis)))+2,1))
),"")</f>
        <v>Grande Surface</v>
      </c>
      <c r="P10" s="2">
        <f t="shared" ca="1" si="1"/>
        <v>3</v>
      </c>
      <c r="Q10" s="3">
        <f t="shared" ca="1" si="2"/>
        <v>7</v>
      </c>
      <c r="R10" s="3">
        <f t="shared" ca="1" si="3"/>
        <v>14</v>
      </c>
      <c r="S10" s="3">
        <f t="shared" ca="1" si="4"/>
        <v>7</v>
      </c>
      <c r="T10" s="3" t="str">
        <f t="shared" ca="1" si="5"/>
        <v>Banane,Poireau</v>
      </c>
      <c r="U10" s="3" t="str">
        <f t="shared" ca="1" si="6"/>
        <v>Banane</v>
      </c>
    </row>
    <row r="11" spans="1:21" x14ac:dyDescent="0.25">
      <c r="J11" s="7" t="str">
        <f t="array" aca="1" ref="J11" ca="1">IFERROR(IF(COUNTIF(J$1:J10,J10)&lt;(SommevirgCellB*SommevirgcellC),J10,INDEX(PlageA,MATCH(J10,PlageA,0)+1)),"")</f>
        <v>Recette 1</v>
      </c>
      <c r="K11" s="5" t="str">
        <f t="array" aca="1" ref="K11" ca="1">IF(J11="","",IF(COUNTIF(J$1:J11,J11)&gt;SommevirgcellBbis,OFFSET(K11,-SommevirgcellBbis,),MID(CelluleBbis,IFERROR(SEARCH("µ",SUBSTITUTE(CelluleBbis,",","µ",COUNTIF(J$1:J10,J11)))+2,1),SEARCH("µ",SUBSTITUTE(CelluleBbis&amp;"µ",",","µ",COUNTIF(J$1:J11,J11)))-(IFERROR(SEARCH("µ",SUBSTITUTE(CelluleBbis,",","µ",COUNTIF(J$1:J10,J11))),-1))-2)))</f>
        <v>Haricot Rouge</v>
      </c>
      <c r="L11" s="6" t="str">
        <f t="array" aca="1" ref="L11" ca="1">IFERROR(MID(CelluleCbis,
IFERROR(SEARCH("µ",SUBSTITUTE(CelluleCbis,",","µ",INT(COUNTIF(J$1:J10,J11)/SommevirgcellBbis)))+2,1),
SEARCH("µ",SUBSTITUTE(CelluleCbis&amp;"µ",",","µ",1+INT(COUNTIF(J$1:J10,J11)/SommevirgcellBbis)))
-(IFERROR(SEARCH("µ",SUBSTITUTE(CelluleCbis,",","µ",INT(COUNTIF(J$1:J10,J11)/SommevirgcellBbis)))+2,1))
),"")</f>
        <v>Grande Surface</v>
      </c>
      <c r="P11" s="2">
        <f t="shared" ca="1" si="1"/>
        <v>3</v>
      </c>
      <c r="Q11" s="3" t="e">
        <f t="shared" ca="1" si="2"/>
        <v>#VALUE!</v>
      </c>
      <c r="R11" s="3">
        <f t="shared" ca="1" si="3"/>
        <v>7</v>
      </c>
      <c r="S11" s="3" t="e">
        <f t="shared" ca="1" si="4"/>
        <v>#VALUE!</v>
      </c>
      <c r="T11" s="3" t="str">
        <f t="shared" ca="1" si="5"/>
        <v>Poireau</v>
      </c>
      <c r="U11" s="3" t="str">
        <f t="shared" ca="1" si="6"/>
        <v>Poireau</v>
      </c>
    </row>
    <row r="12" spans="1:21" x14ac:dyDescent="0.25">
      <c r="J12" s="7" t="str">
        <f t="array" aca="1" ref="J12" ca="1">IFERROR(IF(COUNTIF(J$1:J11,J11)&lt;(SommevirgCellB*SommevirgcellC),J11,INDEX(PlageA,MATCH(J11,PlageA,0)+1)),"")</f>
        <v>Recette 2</v>
      </c>
      <c r="K12" s="5" t="str">
        <f t="array" aca="1" ref="K12" ca="1">IF(J12="","",IF(COUNTIF(J$1:J12,J12)&gt;SommevirgcellBbis,OFFSET(K12,-SommevirgcellBbis,),MID(CelluleBbis,IFERROR(SEARCH("µ",SUBSTITUTE(CelluleBbis,",","µ",COUNTIF(J$1:J11,J12)))+2,1),SEARCH("µ",SUBSTITUTE(CelluleBbis&amp;"µ",",","µ",COUNTIF(J$1:J12,J12)))-(IFERROR(SEARCH("µ",SUBSTITUTE(CelluleBbis,",","µ",COUNTIF(J$1:J11,J12))),-1))-2)))</f>
        <v>Oignon</v>
      </c>
      <c r="L12" s="6" t="str">
        <f t="array" aca="1" ref="L12" ca="1">IFERROR(MID(CelluleCbis,
IFERROR(SEARCH("µ",SUBSTITUTE(CelluleCbis,",","µ",INT(COUNTIF(J$1:J11,J12)/SommevirgcellBbis)))+2,1),
SEARCH("µ",SUBSTITUTE(CelluleCbis&amp;"µ",",","µ",1+INT(COUNTIF(J$1:J11,J12)/SommevirgcellBbis)))
-(IFERROR(SEARCH("µ",SUBSTITUTE(CelluleCbis,",","µ",INT(COUNTIF(J$1:J11,J12)/SommevirgcellBbis)))+2,1))
),"")</f>
        <v>Producteur</v>
      </c>
      <c r="P12" s="2">
        <f t="shared" ca="1" si="1"/>
        <v>4</v>
      </c>
      <c r="Q12" s="3">
        <f t="shared" ca="1" si="2"/>
        <v>7</v>
      </c>
      <c r="R12" s="3">
        <f t="shared" ca="1" si="3"/>
        <v>32</v>
      </c>
      <c r="S12" s="3">
        <f t="shared" ca="1" si="4"/>
        <v>25</v>
      </c>
      <c r="T12" s="3" t="str">
        <f t="shared" ca="1" si="5"/>
        <v>Cerise,Tomate,PoivronVert,Banane</v>
      </c>
      <c r="U12" s="3" t="str">
        <f t="shared" ca="1" si="6"/>
        <v>Cerise</v>
      </c>
    </row>
    <row r="13" spans="1:21" x14ac:dyDescent="0.25">
      <c r="J13" s="7" t="str">
        <f t="array" aca="1" ref="J13" ca="1">IFERROR(IF(COUNTIF(J$1:J12,J12)&lt;(SommevirgCellB*SommevirgcellC),J12,INDEX(PlageA,MATCH(J12,PlageA,0)+1)),"")</f>
        <v>Recette 2</v>
      </c>
      <c r="K13" s="5" t="str">
        <f t="array" aca="1" ref="K13" ca="1">IF(J13="","",IF(COUNTIF(J$1:J13,J13)&gt;SommevirgcellBbis,OFFSET(K13,-SommevirgcellBbis,),MID(CelluleBbis,IFERROR(SEARCH("µ",SUBSTITUTE(CelluleBbis,",","µ",COUNTIF(J$1:J12,J13)))+2,1),SEARCH("µ",SUBSTITUTE(CelluleBbis&amp;"µ",",","µ",COUNTIF(J$1:J13,J13)))-(IFERROR(SEARCH("µ",SUBSTITUTE(CelluleBbis,",","µ",COUNTIF(J$1:J12,J13))),-1))-2)))</f>
        <v>Poivron vert</v>
      </c>
      <c r="L13" s="6" t="str">
        <f t="array" aca="1" ref="L13" ca="1">IFERROR(MID(CelluleCbis,
IFERROR(SEARCH("µ",SUBSTITUTE(CelluleCbis,",","µ",INT(COUNTIF(J$1:J12,J13)/SommevirgcellBbis)))+2,1),
SEARCH("µ",SUBSTITUTE(CelluleCbis&amp;"µ",",","µ",1+INT(COUNTIF(J$1:J12,J13)/SommevirgcellBbis)))
-(IFERROR(SEARCH("µ",SUBSTITUTE(CelluleCbis,",","µ",INT(COUNTIF(J$1:J12,J13)/SommevirgcellBbis)))+2,1))
),"")</f>
        <v>Producteur</v>
      </c>
      <c r="P13" s="2">
        <f t="shared" ca="1" si="1"/>
        <v>4</v>
      </c>
      <c r="Q13" s="3">
        <f t="shared" ca="1" si="2"/>
        <v>7</v>
      </c>
      <c r="R13" s="3">
        <f t="shared" ca="1" si="3"/>
        <v>25</v>
      </c>
      <c r="S13" s="3">
        <f t="shared" ca="1" si="4"/>
        <v>18</v>
      </c>
      <c r="T13" s="3" t="str">
        <f t="shared" ca="1" si="5"/>
        <v>Tomate,PoivronVert,Banane</v>
      </c>
      <c r="U13" s="3" t="str">
        <f t="shared" ca="1" si="6"/>
        <v>Tomate</v>
      </c>
    </row>
    <row r="14" spans="1:21" x14ac:dyDescent="0.25">
      <c r="J14" s="7" t="str">
        <f t="array" aca="1" ref="J14" ca="1">IFERROR(IF(COUNTIF(J$1:J13,J13)&lt;(SommevirgCellB*SommevirgcellC),J13,INDEX(PlageA,MATCH(J13,PlageA,0)+1)),"")</f>
        <v>Recette 2</v>
      </c>
      <c r="K14" s="5" t="str">
        <f t="array" aca="1" ref="K14" ca="1">IF(J14="","",IF(COUNTIF(J$1:J14,J14)&gt;SommevirgcellBbis,OFFSET(K14,-SommevirgcellBbis,),MID(CelluleBbis,IFERROR(SEARCH("µ",SUBSTITUTE(CelluleBbis,",","µ",COUNTIF(J$1:J13,J14)))+2,1),SEARCH("µ",SUBSTITUTE(CelluleBbis&amp;"µ",",","µ",COUNTIF(J$1:J14,J14)))-(IFERROR(SEARCH("µ",SUBSTITUTE(CelluleBbis,",","µ",COUNTIF(J$1:J13,J14))),-1))-2)))</f>
        <v>Haricot Blanc</v>
      </c>
      <c r="L14" s="6" t="str">
        <f t="array" aca="1" ref="L14" ca="1">IFERROR(MID(CelluleCbis,
IFERROR(SEARCH("µ",SUBSTITUTE(CelluleCbis,",","µ",INT(COUNTIF(J$1:J13,J14)/SommevirgcellBbis)))+2,1),
SEARCH("µ",SUBSTITUTE(CelluleCbis&amp;"µ",",","µ",1+INT(COUNTIF(J$1:J13,J14)/SommevirgcellBbis)))
-(IFERROR(SEARCH("µ",SUBSTITUTE(CelluleCbis,",","µ",INT(COUNTIF(J$1:J13,J14)/SommevirgcellBbis)))+2,1))
),"")</f>
        <v>Producteur</v>
      </c>
      <c r="P14" s="2">
        <f t="shared" ca="1" si="1"/>
        <v>4</v>
      </c>
      <c r="Q14" s="3">
        <f t="shared" ca="1" si="2"/>
        <v>12</v>
      </c>
      <c r="R14" s="3">
        <f t="shared" ca="1" si="3"/>
        <v>18</v>
      </c>
      <c r="S14" s="3">
        <f t="shared" ca="1" si="4"/>
        <v>6</v>
      </c>
      <c r="T14" s="3" t="str">
        <f t="shared" ca="1" si="5"/>
        <v>PoivronVert,Banane</v>
      </c>
      <c r="U14" s="3" t="str">
        <f t="shared" ca="1" si="6"/>
        <v>PoivronVert</v>
      </c>
    </row>
    <row r="15" spans="1:21" x14ac:dyDescent="0.25">
      <c r="J15" s="7" t="str">
        <f t="array" aca="1" ref="J15" ca="1">IFERROR(IF(COUNTIF(J$1:J14,J14)&lt;(SommevirgCellB*SommevirgcellC),J14,INDEX(PlageA,MATCH(J14,PlageA,0)+1)),"")</f>
        <v>Recette 2</v>
      </c>
      <c r="K15" s="5" t="str">
        <f t="array" aca="1" ref="K15" ca="1">IF(J15="","",IF(COUNTIF(J$1:J15,J15)&gt;SommevirgcellBbis,OFFSET(K15,-SommevirgcellBbis,),MID(CelluleBbis,IFERROR(SEARCH("µ",SUBSTITUTE(CelluleBbis,",","µ",COUNTIF(J$1:J14,J15)))+2,1),SEARCH("µ",SUBSTITUTE(CelluleBbis&amp;"µ",",","µ",COUNTIF(J$1:J15,J15)))-(IFERROR(SEARCH("µ",SUBSTITUTE(CelluleBbis,",","µ",COUNTIF(J$1:J14,J15))),-1))-2)))</f>
        <v>Banane</v>
      </c>
      <c r="L15" s="6" t="str">
        <f t="array" aca="1" ref="L15" ca="1">IFERROR(MID(CelluleCbis,
IFERROR(SEARCH("µ",SUBSTITUTE(CelluleCbis,",","µ",INT(COUNTIF(J$1:J14,J15)/SommevirgcellBbis)))+2,1),
SEARCH("µ",SUBSTITUTE(CelluleCbis&amp;"µ",",","µ",1+INT(COUNTIF(J$1:J14,J15)/SommevirgcellBbis)))
-(IFERROR(SEARCH("µ",SUBSTITUTE(CelluleCbis,",","µ",INT(COUNTIF(J$1:J14,J15)/SommevirgcellBbis)))+2,1))
),"")</f>
        <v>Producteur</v>
      </c>
      <c r="P15" s="2">
        <f t="shared" ca="1" si="1"/>
        <v>4</v>
      </c>
      <c r="Q15" s="3" t="e">
        <f t="shared" ca="1" si="2"/>
        <v>#VALUE!</v>
      </c>
      <c r="R15" s="3">
        <f t="shared" ca="1" si="3"/>
        <v>6</v>
      </c>
      <c r="S15" s="3" t="e">
        <f t="shared" ca="1" si="4"/>
        <v>#VALUE!</v>
      </c>
      <c r="T15" s="3" t="str">
        <f t="shared" ca="1" si="5"/>
        <v>Banane</v>
      </c>
      <c r="U15" s="3" t="str">
        <f t="shared" ca="1" si="6"/>
        <v>Banane</v>
      </c>
    </row>
    <row r="16" spans="1:21" x14ac:dyDescent="0.25">
      <c r="J16" s="7" t="str">
        <f t="array" aca="1" ref="J16" ca="1">IFERROR(IF(COUNTIF(J$1:J15,J15)&lt;(SommevirgCellB*SommevirgcellC),J15,INDEX(PlageA,MATCH(J15,PlageA,0)+1)),"")</f>
        <v>Recette 2</v>
      </c>
      <c r="K16" s="5" t="str">
        <f t="array" aca="1" ref="K16" ca="1">IF(J16="","",IF(COUNTIF(J$1:J16,J16)&gt;SommevirgcellBbis,OFFSET(K16,-SommevirgcellBbis,),MID(CelluleBbis,IFERROR(SEARCH("µ",SUBSTITUTE(CelluleBbis,",","µ",COUNTIF(J$1:J15,J16)))+2,1),SEARCH("µ",SUBSTITUTE(CelluleBbis&amp;"µ",",","µ",COUNTIF(J$1:J16,J16)))-(IFERROR(SEARCH("µ",SUBSTITUTE(CelluleBbis,",","µ",COUNTIF(J$1:J15,J16))),-1))-2)))</f>
        <v>Poireau</v>
      </c>
      <c r="L16" s="6" t="str">
        <f t="array" aca="1" ref="L16" ca="1">IFERROR(MID(CelluleCbis,
IFERROR(SEARCH("µ",SUBSTITUTE(CelluleCbis,",","µ",INT(COUNTIF(J$1:J15,J16)/SommevirgcellBbis)))+2,1),
SEARCH("µ",SUBSTITUTE(CelluleCbis&amp;"µ",",","µ",1+INT(COUNTIF(J$1:J15,J16)/SommevirgcellBbis)))
-(IFERROR(SEARCH("µ",SUBSTITUTE(CelluleCbis,",","µ",INT(COUNTIF(J$1:J15,J16)/SommevirgcellBbis)))+2,1))
),"")</f>
        <v>Producteur</v>
      </c>
      <c r="P16" s="2">
        <f t="shared" ca="1" si="1"/>
        <v>5</v>
      </c>
      <c r="Q16" s="3">
        <f t="shared" ca="1" si="2"/>
        <v>7</v>
      </c>
      <c r="R16" s="3">
        <f t="shared" ca="1" si="3"/>
        <v>23</v>
      </c>
      <c r="S16" s="3">
        <f t="shared" ca="1" si="4"/>
        <v>16</v>
      </c>
      <c r="T16" s="3" t="str">
        <f t="shared" ca="1" si="5"/>
        <v>Tomate,Choux,,Concombre</v>
      </c>
      <c r="U16" s="3" t="str">
        <f t="shared" ca="1" si="6"/>
        <v>Tomate</v>
      </c>
    </row>
    <row r="17" spans="10:21" x14ac:dyDescent="0.25">
      <c r="J17" s="7" t="str">
        <f t="array" aca="1" ref="J17" ca="1">IFERROR(IF(COUNTIF(J$1:J16,J16)&lt;(SommevirgCellB*SommevirgcellC),J16,INDEX(PlageA,MATCH(J16,PlageA,0)+1)),"")</f>
        <v>Recette 2</v>
      </c>
      <c r="K17" s="5" t="str">
        <f t="array" aca="1" ref="K17" ca="1">IF(J17="","",IF(COUNTIF(J$1:J17,J17)&gt;SommevirgcellBbis,OFFSET(K17,-SommevirgcellBbis,),MID(CelluleBbis,IFERROR(SEARCH("µ",SUBSTITUTE(CelluleBbis,",","µ",COUNTIF(J$1:J16,J17)))+2,1),SEARCH("µ",SUBSTITUTE(CelluleBbis&amp;"µ",",","µ",COUNTIF(J$1:J17,J17)))-(IFERROR(SEARCH("µ",SUBSTITUTE(CelluleBbis,",","µ",COUNTIF(J$1:J16,J17))),-1))-2)))</f>
        <v>Oignon</v>
      </c>
      <c r="L17" s="6" t="str">
        <f t="array" aca="1" ref="L17" ca="1">IFERROR(MID(CelluleCbis,
IFERROR(SEARCH("µ",SUBSTITUTE(CelluleCbis,",","µ",INT(COUNTIF(J$1:J16,J17)/SommevirgcellBbis)))+2,1),
SEARCH("µ",SUBSTITUTE(CelluleCbis&amp;"µ",",","µ",1+INT(COUNTIF(J$1:J16,J17)/SommevirgcellBbis)))
-(IFERROR(SEARCH("µ",SUBSTITUTE(CelluleCbis,",","µ",INT(COUNTIF(J$1:J16,J17)/SommevirgcellBbis)))+2,1))
),"")</f>
        <v>Marché</v>
      </c>
      <c r="P17" s="2">
        <f t="shared" ca="1" si="1"/>
        <v>5</v>
      </c>
      <c r="Q17" s="3">
        <f t="shared" ca="1" si="2"/>
        <v>6</v>
      </c>
      <c r="R17" s="3">
        <f t="shared" ca="1" si="3"/>
        <v>16</v>
      </c>
      <c r="S17" s="3">
        <f t="shared" ca="1" si="4"/>
        <v>10</v>
      </c>
      <c r="T17" s="3" t="str">
        <f t="shared" ca="1" si="5"/>
        <v>Choux,,Concombre</v>
      </c>
      <c r="U17" s="3" t="str">
        <f t="shared" ca="1" si="6"/>
        <v>Choux</v>
      </c>
    </row>
    <row r="18" spans="10:21" x14ac:dyDescent="0.25">
      <c r="J18" s="7" t="str">
        <f t="array" aca="1" ref="J18" ca="1">IFERROR(IF(COUNTIF(J$1:J17,J17)&lt;(SommevirgCellB*SommevirgcellC),J17,INDEX(PlageA,MATCH(J17,PlageA,0)+1)),"")</f>
        <v>Recette 2</v>
      </c>
      <c r="K18" s="5" t="str">
        <f t="array" aca="1" ref="K18" ca="1">IF(J18="","",IF(COUNTIF(J$1:J18,J18)&gt;SommevirgcellBbis,OFFSET(K18,-SommevirgcellBbis,),MID(CelluleBbis,IFERROR(SEARCH("µ",SUBSTITUTE(CelluleBbis,",","µ",COUNTIF(J$1:J17,J18)))+2,1),SEARCH("µ",SUBSTITUTE(CelluleBbis&amp;"µ",",","µ",COUNTIF(J$1:J18,J18)))-(IFERROR(SEARCH("µ",SUBSTITUTE(CelluleBbis,",","µ",COUNTIF(J$1:J17,J18))),-1))-2)))</f>
        <v>Poivron vert</v>
      </c>
      <c r="L18" s="6" t="str">
        <f t="array" aca="1" ref="L18" ca="1">IFERROR(MID(CelluleCbis,
IFERROR(SEARCH("µ",SUBSTITUTE(CelluleCbis,",","µ",INT(COUNTIF(J$1:J17,J18)/SommevirgcellBbis)))+2,1),
SEARCH("µ",SUBSTITUTE(CelluleCbis&amp;"µ",",","µ",1+INT(COUNTIF(J$1:J17,J18)/SommevirgcellBbis)))
-(IFERROR(SEARCH("µ",SUBSTITUTE(CelluleCbis,",","µ",INT(COUNTIF(J$1:J17,J18)/SommevirgcellBbis)))+2,1))
),"")</f>
        <v>Marché</v>
      </c>
      <c r="P18" s="2">
        <f t="shared" ca="1" si="1"/>
        <v>5</v>
      </c>
      <c r="Q18" s="3">
        <f t="shared" ca="1" si="2"/>
        <v>1</v>
      </c>
      <c r="R18" s="3">
        <f t="shared" ca="1" si="3"/>
        <v>10</v>
      </c>
      <c r="S18" s="3">
        <f t="shared" ca="1" si="4"/>
        <v>9</v>
      </c>
      <c r="T18" s="3" t="str">
        <f t="shared" ca="1" si="5"/>
        <v>,Concombre</v>
      </c>
      <c r="U18" s="3" t="str">
        <f t="shared" ca="1" si="6"/>
        <v/>
      </c>
    </row>
    <row r="19" spans="10:21" x14ac:dyDescent="0.25">
      <c r="J19" s="7" t="str">
        <f t="array" aca="1" ref="J19" ca="1">IFERROR(IF(COUNTIF(J$1:J18,J18)&lt;(SommevirgCellB*SommevirgcellC),J18,INDEX(PlageA,MATCH(J18,PlageA,0)+1)),"")</f>
        <v>Recette 2</v>
      </c>
      <c r="K19" s="5" t="str">
        <f t="array" aca="1" ref="K19" ca="1">IF(J19="","",IF(COUNTIF(J$1:J19,J19)&gt;SommevirgcellBbis,OFFSET(K19,-SommevirgcellBbis,),MID(CelluleBbis,IFERROR(SEARCH("µ",SUBSTITUTE(CelluleBbis,",","µ",COUNTIF(J$1:J18,J19)))+2,1),SEARCH("µ",SUBSTITUTE(CelluleBbis&amp;"µ",",","µ",COUNTIF(J$1:J19,J19)))-(IFERROR(SEARCH("µ",SUBSTITUTE(CelluleBbis,",","µ",COUNTIF(J$1:J18,J19))),-1))-2)))</f>
        <v>Haricot Blanc</v>
      </c>
      <c r="L19" s="6" t="str">
        <f t="array" aca="1" ref="L19" ca="1">IFERROR(MID(CelluleCbis,
IFERROR(SEARCH("µ",SUBSTITUTE(CelluleCbis,",","µ",INT(COUNTIF(J$1:J18,J19)/SommevirgcellBbis)))+2,1),
SEARCH("µ",SUBSTITUTE(CelluleCbis&amp;"µ",",","µ",1+INT(COUNTIF(J$1:J18,J19)/SommevirgcellBbis)))
-(IFERROR(SEARCH("µ",SUBSTITUTE(CelluleCbis,",","µ",INT(COUNTIF(J$1:J18,J19)/SommevirgcellBbis)))+2,1))
),"")</f>
        <v>Marché</v>
      </c>
      <c r="P19" s="2">
        <f t="shared" ca="1" si="1"/>
        <v>5</v>
      </c>
      <c r="Q19" s="3" t="e">
        <f t="shared" ca="1" si="2"/>
        <v>#VALUE!</v>
      </c>
      <c r="R19" s="3">
        <f t="shared" ca="1" si="3"/>
        <v>9</v>
      </c>
      <c r="S19" s="3" t="e">
        <f t="shared" ca="1" si="4"/>
        <v>#VALUE!</v>
      </c>
      <c r="T19" s="3" t="str">
        <f t="shared" ca="1" si="5"/>
        <v>Concombre</v>
      </c>
      <c r="U19" s="3" t="str">
        <f t="shared" ca="1" si="6"/>
        <v>Concombre</v>
      </c>
    </row>
    <row r="20" spans="10:21" x14ac:dyDescent="0.25">
      <c r="J20" s="7" t="str">
        <f t="array" aca="1" ref="J20" ca="1">IFERROR(IF(COUNTIF(J$1:J19,J19)&lt;(SommevirgCellB*SommevirgcellC),J19,INDEX(PlageA,MATCH(J19,PlageA,0)+1)),"")</f>
        <v>Recette 2</v>
      </c>
      <c r="K20" s="5" t="str">
        <f t="array" aca="1" ref="K20" ca="1">IF(J20="","",IF(COUNTIF(J$1:J20,J20)&gt;SommevirgcellBbis,OFFSET(K20,-SommevirgcellBbis,),MID(CelluleBbis,IFERROR(SEARCH("µ",SUBSTITUTE(CelluleBbis,",","µ",COUNTIF(J$1:J19,J20)))+2,1),SEARCH("µ",SUBSTITUTE(CelluleBbis&amp;"µ",",","µ",COUNTIF(J$1:J20,J20)))-(IFERROR(SEARCH("µ",SUBSTITUTE(CelluleBbis,",","µ",COUNTIF(J$1:J19,J20))),-1))-2)))</f>
        <v>Banane</v>
      </c>
      <c r="L20" s="6" t="str">
        <f t="array" aca="1" ref="L20" ca="1">IFERROR(MID(CelluleCbis,
IFERROR(SEARCH("µ",SUBSTITUTE(CelluleCbis,",","µ",INT(COUNTIF(J$1:J19,J20)/SommevirgcellBbis)))+2,1),
SEARCH("µ",SUBSTITUTE(CelluleCbis&amp;"µ",",","µ",1+INT(COUNTIF(J$1:J19,J20)/SommevirgcellBbis)))
-(IFERROR(SEARCH("µ",SUBSTITUTE(CelluleCbis,",","µ",INT(COUNTIF(J$1:J19,J20)/SommevirgcellBbis)))+2,1))
),"")</f>
        <v>Marché</v>
      </c>
      <c r="P20" s="2">
        <f t="shared" ca="1" si="1"/>
        <v>6</v>
      </c>
      <c r="Q20" s="3" t="e">
        <f t="shared" ca="1" si="2"/>
        <v>#VALUE!</v>
      </c>
      <c r="R20" s="3">
        <f t="shared" ca="1" si="3"/>
        <v>0</v>
      </c>
      <c r="S20" s="3" t="e">
        <f t="shared" ca="1" si="4"/>
        <v>#VALUE!</v>
      </c>
      <c r="T20" s="3" t="str">
        <f t="shared" ca="1" si="5"/>
        <v/>
      </c>
      <c r="U20" s="3" t="str">
        <f t="shared" ca="1" si="6"/>
        <v/>
      </c>
    </row>
    <row r="21" spans="10:21" x14ac:dyDescent="0.25">
      <c r="J21" s="7" t="str">
        <f t="array" aca="1" ref="J21" ca="1">IFERROR(IF(COUNTIF(J$1:J20,J20)&lt;(SommevirgCellB*SommevirgcellC),J20,INDEX(PlageA,MATCH(J20,PlageA,0)+1)),"")</f>
        <v>Recette 2</v>
      </c>
      <c r="K21" s="5" t="str">
        <f t="array" aca="1" ref="K21" ca="1">IF(J21="","",IF(COUNTIF(J$1:J21,J21)&gt;SommevirgcellBbis,OFFSET(K21,-SommevirgcellBbis,),MID(CelluleBbis,IFERROR(SEARCH("µ",SUBSTITUTE(CelluleBbis,",","µ",COUNTIF(J$1:J20,J21)))+2,1),SEARCH("µ",SUBSTITUTE(CelluleBbis&amp;"µ",",","µ",COUNTIF(J$1:J21,J21)))-(IFERROR(SEARCH("µ",SUBSTITUTE(CelluleBbis,",","µ",COUNTIF(J$1:J20,J21))),-1))-2)))</f>
        <v>Poireau</v>
      </c>
      <c r="L21" s="6" t="str">
        <f t="array" aca="1" ref="L21" ca="1">IFERROR(MID(CelluleCbis,
IFERROR(SEARCH("µ",SUBSTITUTE(CelluleCbis,",","µ",INT(COUNTIF(J$1:J20,J21)/SommevirgcellBbis)))+2,1),
SEARCH("µ",SUBSTITUTE(CelluleCbis&amp;"µ",",","µ",1+INT(COUNTIF(J$1:J20,J21)/SommevirgcellBbis)))
-(IFERROR(SEARCH("µ",SUBSTITUTE(CelluleCbis,",","µ",INT(COUNTIF(J$1:J20,J21)/SommevirgcellBbis)))+2,1))
),"")</f>
        <v>Marché</v>
      </c>
      <c r="P21" s="2">
        <f t="shared" ca="1" si="1"/>
        <v>7</v>
      </c>
      <c r="Q21" s="3" t="e">
        <f t="shared" ca="1" si="2"/>
        <v>#VALUE!</v>
      </c>
      <c r="R21" s="3">
        <f t="shared" ca="1" si="3"/>
        <v>0</v>
      </c>
      <c r="S21" s="3" t="e">
        <f t="shared" ca="1" si="4"/>
        <v>#VALUE!</v>
      </c>
      <c r="T21" s="3" t="str">
        <f t="shared" ca="1" si="5"/>
        <v/>
      </c>
      <c r="U21" s="3" t="str">
        <f t="shared" ca="1" si="6"/>
        <v/>
      </c>
    </row>
    <row r="22" spans="10:21" x14ac:dyDescent="0.25">
      <c r="J22" s="7" t="str">
        <f t="array" aca="1" ref="J22" ca="1">IFERROR(IF(COUNTIF(J$1:J21,J21)&lt;(SommevirgCellB*SommevirgcellC),J21,INDEX(PlageA,MATCH(J21,PlageA,0)+1)),"")</f>
        <v>Recette 2</v>
      </c>
      <c r="K22" s="5" t="str">
        <f t="array" aca="1" ref="K22" ca="1">IF(J22="","",IF(COUNTIF(J$1:J22,J22)&gt;SommevirgcellBbis,OFFSET(K22,-SommevirgcellBbis,),MID(CelluleBbis,IFERROR(SEARCH("µ",SUBSTITUTE(CelluleBbis,",","µ",COUNTIF(J$1:J21,J22)))+2,1),SEARCH("µ",SUBSTITUTE(CelluleBbis&amp;"µ",",","µ",COUNTIF(J$1:J22,J22)))-(IFERROR(SEARCH("µ",SUBSTITUTE(CelluleBbis,",","µ",COUNTIF(J$1:J21,J22))),-1))-2)))</f>
        <v>Oignon</v>
      </c>
      <c r="L22" s="6" t="str">
        <f t="array" aca="1" ref="L22" ca="1">IFERROR(MID(CelluleCbis,
IFERROR(SEARCH("µ",SUBSTITUTE(CelluleCbis,",","µ",INT(COUNTIF(J$1:J21,J22)/SommevirgcellBbis)))+2,1),
SEARCH("µ",SUBSTITUTE(CelluleCbis&amp;"µ",",","µ",1+INT(COUNTIF(J$1:J21,J22)/SommevirgcellBbis)))
-(IFERROR(SEARCH("µ",SUBSTITUTE(CelluleCbis,",","µ",INT(COUNTIF(J$1:J21,J22)/SommevirgcellBbis)))+2,1))
),"")</f>
        <v>Grande Surface</v>
      </c>
      <c r="P22" s="2">
        <f t="shared" ca="1" si="1"/>
        <v>8</v>
      </c>
      <c r="Q22" s="3" t="e">
        <f t="shared" ca="1" si="2"/>
        <v>#VALUE!</v>
      </c>
      <c r="R22" s="3">
        <f t="shared" ca="1" si="3"/>
        <v>0</v>
      </c>
      <c r="S22" s="3" t="e">
        <f t="shared" ca="1" si="4"/>
        <v>#VALUE!</v>
      </c>
      <c r="T22" s="3" t="str">
        <f t="shared" ca="1" si="5"/>
        <v/>
      </c>
      <c r="U22" s="3" t="str">
        <f t="shared" ca="1" si="6"/>
        <v/>
      </c>
    </row>
    <row r="23" spans="10:21" x14ac:dyDescent="0.25">
      <c r="J23" s="7" t="str">
        <f t="array" aca="1" ref="J23" ca="1">IFERROR(IF(COUNTIF(J$1:J22,J22)&lt;(SommevirgCellB*SommevirgcellC),J22,INDEX(PlageA,MATCH(J22,PlageA,0)+1)),"")</f>
        <v>Recette 2</v>
      </c>
      <c r="K23" s="5" t="str">
        <f t="array" aca="1" ref="K23" ca="1">IF(J23="","",IF(COUNTIF(J$1:J23,J23)&gt;SommevirgcellBbis,OFFSET(K23,-SommevirgcellBbis,),MID(CelluleBbis,IFERROR(SEARCH("µ",SUBSTITUTE(CelluleBbis,",","µ",COUNTIF(J$1:J22,J23)))+2,1),SEARCH("µ",SUBSTITUTE(CelluleBbis&amp;"µ",",","µ",COUNTIF(J$1:J23,J23)))-(IFERROR(SEARCH("µ",SUBSTITUTE(CelluleBbis,",","µ",COUNTIF(J$1:J22,J23))),-1))-2)))</f>
        <v>Poivron vert</v>
      </c>
      <c r="L23" s="6" t="str">
        <f t="array" aca="1" ref="L23" ca="1">IFERROR(MID(CelluleCbis,
IFERROR(SEARCH("µ",SUBSTITUTE(CelluleCbis,",","µ",INT(COUNTIF(J$1:J22,J23)/SommevirgcellBbis)))+2,1),
SEARCH("µ",SUBSTITUTE(CelluleCbis&amp;"µ",",","µ",1+INT(COUNTIF(J$1:J22,J23)/SommevirgcellBbis)))
-(IFERROR(SEARCH("µ",SUBSTITUTE(CelluleCbis,",","µ",INT(COUNTIF(J$1:J22,J23)/SommevirgcellBbis)))+2,1))
),"")</f>
        <v>Grande Surface</v>
      </c>
      <c r="P23" s="2">
        <f t="shared" ca="1" si="1"/>
        <v>9</v>
      </c>
      <c r="Q23" s="3" t="e">
        <f t="shared" ca="1" si="2"/>
        <v>#VALUE!</v>
      </c>
      <c r="R23" s="3">
        <f t="shared" ca="1" si="3"/>
        <v>0</v>
      </c>
      <c r="S23" s="3" t="e">
        <f t="shared" ca="1" si="4"/>
        <v>#VALUE!</v>
      </c>
      <c r="T23" s="3" t="str">
        <f t="shared" ca="1" si="5"/>
        <v/>
      </c>
      <c r="U23" s="3" t="str">
        <f t="shared" ca="1" si="6"/>
        <v/>
      </c>
    </row>
    <row r="24" spans="10:21" x14ac:dyDescent="0.25">
      <c r="J24" s="7" t="str">
        <f t="array" aca="1" ref="J24" ca="1">IFERROR(IF(COUNTIF(J$1:J23,J23)&lt;(SommevirgCellB*SommevirgcellC),J23,INDEX(PlageA,MATCH(J23,PlageA,0)+1)),"")</f>
        <v>Recette 2</v>
      </c>
      <c r="K24" s="5" t="str">
        <f t="array" aca="1" ref="K24" ca="1">IF(J24="","",IF(COUNTIF(J$1:J24,J24)&gt;SommevirgcellBbis,OFFSET(K24,-SommevirgcellBbis,),MID(CelluleBbis,IFERROR(SEARCH("µ",SUBSTITUTE(CelluleBbis,",","µ",COUNTIF(J$1:J23,J24)))+2,1),SEARCH("µ",SUBSTITUTE(CelluleBbis&amp;"µ",",","µ",COUNTIF(J$1:J24,J24)))-(IFERROR(SEARCH("µ",SUBSTITUTE(CelluleBbis,",","µ",COUNTIF(J$1:J23,J24))),-1))-2)))</f>
        <v>Haricot Blanc</v>
      </c>
      <c r="L24" s="6" t="str">
        <f t="array" aca="1" ref="L24" ca="1">IFERROR(MID(CelluleCbis,
IFERROR(SEARCH("µ",SUBSTITUTE(CelluleCbis,",","µ",INT(COUNTIF(J$1:J23,J24)/SommevirgcellBbis)))+2,1),
SEARCH("µ",SUBSTITUTE(CelluleCbis&amp;"µ",",","µ",1+INT(COUNTIF(J$1:J23,J24)/SommevirgcellBbis)))
-(IFERROR(SEARCH("µ",SUBSTITUTE(CelluleCbis,",","µ",INT(COUNTIF(J$1:J23,J24)/SommevirgcellBbis)))+2,1))
),"")</f>
        <v>Grande Surface</v>
      </c>
      <c r="P24" s="2">
        <f t="shared" ca="1" si="1"/>
        <v>10</v>
      </c>
      <c r="Q24" s="3" t="e">
        <f t="shared" ca="1" si="2"/>
        <v>#VALUE!</v>
      </c>
      <c r="R24" s="3">
        <f t="shared" ca="1" si="3"/>
        <v>0</v>
      </c>
      <c r="S24" s="3" t="e">
        <f t="shared" ca="1" si="4"/>
        <v>#VALUE!</v>
      </c>
      <c r="T24" s="3" t="str">
        <f t="shared" ca="1" si="5"/>
        <v/>
      </c>
      <c r="U24" s="3" t="str">
        <f t="shared" ca="1" si="6"/>
        <v/>
      </c>
    </row>
    <row r="25" spans="10:21" x14ac:dyDescent="0.25">
      <c r="J25" s="7" t="str">
        <f t="array" aca="1" ref="J25" ca="1">IFERROR(IF(COUNTIF(J$1:J24,J24)&lt;(SommevirgCellB*SommevirgcellC),J24,INDEX(PlageA,MATCH(J24,PlageA,0)+1)),"")</f>
        <v>Recette 2</v>
      </c>
      <c r="K25" s="5" t="str">
        <f t="array" aca="1" ref="K25" ca="1">IF(J25="","",IF(COUNTIF(J$1:J25,J25)&gt;SommevirgcellBbis,OFFSET(K25,-SommevirgcellBbis,),MID(CelluleBbis,IFERROR(SEARCH("µ",SUBSTITUTE(CelluleBbis,",","µ",COUNTIF(J$1:J24,J25)))+2,1),SEARCH("µ",SUBSTITUTE(CelluleBbis&amp;"µ",",","µ",COUNTIF(J$1:J25,J25)))-(IFERROR(SEARCH("µ",SUBSTITUTE(CelluleBbis,",","µ",COUNTIF(J$1:J24,J25))),-1))-2)))</f>
        <v>Banane</v>
      </c>
      <c r="L25" s="6" t="str">
        <f t="array" aca="1" ref="L25" ca="1">IFERROR(MID(CelluleCbis,
IFERROR(SEARCH("µ",SUBSTITUTE(CelluleCbis,",","µ",INT(COUNTIF(J$1:J24,J25)/SommevirgcellBbis)))+2,1),
SEARCH("µ",SUBSTITUTE(CelluleCbis&amp;"µ",",","µ",1+INT(COUNTIF(J$1:J24,J25)/SommevirgcellBbis)))
-(IFERROR(SEARCH("µ",SUBSTITUTE(CelluleCbis,",","µ",INT(COUNTIF(J$1:J24,J25)/SommevirgcellBbis)))+2,1))
),"")</f>
        <v>Grande Surface</v>
      </c>
      <c r="P25" s="2">
        <f t="shared" ca="1" si="1"/>
        <v>11</v>
      </c>
      <c r="Q25" s="3" t="e">
        <f t="shared" ca="1" si="2"/>
        <v>#VALUE!</v>
      </c>
      <c r="R25" s="3">
        <f t="shared" ca="1" si="3"/>
        <v>0</v>
      </c>
      <c r="S25" s="3" t="e">
        <f t="shared" ca="1" si="4"/>
        <v>#VALUE!</v>
      </c>
      <c r="T25" s="3" t="str">
        <f t="shared" ca="1" si="5"/>
        <v/>
      </c>
      <c r="U25" s="3" t="str">
        <f t="shared" ca="1" si="6"/>
        <v/>
      </c>
    </row>
    <row r="26" spans="10:21" x14ac:dyDescent="0.25">
      <c r="J26" s="7" t="str">
        <f t="array" aca="1" ref="J26" ca="1">IFERROR(IF(COUNTIF(J$1:J25,J25)&lt;(SommevirgCellB*SommevirgcellC),J25,INDEX(PlageA,MATCH(J25,PlageA,0)+1)),"")</f>
        <v>Recette 2</v>
      </c>
      <c r="K26" s="5" t="str">
        <f t="array" aca="1" ref="K26" ca="1">IF(J26="","",IF(COUNTIF(J$1:J26,J26)&gt;SommevirgcellBbis,OFFSET(K26,-SommevirgcellBbis,),MID(CelluleBbis,IFERROR(SEARCH("µ",SUBSTITUTE(CelluleBbis,",","µ",COUNTIF(J$1:J25,J26)))+2,1),SEARCH("µ",SUBSTITUTE(CelluleBbis&amp;"µ",",","µ",COUNTIF(J$1:J26,J26)))-(IFERROR(SEARCH("µ",SUBSTITUTE(CelluleBbis,",","µ",COUNTIF(J$1:J25,J26))),-1))-2)))</f>
        <v>Poireau</v>
      </c>
      <c r="L26" s="6" t="str">
        <f t="array" aca="1" ref="L26" ca="1">IFERROR(MID(CelluleCbis,
IFERROR(SEARCH("µ",SUBSTITUTE(CelluleCbis,",","µ",INT(COUNTIF(J$1:J25,J26)/SommevirgcellBbis)))+2,1),
SEARCH("µ",SUBSTITUTE(CelluleCbis&amp;"µ",",","µ",1+INT(COUNTIF(J$1:J25,J26)/SommevirgcellBbis)))
-(IFERROR(SEARCH("µ",SUBSTITUTE(CelluleCbis,",","µ",INT(COUNTIF(J$1:J25,J26)/SommevirgcellBbis)))+2,1))
),"")</f>
        <v>Grande Surface</v>
      </c>
      <c r="P26" s="2">
        <f t="shared" ca="1" si="1"/>
        <v>12</v>
      </c>
      <c r="Q26" s="3" t="e">
        <f t="shared" ca="1" si="2"/>
        <v>#VALUE!</v>
      </c>
      <c r="R26" s="3">
        <f t="shared" ca="1" si="3"/>
        <v>0</v>
      </c>
      <c r="S26" s="3" t="e">
        <f t="shared" ca="1" si="4"/>
        <v>#VALUE!</v>
      </c>
      <c r="T26" s="3" t="str">
        <f t="shared" ca="1" si="5"/>
        <v/>
      </c>
      <c r="U26" s="3" t="str">
        <f t="shared" ca="1" si="6"/>
        <v/>
      </c>
    </row>
    <row r="27" spans="10:21" x14ac:dyDescent="0.25">
      <c r="J27" s="7" t="str">
        <f t="array" aca="1" ref="J27" ca="1">IFERROR(IF(COUNTIF(J$1:J26,J26)&lt;(SommevirgCellB*SommevirgcellC),J26,INDEX(PlageA,MATCH(J26,PlageA,0)+1)),"")</f>
        <v>Recette 3</v>
      </c>
      <c r="K27" s="5" t="str">
        <f t="array" aca="1" ref="K27" ca="1">IF(J27="","",IF(COUNTIF(J$1:J27,J27)&gt;SommevirgcellBbis,OFFSET(K27,-SommevirgcellBbis,),MID(CelluleBbis,IFERROR(SEARCH("µ",SUBSTITUTE(CelluleBbis,",","µ",COUNTIF(J$1:J26,J27)))+2,1),SEARCH("µ",SUBSTITUTE(CelluleBbis&amp;"µ",",","µ",COUNTIF(J$1:J27,J27)))-(IFERROR(SEARCH("µ",SUBSTITUTE(CelluleBbis,",","µ",COUNTIF(J$1:J26,J27))),-1))-2)))</f>
        <v>Cerise</v>
      </c>
      <c r="L27" s="6" t="str">
        <f t="array" aca="1" ref="L27" ca="1">IFERROR(MID(CelluleCbis,
IFERROR(SEARCH("µ",SUBSTITUTE(CelluleCbis,",","µ",INT(COUNTIF(J$1:J26,J27)/SommevirgcellBbis)))+2,1),
SEARCH("µ",SUBSTITUTE(CelluleCbis&amp;"µ",",","µ",1+INT(COUNTIF(J$1:J26,J27)/SommevirgcellBbis)))
-(IFERROR(SEARCH("µ",SUBSTITUTE(CelluleCbis,",","µ",INT(COUNTIF(J$1:J26,J27)/SommevirgcellBbis)))+2,1))
),"")</f>
        <v>Marché</v>
      </c>
      <c r="P27" s="2">
        <f t="shared" ca="1" si="1"/>
        <v>13</v>
      </c>
      <c r="Q27" s="3" t="e">
        <f t="shared" ca="1" si="2"/>
        <v>#VALUE!</v>
      </c>
      <c r="R27" s="3">
        <f t="shared" ca="1" si="3"/>
        <v>0</v>
      </c>
      <c r="S27" s="3" t="e">
        <f t="shared" ca="1" si="4"/>
        <v>#VALUE!</v>
      </c>
      <c r="T27" s="3" t="str">
        <f t="shared" ca="1" si="5"/>
        <v/>
      </c>
      <c r="U27" s="3" t="str">
        <f t="shared" ca="1" si="6"/>
        <v/>
      </c>
    </row>
    <row r="28" spans="10:21" x14ac:dyDescent="0.25">
      <c r="J28" s="7" t="str">
        <f t="array" aca="1" ref="J28" ca="1">IFERROR(IF(COUNTIF(J$1:J27,J27)&lt;(SommevirgCellB*SommevirgcellC),J27,INDEX(PlageA,MATCH(J27,PlageA,0)+1)),"")</f>
        <v>Recette 3</v>
      </c>
      <c r="K28" s="5" t="str">
        <f t="array" aca="1" ref="K28" ca="1">IF(J28="","",IF(COUNTIF(J$1:J28,J28)&gt;SommevirgcellBbis,OFFSET(K28,-SommevirgcellBbis,),MID(CelluleBbis,IFERROR(SEARCH("µ",SUBSTITUTE(CelluleBbis,",","µ",COUNTIF(J$1:J27,J28)))+2,1),SEARCH("µ",SUBSTITUTE(CelluleBbis&amp;"µ",",","µ",COUNTIF(J$1:J28,J28)))-(IFERROR(SEARCH("µ",SUBSTITUTE(CelluleBbis,",","µ",COUNTIF(J$1:J27,J28))),-1))-2)))</f>
        <v>Tomate</v>
      </c>
      <c r="L28" s="6" t="str">
        <f t="array" aca="1" ref="L28" ca="1">IFERROR(MID(CelluleCbis,
IFERROR(SEARCH("µ",SUBSTITUTE(CelluleCbis,",","µ",INT(COUNTIF(J$1:J27,J28)/SommevirgcellBbis)))+2,1),
SEARCH("µ",SUBSTITUTE(CelluleCbis&amp;"µ",",","µ",1+INT(COUNTIF(J$1:J27,J28)/SommevirgcellBbis)))
-(IFERROR(SEARCH("µ",SUBSTITUTE(CelluleCbis,",","µ",INT(COUNTIF(J$1:J27,J28)/SommevirgcellBbis)))+2,1))
),"")</f>
        <v>Marché</v>
      </c>
      <c r="P28" s="2">
        <f t="shared" ca="1" si="1"/>
        <v>14</v>
      </c>
      <c r="Q28" s="3" t="e">
        <f t="shared" ca="1" si="2"/>
        <v>#VALUE!</v>
      </c>
      <c r="R28" s="3">
        <f t="shared" ca="1" si="3"/>
        <v>0</v>
      </c>
      <c r="S28" s="3" t="e">
        <f t="shared" ca="1" si="4"/>
        <v>#VALUE!</v>
      </c>
      <c r="T28" s="3" t="str">
        <f t="shared" ca="1" si="5"/>
        <v/>
      </c>
      <c r="U28" s="3" t="str">
        <f t="shared" ca="1" si="6"/>
        <v/>
      </c>
    </row>
    <row r="29" spans="10:21" x14ac:dyDescent="0.25">
      <c r="J29" s="7" t="str">
        <f t="array" aca="1" ref="J29" ca="1">IFERROR(IF(COUNTIF(J$1:J28,J28)&lt;(SommevirgCellB*SommevirgcellC),J28,INDEX(PlageA,MATCH(J28,PlageA,0)+1)),"")</f>
        <v>Recette 3</v>
      </c>
      <c r="K29" s="5" t="str">
        <f t="array" aca="1" ref="K29" ca="1">IF(J29="","",IF(COUNTIF(J$1:J29,J29)&gt;SommevirgcellBbis,OFFSET(K29,-SommevirgcellBbis,),MID(CelluleBbis,IFERROR(SEARCH("µ",SUBSTITUTE(CelluleBbis,",","µ",COUNTIF(J$1:J28,J29)))+2,1),SEARCH("µ",SUBSTITUTE(CelluleBbis&amp;"µ",",","µ",COUNTIF(J$1:J29,J29)))-(IFERROR(SEARCH("µ",SUBSTITUTE(CelluleBbis,",","µ",COUNTIF(J$1:J28,J29))),-1))-2)))</f>
        <v>Poivron Vert</v>
      </c>
      <c r="L29" s="6" t="str">
        <f t="array" aca="1" ref="L29" ca="1">IFERROR(MID(CelluleCbis,
IFERROR(SEARCH("µ",SUBSTITUTE(CelluleCbis,",","µ",INT(COUNTIF(J$1:J28,J29)/SommevirgcellBbis)))+2,1),
SEARCH("µ",SUBSTITUTE(CelluleCbis&amp;"µ",",","µ",1+INT(COUNTIF(J$1:J28,J29)/SommevirgcellBbis)))
-(IFERROR(SEARCH("µ",SUBSTITUTE(CelluleCbis,",","µ",INT(COUNTIF(J$1:J28,J29)/SommevirgcellBbis)))+2,1))
),"")</f>
        <v>Marché</v>
      </c>
      <c r="P29" s="2">
        <f t="shared" ca="1" si="1"/>
        <v>15</v>
      </c>
      <c r="Q29" s="3" t="e">
        <f t="shared" ca="1" si="2"/>
        <v>#VALUE!</v>
      </c>
      <c r="R29" s="3">
        <f t="shared" ca="1" si="3"/>
        <v>0</v>
      </c>
      <c r="S29" s="3" t="e">
        <f t="shared" ca="1" si="4"/>
        <v>#VALUE!</v>
      </c>
      <c r="T29" s="3" t="str">
        <f t="shared" ca="1" si="5"/>
        <v/>
      </c>
      <c r="U29" s="3" t="str">
        <f t="shared" ca="1" si="6"/>
        <v/>
      </c>
    </row>
    <row r="30" spans="10:21" x14ac:dyDescent="0.25">
      <c r="J30" s="7" t="str">
        <f t="array" aca="1" ref="J30" ca="1">IFERROR(IF(COUNTIF(J$1:J29,J29)&lt;(SommevirgCellB*SommevirgcellC),J29,INDEX(PlageA,MATCH(J29,PlageA,0)+1)),"")</f>
        <v>Recette 3</v>
      </c>
      <c r="K30" s="5" t="str">
        <f t="array" aca="1" ref="K30" ca="1">IF(J30="","",IF(COUNTIF(J$1:J30,J30)&gt;SommevirgcellBbis,OFFSET(K30,-SommevirgcellBbis,),MID(CelluleBbis,IFERROR(SEARCH("µ",SUBSTITUTE(CelluleBbis,",","µ",COUNTIF(J$1:J29,J30)))+2,1),SEARCH("µ",SUBSTITUTE(CelluleBbis&amp;"µ",",","µ",COUNTIF(J$1:J30,J30)))-(IFERROR(SEARCH("µ",SUBSTITUTE(CelluleBbis,",","µ",COUNTIF(J$1:J29,J30))),-1))-2)))</f>
        <v>Banane</v>
      </c>
      <c r="L30" s="6" t="str">
        <f t="array" aca="1" ref="L30" ca="1">IFERROR(MID(CelluleCbis,
IFERROR(SEARCH("µ",SUBSTITUTE(CelluleCbis,",","µ",INT(COUNTIF(J$1:J29,J30)/SommevirgcellBbis)))+2,1),
SEARCH("µ",SUBSTITUTE(CelluleCbis&amp;"µ",",","µ",1+INT(COUNTIF(J$1:J29,J30)/SommevirgcellBbis)))
-(IFERROR(SEARCH("µ",SUBSTITUTE(CelluleCbis,",","µ",INT(COUNTIF(J$1:J29,J30)/SommevirgcellBbis)))+2,1))
),"")</f>
        <v>Marché</v>
      </c>
      <c r="P30" s="2">
        <f t="shared" ca="1" si="1"/>
        <v>16</v>
      </c>
      <c r="Q30" s="3" t="e">
        <f t="shared" ca="1" si="2"/>
        <v>#VALUE!</v>
      </c>
      <c r="R30" s="3">
        <f t="shared" ca="1" si="3"/>
        <v>0</v>
      </c>
      <c r="S30" s="3" t="e">
        <f t="shared" ca="1" si="4"/>
        <v>#VALUE!</v>
      </c>
      <c r="T30" s="3" t="str">
        <f t="shared" ca="1" si="5"/>
        <v/>
      </c>
      <c r="U30" s="3" t="str">
        <f t="shared" ca="1" si="6"/>
        <v/>
      </c>
    </row>
    <row r="31" spans="10:21" x14ac:dyDescent="0.25">
      <c r="J31" s="7" t="str">
        <f t="array" aca="1" ref="J31" ca="1">IFERROR(IF(COUNTIF(J$1:J30,J30)&lt;(SommevirgCellB*SommevirgcellC),J30,INDEX(PlageA,MATCH(J30,PlageA,0)+1)),"")</f>
        <v>Recette 18</v>
      </c>
      <c r="K31" s="5" t="str">
        <f t="array" aca="1" ref="K31" ca="1">IF(J31="","",IF(COUNTIF(J$1:J31,J31)&gt;SommevirgcellBbis,OFFSET(K31,-SommevirgcellBbis,),MID(CelluleBbis,IFERROR(SEARCH("µ",SUBSTITUTE(CelluleBbis,",","µ",COUNTIF(J$1:J30,J31)))+2,1),SEARCH("µ",SUBSTITUTE(CelluleBbis&amp;"µ",",","µ",COUNTIF(J$1:J31,J31)))-(IFERROR(SEARCH("µ",SUBSTITUTE(CelluleBbis,",","µ",COUNTIF(J$1:J30,J31))),-1))-2)))</f>
        <v>Tomate</v>
      </c>
      <c r="L31" s="6" t="str">
        <f t="array" aca="1" ref="L31" ca="1">IFERROR(MID(CelluleCbis,
IFERROR(SEARCH("µ",SUBSTITUTE(CelluleCbis,",","µ",INT(COUNTIF(J$1:J30,J31)/SommevirgcellBbis)))+2,1),
SEARCH("µ",SUBSTITUTE(CelluleCbis&amp;"µ",",","µ",1+INT(COUNTIF(J$1:J30,J31)/SommevirgcellBbis)))
-(IFERROR(SEARCH("µ",SUBSTITUTE(CelluleCbis,",","µ",INT(COUNTIF(J$1:J30,J31)/SommevirgcellBbis)))+2,1))
),"")</f>
        <v>Marché</v>
      </c>
      <c r="P31" s="2">
        <f t="shared" ca="1" si="1"/>
        <v>17</v>
      </c>
      <c r="Q31" s="3" t="e">
        <f t="shared" ca="1" si="2"/>
        <v>#VALUE!</v>
      </c>
      <c r="R31" s="3">
        <f t="shared" ca="1" si="3"/>
        <v>0</v>
      </c>
      <c r="S31" s="3" t="e">
        <f t="shared" ca="1" si="4"/>
        <v>#VALUE!</v>
      </c>
      <c r="T31" s="3" t="str">
        <f t="shared" ca="1" si="5"/>
        <v/>
      </c>
      <c r="U31" s="3" t="str">
        <f t="shared" ca="1" si="6"/>
        <v/>
      </c>
    </row>
    <row r="32" spans="10:21" x14ac:dyDescent="0.25">
      <c r="J32" s="7" t="str">
        <f t="array" aca="1" ref="J32" ca="1">IFERROR(IF(COUNTIF(J$1:J31,J31)&lt;(SommevirgCellB*SommevirgcellC),J31,INDEX(PlageA,MATCH(J31,PlageA,0)+1)),"")</f>
        <v>Recette 18</v>
      </c>
      <c r="K32" s="5" t="str">
        <f t="array" aca="1" ref="K32" ca="1">IF(J32="","",IF(COUNTIF(J$1:J32,J32)&gt;SommevirgcellBbis,OFFSET(K32,-SommevirgcellBbis,),MID(CelluleBbis,IFERROR(SEARCH("µ",SUBSTITUTE(CelluleBbis,",","µ",COUNTIF(J$1:J31,J32)))+2,1),SEARCH("µ",SUBSTITUTE(CelluleBbis&amp;"µ",",","µ",COUNTIF(J$1:J32,J32)))-(IFERROR(SEARCH("µ",SUBSTITUTE(CelluleBbis,",","µ",COUNTIF(J$1:J31,J32))),-1))-2)))</f>
        <v>Choux</v>
      </c>
      <c r="L32" s="6" t="str">
        <f t="array" aca="1" ref="L32" ca="1">IFERROR(MID(CelluleCbis,
IFERROR(SEARCH("µ",SUBSTITUTE(CelluleCbis,",","µ",INT(COUNTIF(J$1:J31,J32)/SommevirgcellBbis)))+2,1),
SEARCH("µ",SUBSTITUTE(CelluleCbis&amp;"µ",",","µ",1+INT(COUNTIF(J$1:J31,J32)/SommevirgcellBbis)))
-(IFERROR(SEARCH("µ",SUBSTITUTE(CelluleCbis,",","µ",INT(COUNTIF(J$1:J31,J32)/SommevirgcellBbis)))+2,1))
),"")</f>
        <v>Marché</v>
      </c>
      <c r="P32" s="2">
        <f t="shared" ca="1" si="1"/>
        <v>18</v>
      </c>
      <c r="Q32" s="3" t="e">
        <f t="shared" ca="1" si="2"/>
        <v>#VALUE!</v>
      </c>
      <c r="R32" s="3">
        <f t="shared" ca="1" si="3"/>
        <v>0</v>
      </c>
      <c r="S32" s="3" t="e">
        <f t="shared" ca="1" si="4"/>
        <v>#VALUE!</v>
      </c>
      <c r="T32" s="3" t="str">
        <f t="shared" ca="1" si="5"/>
        <v/>
      </c>
      <c r="U32" s="3" t="str">
        <f t="shared" ca="1" si="6"/>
        <v/>
      </c>
    </row>
    <row r="33" spans="10:21" x14ac:dyDescent="0.25">
      <c r="J33" s="7" t="str">
        <f t="array" aca="1" ref="J33" ca="1">IFERROR(IF(COUNTIF(J$1:J32,J32)&lt;(SommevirgCellB*SommevirgcellC),J32,INDEX(PlageA,MATCH(J32,PlageA,0)+1)),"")</f>
        <v>Recette 18</v>
      </c>
      <c r="K33" s="8" t="str">
        <f t="array" aca="1" ref="K33" ca="1">IF(J33="","",IF(COUNTIF(J$1:J33,J33)&gt;SommevirgcellBbis,OFFSET(K33,-SommevirgcellBbis,),MID(CelluleBbis,IFERROR(SEARCH("µ",SUBSTITUTE(CelluleBbis,",","µ",COUNTIF(J$1:J32,J33)))+2,1),SEARCH("µ",SUBSTITUTE(CelluleBbis&amp;"µ",",","µ",COUNTIF(J$1:J33,J33)))-(IFERROR(SEARCH("µ",SUBSTITUTE(CelluleBbis,",","µ",COUNTIF(J$1:J32,J33))),-1))-2)))</f>
        <v/>
      </c>
      <c r="L33" s="6" t="str">
        <f t="array" aca="1" ref="L33" ca="1">IFERROR(MID(CelluleCbis,
IFERROR(SEARCH("µ",SUBSTITUTE(CelluleCbis,",","µ",INT(COUNTIF(J$1:J32,J33)/SommevirgcellBbis)))+2,1),
SEARCH("µ",SUBSTITUTE(CelluleCbis&amp;"µ",",","µ",1+INT(COUNTIF(J$1:J32,J33)/SommevirgcellBbis)))
-(IFERROR(SEARCH("µ",SUBSTITUTE(CelluleCbis,",","µ",INT(COUNTIF(J$1:J32,J33)/SommevirgcellBbis)))+2,1))
),"")</f>
        <v>Marché</v>
      </c>
      <c r="P33" s="2">
        <f t="shared" ca="1" si="1"/>
        <v>19</v>
      </c>
      <c r="Q33" s="3" t="e">
        <f t="shared" ca="1" si="2"/>
        <v>#VALUE!</v>
      </c>
      <c r="R33" s="3">
        <f t="shared" ca="1" si="3"/>
        <v>0</v>
      </c>
      <c r="S33" s="3" t="e">
        <f t="shared" ca="1" si="4"/>
        <v>#VALUE!</v>
      </c>
      <c r="T33" s="3" t="str">
        <f t="shared" ca="1" si="5"/>
        <v/>
      </c>
      <c r="U33" s="3" t="str">
        <f t="shared" ca="1" si="6"/>
        <v/>
      </c>
    </row>
    <row r="34" spans="10:21" x14ac:dyDescent="0.25">
      <c r="J34" s="7" t="str">
        <f t="array" aca="1" ref="J34" ca="1">IFERROR(IF(COUNTIF(J$1:J33,J33)&lt;(SommevirgCellB*SommevirgcellC),J33,INDEX(PlageA,MATCH(J33,PlageA,0)+1)),"")</f>
        <v>Recette 18</v>
      </c>
      <c r="K34" s="5" t="str">
        <f t="array" aca="1" ref="K34" ca="1">IF(J34="","",IF(COUNTIF(J$1:J34,J34)&gt;SommevirgcellBbis,OFFSET(K34,-SommevirgcellBbis,),MID(CelluleBbis,IFERROR(SEARCH("µ",SUBSTITUTE(CelluleBbis,",","µ",COUNTIF(J$1:J33,J34)))+2,1),SEARCH("µ",SUBSTITUTE(CelluleBbis&amp;"µ",",","µ",COUNTIF(J$1:J34,J34)))-(IFERROR(SEARCH("µ",SUBSTITUTE(CelluleBbis,",","µ",COUNTIF(J$1:J33,J34))),-1))-2)))</f>
        <v>Concombre</v>
      </c>
      <c r="L34" s="6" t="str">
        <f t="array" aca="1" ref="L34" ca="1">IFERROR(MID(CelluleCbis,
IFERROR(SEARCH("µ",SUBSTITUTE(CelluleCbis,",","µ",INT(COUNTIF(J$1:J33,J34)/SommevirgcellBbis)))+2,1),
SEARCH("µ",SUBSTITUTE(CelluleCbis&amp;"µ",",","µ",1+INT(COUNTIF(J$1:J33,J34)/SommevirgcellBbis)))
-(IFERROR(SEARCH("µ",SUBSTITUTE(CelluleCbis,",","µ",INT(COUNTIF(J$1:J33,J34)/SommevirgcellBbis)))+2,1))
),"")</f>
        <v>Marché</v>
      </c>
      <c r="P34" s="2">
        <f t="shared" ca="1" si="1"/>
        <v>20</v>
      </c>
      <c r="Q34" s="3" t="e">
        <f t="shared" ca="1" si="2"/>
        <v>#VALUE!</v>
      </c>
      <c r="R34" s="3">
        <f t="shared" ca="1" si="3"/>
        <v>0</v>
      </c>
      <c r="S34" s="3" t="e">
        <f t="shared" ca="1" si="4"/>
        <v>#VALUE!</v>
      </c>
      <c r="T34" s="3" t="str">
        <f t="shared" ca="1" si="5"/>
        <v/>
      </c>
      <c r="U34" s="3" t="str">
        <f t="shared" ca="1" si="6"/>
        <v/>
      </c>
    </row>
    <row r="35" spans="10:21" x14ac:dyDescent="0.25">
      <c r="J35" s="7" t="str">
        <f t="array" aca="1" ref="J35" ca="1">IFERROR(IF(COUNTIF(J$1:J34,J34)&lt;(SommevirgCellB*SommevirgcellC),J34,INDEX(PlageA,MATCH(J34,PlageA,0)+1)),"")</f>
        <v>Recette 18</v>
      </c>
      <c r="K35" s="5" t="str">
        <f t="array" aca="1" ref="K35" ca="1">IF(J35="","",IF(COUNTIF(J$1:J35,J35)&gt;SommevirgcellBbis,OFFSET(K35,-SommevirgcellBbis,),MID(CelluleBbis,IFERROR(SEARCH("µ",SUBSTITUTE(CelluleBbis,",","µ",COUNTIF(J$1:J34,J35)))+2,1),SEARCH("µ",SUBSTITUTE(CelluleBbis&amp;"µ",",","µ",COUNTIF(J$1:J35,J35)))-(IFERROR(SEARCH("µ",SUBSTITUTE(CelluleBbis,",","µ",COUNTIF(J$1:J34,J35))),-1))-2)))</f>
        <v>Tomate</v>
      </c>
      <c r="L35" s="6" t="str">
        <f t="array" aca="1" ref="L35" ca="1">IFERROR(MID(CelluleCbis,
IFERROR(SEARCH("µ",SUBSTITUTE(CelluleCbis,",","µ",INT(COUNTIF(J$1:J34,J35)/SommevirgcellBbis)))+2,1),
SEARCH("µ",SUBSTITUTE(CelluleCbis&amp;"µ",",","µ",1+INT(COUNTIF(J$1:J34,J35)/SommevirgcellBbis)))
-(IFERROR(SEARCH("µ",SUBSTITUTE(CelluleCbis,",","µ",INT(COUNTIF(J$1:J34,J35)/SommevirgcellBbis)))+2,1))
),"")</f>
        <v>Producteur</v>
      </c>
      <c r="P35" s="2">
        <f t="shared" ca="1" si="1"/>
        <v>21</v>
      </c>
      <c r="Q35" s="3" t="e">
        <f t="shared" ca="1" si="2"/>
        <v>#VALUE!</v>
      </c>
      <c r="R35" s="3">
        <f t="shared" ca="1" si="3"/>
        <v>0</v>
      </c>
      <c r="S35" s="3" t="e">
        <f t="shared" ca="1" si="4"/>
        <v>#VALUE!</v>
      </c>
      <c r="T35" s="3" t="str">
        <f t="shared" ca="1" si="5"/>
        <v/>
      </c>
      <c r="U35" s="3" t="str">
        <f t="shared" ca="1" si="6"/>
        <v/>
      </c>
    </row>
    <row r="36" spans="10:21" x14ac:dyDescent="0.25">
      <c r="J36" s="7" t="str">
        <f t="array" aca="1" ref="J36" ca="1">IFERROR(IF(COUNTIF(J$1:J35,J35)&lt;(SommevirgCellB*SommevirgcellC),J35,INDEX(PlageA,MATCH(J35,PlageA,0)+1)),"")</f>
        <v>Recette 18</v>
      </c>
      <c r="K36" s="5" t="str">
        <f t="array" aca="1" ref="K36" ca="1">IF(J36="","",IF(COUNTIF(J$1:J36,J36)&gt;SommevirgcellBbis,OFFSET(K36,-SommevirgcellBbis,),MID(CelluleBbis,IFERROR(SEARCH("µ",SUBSTITUTE(CelluleBbis,",","µ",COUNTIF(J$1:J35,J36)))+2,1),SEARCH("µ",SUBSTITUTE(CelluleBbis&amp;"µ",",","µ",COUNTIF(J$1:J36,J36)))-(IFERROR(SEARCH("µ",SUBSTITUTE(CelluleBbis,",","µ",COUNTIF(J$1:J35,J36))),-1))-2)))</f>
        <v>Choux</v>
      </c>
      <c r="L36" s="6" t="str">
        <f t="array" aca="1" ref="L36" ca="1">IFERROR(MID(CelluleCbis,
IFERROR(SEARCH("µ",SUBSTITUTE(CelluleCbis,",","µ",INT(COUNTIF(J$1:J35,J36)/SommevirgcellBbis)))+2,1),
SEARCH("µ",SUBSTITUTE(CelluleCbis&amp;"µ",",","µ",1+INT(COUNTIF(J$1:J35,J36)/SommevirgcellBbis)))
-(IFERROR(SEARCH("µ",SUBSTITUTE(CelluleCbis,",","µ",INT(COUNTIF(J$1:J35,J36)/SommevirgcellBbis)))+2,1))
),"")</f>
        <v>Producteur</v>
      </c>
      <c r="P36" s="2">
        <f t="shared" ca="1" si="1"/>
        <v>22</v>
      </c>
      <c r="Q36" s="3" t="e">
        <f t="shared" ca="1" si="2"/>
        <v>#VALUE!</v>
      </c>
      <c r="R36" s="3">
        <f t="shared" ca="1" si="3"/>
        <v>0</v>
      </c>
      <c r="S36" s="3" t="e">
        <f t="shared" ca="1" si="4"/>
        <v>#VALUE!</v>
      </c>
      <c r="T36" s="3" t="str">
        <f t="shared" ca="1" si="5"/>
        <v/>
      </c>
      <c r="U36" s="3" t="str">
        <f t="shared" ca="1" si="6"/>
        <v/>
      </c>
    </row>
    <row r="37" spans="10:21" x14ac:dyDescent="0.25">
      <c r="J37" s="7" t="str">
        <f t="array" aca="1" ref="J37" ca="1">IFERROR(IF(COUNTIF(J$1:J36,J36)&lt;(SommevirgCellB*SommevirgcellC),J36,INDEX(PlageA,MATCH(J36,PlageA,0)+1)),"")</f>
        <v>Recette 18</v>
      </c>
      <c r="K37" s="5" t="str">
        <f t="array" aca="1" ref="K37" ca="1">IF(J37="","",IF(COUNTIF(J$1:J37,J37)&gt;SommevirgcellBbis,OFFSET(K37,-SommevirgcellBbis,),MID(CelluleBbis,IFERROR(SEARCH("µ",SUBSTITUTE(CelluleBbis,",","µ",COUNTIF(J$1:J36,J37)))+2,1),SEARCH("µ",SUBSTITUTE(CelluleBbis&amp;"µ",",","µ",COUNTIF(J$1:J37,J37)))-(IFERROR(SEARCH("µ",SUBSTITUTE(CelluleBbis,",","µ",COUNTIF(J$1:J36,J37))),-1))-2)))</f>
        <v/>
      </c>
      <c r="L37" s="6" t="str">
        <f t="array" aca="1" ref="L37" ca="1">IFERROR(MID(CelluleCbis,
IFERROR(SEARCH("µ",SUBSTITUTE(CelluleCbis,",","µ",INT(COUNTIF(J$1:J36,J37)/SommevirgcellBbis)))+2,1),
SEARCH("µ",SUBSTITUTE(CelluleCbis&amp;"µ",",","µ",1+INT(COUNTIF(J$1:J36,J37)/SommevirgcellBbis)))
-(IFERROR(SEARCH("µ",SUBSTITUTE(CelluleCbis,",","µ",INT(COUNTIF(J$1:J36,J37)/SommevirgcellBbis)))+2,1))
),"")</f>
        <v>Producteur</v>
      </c>
      <c r="P37" s="2">
        <f t="shared" ca="1" si="1"/>
        <v>23</v>
      </c>
      <c r="Q37" s="3" t="e">
        <f t="shared" ca="1" si="2"/>
        <v>#VALUE!</v>
      </c>
      <c r="R37" s="3">
        <f t="shared" ca="1" si="3"/>
        <v>0</v>
      </c>
      <c r="S37" s="3" t="e">
        <f t="shared" ca="1" si="4"/>
        <v>#VALUE!</v>
      </c>
      <c r="T37" s="3" t="str">
        <f t="shared" ca="1" si="5"/>
        <v/>
      </c>
      <c r="U37" s="3" t="str">
        <f t="shared" ca="1" si="6"/>
        <v/>
      </c>
    </row>
    <row r="38" spans="10:21" x14ac:dyDescent="0.25">
      <c r="J38" s="7" t="str">
        <f t="array" aca="1" ref="J38" ca="1">IFERROR(IF(COUNTIF(J$1:J37,J37)&lt;(SommevirgCellB*SommevirgcellC),J37,INDEX(PlageA,MATCH(J37,PlageA,0)+1)),"")</f>
        <v>Recette 18</v>
      </c>
      <c r="K38" s="5" t="str">
        <f t="array" aca="1" ref="K38" ca="1">IF(J38="","",IF(COUNTIF(J$1:J38,J38)&gt;SommevirgcellBbis,OFFSET(K38,-SommevirgcellBbis,),MID(CelluleBbis,IFERROR(SEARCH("µ",SUBSTITUTE(CelluleBbis,",","µ",COUNTIF(J$1:J37,J38)))+2,1),SEARCH("µ",SUBSTITUTE(CelluleBbis&amp;"µ",",","µ",COUNTIF(J$1:J38,J38)))-(IFERROR(SEARCH("µ",SUBSTITUTE(CelluleBbis,",","µ",COUNTIF(J$1:J37,J38))),-1))-2)))</f>
        <v>Concombre</v>
      </c>
      <c r="L38" s="6" t="str">
        <f t="array" aca="1" ref="L38" ca="1">IFERROR(MID(CelluleCbis,
IFERROR(SEARCH("µ",SUBSTITUTE(CelluleCbis,",","µ",INT(COUNTIF(J$1:J37,J38)/SommevirgcellBbis)))+2,1),
SEARCH("µ",SUBSTITUTE(CelluleCbis&amp;"µ",",","µ",1+INT(COUNTIF(J$1:J37,J38)/SommevirgcellBbis)))
-(IFERROR(SEARCH("µ",SUBSTITUTE(CelluleCbis,",","µ",INT(COUNTIF(J$1:J37,J38)/SommevirgcellBbis)))+2,1))
),"")</f>
        <v>Producteur</v>
      </c>
      <c r="P38" s="2">
        <f t="shared" ca="1" si="1"/>
        <v>24</v>
      </c>
      <c r="Q38" s="3" t="e">
        <f t="shared" ca="1" si="2"/>
        <v>#VALUE!</v>
      </c>
      <c r="R38" s="3">
        <f t="shared" ca="1" si="3"/>
        <v>0</v>
      </c>
      <c r="S38" s="3" t="e">
        <f t="shared" ca="1" si="4"/>
        <v>#VALUE!</v>
      </c>
      <c r="T38" s="3" t="str">
        <f t="shared" ca="1" si="5"/>
        <v/>
      </c>
      <c r="U38" s="3" t="str">
        <f t="shared" ca="1" si="6"/>
        <v/>
      </c>
    </row>
    <row r="39" spans="10:21" x14ac:dyDescent="0.25">
      <c r="J39" s="7" t="str">
        <f t="array" aca="1" ref="J39" ca="1">IFERROR(IF(COUNTIF(J$1:J38,J38)&lt;(SommevirgCellB*SommevirgcellC),J38,INDEX(PlageA,MATCH(J38,PlageA,0)+1)),"")</f>
        <v/>
      </c>
      <c r="K39" s="5" t="str">
        <f t="array" aca="1" ref="K39" ca="1">IF(J39="","",IF(COUNTIF(J$1:J39,J39)&gt;SommevirgcellBbis,OFFSET(K39,-SommevirgcellBbis,),MID(CelluleBbis,IFERROR(SEARCH("µ",SUBSTITUTE(CelluleBbis,",","µ",COUNTIF(J$1:J38,J39)))+2,1),SEARCH("µ",SUBSTITUTE(CelluleBbis&amp;"µ",",","µ",COUNTIF(J$1:J39,J39)))-(IFERROR(SEARCH("µ",SUBSTITUTE(CelluleBbis,",","µ",COUNTIF(J$1:J38,J39))),-1))-2)))</f>
        <v/>
      </c>
      <c r="L39" s="6" t="str">
        <f t="array" aca="1" ref="L39" ca="1">IFERROR(MID(CelluleCbis,
IFERROR(SEARCH("µ",SUBSTITUTE(CelluleCbis,",","µ",INT(COUNTIF(J$1:J38,J39)/SommevirgcellBbis)))+2,1),
SEARCH("µ",SUBSTITUTE(CelluleCbis&amp;"µ",",","µ",1+INT(COUNTIF(J$1:J38,J39)/SommevirgcellBbis)))
-(IFERROR(SEARCH("µ",SUBSTITUTE(CelluleCbis,",","µ",INT(COUNTIF(J$1:J38,J39)/SommevirgcellBbis)))+2,1))
),"")</f>
        <v/>
      </c>
      <c r="P39" s="2">
        <f t="shared" ca="1" si="1"/>
        <v>25</v>
      </c>
      <c r="Q39" s="3" t="e">
        <f t="shared" ca="1" si="2"/>
        <v>#VALUE!</v>
      </c>
      <c r="R39" s="3">
        <f t="shared" ca="1" si="3"/>
        <v>0</v>
      </c>
      <c r="S39" s="3" t="e">
        <f t="shared" ca="1" si="4"/>
        <v>#VALUE!</v>
      </c>
      <c r="T39" s="3" t="str">
        <f t="shared" ca="1" si="5"/>
        <v/>
      </c>
      <c r="U39" s="3" t="str">
        <f t="shared" ca="1" si="6"/>
        <v/>
      </c>
    </row>
    <row r="40" spans="10:21" x14ac:dyDescent="0.25">
      <c r="P40" s="2">
        <f t="shared" ca="1" si="1"/>
        <v>26</v>
      </c>
      <c r="Q40" s="3" t="e">
        <f t="shared" ca="1" si="2"/>
        <v>#VALUE!</v>
      </c>
      <c r="R40" s="3">
        <f t="shared" ca="1" si="3"/>
        <v>0</v>
      </c>
      <c r="S40" s="3" t="e">
        <f t="shared" ca="1" si="4"/>
        <v>#VALUE!</v>
      </c>
      <c r="T40" s="3" t="str">
        <f t="shared" ca="1" si="5"/>
        <v/>
      </c>
      <c r="U40" s="3" t="str">
        <f t="shared" ca="1" si="6"/>
        <v/>
      </c>
    </row>
    <row r="41" spans="10:21" x14ac:dyDescent="0.25">
      <c r="J41" t="s">
        <v>21</v>
      </c>
      <c r="K41" t="s">
        <v>17</v>
      </c>
      <c r="L41" t="s">
        <v>14</v>
      </c>
      <c r="P41" s="2">
        <f t="shared" ca="1" si="1"/>
        <v>27</v>
      </c>
      <c r="Q41" s="3" t="e">
        <f t="shared" ca="1" si="2"/>
        <v>#VALUE!</v>
      </c>
      <c r="R41" s="3">
        <f t="shared" ca="1" si="3"/>
        <v>0</v>
      </c>
      <c r="S41" s="3" t="e">
        <f t="shared" ca="1" si="4"/>
        <v>#VALUE!</v>
      </c>
      <c r="T41" s="3" t="str">
        <f t="shared" ca="1" si="5"/>
        <v/>
      </c>
      <c r="U41" s="3" t="str">
        <f t="shared" ca="1" si="6"/>
        <v/>
      </c>
    </row>
    <row r="42" spans="10:21" x14ac:dyDescent="0.25">
      <c r="K42" t="s">
        <v>22</v>
      </c>
      <c r="L42" t="s">
        <v>20</v>
      </c>
      <c r="P42" s="2">
        <f t="shared" ca="1" si="1"/>
        <v>28</v>
      </c>
      <c r="Q42" s="3" t="e">
        <f t="shared" ca="1" si="2"/>
        <v>#VALUE!</v>
      </c>
      <c r="R42" s="3">
        <f t="shared" ca="1" si="3"/>
        <v>0</v>
      </c>
      <c r="S42" s="3" t="e">
        <f t="shared" ca="1" si="4"/>
        <v>#VALUE!</v>
      </c>
      <c r="T42" s="3" t="str">
        <f t="shared" ca="1" si="5"/>
        <v/>
      </c>
      <c r="U42" s="3" t="str">
        <f t="shared" ca="1" si="6"/>
        <v/>
      </c>
    </row>
    <row r="43" spans="10:21" x14ac:dyDescent="0.25">
      <c r="P43" s="2">
        <f t="shared" ca="1" si="1"/>
        <v>29</v>
      </c>
      <c r="Q43" s="3" t="e">
        <f t="shared" ca="1" si="2"/>
        <v>#VALUE!</v>
      </c>
      <c r="R43" s="3">
        <f t="shared" ca="1" si="3"/>
        <v>0</v>
      </c>
      <c r="S43" s="3" t="e">
        <f t="shared" ca="1" si="4"/>
        <v>#VALUE!</v>
      </c>
      <c r="T43" s="3" t="str">
        <f t="shared" ca="1" si="5"/>
        <v/>
      </c>
      <c r="U43" s="3" t="str">
        <f t="shared" ca="1" si="6"/>
        <v/>
      </c>
    </row>
    <row r="44" spans="10:21" x14ac:dyDescent="0.25">
      <c r="K44" t="s">
        <v>24</v>
      </c>
      <c r="P44" s="2">
        <f t="shared" ca="1" si="1"/>
        <v>30</v>
      </c>
      <c r="Q44" s="3" t="e">
        <f t="shared" ca="1" si="2"/>
        <v>#VALUE!</v>
      </c>
      <c r="R44" s="3">
        <f t="shared" ca="1" si="3"/>
        <v>0</v>
      </c>
      <c r="S44" s="3" t="e">
        <f t="shared" ca="1" si="4"/>
        <v>#VALUE!</v>
      </c>
      <c r="T44" s="3" t="str">
        <f t="shared" ca="1" si="5"/>
        <v/>
      </c>
      <c r="U44" s="3" t="str">
        <f t="shared" ca="1" si="6"/>
        <v/>
      </c>
    </row>
    <row r="45" spans="10:21" x14ac:dyDescent="0.25">
      <c r="K45" t="s">
        <v>23</v>
      </c>
      <c r="P45" s="2">
        <f t="shared" ca="1" si="1"/>
        <v>31</v>
      </c>
      <c r="Q45" s="3" t="e">
        <f t="shared" ca="1" si="2"/>
        <v>#VALUE!</v>
      </c>
      <c r="R45" s="3">
        <f t="shared" ca="1" si="3"/>
        <v>0</v>
      </c>
      <c r="S45" s="3" t="e">
        <f t="shared" ca="1" si="4"/>
        <v>#VALUE!</v>
      </c>
      <c r="T45" s="3" t="str">
        <f t="shared" ca="1" si="5"/>
        <v/>
      </c>
      <c r="U45" s="3" t="str">
        <f t="shared" ca="1" si="6"/>
        <v/>
      </c>
    </row>
    <row r="46" spans="10:21" x14ac:dyDescent="0.25">
      <c r="P46" s="2">
        <f t="shared" ca="1" si="1"/>
        <v>32</v>
      </c>
      <c r="Q46" s="3" t="e">
        <f t="shared" ca="1" si="2"/>
        <v>#VALUE!</v>
      </c>
      <c r="R46" s="3">
        <f t="shared" ca="1" si="3"/>
        <v>0</v>
      </c>
      <c r="S46" s="3" t="e">
        <f t="shared" ca="1" si="4"/>
        <v>#VALUE!</v>
      </c>
      <c r="T46" s="3" t="str">
        <f t="shared" ca="1" si="5"/>
        <v/>
      </c>
      <c r="U46" s="3" t="str">
        <f t="shared" ca="1" si="6"/>
        <v/>
      </c>
    </row>
    <row r="47" spans="10:21" x14ac:dyDescent="0.25">
      <c r="P47" s="2">
        <f t="shared" ca="1" si="1"/>
        <v>33</v>
      </c>
      <c r="Q47" s="3" t="e">
        <f t="shared" ca="1" si="2"/>
        <v>#VALUE!</v>
      </c>
      <c r="R47" s="3">
        <f t="shared" ca="1" si="3"/>
        <v>0</v>
      </c>
      <c r="S47" s="3" t="e">
        <f t="shared" ca="1" si="4"/>
        <v>#VALUE!</v>
      </c>
      <c r="T47" s="3" t="str">
        <f t="shared" ca="1" si="5"/>
        <v/>
      </c>
      <c r="U47" s="3" t="str">
        <f t="shared" ca="1" si="6"/>
        <v/>
      </c>
    </row>
    <row r="48" spans="10:21" x14ac:dyDescent="0.25">
      <c r="P48" s="2">
        <f t="shared" ca="1" si="1"/>
        <v>34</v>
      </c>
      <c r="Q48" s="3" t="e">
        <f t="shared" ca="1" si="2"/>
        <v>#VALUE!</v>
      </c>
      <c r="R48" s="3">
        <f t="shared" ca="1" si="3"/>
        <v>0</v>
      </c>
      <c r="S48" s="3" t="e">
        <f t="shared" ca="1" si="4"/>
        <v>#VALUE!</v>
      </c>
      <c r="T48" s="3" t="str">
        <f t="shared" ca="1" si="5"/>
        <v/>
      </c>
      <c r="U48" s="3" t="str">
        <f t="shared" ca="1" si="6"/>
        <v/>
      </c>
    </row>
    <row r="49" spans="16:21" x14ac:dyDescent="0.25">
      <c r="P49" s="2">
        <f t="shared" ca="1" si="1"/>
        <v>35</v>
      </c>
      <c r="Q49" s="3" t="e">
        <f t="shared" ca="1" si="2"/>
        <v>#VALUE!</v>
      </c>
      <c r="R49" s="3">
        <f t="shared" ca="1" si="3"/>
        <v>0</v>
      </c>
      <c r="S49" s="3" t="e">
        <f t="shared" ca="1" si="4"/>
        <v>#VALUE!</v>
      </c>
      <c r="T49" s="3" t="str">
        <f t="shared" ca="1" si="5"/>
        <v/>
      </c>
      <c r="U49" s="3" t="str">
        <f t="shared" ca="1" si="6"/>
        <v/>
      </c>
    </row>
    <row r="50" spans="16:21" x14ac:dyDescent="0.25">
      <c r="P50" s="2">
        <f t="shared" ca="1" si="1"/>
        <v>36</v>
      </c>
      <c r="Q50" s="3" t="e">
        <f t="shared" ca="1" si="2"/>
        <v>#VALUE!</v>
      </c>
      <c r="R50" s="3">
        <f t="shared" ca="1" si="3"/>
        <v>0</v>
      </c>
      <c r="S50" s="3" t="e">
        <f t="shared" ca="1" si="4"/>
        <v>#VALUE!</v>
      </c>
      <c r="T50" s="3" t="str">
        <f t="shared" ca="1" si="5"/>
        <v/>
      </c>
      <c r="U50" s="3" t="str">
        <f t="shared" ca="1" si="6"/>
        <v/>
      </c>
    </row>
    <row r="51" spans="16:21" x14ac:dyDescent="0.25">
      <c r="P51" s="2">
        <f t="shared" ca="1" si="1"/>
        <v>37</v>
      </c>
      <c r="Q51" s="3" t="e">
        <f t="shared" ca="1" si="2"/>
        <v>#VALUE!</v>
      </c>
      <c r="R51" s="3">
        <f t="shared" ca="1" si="3"/>
        <v>0</v>
      </c>
      <c r="S51" s="3" t="e">
        <f t="shared" ca="1" si="4"/>
        <v>#VALUE!</v>
      </c>
      <c r="T51" s="3" t="str">
        <f t="shared" ca="1" si="5"/>
        <v/>
      </c>
      <c r="U51" s="3" t="str">
        <f t="shared" ca="1" si="6"/>
        <v/>
      </c>
    </row>
    <row r="52" spans="16:21" x14ac:dyDescent="0.25">
      <c r="P52" s="2">
        <f t="shared" ca="1" si="1"/>
        <v>38</v>
      </c>
      <c r="Q52" s="3" t="e">
        <f t="shared" ca="1" si="2"/>
        <v>#VALUE!</v>
      </c>
      <c r="R52" s="3">
        <f t="shared" ca="1" si="3"/>
        <v>0</v>
      </c>
      <c r="S52" s="3" t="e">
        <f t="shared" ca="1" si="4"/>
        <v>#VALUE!</v>
      </c>
      <c r="T52" s="3" t="str">
        <f t="shared" ca="1" si="5"/>
        <v/>
      </c>
      <c r="U52" s="3" t="str">
        <f t="shared" ca="1" si="6"/>
        <v/>
      </c>
    </row>
    <row r="53" spans="16:21" x14ac:dyDescent="0.25">
      <c r="P53" s="2">
        <f t="shared" ca="1" si="1"/>
        <v>39</v>
      </c>
      <c r="Q53" s="3" t="e">
        <f t="shared" ca="1" si="2"/>
        <v>#VALUE!</v>
      </c>
      <c r="R53" s="3">
        <f t="shared" ca="1" si="3"/>
        <v>0</v>
      </c>
      <c r="S53" s="3" t="e">
        <f t="shared" ca="1" si="4"/>
        <v>#VALUE!</v>
      </c>
      <c r="T53" s="3" t="str">
        <f t="shared" ca="1" si="5"/>
        <v/>
      </c>
      <c r="U53" s="3" t="str">
        <f t="shared" ca="1" si="6"/>
        <v/>
      </c>
    </row>
    <row r="54" spans="16:21" x14ac:dyDescent="0.25">
      <c r="P54" s="2">
        <f t="shared" ca="1" si="1"/>
        <v>40</v>
      </c>
      <c r="Q54" s="3" t="e">
        <f t="shared" ca="1" si="2"/>
        <v>#VALUE!</v>
      </c>
      <c r="R54" s="3">
        <f t="shared" ca="1" si="3"/>
        <v>0</v>
      </c>
      <c r="S54" s="3" t="e">
        <f t="shared" ca="1" si="4"/>
        <v>#VALUE!</v>
      </c>
      <c r="T54" s="3" t="str">
        <f t="shared" ca="1" si="5"/>
        <v/>
      </c>
      <c r="U54" s="3" t="str">
        <f t="shared" ca="1" si="6"/>
        <v/>
      </c>
    </row>
    <row r="55" spans="16:21" x14ac:dyDescent="0.25">
      <c r="P55" s="2">
        <f t="shared" ca="1" si="1"/>
        <v>41</v>
      </c>
      <c r="Q55" s="3" t="e">
        <f t="shared" ca="1" si="2"/>
        <v>#VALUE!</v>
      </c>
      <c r="R55" s="3">
        <f t="shared" ca="1" si="3"/>
        <v>0</v>
      </c>
      <c r="S55" s="3" t="e">
        <f t="shared" ca="1" si="4"/>
        <v>#VALUE!</v>
      </c>
      <c r="T55" s="3" t="str">
        <f t="shared" ca="1" si="5"/>
        <v/>
      </c>
      <c r="U55" s="3" t="str">
        <f t="shared" ca="1" si="6"/>
        <v/>
      </c>
    </row>
    <row r="56" spans="16:21" x14ac:dyDescent="0.25">
      <c r="P56" s="2">
        <f t="shared" ca="1" si="1"/>
        <v>42</v>
      </c>
      <c r="Q56" s="3" t="e">
        <f t="shared" ca="1" si="2"/>
        <v>#VALUE!</v>
      </c>
      <c r="R56" s="3">
        <f t="shared" ca="1" si="3"/>
        <v>0</v>
      </c>
      <c r="S56" s="3" t="e">
        <f t="shared" ca="1" si="4"/>
        <v>#VALUE!</v>
      </c>
      <c r="T56" s="3" t="str">
        <f t="shared" ca="1" si="5"/>
        <v/>
      </c>
      <c r="U56" s="3" t="str">
        <f t="shared" ca="1" si="6"/>
        <v/>
      </c>
    </row>
    <row r="57" spans="16:21" x14ac:dyDescent="0.25">
      <c r="P57" s="2">
        <f t="shared" ca="1" si="1"/>
        <v>43</v>
      </c>
      <c r="Q57" s="3" t="e">
        <f t="shared" ca="1" si="2"/>
        <v>#VALUE!</v>
      </c>
      <c r="R57" s="3">
        <f t="shared" ca="1" si="3"/>
        <v>0</v>
      </c>
      <c r="S57" s="3" t="e">
        <f t="shared" ca="1" si="4"/>
        <v>#VALUE!</v>
      </c>
      <c r="T57" s="3" t="str">
        <f t="shared" ca="1" si="5"/>
        <v/>
      </c>
      <c r="U57" s="3" t="str">
        <f t="shared" ca="1" si="6"/>
        <v/>
      </c>
    </row>
    <row r="58" spans="16:21" x14ac:dyDescent="0.25">
      <c r="P58" s="2">
        <f t="shared" ca="1" si="1"/>
        <v>44</v>
      </c>
      <c r="Q58" s="3" t="e">
        <f t="shared" ca="1" si="2"/>
        <v>#VALUE!</v>
      </c>
      <c r="R58" s="3">
        <f t="shared" ca="1" si="3"/>
        <v>0</v>
      </c>
      <c r="S58" s="3" t="e">
        <f t="shared" ca="1" si="4"/>
        <v>#VALUE!</v>
      </c>
      <c r="T58" s="3" t="str">
        <f t="shared" ca="1" si="5"/>
        <v/>
      </c>
      <c r="U58" s="3" t="str">
        <f t="shared" ca="1" si="6"/>
        <v/>
      </c>
    </row>
    <row r="59" spans="16:21" x14ac:dyDescent="0.25">
      <c r="P59" s="2">
        <f t="shared" ca="1" si="1"/>
        <v>45</v>
      </c>
      <c r="Q59" s="3" t="e">
        <f t="shared" ca="1" si="2"/>
        <v>#VALUE!</v>
      </c>
      <c r="R59" s="3">
        <f t="shared" ca="1" si="3"/>
        <v>0</v>
      </c>
      <c r="S59" s="3" t="e">
        <f t="shared" ca="1" si="4"/>
        <v>#VALUE!</v>
      </c>
      <c r="T59" s="3" t="str">
        <f t="shared" ca="1" si="5"/>
        <v/>
      </c>
      <c r="U59" s="3" t="str">
        <f t="shared" ca="1" si="6"/>
        <v/>
      </c>
    </row>
    <row r="60" spans="16:21" x14ac:dyDescent="0.25">
      <c r="P60" s="2">
        <f t="shared" ca="1" si="1"/>
        <v>46</v>
      </c>
      <c r="Q60" s="3" t="e">
        <f t="shared" ca="1" si="2"/>
        <v>#VALUE!</v>
      </c>
      <c r="R60" s="3">
        <f t="shared" ca="1" si="3"/>
        <v>0</v>
      </c>
      <c r="S60" s="3" t="e">
        <f t="shared" ca="1" si="4"/>
        <v>#VALUE!</v>
      </c>
      <c r="T60" s="3" t="str">
        <f t="shared" ca="1" si="5"/>
        <v/>
      </c>
      <c r="U60" s="3" t="str">
        <f t="shared" ca="1" si="6"/>
        <v/>
      </c>
    </row>
    <row r="61" spans="16:21" x14ac:dyDescent="0.25">
      <c r="P61" s="2">
        <f t="shared" ca="1" si="1"/>
        <v>47</v>
      </c>
      <c r="Q61" s="3" t="e">
        <f t="shared" ca="1" si="2"/>
        <v>#VALUE!</v>
      </c>
      <c r="R61" s="3">
        <f t="shared" ca="1" si="3"/>
        <v>0</v>
      </c>
      <c r="S61" s="3" t="e">
        <f t="shared" ca="1" si="4"/>
        <v>#VALUE!</v>
      </c>
      <c r="T61" s="3" t="str">
        <f t="shared" ca="1" si="5"/>
        <v/>
      </c>
      <c r="U61" s="3" t="str">
        <f t="shared" ca="1" si="6"/>
        <v/>
      </c>
    </row>
    <row r="62" spans="16:21" x14ac:dyDescent="0.25">
      <c r="P62" s="2">
        <f t="shared" ca="1" si="1"/>
        <v>48</v>
      </c>
      <c r="Q62" s="3" t="e">
        <f t="shared" ca="1" si="2"/>
        <v>#VALUE!</v>
      </c>
      <c r="R62" s="3">
        <f t="shared" ca="1" si="3"/>
        <v>0</v>
      </c>
      <c r="S62" s="3" t="e">
        <f t="shared" ca="1" si="4"/>
        <v>#VALUE!</v>
      </c>
      <c r="T62" s="3" t="str">
        <f t="shared" ca="1" si="5"/>
        <v/>
      </c>
      <c r="U62" s="3" t="str">
        <f t="shared" ca="1" si="6"/>
        <v/>
      </c>
    </row>
    <row r="63" spans="16:21" x14ac:dyDescent="0.25">
      <c r="P63" s="2">
        <f t="shared" ca="1" si="1"/>
        <v>49</v>
      </c>
      <c r="Q63" s="3" t="e">
        <f t="shared" ca="1" si="2"/>
        <v>#VALUE!</v>
      </c>
      <c r="R63" s="3">
        <f t="shared" ca="1" si="3"/>
        <v>0</v>
      </c>
      <c r="S63" s="3" t="e">
        <f t="shared" ca="1" si="4"/>
        <v>#VALUE!</v>
      </c>
      <c r="T63" s="3" t="str">
        <f t="shared" ca="1" si="5"/>
        <v/>
      </c>
      <c r="U63" s="3" t="str">
        <f t="shared" ca="1" si="6"/>
        <v/>
      </c>
    </row>
    <row r="64" spans="16:21" x14ac:dyDescent="0.25">
      <c r="P64" s="2">
        <f t="shared" ca="1" si="1"/>
        <v>50</v>
      </c>
      <c r="Q64" s="3" t="e">
        <f t="shared" ca="1" si="2"/>
        <v>#VALUE!</v>
      </c>
      <c r="R64" s="3">
        <f t="shared" ca="1" si="3"/>
        <v>0</v>
      </c>
      <c r="S64" s="3" t="e">
        <f t="shared" ca="1" si="4"/>
        <v>#VALUE!</v>
      </c>
      <c r="T64" s="3" t="str">
        <f t="shared" ca="1" si="5"/>
        <v/>
      </c>
      <c r="U64" s="3" t="str">
        <f t="shared" ca="1" si="6"/>
        <v/>
      </c>
    </row>
    <row r="65" spans="16:21" x14ac:dyDescent="0.25">
      <c r="P65" s="2">
        <f t="shared" ca="1" si="1"/>
        <v>51</v>
      </c>
      <c r="Q65" s="3" t="e">
        <f t="shared" ca="1" si="2"/>
        <v>#VALUE!</v>
      </c>
      <c r="R65" s="3">
        <f t="shared" ca="1" si="3"/>
        <v>0</v>
      </c>
      <c r="S65" s="3" t="e">
        <f t="shared" ca="1" si="4"/>
        <v>#VALUE!</v>
      </c>
      <c r="T65" s="3" t="str">
        <f t="shared" ca="1" si="5"/>
        <v/>
      </c>
      <c r="U65" s="3" t="str">
        <f t="shared" ca="1" si="6"/>
        <v/>
      </c>
    </row>
    <row r="66" spans="16:21" x14ac:dyDescent="0.25">
      <c r="P66" s="2">
        <f t="shared" ca="1" si="1"/>
        <v>52</v>
      </c>
      <c r="Q66" s="3" t="e">
        <f t="shared" ca="1" si="2"/>
        <v>#VALUE!</v>
      </c>
      <c r="R66" s="3">
        <f t="shared" ca="1" si="3"/>
        <v>0</v>
      </c>
      <c r="S66" s="3" t="e">
        <f t="shared" ca="1" si="4"/>
        <v>#VALUE!</v>
      </c>
      <c r="T66" s="3" t="str">
        <f t="shared" ca="1" si="5"/>
        <v/>
      </c>
      <c r="U66" s="3" t="str">
        <f t="shared" ca="1" si="6"/>
        <v/>
      </c>
    </row>
    <row r="67" spans="16:21" x14ac:dyDescent="0.25">
      <c r="P67" s="2">
        <f t="shared" ref="P67:P78" ca="1" si="7">IF(OR(ISERROR(Q66),T66=""),P66+1,P66)</f>
        <v>53</v>
      </c>
      <c r="Q67" s="3" t="e">
        <f t="shared" ref="Q67:Q78" ca="1" si="8">FIND(",",T67)</f>
        <v>#VALUE!</v>
      </c>
      <c r="R67" s="3">
        <f t="shared" ref="R67:R78" ca="1" si="9">LEN(T67)</f>
        <v>0</v>
      </c>
      <c r="S67" s="3" t="e">
        <f t="shared" ref="S67:S78" ca="1" si="10">R67-Q67</f>
        <v>#VALUE!</v>
      </c>
      <c r="T67" s="3" t="str">
        <f t="shared" ref="T67:T78" ca="1" si="11">IF(P66&lt;&gt;P67,SUBSTITUTE(INDIRECT(ADDRESS(P67,2))," ",""),RIGHT(T66,S66))</f>
        <v/>
      </c>
      <c r="U67" s="3" t="str">
        <f t="shared" ref="U67:U78" ca="1" si="12">IF(P68&lt;&gt;P67,T67,LEFT(T67,Q67-1))</f>
        <v/>
      </c>
    </row>
    <row r="68" spans="16:21" x14ac:dyDescent="0.25">
      <c r="P68" s="2">
        <f t="shared" ca="1" si="7"/>
        <v>54</v>
      </c>
      <c r="Q68" s="3" t="e">
        <f t="shared" ca="1" si="8"/>
        <v>#VALUE!</v>
      </c>
      <c r="R68" s="3">
        <f t="shared" ca="1" si="9"/>
        <v>0</v>
      </c>
      <c r="S68" s="3" t="e">
        <f t="shared" ca="1" si="10"/>
        <v>#VALUE!</v>
      </c>
      <c r="T68" s="3" t="str">
        <f t="shared" ca="1" si="11"/>
        <v/>
      </c>
      <c r="U68" s="3" t="str">
        <f t="shared" ca="1" si="12"/>
        <v/>
      </c>
    </row>
    <row r="69" spans="16:21" x14ac:dyDescent="0.25">
      <c r="P69" s="2">
        <f t="shared" ca="1" si="7"/>
        <v>55</v>
      </c>
      <c r="Q69" s="3" t="e">
        <f t="shared" ca="1" si="8"/>
        <v>#VALUE!</v>
      </c>
      <c r="R69" s="3">
        <f t="shared" ca="1" si="9"/>
        <v>0</v>
      </c>
      <c r="S69" s="3" t="e">
        <f t="shared" ca="1" si="10"/>
        <v>#VALUE!</v>
      </c>
      <c r="T69" s="3" t="str">
        <f t="shared" ca="1" si="11"/>
        <v/>
      </c>
      <c r="U69" s="3" t="str">
        <f t="shared" ca="1" si="12"/>
        <v/>
      </c>
    </row>
    <row r="70" spans="16:21" x14ac:dyDescent="0.25">
      <c r="P70" s="2">
        <f t="shared" ca="1" si="7"/>
        <v>56</v>
      </c>
      <c r="Q70" s="3" t="e">
        <f t="shared" ca="1" si="8"/>
        <v>#VALUE!</v>
      </c>
      <c r="R70" s="3">
        <f t="shared" ca="1" si="9"/>
        <v>0</v>
      </c>
      <c r="S70" s="3" t="e">
        <f t="shared" ca="1" si="10"/>
        <v>#VALUE!</v>
      </c>
      <c r="T70" s="3" t="str">
        <f t="shared" ca="1" si="11"/>
        <v/>
      </c>
      <c r="U70" s="3" t="str">
        <f t="shared" ca="1" si="12"/>
        <v/>
      </c>
    </row>
    <row r="71" spans="16:21" x14ac:dyDescent="0.25">
      <c r="P71" s="2">
        <f t="shared" ca="1" si="7"/>
        <v>57</v>
      </c>
      <c r="Q71" s="3" t="e">
        <f t="shared" ca="1" si="8"/>
        <v>#VALUE!</v>
      </c>
      <c r="R71" s="3">
        <f t="shared" ca="1" si="9"/>
        <v>0</v>
      </c>
      <c r="S71" s="3" t="e">
        <f t="shared" ca="1" si="10"/>
        <v>#VALUE!</v>
      </c>
      <c r="T71" s="3" t="str">
        <f t="shared" ca="1" si="11"/>
        <v/>
      </c>
      <c r="U71" s="3" t="str">
        <f t="shared" ca="1" si="12"/>
        <v/>
      </c>
    </row>
    <row r="72" spans="16:21" x14ac:dyDescent="0.25">
      <c r="P72" s="2">
        <f t="shared" ca="1" si="7"/>
        <v>58</v>
      </c>
      <c r="Q72" s="3" t="e">
        <f t="shared" ca="1" si="8"/>
        <v>#VALUE!</v>
      </c>
      <c r="R72" s="3">
        <f t="shared" ca="1" si="9"/>
        <v>0</v>
      </c>
      <c r="S72" s="3" t="e">
        <f t="shared" ca="1" si="10"/>
        <v>#VALUE!</v>
      </c>
      <c r="T72" s="3" t="str">
        <f t="shared" ca="1" si="11"/>
        <v/>
      </c>
      <c r="U72" s="3" t="str">
        <f t="shared" ca="1" si="12"/>
        <v/>
      </c>
    </row>
    <row r="73" spans="16:21" x14ac:dyDescent="0.25">
      <c r="P73" s="2">
        <f t="shared" ca="1" si="7"/>
        <v>59</v>
      </c>
      <c r="Q73" s="3" t="e">
        <f t="shared" ca="1" si="8"/>
        <v>#VALUE!</v>
      </c>
      <c r="R73" s="3">
        <f t="shared" ca="1" si="9"/>
        <v>0</v>
      </c>
      <c r="S73" s="3" t="e">
        <f t="shared" ca="1" si="10"/>
        <v>#VALUE!</v>
      </c>
      <c r="T73" s="3" t="str">
        <f t="shared" ca="1" si="11"/>
        <v/>
      </c>
      <c r="U73" s="3" t="str">
        <f t="shared" ca="1" si="12"/>
        <v/>
      </c>
    </row>
    <row r="74" spans="16:21" x14ac:dyDescent="0.25">
      <c r="P74" s="2">
        <f t="shared" ca="1" si="7"/>
        <v>60</v>
      </c>
      <c r="Q74" s="3" t="e">
        <f t="shared" ca="1" si="8"/>
        <v>#VALUE!</v>
      </c>
      <c r="R74" s="3">
        <f t="shared" ca="1" si="9"/>
        <v>0</v>
      </c>
      <c r="S74" s="3" t="e">
        <f t="shared" ca="1" si="10"/>
        <v>#VALUE!</v>
      </c>
      <c r="T74" s="3" t="str">
        <f t="shared" ca="1" si="11"/>
        <v/>
      </c>
      <c r="U74" s="3" t="str">
        <f t="shared" ca="1" si="12"/>
        <v/>
      </c>
    </row>
    <row r="75" spans="16:21" x14ac:dyDescent="0.25">
      <c r="P75" s="2">
        <f t="shared" ca="1" si="7"/>
        <v>61</v>
      </c>
      <c r="Q75" s="3" t="e">
        <f t="shared" ca="1" si="8"/>
        <v>#VALUE!</v>
      </c>
      <c r="R75" s="3">
        <f t="shared" ca="1" si="9"/>
        <v>0</v>
      </c>
      <c r="S75" s="3" t="e">
        <f t="shared" ca="1" si="10"/>
        <v>#VALUE!</v>
      </c>
      <c r="T75" s="3" t="str">
        <f t="shared" ca="1" si="11"/>
        <v/>
      </c>
      <c r="U75" s="3" t="str">
        <f t="shared" ca="1" si="12"/>
        <v/>
      </c>
    </row>
    <row r="76" spans="16:21" x14ac:dyDescent="0.25">
      <c r="P76" s="2">
        <f t="shared" ca="1" si="7"/>
        <v>62</v>
      </c>
      <c r="Q76" s="3" t="e">
        <f t="shared" ca="1" si="8"/>
        <v>#VALUE!</v>
      </c>
      <c r="R76" s="3">
        <f t="shared" ca="1" si="9"/>
        <v>0</v>
      </c>
      <c r="S76" s="3" t="e">
        <f t="shared" ca="1" si="10"/>
        <v>#VALUE!</v>
      </c>
      <c r="T76" s="3" t="str">
        <f t="shared" ca="1" si="11"/>
        <v/>
      </c>
      <c r="U76" s="3" t="str">
        <f t="shared" ca="1" si="12"/>
        <v/>
      </c>
    </row>
    <row r="77" spans="16:21" x14ac:dyDescent="0.25">
      <c r="P77" s="2">
        <f t="shared" ca="1" si="7"/>
        <v>63</v>
      </c>
      <c r="Q77" s="3" t="e">
        <f t="shared" ca="1" si="8"/>
        <v>#VALUE!</v>
      </c>
      <c r="R77" s="3">
        <f t="shared" ca="1" si="9"/>
        <v>0</v>
      </c>
      <c r="S77" s="3" t="e">
        <f t="shared" ca="1" si="10"/>
        <v>#VALUE!</v>
      </c>
      <c r="T77" s="3" t="str">
        <f t="shared" ca="1" si="11"/>
        <v/>
      </c>
      <c r="U77" s="3" t="str">
        <f t="shared" ca="1" si="12"/>
        <v/>
      </c>
    </row>
    <row r="78" spans="16:21" x14ac:dyDescent="0.25">
      <c r="P78" s="2">
        <f t="shared" ca="1" si="7"/>
        <v>64</v>
      </c>
      <c r="Q78" s="3" t="e">
        <f t="shared" ca="1" si="8"/>
        <v>#VALUE!</v>
      </c>
      <c r="R78" s="3">
        <f t="shared" ca="1" si="9"/>
        <v>0</v>
      </c>
      <c r="S78" s="3" t="e">
        <f t="shared" ca="1" si="10"/>
        <v>#VALUE!</v>
      </c>
      <c r="T78" s="3" t="str">
        <f t="shared" ca="1" si="11"/>
        <v/>
      </c>
      <c r="U78" s="3" t="str">
        <f t="shared" ca="1" si="12"/>
        <v/>
      </c>
    </row>
  </sheetData>
  <pageMargins left="0.7" right="0.7" top="0.75" bottom="0.75" header="0.3" footer="0.3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6"/>
  <sheetViews>
    <sheetView workbookViewId="0">
      <selection activeCell="B33" sqref="B33"/>
    </sheetView>
  </sheetViews>
  <sheetFormatPr defaultColWidth="11.42578125" defaultRowHeight="15" x14ac:dyDescent="0.25"/>
  <cols>
    <col min="2" max="2" width="12.85546875" bestFit="1" customWidth="1"/>
  </cols>
  <sheetData>
    <row r="1" spans="1:3" x14ac:dyDescent="0.25">
      <c r="A1" t="s">
        <v>0</v>
      </c>
      <c r="B1" t="s">
        <v>10</v>
      </c>
      <c r="C1" t="s">
        <v>11</v>
      </c>
    </row>
    <row r="2" spans="1:3" x14ac:dyDescent="0.25">
      <c r="A2" t="s">
        <v>1</v>
      </c>
      <c r="B2" t="s">
        <v>17</v>
      </c>
      <c r="C2" t="s">
        <v>14</v>
      </c>
    </row>
    <row r="3" spans="1:3" x14ac:dyDescent="0.25">
      <c r="A3" t="s">
        <v>1</v>
      </c>
      <c r="B3" t="s">
        <v>35</v>
      </c>
      <c r="C3" t="s">
        <v>14</v>
      </c>
    </row>
    <row r="4" spans="1:3" x14ac:dyDescent="0.25">
      <c r="A4" t="s">
        <v>1</v>
      </c>
      <c r="B4" t="s">
        <v>36</v>
      </c>
      <c r="C4" t="s">
        <v>14</v>
      </c>
    </row>
    <row r="5" spans="1:3" x14ac:dyDescent="0.25">
      <c r="A5" t="s">
        <v>1</v>
      </c>
      <c r="B5" t="s">
        <v>37</v>
      </c>
      <c r="C5" t="s">
        <v>14</v>
      </c>
    </row>
    <row r="6" spans="1:3" x14ac:dyDescent="0.25">
      <c r="A6" t="s">
        <v>1</v>
      </c>
      <c r="B6" t="s">
        <v>38</v>
      </c>
      <c r="C6" t="s">
        <v>14</v>
      </c>
    </row>
    <row r="7" spans="1:3" x14ac:dyDescent="0.25">
      <c r="A7" t="s">
        <v>1</v>
      </c>
      <c r="B7" t="s">
        <v>17</v>
      </c>
      <c r="C7" t="s">
        <v>39</v>
      </c>
    </row>
    <row r="8" spans="1:3" x14ac:dyDescent="0.25">
      <c r="A8" t="s">
        <v>1</v>
      </c>
      <c r="B8" t="s">
        <v>35</v>
      </c>
      <c r="C8" t="s">
        <v>39</v>
      </c>
    </row>
    <row r="9" spans="1:3" x14ac:dyDescent="0.25">
      <c r="A9" t="s">
        <v>1</v>
      </c>
      <c r="B9" t="s">
        <v>36</v>
      </c>
      <c r="C9" t="s">
        <v>39</v>
      </c>
    </row>
    <row r="10" spans="1:3" x14ac:dyDescent="0.25">
      <c r="A10" t="s">
        <v>1</v>
      </c>
      <c r="B10" t="s">
        <v>37</v>
      </c>
      <c r="C10" t="s">
        <v>39</v>
      </c>
    </row>
    <row r="11" spans="1:3" x14ac:dyDescent="0.25">
      <c r="A11" t="s">
        <v>1</v>
      </c>
      <c r="B11" t="s">
        <v>38</v>
      </c>
      <c r="C11" t="s">
        <v>39</v>
      </c>
    </row>
    <row r="12" spans="1:3" x14ac:dyDescent="0.25">
      <c r="A12" t="s">
        <v>2</v>
      </c>
      <c r="B12" t="s">
        <v>19</v>
      </c>
      <c r="C12" t="s">
        <v>20</v>
      </c>
    </row>
    <row r="13" spans="1:3" x14ac:dyDescent="0.25">
      <c r="A13" t="s">
        <v>2</v>
      </c>
      <c r="B13" t="s">
        <v>40</v>
      </c>
      <c r="C13" t="s">
        <v>20</v>
      </c>
    </row>
    <row r="14" spans="1:3" x14ac:dyDescent="0.25">
      <c r="A14" t="s">
        <v>2</v>
      </c>
      <c r="B14" t="s">
        <v>41</v>
      </c>
      <c r="C14" t="s">
        <v>20</v>
      </c>
    </row>
    <row r="15" spans="1:3" x14ac:dyDescent="0.25">
      <c r="A15" t="s">
        <v>2</v>
      </c>
      <c r="B15" t="s">
        <v>42</v>
      </c>
      <c r="C15" t="s">
        <v>20</v>
      </c>
    </row>
    <row r="16" spans="1:3" x14ac:dyDescent="0.25">
      <c r="A16" t="s">
        <v>2</v>
      </c>
      <c r="B16" t="s">
        <v>43</v>
      </c>
      <c r="C16" t="s">
        <v>20</v>
      </c>
    </row>
    <row r="17" spans="1:3" x14ac:dyDescent="0.25">
      <c r="A17" t="s">
        <v>2</v>
      </c>
      <c r="B17" t="s">
        <v>19</v>
      </c>
      <c r="C17" t="s">
        <v>44</v>
      </c>
    </row>
    <row r="18" spans="1:3" x14ac:dyDescent="0.25">
      <c r="A18" t="s">
        <v>2</v>
      </c>
      <c r="B18" t="s">
        <v>40</v>
      </c>
      <c r="C18" t="s">
        <v>44</v>
      </c>
    </row>
    <row r="19" spans="1:3" x14ac:dyDescent="0.25">
      <c r="A19" t="s">
        <v>2</v>
      </c>
      <c r="B19" t="s">
        <v>41</v>
      </c>
      <c r="C19" t="s">
        <v>44</v>
      </c>
    </row>
    <row r="20" spans="1:3" x14ac:dyDescent="0.25">
      <c r="A20" t="s">
        <v>2</v>
      </c>
      <c r="B20" t="s">
        <v>42</v>
      </c>
      <c r="C20" t="s">
        <v>44</v>
      </c>
    </row>
    <row r="21" spans="1:3" x14ac:dyDescent="0.25">
      <c r="A21" t="s">
        <v>2</v>
      </c>
      <c r="B21" t="s">
        <v>43</v>
      </c>
      <c r="C21" t="s">
        <v>44</v>
      </c>
    </row>
    <row r="22" spans="1:3" x14ac:dyDescent="0.25">
      <c r="A22" t="s">
        <v>2</v>
      </c>
      <c r="B22" t="s">
        <v>19</v>
      </c>
      <c r="C22" t="s">
        <v>39</v>
      </c>
    </row>
    <row r="23" spans="1:3" x14ac:dyDescent="0.25">
      <c r="A23" t="s">
        <v>2</v>
      </c>
      <c r="B23" t="s">
        <v>40</v>
      </c>
      <c r="C23" t="s">
        <v>39</v>
      </c>
    </row>
    <row r="24" spans="1:3" x14ac:dyDescent="0.25">
      <c r="A24" t="s">
        <v>2</v>
      </c>
      <c r="B24" t="s">
        <v>41</v>
      </c>
      <c r="C24" t="s">
        <v>39</v>
      </c>
    </row>
    <row r="25" spans="1:3" x14ac:dyDescent="0.25">
      <c r="A25" t="s">
        <v>2</v>
      </c>
      <c r="B25" t="s">
        <v>42</v>
      </c>
      <c r="C25" t="s">
        <v>39</v>
      </c>
    </row>
    <row r="26" spans="1:3" x14ac:dyDescent="0.25">
      <c r="A26" t="s">
        <v>2</v>
      </c>
      <c r="B26" t="s">
        <v>43</v>
      </c>
      <c r="C26" t="s">
        <v>39</v>
      </c>
    </row>
    <row r="27" spans="1:3" x14ac:dyDescent="0.25">
      <c r="A27" t="s">
        <v>15</v>
      </c>
      <c r="B27" t="s">
        <v>18</v>
      </c>
      <c r="C27" t="s">
        <v>14</v>
      </c>
    </row>
    <row r="28" spans="1:3" x14ac:dyDescent="0.25">
      <c r="A28" t="s">
        <v>15</v>
      </c>
      <c r="B28" t="s">
        <v>45</v>
      </c>
      <c r="C28" t="s">
        <v>14</v>
      </c>
    </row>
    <row r="29" spans="1:3" x14ac:dyDescent="0.25">
      <c r="A29" t="s">
        <v>15</v>
      </c>
      <c r="B29" t="s">
        <v>36</v>
      </c>
      <c r="C29" t="s">
        <v>14</v>
      </c>
    </row>
    <row r="30" spans="1:3" x14ac:dyDescent="0.25">
      <c r="A30" t="s">
        <v>15</v>
      </c>
      <c r="B30" t="s">
        <v>42</v>
      </c>
      <c r="C30" t="s">
        <v>14</v>
      </c>
    </row>
    <row r="31" spans="1:3" x14ac:dyDescent="0.25">
      <c r="A31" t="s">
        <v>21</v>
      </c>
      <c r="B31" t="s">
        <v>17</v>
      </c>
      <c r="C31" t="s">
        <v>14</v>
      </c>
    </row>
    <row r="32" spans="1:3" x14ac:dyDescent="0.25">
      <c r="A32" t="s">
        <v>21</v>
      </c>
      <c r="B32" t="s">
        <v>46</v>
      </c>
      <c r="C32" t="s">
        <v>14</v>
      </c>
    </row>
    <row r="33" spans="1:3" x14ac:dyDescent="0.25">
      <c r="A33" t="s">
        <v>21</v>
      </c>
      <c r="B33" t="s">
        <v>47</v>
      </c>
      <c r="C33" t="s">
        <v>14</v>
      </c>
    </row>
    <row r="34" spans="1:3" x14ac:dyDescent="0.25">
      <c r="A34" t="s">
        <v>21</v>
      </c>
      <c r="B34" t="s">
        <v>17</v>
      </c>
      <c r="C34" t="s">
        <v>48</v>
      </c>
    </row>
    <row r="35" spans="1:3" x14ac:dyDescent="0.25">
      <c r="A35" t="s">
        <v>21</v>
      </c>
      <c r="B35" t="s">
        <v>46</v>
      </c>
      <c r="C35" t="s">
        <v>48</v>
      </c>
    </row>
    <row r="36" spans="1:3" x14ac:dyDescent="0.25">
      <c r="A36" t="s">
        <v>21</v>
      </c>
      <c r="B36" t="s">
        <v>47</v>
      </c>
      <c r="C36" t="s">
        <v>48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Tableau_désiré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h2so4</cp:lastModifiedBy>
  <dcterms:created xsi:type="dcterms:W3CDTF">2018-02-16T20:08:18Z</dcterms:created>
  <dcterms:modified xsi:type="dcterms:W3CDTF">2018-02-19T12:35:34Z</dcterms:modified>
</cp:coreProperties>
</file>