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BDEE86B4-5F3A-489B-8089-AF55A9A75F0A}" xr6:coauthVersionLast="45" xr6:coauthVersionMax="45" xr10:uidLastSave="{00000000-0000-0000-0000-000000000000}"/>
  <bookViews>
    <workbookView xWindow="-120" yWindow="-120" windowWidth="29040" windowHeight="16440" xr2:uid="{C46101DD-6E47-4F7C-955B-9DB23DFA3CC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27" i="1" l="1"/>
  <c r="L20" i="1"/>
  <c r="L13" i="1"/>
  <c r="C34" i="1"/>
  <c r="C27" i="1"/>
  <c r="C20" i="1"/>
  <c r="F12" i="1"/>
  <c r="C33" i="1"/>
  <c r="L26" i="1"/>
  <c r="C26" i="1"/>
  <c r="L19" i="1"/>
  <c r="C19" i="1"/>
  <c r="L12" i="1"/>
  <c r="C12" i="1"/>
  <c r="Z11" i="1"/>
  <c r="Z12" i="1"/>
  <c r="Z13" i="1" l="1"/>
  <c r="C13" i="1"/>
  <c r="F19" i="1"/>
  <c r="C35" i="1"/>
  <c r="L14" i="1"/>
  <c r="O20" i="1"/>
  <c r="C28" i="1"/>
  <c r="L28" i="1"/>
  <c r="Z14" i="1"/>
  <c r="C29" i="1"/>
  <c r="C36" i="1"/>
  <c r="F13" i="1"/>
  <c r="L15" i="1"/>
  <c r="F20" i="1"/>
  <c r="L21" i="1"/>
  <c r="O26" i="1"/>
  <c r="Z16" i="1"/>
  <c r="Z17" i="1"/>
  <c r="AB17" i="1" s="1" a="1"/>
  <c r="AB17" i="1" s="1"/>
  <c r="O29" i="1"/>
  <c r="F28" i="1"/>
  <c r="O15" i="1"/>
  <c r="C15" i="1"/>
  <c r="F21" i="1"/>
  <c r="O19" i="1"/>
  <c r="F34" i="1"/>
  <c r="F36" i="1"/>
  <c r="F26" i="1"/>
  <c r="C21" i="1"/>
  <c r="O13" i="1"/>
  <c r="O28" i="1"/>
  <c r="L22" i="1"/>
  <c r="O14" i="1"/>
  <c r="O21" i="1"/>
  <c r="C22" i="1"/>
  <c r="F33" i="1"/>
  <c r="F27" i="1"/>
  <c r="L29" i="1"/>
  <c r="F14" i="1"/>
  <c r="Z15" i="1"/>
  <c r="C14" i="1"/>
  <c r="Z18" i="1"/>
  <c r="AB18" i="1" a="1"/>
  <c r="AB18" i="1" s="1"/>
  <c r="F35" i="1"/>
  <c r="O12" i="1"/>
  <c r="F15" i="1"/>
  <c r="F22" i="1"/>
  <c r="O22" i="1"/>
  <c r="O27" i="1"/>
  <c r="F29" i="1"/>
  <c r="AA18" i="1" l="1" a="1"/>
  <c r="AA18" i="1" s="1"/>
  <c r="AE18" i="1" s="1"/>
  <c r="AC16" i="1" a="1"/>
  <c r="AC16" i="1" s="1"/>
  <c r="AA15" i="1" a="1"/>
  <c r="AA15" i="1" s="1"/>
  <c r="AE15" i="1" s="1"/>
  <c r="AD12" i="1" a="1"/>
  <c r="AD12" i="1" s="1"/>
  <c r="AC18" i="1" a="1"/>
  <c r="AC18" i="1" s="1"/>
  <c r="AC11" i="1" a="1"/>
  <c r="AC11" i="1" s="1"/>
  <c r="AB13" i="1" a="1"/>
  <c r="AB13" i="1" s="1"/>
  <c r="AD16" i="1" a="1"/>
  <c r="AD16" i="1" s="1"/>
  <c r="AB11" i="1" a="1"/>
  <c r="AB11" i="1" s="1"/>
  <c r="AD17" i="1" a="1"/>
  <c r="AD17" i="1" s="1"/>
  <c r="AD15" i="1" a="1"/>
  <c r="AD15" i="1" s="1"/>
  <c r="AB16" i="1" a="1"/>
  <c r="AB16" i="1" s="1"/>
  <c r="AD14" i="1" a="1"/>
  <c r="AD14" i="1" s="1"/>
  <c r="AB12" i="1" a="1"/>
  <c r="AB12" i="1" s="1"/>
  <c r="AC14" i="1" a="1"/>
  <c r="AC14" i="1" s="1"/>
  <c r="AC17" i="1" a="1"/>
  <c r="AC17" i="1" s="1"/>
  <c r="AA12" i="1" a="1"/>
  <c r="AA12" i="1" s="1"/>
  <c r="AE12" i="1" s="1"/>
  <c r="AA17" i="1" a="1"/>
  <c r="AA17" i="1" s="1"/>
  <c r="AE17" i="1" s="1"/>
  <c r="AC13" i="1" a="1"/>
  <c r="AC13" i="1" s="1"/>
  <c r="AB14" i="1" a="1"/>
  <c r="AB14" i="1" s="1"/>
  <c r="AA11" i="1" a="1"/>
  <c r="AA11" i="1" s="1"/>
  <c r="AE11" i="1" s="1"/>
  <c r="AD18" i="1" a="1"/>
  <c r="AD18" i="1" s="1"/>
  <c r="AB15" i="1" a="1"/>
  <c r="AB15" i="1" s="1"/>
  <c r="AD13" i="1" a="1"/>
  <c r="AD13" i="1" s="1"/>
  <c r="AC12" i="1" a="1"/>
  <c r="AC12" i="1" s="1"/>
  <c r="AD11" i="1" a="1"/>
  <c r="AD11" i="1" s="1"/>
  <c r="AA13" i="1" a="1"/>
  <c r="AA13" i="1" s="1"/>
  <c r="AE13" i="1" s="1"/>
  <c r="AA14" i="1" a="1"/>
  <c r="AA14" i="1" s="1"/>
  <c r="AE14" i="1" s="1"/>
  <c r="AA16" i="1" a="1"/>
  <c r="AA16" i="1" s="1"/>
  <c r="AE16" i="1" s="1"/>
  <c r="AC15" i="1" a="1"/>
  <c r="AC15" i="1" s="1"/>
  <c r="AF15" i="1" s="1"/>
  <c r="AF16" i="1" l="1"/>
  <c r="AF18" i="1"/>
  <c r="AF14" i="1"/>
  <c r="AF13" i="1"/>
  <c r="AF17" i="1"/>
  <c r="AF12" i="1"/>
  <c r="AF11" i="1"/>
  <c r="Y11" i="1" l="1"/>
  <c r="S11" i="1" s="1"/>
  <c r="Y13" i="1"/>
  <c r="Y16" i="1"/>
  <c r="Y18" i="1"/>
  <c r="Y15" i="1"/>
  <c r="Y14" i="1"/>
  <c r="Y12" i="1"/>
  <c r="Y17" i="1"/>
  <c r="W11" i="1" l="1"/>
  <c r="U11" i="1"/>
  <c r="T11" i="1"/>
  <c r="W13" i="1"/>
  <c r="V11" i="1"/>
  <c r="R11" i="1"/>
  <c r="U13" i="1"/>
  <c r="R13" i="1"/>
  <c r="S12" i="1"/>
  <c r="W14" i="1"/>
  <c r="S16" i="1"/>
  <c r="U12" i="1"/>
  <c r="V14" i="1"/>
  <c r="S13" i="1"/>
  <c r="U16" i="1"/>
  <c r="U18" i="1"/>
  <c r="T12" i="1"/>
  <c r="T18" i="1"/>
  <c r="S15" i="1"/>
  <c r="S17" i="1"/>
  <c r="W16" i="1"/>
  <c r="W12" i="1"/>
  <c r="S18" i="1"/>
  <c r="W18" i="1"/>
  <c r="W17" i="1"/>
  <c r="W15" i="1"/>
  <c r="T13" i="1"/>
  <c r="R14" i="1"/>
  <c r="V15" i="1"/>
  <c r="U17" i="1"/>
  <c r="R12" i="1"/>
  <c r="V13" i="1"/>
  <c r="R17" i="1"/>
  <c r="T17" i="1"/>
  <c r="T16" i="1"/>
  <c r="R15" i="1"/>
  <c r="T14" i="1"/>
  <c r="R16" i="1"/>
  <c r="V18" i="1"/>
  <c r="T15" i="1"/>
  <c r="V12" i="1"/>
  <c r="R18" i="1"/>
  <c r="S14" i="1"/>
  <c r="U15" i="1"/>
  <c r="V16" i="1"/>
  <c r="U14" i="1"/>
  <c r="V17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<sst xmlns="http://schemas.openxmlformats.org/spreadsheetml/2006/main" count="69" uniqueCount="61">
  <si>
    <t>Journée 1</t>
  </si>
  <si>
    <t>Journée 2</t>
  </si>
  <si>
    <t>Journée 3</t>
  </si>
  <si>
    <t>Journée 4</t>
  </si>
  <si>
    <t>Journée 5</t>
  </si>
  <si>
    <t>Journée 6</t>
  </si>
  <si>
    <t>Journée 7</t>
  </si>
  <si>
    <t>Heure</t>
  </si>
  <si>
    <t>9h00</t>
  </si>
  <si>
    <t>9h30</t>
  </si>
  <si>
    <t>10h</t>
  </si>
  <si>
    <t>10h30</t>
  </si>
  <si>
    <t>11h00</t>
  </si>
  <si>
    <t>11h30</t>
  </si>
  <si>
    <t>12h00</t>
  </si>
  <si>
    <t>12h30</t>
  </si>
  <si>
    <t>13h00</t>
  </si>
  <si>
    <t>13h30</t>
  </si>
  <si>
    <t>14h00</t>
  </si>
  <si>
    <t>14h30</t>
  </si>
  <si>
    <t>15h00</t>
  </si>
  <si>
    <t>15h30</t>
  </si>
  <si>
    <t>16h00</t>
  </si>
  <si>
    <t>16h30</t>
  </si>
  <si>
    <t>17h00</t>
  </si>
  <si>
    <t>17h30</t>
  </si>
  <si>
    <t>18h00</t>
  </si>
  <si>
    <t>18h30</t>
  </si>
  <si>
    <t>19h00</t>
  </si>
  <si>
    <t>9h15</t>
  </si>
  <si>
    <t>9h45</t>
  </si>
  <si>
    <t>10h15</t>
  </si>
  <si>
    <t>10h45</t>
  </si>
  <si>
    <t>11h15</t>
  </si>
  <si>
    <t>11h45</t>
  </si>
  <si>
    <t>12h15</t>
  </si>
  <si>
    <t>Tournoi 3 contre 3 - POULE A</t>
  </si>
  <si>
    <t xml:space="preserve">equipe </t>
  </si>
  <si>
    <t xml:space="preserve">victoire </t>
  </si>
  <si>
    <t>défaite</t>
  </si>
  <si>
    <t>but pour</t>
  </si>
  <si>
    <t>But contre</t>
  </si>
  <si>
    <t>Points</t>
  </si>
  <si>
    <t>classement</t>
  </si>
  <si>
    <t>2eme</t>
  </si>
  <si>
    <t>3eme</t>
  </si>
  <si>
    <t>4eme</t>
  </si>
  <si>
    <t>5eme</t>
  </si>
  <si>
    <t>6eme</t>
  </si>
  <si>
    <t>7eme</t>
  </si>
  <si>
    <t>8eme</t>
  </si>
  <si>
    <t>1er</t>
  </si>
  <si>
    <t>liste des équipes</t>
  </si>
  <si>
    <t>les points</t>
  </si>
  <si>
    <t>les ronds</t>
  </si>
  <si>
    <t>les droites</t>
  </si>
  <si>
    <t>les gauches</t>
  </si>
  <si>
    <t>les petits</t>
  </si>
  <si>
    <t>les grands</t>
  </si>
  <si>
    <t>les cercles</t>
  </si>
  <si>
    <t>les triangles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</si>
</sst>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15"/>
      <color rgb="FF0070C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12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2" borderId="0" xfId="0" applyFill="1" applyAlignment="1"/>
    <xf numFmtId="0" fontId="0" fillId="2" borderId="0" xfId="0" applyFill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7" borderId="0" xfId="0" applyFill="1"/>
    <xf numFmtId="0" fontId="1" fillId="6" borderId="0" xfId="0" applyFont="1" applyFill="1"/>
    <xf numFmtId="0" fontId="1" fillId="0" borderId="4" xfId="0" applyFont="1" applyBorder="1" applyAlignment="1">
      <alignment horizontal="left" vertical="center"/>
    </xf>
    <xf numFmtId="0" fontId="1" fillId="0" borderId="6" xfId="0" applyFont="1" applyBorder="1" applyAlignment="1">
      <alignment horizontal="left" vertical="center"/>
    </xf>
    <xf numFmtId="0" fontId="1" fillId="0" borderId="5" xfId="0" applyFont="1" applyBorder="1" applyAlignment="1">
      <alignment horizontal="right" vertical="center"/>
    </xf>
    <xf numFmtId="0" fontId="1" fillId="0" borderId="8" xfId="0" applyFont="1" applyBorder="1" applyAlignment="1">
      <alignment horizontal="right" vertical="center"/>
    </xf>
    <xf numFmtId="0" fontId="1" fillId="0" borderId="0" xfId="0" applyFont="1" applyBorder="1" applyAlignment="1">
      <alignment vertical="center"/>
    </xf>
    <xf numFmtId="0" fontId="1" fillId="0" borderId="7" xfId="0" applyFont="1" applyBorder="1" applyAlignment="1">
      <alignment vertical="center"/>
    </xf>
    <xf numFmtId="0" fontId="1" fillId="0" borderId="11" xfId="0" applyFont="1" applyBorder="1" applyAlignment="1">
      <alignment horizontal="left" vertical="center"/>
    </xf>
    <xf numFmtId="0" fontId="1" fillId="0" borderId="9" xfId="0" applyFont="1" applyBorder="1" applyAlignment="1">
      <alignment horizontal="left" vertical="center"/>
    </xf>
    <xf numFmtId="0" fontId="1" fillId="0" borderId="10" xfId="0" applyFont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B243E9-45BB-4430-861A-945DA8A833C9}">
  <dimension ref="A7:AF37"/>
  <sheetViews>
    <sheetView tabSelected="1" workbookViewId="0">
      <selection activeCell="C15" sqref="C15"/>
    </sheetView>
  </sheetViews>
  <sheetFormatPr defaultColWidth="11.42578125" defaultRowHeight="15" x14ac:dyDescent="0.25"/>
  <cols>
    <col min="4" max="5" width="6.42578125" customWidth="1"/>
    <col min="8" max="10" width="11.42578125" customWidth="1"/>
    <col min="13" max="14" width="6.42578125" customWidth="1"/>
    <col min="23" max="23" width="16.140625" bestFit="1" customWidth="1"/>
    <col min="24" max="24" width="11.42578125" customWidth="1"/>
    <col min="25" max="32" width="11.42578125" hidden="1" customWidth="1"/>
  </cols>
  <sheetData>
    <row r="7" spans="1:32" x14ac:dyDescent="0.25">
      <c r="A7" s="22" t="s">
        <v>36</v>
      </c>
      <c r="B7" s="22"/>
      <c r="C7" s="22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</row>
    <row r="8" spans="1:32" ht="15.75" thickBot="1" x14ac:dyDescent="0.3">
      <c r="A8" s="22"/>
      <c r="B8" s="22"/>
      <c r="C8" s="22"/>
      <c r="D8" s="22"/>
      <c r="E8" s="22"/>
      <c r="F8" s="22"/>
      <c r="G8" s="22"/>
      <c r="H8" s="22"/>
      <c r="I8" s="22"/>
      <c r="J8" s="22"/>
      <c r="K8" s="22"/>
      <c r="L8" s="22"/>
      <c r="M8" s="22"/>
      <c r="N8" s="22"/>
      <c r="O8" s="22"/>
    </row>
    <row r="9" spans="1:32" ht="21" thickTop="1" thickBot="1" x14ac:dyDescent="0.3">
      <c r="A9" s="6"/>
      <c r="B9" s="5" t="s">
        <v>7</v>
      </c>
      <c r="C9" s="1"/>
      <c r="D9" s="1"/>
      <c r="E9" s="1"/>
      <c r="F9" s="1"/>
      <c r="G9" s="1"/>
      <c r="H9" s="1"/>
      <c r="I9" s="1"/>
      <c r="J9" s="7"/>
      <c r="K9" s="5" t="s">
        <v>7</v>
      </c>
      <c r="L9" s="1"/>
      <c r="M9" s="1"/>
      <c r="N9" s="1"/>
      <c r="O9" s="1"/>
      <c r="Q9" s="14" t="s">
        <v>43</v>
      </c>
      <c r="R9" s="14" t="s">
        <v>37</v>
      </c>
      <c r="S9" s="14" t="s">
        <v>38</v>
      </c>
      <c r="T9" s="14" t="s">
        <v>39</v>
      </c>
      <c r="U9" s="14" t="s">
        <v>40</v>
      </c>
      <c r="V9" s="14" t="s">
        <v>41</v>
      </c>
      <c r="W9" s="14" t="s">
        <v>42</v>
      </c>
      <c r="Y9" s="14" t="s">
        <v>43</v>
      </c>
      <c r="Z9" s="14" t="s">
        <v>37</v>
      </c>
      <c r="AA9" s="14" t="s">
        <v>38</v>
      </c>
      <c r="AB9" s="14" t="s">
        <v>39</v>
      </c>
      <c r="AC9" s="14" t="s">
        <v>40</v>
      </c>
      <c r="AD9" s="14" t="s">
        <v>41</v>
      </c>
      <c r="AE9" s="14" t="s">
        <v>42</v>
      </c>
    </row>
    <row r="10" spans="1:32" ht="15.75" customHeight="1" thickTop="1" thickBot="1" x14ac:dyDescent="0.3">
      <c r="A10" s="7"/>
      <c r="B10" s="1"/>
      <c r="C10" s="16" t="s">
        <v>0</v>
      </c>
      <c r="D10" s="17"/>
      <c r="E10" s="17"/>
      <c r="F10" s="18"/>
      <c r="G10" s="1"/>
      <c r="H10" s="1"/>
      <c r="I10" s="1"/>
      <c r="J10" s="7"/>
      <c r="K10" s="1"/>
      <c r="L10" s="16" t="s">
        <v>4</v>
      </c>
      <c r="M10" s="17"/>
      <c r="N10" s="17"/>
      <c r="O10" s="18"/>
      <c r="Q10" s="15"/>
      <c r="R10" s="15"/>
      <c r="S10" s="15"/>
      <c r="T10" s="15"/>
      <c r="U10" s="15"/>
      <c r="V10" s="15"/>
      <c r="W10" s="15"/>
      <c r="Y10" s="15"/>
      <c r="Z10" s="15"/>
      <c r="AA10" s="15"/>
      <c r="AB10" s="15"/>
      <c r="AC10" s="15"/>
      <c r="AD10" s="15"/>
      <c r="AE10" s="15"/>
    </row>
    <row r="11" spans="1:32" ht="15" customHeight="1" thickTop="1" thickBot="1" x14ac:dyDescent="0.3">
      <c r="A11" s="7"/>
      <c r="B11" s="1"/>
      <c r="C11" s="19"/>
      <c r="D11" s="20"/>
      <c r="E11" s="20"/>
      <c r="F11" s="21"/>
      <c r="G11" s="1"/>
      <c r="H11" s="1"/>
      <c r="I11" s="1"/>
      <c r="J11" s="7"/>
      <c r="K11" s="1"/>
      <c r="L11" s="19"/>
      <c r="M11" s="20"/>
      <c r="N11" s="20"/>
      <c r="O11" s="21"/>
      <c r="Q11" s="12" t="s">
        <v>51</v>
      </c>
      <c r="R11" s="32" t="str">
        <f>INDEX(Z$11:Z$18,MATCH(ROW(A1),$Y$11:$Y$18,0))</f>
        <v>les points</v>
      </c>
      <c r="S11" s="10">
        <f>INDEX(AA$11:AA$18,MATCH(ROW(B1),$Y$11:$Y$18,0))</f>
        <v>0</v>
      </c>
      <c r="T11" s="23">
        <f>INDEX(AB$11:AB$18,MATCH(ROW(C1),$Y$11:$Y$18,0))</f>
        <v>0</v>
      </c>
      <c r="U11" s="10">
        <f>INDEX(AC$11:AC$18,MATCH(ROW(D1),$Y$11:$Y$18,0))</f>
        <v>0</v>
      </c>
      <c r="V11" s="10">
        <f>INDEX(AD$11:AD$18,MATCH(ROW(E1),$Y$11:$Y$18,0))</f>
        <v>0</v>
      </c>
      <c r="W11" s="23">
        <f>INDEX(AE$11:AE$18,MATCH(ROW(F1),$Y$11:$Y$18,0))</f>
        <v>0</v>
      </c>
      <c r="Y11" s="12">
        <f>RANK(AF11,$AF$11:$AF$18)</f>
        <v>1</v>
      </c>
      <c r="Z11" s="2" t="str">
        <f>W26</f>
        <v>les points</v>
      </c>
      <c r="AA11" s="2" cm="1">
        <f t="array" ref="AA11">SUMPRODUCT(($C$10:$C$36=$Z11)*($D$10:$D$36&gt;$E$10:$E$36))+SUMPRODUCT(($L$10:$L$29=$Z11)*($M$10:$M$29&gt;$N$10:$N$29))+SUMPRODUCT(($F$10:$F$36=$Z11)*($D$10:$D$36&lt;$E$10:$E$36))+SUMPRODUCT(($O$10:$O$29=$Z11)*($M$10:$M$29&lt;$N$10:$N$29))</f>
        <v>0</v>
      </c>
      <c r="AB11" s="2" cm="1">
        <f t="array" ref="AB11">SUMPRODUCT(($C$10:$C$36=$Z11)*($D$10:$D$36&lt;$E$10:$E$36))+SUMPRODUCT(($L$10:$L$29=$Z11)*($M$10:$M$29&lt;$N$10:$N$29))+SUMPRODUCT(($F$10:$F$36=$Z11)*($D$10:$D$36&gt;$E$10:$E$36))+SUMPRODUCT(($O$10:$O$29=$Z11)*($M$10:$M$29&gt;$N$10:$N$29))</f>
        <v>0</v>
      </c>
      <c r="AC11" s="2" cm="1">
        <f t="array" ref="AC11">SUMPRODUCT(($C$10:$C$36=$Z11)*($D$10:$D$36))+SUMPRODUCT(($L$10:$L$29=$Z11)*($M$10:$M$29))+SUMPRODUCT(($F$10:$F$36=$Z11)*($E$10:$E$36))+SUMPRODUCT(($O$10:$O$29=$Z11)*($N$10:$N$29))</f>
        <v>0</v>
      </c>
      <c r="AD11" s="2" cm="1">
        <f t="array" ref="AD11">SUMPRODUCT(($C$10:$C$36=$Z11)*($E$10:$E$36))+SUMPRODUCT(($L$10:$L$29=$Z11)*($N$10:$N$29))+SUMPRODUCT(($F$10:$F$36=$Z11)*($D$10:$D$36))+SUMPRODUCT(($O$10:$O$29=$Z11)*($M$10:$M$29))</f>
        <v>0</v>
      </c>
      <c r="AE11" s="4">
        <f>AA11*3</f>
        <v>0</v>
      </c>
      <c r="AF11">
        <f>AE11*10000+AC11*100+(AC11-AD11)+(10-ROW(A1))/100</f>
        <v>0.09</v>
      </c>
    </row>
    <row r="12" spans="1:32" ht="15.75" thickTop="1" x14ac:dyDescent="0.25">
      <c r="A12" s="7"/>
      <c r="B12" s="1" t="s">
        <v>8</v>
      </c>
      <c r="C12" s="26" t="str">
        <f>W26</f>
        <v>les points</v>
      </c>
      <c r="D12" s="30"/>
      <c r="E12" s="30"/>
      <c r="F12" s="28" t="str">
        <f>W27</f>
        <v>les ronds</v>
      </c>
      <c r="G12" s="1"/>
      <c r="H12" s="1"/>
      <c r="I12" s="1"/>
      <c r="J12" s="7"/>
      <c r="K12" s="1" t="s">
        <v>24</v>
      </c>
      <c r="L12" s="26" t="str">
        <f>W26</f>
        <v>les points</v>
      </c>
      <c r="M12" s="30"/>
      <c r="N12" s="30"/>
      <c r="O12" s="28" t="str">
        <f>W33</f>
        <v>les cercles</v>
      </c>
      <c r="Q12" s="12" t="s">
        <v>44</v>
      </c>
      <c r="R12" s="33" t="str">
        <f>INDEX(Z$11:Z$18,MATCH(ROW(A2),$Y$11:$Y$18,0))</f>
        <v>les ronds</v>
      </c>
      <c r="S12" s="8">
        <f>INDEX(AA$11:AA$18,MATCH(ROW(B2),$Y$11:$Y$18,0))</f>
        <v>0</v>
      </c>
      <c r="T12" s="4">
        <f>INDEX(AB$11:AB$18,MATCH(ROW(C2),$Y$11:$Y$18,0))</f>
        <v>0</v>
      </c>
      <c r="U12" s="8">
        <f>INDEX(AC$11:AC$18,MATCH(ROW(D2),$Y$11:$Y$18,0))</f>
        <v>0</v>
      </c>
      <c r="V12" s="8">
        <f>INDEX(AD$11:AD$18,MATCH(ROW(E2),$Y$11:$Y$18,0))</f>
        <v>0</v>
      </c>
      <c r="W12" s="4">
        <f>INDEX(AE$11:AE$18,MATCH(ROW(F2),$Y$11:$Y$18,0))</f>
        <v>0</v>
      </c>
      <c r="Y12" s="12">
        <f t="shared" ref="Y12:Y18" si="0">RANK(AF12,$AF$11:$AF$18)</f>
        <v>2</v>
      </c>
      <c r="Z12" s="2" t="str">
        <f>W27</f>
        <v>les ronds</v>
      </c>
      <c r="AA12" s="2" cm="1">
        <f t="array" ref="AA12">SUMPRODUCT(($C$10:$C$36=$Z12)*($D$10:$D$36&gt;$E$10:$E$36))+SUMPRODUCT(($L$10:$L$29=$Z12)*($M$10:$M$29&gt;$N$10:$N$29))+SUMPRODUCT(($F$10:$F$36=$Z12)*($D$10:$D$36&lt;$E$10:$E$36))+SUMPRODUCT(($O$10:$O$29=$Z12)*($M$10:$M$29&lt;$N$10:$N$29))</f>
        <v>0</v>
      </c>
      <c r="AB12" s="2" cm="1">
        <f t="array" ref="AB12">SUMPRODUCT(($C$10:$C$36=$Z12)*($D$10:$D$36&lt;$E$10:$E$36))+SUMPRODUCT(($L$10:$L$29=$Z12)*($M$10:$M$29&lt;$N$10:$N$29))+SUMPRODUCT(($F$10:$F$36=$Z12)*($D$10:$D$36&gt;$E$10:$E$36))+SUMPRODUCT(($O$10:$O$29=$Z12)*($M$10:$M$29&gt;$N$10:$N$29))</f>
        <v>0</v>
      </c>
      <c r="AC12" s="2" cm="1">
        <f t="array" ref="AC12">SUMPRODUCT(($C$10:$C$36=$Z12)*($D$10:$D$36))+SUMPRODUCT(($L$10:$L$29=$Z12)*($M$10:$M$29))+SUMPRODUCT(($F$10:$F$36=$Z12)*($E$10:$E$36))+SUMPRODUCT(($O$10:$O$29=$Z12)*($N$10:$N$29))</f>
        <v>0</v>
      </c>
      <c r="AD12" s="2" cm="1">
        <f t="array" ref="AD12">SUMPRODUCT(($C$10:$C$36=$Z12)*($E$10:$E$36))+SUMPRODUCT(($L$10:$L$29=$Z12)*($N$10:$N$29))+SUMPRODUCT(($F$10:$F$36=$Z12)*($D$10:$D$36))+SUMPRODUCT(($O$10:$O$29=$Z12)*($M$10:$M$29))</f>
        <v>0</v>
      </c>
      <c r="AE12" s="4">
        <f t="shared" ref="AE12:AE18" si="1">AA12*3</f>
        <v>0</v>
      </c>
      <c r="AF12">
        <f t="shared" ref="AF12:AF18" si="2">AE12*10000+AC12*100+(AC12-AD12)+(10-ROW(A2))/100</f>
        <v>0.08</v>
      </c>
    </row>
    <row r="13" spans="1:32" x14ac:dyDescent="0.25">
      <c r="A13" s="7"/>
      <c r="B13" s="1" t="s">
        <v>9</v>
      </c>
      <c r="C13" s="26" t="str">
        <f>W28</f>
        <v>les droites</v>
      </c>
      <c r="D13" s="30"/>
      <c r="E13" s="30"/>
      <c r="F13" s="28" t="str">
        <f>W29</f>
        <v>les gauches</v>
      </c>
      <c r="G13" s="1"/>
      <c r="H13" s="1"/>
      <c r="I13" s="1"/>
      <c r="J13" s="7"/>
      <c r="K13" s="1" t="s">
        <v>25</v>
      </c>
      <c r="L13" s="26" t="str">
        <f>W27</f>
        <v>les ronds</v>
      </c>
      <c r="M13" s="30"/>
      <c r="N13" s="30"/>
      <c r="O13" s="28" t="str">
        <f>W30</f>
        <v>les petits</v>
      </c>
      <c r="Q13" s="12" t="s">
        <v>45</v>
      </c>
      <c r="R13" s="33" t="str">
        <f>INDEX(Z$11:Z$18,MATCH(ROW(A3),$Y$11:$Y$18,0))</f>
        <v>les droites</v>
      </c>
      <c r="S13" s="8">
        <f>INDEX(AA$11:AA$18,MATCH(ROW(B3),$Y$11:$Y$18,0))</f>
        <v>0</v>
      </c>
      <c r="T13" s="4">
        <f>INDEX(AB$11:AB$18,MATCH(ROW(C3),$Y$11:$Y$18,0))</f>
        <v>0</v>
      </c>
      <c r="U13" s="8">
        <f>INDEX(AC$11:AC$18,MATCH(ROW(D3),$Y$11:$Y$18,0))</f>
        <v>0</v>
      </c>
      <c r="V13" s="8">
        <f>INDEX(AD$11:AD$18,MATCH(ROW(E3),$Y$11:$Y$18,0))</f>
        <v>0</v>
      </c>
      <c r="W13" s="4">
        <f>INDEX(AE$11:AE$18,MATCH(ROW(F3),$Y$11:$Y$18,0))</f>
        <v>0</v>
      </c>
      <c r="Y13" s="12">
        <f t="shared" si="0"/>
        <v>3</v>
      </c>
      <c r="Z13" s="2" t="str">
        <f>W28</f>
        <v>les droites</v>
      </c>
      <c r="AA13" s="2" cm="1">
        <f t="array" ref="AA13">SUMPRODUCT(($C$10:$C$36=$Z13)*($D$10:$D$36&gt;$E$10:$E$36))+SUMPRODUCT(($L$10:$L$29=$Z13)*($M$10:$M$29&gt;$N$10:$N$29))+SUMPRODUCT(($F$10:$F$36=$Z13)*($D$10:$D$36&lt;$E$10:$E$36))+SUMPRODUCT(($O$10:$O$29=$Z13)*($M$10:$M$29&lt;$N$10:$N$29))</f>
        <v>0</v>
      </c>
      <c r="AB13" s="2" cm="1">
        <f t="array" ref="AB13">SUMPRODUCT(($C$10:$C$36=$Z13)*($D$10:$D$36&lt;$E$10:$E$36))+SUMPRODUCT(($L$10:$L$29=$Z13)*($M$10:$M$29&lt;$N$10:$N$29))+SUMPRODUCT(($F$10:$F$36=$Z13)*($D$10:$D$36&gt;$E$10:$E$36))+SUMPRODUCT(($O$10:$O$29=$Z13)*($M$10:$M$29&gt;$N$10:$N$29))</f>
        <v>0</v>
      </c>
      <c r="AC13" s="2" cm="1">
        <f t="array" ref="AC13">SUMPRODUCT(($C$10:$C$36=$Z13)*($D$10:$D$36))+SUMPRODUCT(($L$10:$L$29=$Z13)*($M$10:$M$29))+SUMPRODUCT(($F$10:$F$36=$Z13)*($E$10:$E$36))+SUMPRODUCT(($O$10:$O$29=$Z13)*($N$10:$N$29))</f>
        <v>0</v>
      </c>
      <c r="AD13" s="2" cm="1">
        <f t="array" ref="AD13">SUMPRODUCT(($C$10:$C$36=$Z13)*($E$10:$E$36))+SUMPRODUCT(($L$10:$L$29=$Z13)*($N$10:$N$29))+SUMPRODUCT(($F$10:$F$36=$Z13)*($D$10:$D$36))+SUMPRODUCT(($O$10:$O$29=$Z13)*($M$10:$M$29))</f>
        <v>0</v>
      </c>
      <c r="AE13" s="4">
        <f t="shared" si="1"/>
        <v>0</v>
      </c>
      <c r="AF13">
        <f t="shared" si="2"/>
        <v>7.0000000000000007E-2</v>
      </c>
    </row>
    <row r="14" spans="1:32" x14ac:dyDescent="0.25">
      <c r="A14" s="7"/>
      <c r="B14" s="1" t="s">
        <v>10</v>
      </c>
      <c r="C14" s="26" t="str">
        <f>W30</f>
        <v>les petits</v>
      </c>
      <c r="D14" s="30"/>
      <c r="E14" s="30"/>
      <c r="F14" s="28" t="str">
        <f>W31</f>
        <v>les grands</v>
      </c>
      <c r="G14" s="1"/>
      <c r="H14" s="1"/>
      <c r="I14" s="1"/>
      <c r="J14" s="7"/>
      <c r="K14" s="1" t="s">
        <v>26</v>
      </c>
      <c r="L14" s="26" t="str">
        <f>W28</f>
        <v>les droites</v>
      </c>
      <c r="M14" s="30"/>
      <c r="N14" s="30"/>
      <c r="O14" s="28" t="str">
        <f>W31</f>
        <v>les grands</v>
      </c>
      <c r="Q14" s="12" t="s">
        <v>46</v>
      </c>
      <c r="R14" s="33" t="str">
        <f>INDEX(Z$11:Z$18,MATCH(ROW(A4),$Y$11:$Y$18,0))</f>
        <v>les gauches</v>
      </c>
      <c r="S14" s="8">
        <f>INDEX(AA$11:AA$18,MATCH(ROW(B4),$Y$11:$Y$18,0))</f>
        <v>0</v>
      </c>
      <c r="T14" s="4">
        <f>INDEX(AB$11:AB$18,MATCH(ROW(C4),$Y$11:$Y$18,0))</f>
        <v>0</v>
      </c>
      <c r="U14" s="8">
        <f>INDEX(AC$11:AC$18,MATCH(ROW(D4),$Y$11:$Y$18,0))</f>
        <v>0</v>
      </c>
      <c r="V14" s="8">
        <f>INDEX(AD$11:AD$18,MATCH(ROW(E4),$Y$11:$Y$18,0))</f>
        <v>0</v>
      </c>
      <c r="W14" s="4">
        <f>INDEX(AE$11:AE$18,MATCH(ROW(F4),$Y$11:$Y$18,0))</f>
        <v>0</v>
      </c>
      <c r="Y14" s="12">
        <f t="shared" si="0"/>
        <v>4</v>
      </c>
      <c r="Z14" s="2" t="str">
        <f>W29</f>
        <v>les gauches</v>
      </c>
      <c r="AA14" s="2" cm="1">
        <f t="array" ref="AA14">SUMPRODUCT(($C$10:$C$36=$Z14)*($D$10:$D$36&gt;$E$10:$E$36))+SUMPRODUCT(($L$10:$L$29=$Z14)*($M$10:$M$29&gt;$N$10:$N$29))+SUMPRODUCT(($F$10:$F$36=$Z14)*($D$10:$D$36&lt;$E$10:$E$36))+SUMPRODUCT(($O$10:$O$29=$Z14)*($M$10:$M$29&lt;$N$10:$N$29))</f>
        <v>0</v>
      </c>
      <c r="AB14" s="2" cm="1">
        <f t="array" ref="AB14">SUMPRODUCT(($C$10:$C$36=$Z14)*($D$10:$D$36&lt;$E$10:$E$36))+SUMPRODUCT(($L$10:$L$29=$Z14)*($M$10:$M$29&lt;$N$10:$N$29))+SUMPRODUCT(($F$10:$F$36=$Z14)*($D$10:$D$36&gt;$E$10:$E$36))+SUMPRODUCT(($O$10:$O$29=$Z14)*($M$10:$M$29&gt;$N$10:$N$29))</f>
        <v>0</v>
      </c>
      <c r="AC14" s="2" cm="1">
        <f t="array" ref="AC14">SUMPRODUCT(($C$10:$C$36=$Z14)*($D$10:$D$36))+SUMPRODUCT(($L$10:$L$29=$Z14)*($M$10:$M$29))+SUMPRODUCT(($F$10:$F$36=$Z14)*($E$10:$E$36))+SUMPRODUCT(($O$10:$O$29=$Z14)*($N$10:$N$29))</f>
        <v>0</v>
      </c>
      <c r="AD14" s="2" cm="1">
        <f t="array" ref="AD14">SUMPRODUCT(($C$10:$C$36=$Z14)*($E$10:$E$36))+SUMPRODUCT(($L$10:$L$29=$Z14)*($N$10:$N$29))+SUMPRODUCT(($F$10:$F$36=$Z14)*($D$10:$D$36))+SUMPRODUCT(($O$10:$O$29=$Z14)*($M$10:$M$29))</f>
        <v>0</v>
      </c>
      <c r="AE14" s="4">
        <f t="shared" si="1"/>
        <v>0</v>
      </c>
      <c r="AF14">
        <f t="shared" si="2"/>
        <v>0.06</v>
      </c>
    </row>
    <row r="15" spans="1:32" ht="15.75" thickBot="1" x14ac:dyDescent="0.3">
      <c r="A15" s="7"/>
      <c r="B15" s="1" t="s">
        <v>11</v>
      </c>
      <c r="C15" s="27" t="str">
        <f>W32</f>
        <v>les triangles</v>
      </c>
      <c r="D15" s="31"/>
      <c r="E15" s="31"/>
      <c r="F15" s="29" t="str">
        <f>W33</f>
        <v>les cercles</v>
      </c>
      <c r="G15" s="1"/>
      <c r="H15" s="1"/>
      <c r="I15" s="1"/>
      <c r="J15" s="7"/>
      <c r="K15" s="1" t="s">
        <v>27</v>
      </c>
      <c r="L15" s="27" t="str">
        <f>W29</f>
        <v>les gauches</v>
      </c>
      <c r="M15" s="31"/>
      <c r="N15" s="31"/>
      <c r="O15" s="29" t="str">
        <f>W32</f>
        <v>les triangles</v>
      </c>
      <c r="Q15" s="8" t="s">
        <v>47</v>
      </c>
      <c r="R15" s="33" t="str">
        <f>INDEX(Z$11:Z$18,MATCH(ROW(A5),$Y$11:$Y$18,0))</f>
        <v>les petits</v>
      </c>
      <c r="S15" s="8">
        <f>INDEX(AA$11:AA$18,MATCH(ROW(B5),$Y$11:$Y$18,0))</f>
        <v>0</v>
      </c>
      <c r="T15" s="4">
        <f>INDEX(AB$11:AB$18,MATCH(ROW(C5),$Y$11:$Y$18,0))</f>
        <v>0</v>
      </c>
      <c r="U15" s="8">
        <f>INDEX(AC$11:AC$18,MATCH(ROW(D5),$Y$11:$Y$18,0))</f>
        <v>0</v>
      </c>
      <c r="V15" s="8">
        <f>INDEX(AD$11:AD$18,MATCH(ROW(E5),$Y$11:$Y$18,0))</f>
        <v>0</v>
      </c>
      <c r="W15" s="4">
        <f>INDEX(AE$11:AE$18,MATCH(ROW(F5),$Y$11:$Y$18,0))</f>
        <v>0</v>
      </c>
      <c r="Y15" s="12">
        <f t="shared" si="0"/>
        <v>5</v>
      </c>
      <c r="Z15" s="2" t="str">
        <f>W30</f>
        <v>les petits</v>
      </c>
      <c r="AA15" s="2" cm="1">
        <f t="array" ref="AA15">SUMPRODUCT(($C$10:$C$36=$Z15)*($D$10:$D$36&gt;$E$10:$E$36))+SUMPRODUCT(($L$10:$L$29=$Z15)*($M$10:$M$29&gt;$N$10:$N$29))+SUMPRODUCT(($F$10:$F$36=$Z15)*($D$10:$D$36&lt;$E$10:$E$36))+SUMPRODUCT(($O$10:$O$29=$Z15)*($M$10:$M$29&lt;$N$10:$N$29))</f>
        <v>0</v>
      </c>
      <c r="AB15" s="2" cm="1">
        <f t="array" ref="AB15">SUMPRODUCT(($C$10:$C$36=$Z15)*($D$10:$D$36&lt;$E$10:$E$36))+SUMPRODUCT(($L$10:$L$29=$Z15)*($M$10:$M$29&lt;$N$10:$N$29))+SUMPRODUCT(($F$10:$F$36=$Z15)*($D$10:$D$36&gt;$E$10:$E$36))+SUMPRODUCT(($O$10:$O$29=$Z15)*($M$10:$M$29&gt;$N$10:$N$29))</f>
        <v>0</v>
      </c>
      <c r="AC15" s="2" cm="1">
        <f t="array" ref="AC15">SUMPRODUCT(($C$10:$C$36=$Z15)*($D$10:$D$36))+SUMPRODUCT(($L$10:$L$29=$Z15)*($M$10:$M$29))+SUMPRODUCT(($F$10:$F$36=$Z15)*($E$10:$E$36))+SUMPRODUCT(($O$10:$O$29=$Z15)*($N$10:$N$29))</f>
        <v>0</v>
      </c>
      <c r="AD15" s="2" cm="1">
        <f t="array" ref="AD15">SUMPRODUCT(($C$10:$C$36=$Z15)*($E$10:$E$36))+SUMPRODUCT(($L$10:$L$29=$Z15)*($N$10:$N$29))+SUMPRODUCT(($F$10:$F$36=$Z15)*($D$10:$D$36))+SUMPRODUCT(($O$10:$O$29=$Z15)*($M$10:$M$29))</f>
        <v>0</v>
      </c>
      <c r="AE15" s="4">
        <f t="shared" si="1"/>
        <v>0</v>
      </c>
      <c r="AF15">
        <f t="shared" si="2"/>
        <v>0.05</v>
      </c>
    </row>
    <row r="16" spans="1:32" ht="16.5" thickTop="1" thickBot="1" x14ac:dyDescent="0.3">
      <c r="A16" s="7"/>
      <c r="B16" s="1"/>
      <c r="C16" s="1"/>
      <c r="D16" s="1"/>
      <c r="E16" s="1"/>
      <c r="F16" s="1"/>
      <c r="G16" s="1"/>
      <c r="H16" s="1"/>
      <c r="I16" s="1"/>
      <c r="J16" s="7"/>
      <c r="K16" s="1"/>
      <c r="L16" s="1"/>
      <c r="M16" s="1"/>
      <c r="N16" s="1"/>
      <c r="O16" s="1"/>
      <c r="Q16" s="8" t="s">
        <v>48</v>
      </c>
      <c r="R16" s="33" t="str">
        <f>INDEX(Z$11:Z$18,MATCH(ROW(A6),$Y$11:$Y$18,0))</f>
        <v>les grands</v>
      </c>
      <c r="S16" s="8">
        <f>INDEX(AA$11:AA$18,MATCH(ROW(B6),$Y$11:$Y$18,0))</f>
        <v>0</v>
      </c>
      <c r="T16" s="4">
        <f>INDEX(AB$11:AB$18,MATCH(ROW(C6),$Y$11:$Y$18,0))</f>
        <v>0</v>
      </c>
      <c r="U16" s="8">
        <f>INDEX(AC$11:AC$18,MATCH(ROW(D6),$Y$11:$Y$18,0))</f>
        <v>0</v>
      </c>
      <c r="V16" s="8">
        <f>INDEX(AD$11:AD$18,MATCH(ROW(E6),$Y$11:$Y$18,0))</f>
        <v>0</v>
      </c>
      <c r="W16" s="4">
        <f>INDEX(AE$11:AE$18,MATCH(ROW(F6),$Y$11:$Y$18,0))</f>
        <v>0</v>
      </c>
      <c r="Y16" s="12">
        <f t="shared" si="0"/>
        <v>6</v>
      </c>
      <c r="Z16" s="2" t="str">
        <f>W31</f>
        <v>les grands</v>
      </c>
      <c r="AA16" s="2" cm="1">
        <f t="array" ref="AA16">SUMPRODUCT(($C$10:$C$36=$Z16)*($D$10:$D$36&gt;$E$10:$E$36))+SUMPRODUCT(($L$10:$L$29=$Z16)*($M$10:$M$29&gt;$N$10:$N$29))+SUMPRODUCT(($F$10:$F$36=$Z16)*($D$10:$D$36&lt;$E$10:$E$36))+SUMPRODUCT(($O$10:$O$29=$Z16)*($M$10:$M$29&lt;$N$10:$N$29))</f>
        <v>0</v>
      </c>
      <c r="AB16" s="2" cm="1">
        <f t="array" ref="AB16">SUMPRODUCT(($C$10:$C$36=$Z16)*($D$10:$D$36&lt;$E$10:$E$36))+SUMPRODUCT(($L$10:$L$29=$Z16)*($M$10:$M$29&lt;$N$10:$N$29))+SUMPRODUCT(($F$10:$F$36=$Z16)*($D$10:$D$36&gt;$E$10:$E$36))+SUMPRODUCT(($O$10:$O$29=$Z16)*($M$10:$M$29&gt;$N$10:$N$29))</f>
        <v>0</v>
      </c>
      <c r="AC16" s="2" cm="1">
        <f t="array" ref="AC16">SUMPRODUCT(($C$10:$C$36=$Z16)*($D$10:$D$36))+SUMPRODUCT(($L$10:$L$29=$Z16)*($M$10:$M$29))+SUMPRODUCT(($F$10:$F$36=$Z16)*($E$10:$E$36))+SUMPRODUCT(($O$10:$O$29=$Z16)*($N$10:$N$29))</f>
        <v>0</v>
      </c>
      <c r="AD16" s="2" cm="1">
        <f t="array" ref="AD16">SUMPRODUCT(($C$10:$C$36=$Z16)*($E$10:$E$36))+SUMPRODUCT(($L$10:$L$29=$Z16)*($N$10:$N$29))+SUMPRODUCT(($F$10:$F$36=$Z16)*($D$10:$D$36))+SUMPRODUCT(($O$10:$O$29=$Z16)*($M$10:$M$29))</f>
        <v>0</v>
      </c>
      <c r="AE16" s="4">
        <f t="shared" si="1"/>
        <v>0</v>
      </c>
      <c r="AF16">
        <f t="shared" si="2"/>
        <v>0.04</v>
      </c>
    </row>
    <row r="17" spans="1:32" ht="15.75" customHeight="1" thickTop="1" x14ac:dyDescent="0.25">
      <c r="A17" s="7"/>
      <c r="B17" s="1"/>
      <c r="C17" s="16" t="s">
        <v>1</v>
      </c>
      <c r="D17" s="17"/>
      <c r="E17" s="17"/>
      <c r="F17" s="18"/>
      <c r="G17" s="1"/>
      <c r="H17" s="1"/>
      <c r="I17" s="1"/>
      <c r="J17" s="7"/>
      <c r="K17" s="1"/>
      <c r="L17" s="16" t="s">
        <v>5</v>
      </c>
      <c r="M17" s="17"/>
      <c r="N17" s="17"/>
      <c r="O17" s="18"/>
      <c r="Q17" s="8" t="s">
        <v>49</v>
      </c>
      <c r="R17" s="33" t="str">
        <f>INDEX(Z$11:Z$18,MATCH(ROW(A7),$Y$11:$Y$18,0))</f>
        <v>les triangles</v>
      </c>
      <c r="S17" s="8">
        <f>INDEX(AA$11:AA$18,MATCH(ROW(B7),$Y$11:$Y$18,0))</f>
        <v>0</v>
      </c>
      <c r="T17" s="4">
        <f>INDEX(AB$11:AB$18,MATCH(ROW(C7),$Y$11:$Y$18,0))</f>
        <v>0</v>
      </c>
      <c r="U17" s="8">
        <f>INDEX(AC$11:AC$18,MATCH(ROW(D7),$Y$11:$Y$18,0))</f>
        <v>0</v>
      </c>
      <c r="V17" s="8">
        <f>INDEX(AD$11:AD$18,MATCH(ROW(E7),$Y$11:$Y$18,0))</f>
        <v>0</v>
      </c>
      <c r="W17" s="4">
        <f>INDEX(AE$11:AE$18,MATCH(ROW(F7),$Y$11:$Y$18,0))</f>
        <v>0</v>
      </c>
      <c r="Y17" s="12">
        <f t="shared" si="0"/>
        <v>7</v>
      </c>
      <c r="Z17" s="2" t="str">
        <f>W32</f>
        <v>les triangles</v>
      </c>
      <c r="AA17" s="2" cm="1">
        <f t="array" ref="AA17">SUMPRODUCT(($C$10:$C$36=$Z17)*($D$10:$D$36&gt;$E$10:$E$36))+SUMPRODUCT(($L$10:$L$29=$Z17)*($M$10:$M$29&gt;$N$10:$N$29))+SUMPRODUCT(($F$10:$F$36=$Z17)*($D$10:$D$36&lt;$E$10:$E$36))+SUMPRODUCT(($O$10:$O$29=$Z17)*($M$10:$M$29&lt;$N$10:$N$29))</f>
        <v>0</v>
      </c>
      <c r="AB17" s="2" cm="1">
        <f t="array" ref="AB17">SUMPRODUCT(($C$10:$C$36=$Z17)*($D$10:$D$36&lt;$E$10:$E$36))+SUMPRODUCT(($L$10:$L$29=$Z17)*($M$10:$M$29&lt;$N$10:$N$29))+SUMPRODUCT(($F$10:$F$36=$Z17)*($D$10:$D$36&gt;$E$10:$E$36))+SUMPRODUCT(($O$10:$O$29=$Z17)*($M$10:$M$29&gt;$N$10:$N$29))</f>
        <v>0</v>
      </c>
      <c r="AC17" s="2" cm="1">
        <f t="array" ref="AC17">SUMPRODUCT(($C$10:$C$36=$Z17)*($D$10:$D$36))+SUMPRODUCT(($L$10:$L$29=$Z17)*($M$10:$M$29))+SUMPRODUCT(($F$10:$F$36=$Z17)*($E$10:$E$36))+SUMPRODUCT(($O$10:$O$29=$Z17)*($N$10:$N$29))</f>
        <v>0</v>
      </c>
      <c r="AD17" s="2" cm="1">
        <f t="array" ref="AD17">SUMPRODUCT(($C$10:$C$36=$Z17)*($E$10:$E$36))+SUMPRODUCT(($L$10:$L$29=$Z17)*($N$10:$N$29))+SUMPRODUCT(($F$10:$F$36=$Z17)*($D$10:$D$36))+SUMPRODUCT(($O$10:$O$29=$Z17)*($M$10:$M$29))</f>
        <v>0</v>
      </c>
      <c r="AE17" s="4">
        <f t="shared" si="1"/>
        <v>0</v>
      </c>
      <c r="AF17">
        <f t="shared" si="2"/>
        <v>0.03</v>
      </c>
    </row>
    <row r="18" spans="1:32" ht="15" customHeight="1" thickBot="1" x14ac:dyDescent="0.3">
      <c r="A18" s="7"/>
      <c r="B18" s="1"/>
      <c r="C18" s="19"/>
      <c r="D18" s="20"/>
      <c r="E18" s="20"/>
      <c r="F18" s="21"/>
      <c r="G18" s="1"/>
      <c r="H18" s="1"/>
      <c r="I18" s="1"/>
      <c r="J18" s="7"/>
      <c r="K18" s="1"/>
      <c r="L18" s="19"/>
      <c r="M18" s="20"/>
      <c r="N18" s="20"/>
      <c r="O18" s="21"/>
      <c r="Q18" s="9" t="s">
        <v>50</v>
      </c>
      <c r="R18" s="34" t="str">
        <f>INDEX(Z$11:Z$18,MATCH(ROW(A8),$Y$11:$Y$18,0))</f>
        <v>les cercles</v>
      </c>
      <c r="S18" s="11">
        <f>INDEX(AA$11:AA$18,MATCH(ROW(B8),$Y$11:$Y$18,0))</f>
        <v>0</v>
      </c>
      <c r="T18" s="3">
        <f>INDEX(AB$11:AB$18,MATCH(ROW(C8),$Y$11:$Y$18,0))</f>
        <v>0</v>
      </c>
      <c r="U18" s="11">
        <f>INDEX(AC$11:AC$18,MATCH(ROW(D8),$Y$11:$Y$18,0))</f>
        <v>0</v>
      </c>
      <c r="V18" s="11">
        <f>INDEX(AD$11:AD$18,MATCH(ROW(E8),$Y$11:$Y$18,0))</f>
        <v>0</v>
      </c>
      <c r="W18" s="3">
        <f>INDEX(AE$11:AE$18,MATCH(ROW(F8),$Y$11:$Y$18,0))</f>
        <v>0</v>
      </c>
      <c r="Y18" s="12">
        <f t="shared" si="0"/>
        <v>8</v>
      </c>
      <c r="Z18" s="2" t="str">
        <f>W33</f>
        <v>les cercles</v>
      </c>
      <c r="AA18" s="2" cm="1">
        <f t="array" ref="AA18">SUMPRODUCT(($C$10:$C$36=$Z18)*($D$10:$D$36&gt;$E$10:$E$36))+SUMPRODUCT(($L$10:$L$29=$Z18)*($M$10:$M$29&gt;$N$10:$N$29))+SUMPRODUCT(($F$10:$F$36=$Z18)*($D$10:$D$36&lt;$E$10:$E$36))+SUMPRODUCT(($O$10:$O$29=$Z18)*($M$10:$M$29&lt;$N$10:$N$29))</f>
        <v>0</v>
      </c>
      <c r="AB18" s="2" cm="1">
        <f t="array" ref="AB18">SUMPRODUCT(($C$10:$C$36=$Z18)*($D$10:$D$36&lt;$E$10:$E$36))+SUMPRODUCT(($L$10:$L$29=$Z18)*($M$10:$M$29&lt;$N$10:$N$29))+SUMPRODUCT(($F$10:$F$36=$Z18)*($D$10:$D$36&gt;$E$10:$E$36))+SUMPRODUCT(($O$10:$O$29=$Z18)*($M$10:$M$29&gt;$N$10:$N$29))</f>
        <v>0</v>
      </c>
      <c r="AC18" s="2" cm="1">
        <f t="array" ref="AC18">SUMPRODUCT(($C$10:$C$36=$Z18)*($D$10:$D$36))+SUMPRODUCT(($L$10:$L$29=$Z18)*($M$10:$M$29))+SUMPRODUCT(($F$10:$F$36=$Z18)*($E$10:$E$36))+SUMPRODUCT(($O$10:$O$29=$Z18)*($N$10:$N$29))</f>
        <v>0</v>
      </c>
      <c r="AD18" s="2" cm="1">
        <f t="array" ref="AD18">SUMPRODUCT(($C$10:$C$36=$Z18)*($E$10:$E$36))+SUMPRODUCT(($L$10:$L$29=$Z18)*($N$10:$N$29))+SUMPRODUCT(($F$10:$F$36=$Z18)*($D$10:$D$36))+SUMPRODUCT(($O$10:$O$29=$Z18)*($M$10:$M$29))</f>
        <v>0</v>
      </c>
      <c r="AE18" s="4">
        <f t="shared" si="1"/>
        <v>0</v>
      </c>
      <c r="AF18">
        <f t="shared" si="2"/>
        <v>0.02</v>
      </c>
    </row>
    <row r="19" spans="1:32" ht="15.75" thickTop="1" x14ac:dyDescent="0.25">
      <c r="A19" s="7"/>
      <c r="B19" s="1" t="s">
        <v>12</v>
      </c>
      <c r="C19" s="26" t="str">
        <f>W26</f>
        <v>les points</v>
      </c>
      <c r="D19" s="30"/>
      <c r="E19" s="30"/>
      <c r="F19" s="28" t="str">
        <f>W28</f>
        <v>les droites</v>
      </c>
      <c r="G19" s="1"/>
      <c r="H19" s="1"/>
      <c r="I19" s="1"/>
      <c r="J19" s="7"/>
      <c r="K19" s="1" t="s">
        <v>28</v>
      </c>
      <c r="L19" s="26" t="str">
        <f>W26</f>
        <v>les points</v>
      </c>
      <c r="M19" s="30"/>
      <c r="N19" s="30"/>
      <c r="O19" s="28" t="str">
        <f>W32</f>
        <v>les triangles</v>
      </c>
    </row>
    <row r="20" spans="1:32" x14ac:dyDescent="0.25">
      <c r="A20" s="7"/>
      <c r="B20" s="1" t="s">
        <v>13</v>
      </c>
      <c r="C20" s="26" t="str">
        <f>W27</f>
        <v>les ronds</v>
      </c>
      <c r="D20" s="30"/>
      <c r="E20" s="30"/>
      <c r="F20" s="28" t="str">
        <f>W29</f>
        <v>les gauches</v>
      </c>
      <c r="G20" s="1"/>
      <c r="H20" s="1"/>
      <c r="I20" s="1"/>
      <c r="J20" s="13"/>
      <c r="K20" s="1" t="s">
        <v>29</v>
      </c>
      <c r="L20" s="26" t="str">
        <f>W27</f>
        <v>les ronds</v>
      </c>
      <c r="M20" s="30"/>
      <c r="N20" s="30"/>
      <c r="O20" s="28" t="str">
        <f>W28</f>
        <v>les droites</v>
      </c>
    </row>
    <row r="21" spans="1:32" x14ac:dyDescent="0.25">
      <c r="A21" s="7"/>
      <c r="B21" s="1" t="s">
        <v>14</v>
      </c>
      <c r="C21" s="26" t="str">
        <f>W30</f>
        <v>les petits</v>
      </c>
      <c r="D21" s="30"/>
      <c r="E21" s="30"/>
      <c r="F21" s="28" t="str">
        <f>W32</f>
        <v>les triangles</v>
      </c>
      <c r="G21" s="1"/>
      <c r="H21" s="1"/>
      <c r="I21" s="1"/>
      <c r="J21" s="13"/>
      <c r="K21" s="1" t="s">
        <v>30</v>
      </c>
      <c r="L21" s="26" t="str">
        <f>W29</f>
        <v>les gauches</v>
      </c>
      <c r="M21" s="30"/>
      <c r="N21" s="30"/>
      <c r="O21" s="28" t="str">
        <f>W31</f>
        <v>les grands</v>
      </c>
    </row>
    <row r="22" spans="1:32" ht="15.75" thickBot="1" x14ac:dyDescent="0.3">
      <c r="A22" s="7"/>
      <c r="B22" s="1" t="s">
        <v>15</v>
      </c>
      <c r="C22" s="27" t="str">
        <f>W31</f>
        <v>les grands</v>
      </c>
      <c r="D22" s="31"/>
      <c r="E22" s="31"/>
      <c r="F22" s="29" t="str">
        <f>W33</f>
        <v>les cercles</v>
      </c>
      <c r="G22" s="1"/>
      <c r="H22" s="1"/>
      <c r="I22" s="1"/>
      <c r="J22" s="13"/>
      <c r="K22" s="1" t="s">
        <v>31</v>
      </c>
      <c r="L22" s="27" t="str">
        <f>W30</f>
        <v>les petits</v>
      </c>
      <c r="M22" s="31"/>
      <c r="N22" s="31"/>
      <c r="O22" s="29" t="str">
        <f>W33</f>
        <v>les cercles</v>
      </c>
    </row>
    <row r="23" spans="1:32" ht="16.5" thickTop="1" thickBot="1" x14ac:dyDescent="0.3">
      <c r="A23" s="7"/>
      <c r="B23" s="1"/>
      <c r="C23" s="1"/>
      <c r="D23" s="1"/>
      <c r="E23" s="1"/>
      <c r="F23" s="1"/>
      <c r="G23" s="1"/>
      <c r="H23" s="1"/>
      <c r="I23" s="1"/>
      <c r="J23" s="13"/>
      <c r="K23" s="1"/>
      <c r="L23" s="1"/>
      <c r="M23" s="1"/>
      <c r="N23" s="1"/>
      <c r="O23" s="1"/>
    </row>
    <row r="24" spans="1:32" ht="20.25" customHeight="1" thickTop="1" x14ac:dyDescent="0.25">
      <c r="A24" s="7"/>
      <c r="B24" s="1"/>
      <c r="C24" s="16" t="s">
        <v>2</v>
      </c>
      <c r="D24" s="17"/>
      <c r="E24" s="17"/>
      <c r="F24" s="18"/>
      <c r="G24" s="1"/>
      <c r="H24" s="1"/>
      <c r="I24" s="1"/>
      <c r="J24" s="13"/>
      <c r="K24" s="1"/>
      <c r="L24" s="16" t="s">
        <v>6</v>
      </c>
      <c r="M24" s="17"/>
      <c r="N24" s="17"/>
      <c r="O24" s="18"/>
    </row>
    <row r="25" spans="1:32" ht="19.5" customHeight="1" thickBot="1" x14ac:dyDescent="0.3">
      <c r="A25" s="7"/>
      <c r="B25" s="1"/>
      <c r="C25" s="19"/>
      <c r="D25" s="20"/>
      <c r="E25" s="20"/>
      <c r="F25" s="21"/>
      <c r="G25" s="1"/>
      <c r="H25" s="1"/>
      <c r="I25" s="1"/>
      <c r="J25" s="13"/>
      <c r="K25" s="1"/>
      <c r="L25" s="19"/>
      <c r="M25" s="20"/>
      <c r="N25" s="20"/>
      <c r="O25" s="21"/>
      <c r="W25" s="25" t="s">
        <v>52</v>
      </c>
    </row>
    <row r="26" spans="1:32" ht="15.75" thickTop="1" x14ac:dyDescent="0.25">
      <c r="A26" s="7"/>
      <c r="B26" s="1" t="s">
        <v>16</v>
      </c>
      <c r="C26" s="26" t="str">
        <f>W26</f>
        <v>les points</v>
      </c>
      <c r="D26" s="30"/>
      <c r="E26" s="30"/>
      <c r="F26" s="28" t="str">
        <f>W30</f>
        <v>les petits</v>
      </c>
      <c r="G26" s="1"/>
      <c r="H26" s="1"/>
      <c r="I26" s="1"/>
      <c r="J26" s="13"/>
      <c r="K26" s="1" t="s">
        <v>32</v>
      </c>
      <c r="L26" s="26" t="str">
        <f>W26</f>
        <v>les points</v>
      </c>
      <c r="M26" s="30"/>
      <c r="N26" s="30"/>
      <c r="O26" s="28" t="str">
        <f>W29</f>
        <v>les gauches</v>
      </c>
      <c r="W26" s="24" t="s">
        <v>53</v>
      </c>
    </row>
    <row r="27" spans="1:32" x14ac:dyDescent="0.25">
      <c r="A27" s="7"/>
      <c r="B27" s="1" t="s">
        <v>17</v>
      </c>
      <c r="C27" s="26" t="str">
        <f>W27</f>
        <v>les ronds</v>
      </c>
      <c r="D27" s="30"/>
      <c r="E27" s="30"/>
      <c r="F27" s="28" t="str">
        <f>W31</f>
        <v>les grands</v>
      </c>
      <c r="G27" s="1"/>
      <c r="H27" s="1"/>
      <c r="I27" s="1"/>
      <c r="J27" s="13"/>
      <c r="K27" s="1" t="s">
        <v>33</v>
      </c>
      <c r="L27" s="26" t="str">
        <f>W27</f>
        <v>les ronds</v>
      </c>
      <c r="M27" s="30"/>
      <c r="N27" s="30"/>
      <c r="O27" s="28" t="str">
        <f>W33</f>
        <v>les cercles</v>
      </c>
      <c r="W27" s="24" t="s">
        <v>54</v>
      </c>
    </row>
    <row r="28" spans="1:32" x14ac:dyDescent="0.25">
      <c r="A28" s="7"/>
      <c r="B28" s="1" t="s">
        <v>18</v>
      </c>
      <c r="C28" s="26" t="str">
        <f>W28</f>
        <v>les droites</v>
      </c>
      <c r="D28" s="30"/>
      <c r="E28" s="30"/>
      <c r="F28" s="28" t="str">
        <f>W32</f>
        <v>les triangles</v>
      </c>
      <c r="G28" s="1"/>
      <c r="H28" s="1"/>
      <c r="I28" s="1"/>
      <c r="J28" s="13"/>
      <c r="K28" s="1" t="s">
        <v>34</v>
      </c>
      <c r="L28" s="26" t="str">
        <f>W28</f>
        <v>les droites</v>
      </c>
      <c r="M28" s="30"/>
      <c r="N28" s="30"/>
      <c r="O28" s="28" t="str">
        <f>W30</f>
        <v>les petits</v>
      </c>
      <c r="W28" s="24" t="s">
        <v>55</v>
      </c>
    </row>
    <row r="29" spans="1:32" ht="15.75" thickBot="1" x14ac:dyDescent="0.3">
      <c r="A29" s="7"/>
      <c r="B29" s="1" t="s">
        <v>19</v>
      </c>
      <c r="C29" s="27" t="str">
        <f>W29</f>
        <v>les gauches</v>
      </c>
      <c r="D29" s="31"/>
      <c r="E29" s="31"/>
      <c r="F29" s="29" t="str">
        <f>W33</f>
        <v>les cercles</v>
      </c>
      <c r="G29" s="1"/>
      <c r="H29" s="1"/>
      <c r="I29" s="1"/>
      <c r="J29" s="13"/>
      <c r="K29" s="1" t="s">
        <v>35</v>
      </c>
      <c r="L29" s="27" t="str">
        <f>W31</f>
        <v>les grands</v>
      </c>
      <c r="M29" s="31"/>
      <c r="N29" s="31"/>
      <c r="O29" s="29" t="str">
        <f>W32</f>
        <v>les triangles</v>
      </c>
      <c r="W29" s="24" t="s">
        <v>56</v>
      </c>
    </row>
    <row r="30" spans="1:32" ht="16.5" thickTop="1" thickBot="1" x14ac:dyDescent="0.3">
      <c r="A30" s="7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W30" s="24" t="s">
        <v>57</v>
      </c>
    </row>
    <row r="31" spans="1:32" ht="20.25" customHeight="1" thickTop="1" x14ac:dyDescent="0.25">
      <c r="A31" s="7"/>
      <c r="B31" s="1"/>
      <c r="C31" s="16" t="s">
        <v>3</v>
      </c>
      <c r="D31" s="17"/>
      <c r="E31" s="17"/>
      <c r="F31" s="18"/>
      <c r="G31" s="1"/>
      <c r="H31" s="1"/>
      <c r="I31" s="1"/>
      <c r="J31" s="1"/>
      <c r="K31" s="1"/>
      <c r="L31" s="1"/>
      <c r="M31" s="1"/>
      <c r="N31" s="1"/>
      <c r="O31" s="1"/>
      <c r="W31" s="24" t="s">
        <v>58</v>
      </c>
    </row>
    <row r="32" spans="1:32" ht="19.5" customHeight="1" thickBot="1" x14ac:dyDescent="0.3">
      <c r="A32" s="7"/>
      <c r="B32" s="1"/>
      <c r="C32" s="19"/>
      <c r="D32" s="20"/>
      <c r="E32" s="20"/>
      <c r="F32" s="21"/>
      <c r="G32" s="1"/>
      <c r="H32" s="1"/>
      <c r="I32" s="1"/>
      <c r="J32" s="1"/>
      <c r="K32" s="1"/>
      <c r="L32" s="1"/>
      <c r="M32" s="1"/>
      <c r="N32" s="1"/>
      <c r="O32" s="1"/>
      <c r="W32" s="24" t="s">
        <v>60</v>
      </c>
    </row>
    <row r="33" spans="1:23" ht="15.75" thickTop="1" x14ac:dyDescent="0.25">
      <c r="A33" s="7"/>
      <c r="B33" s="1" t="s">
        <v>20</v>
      </c>
      <c r="C33" s="26" t="str">
        <f>W26</f>
        <v>les points</v>
      </c>
      <c r="D33" s="30"/>
      <c r="E33" s="30"/>
      <c r="F33" s="28" t="str">
        <f>W31</f>
        <v>les grands</v>
      </c>
      <c r="G33" s="1"/>
      <c r="H33" s="1"/>
      <c r="I33" s="1"/>
      <c r="J33" s="1"/>
      <c r="K33" s="1"/>
      <c r="L33" s="1"/>
      <c r="M33" s="1"/>
      <c r="N33" s="1"/>
      <c r="O33" s="1"/>
      <c r="W33" s="24" t="s">
        <v>59</v>
      </c>
    </row>
    <row r="34" spans="1:23" x14ac:dyDescent="0.25">
      <c r="A34" s="7"/>
      <c r="B34" s="1" t="s">
        <v>21</v>
      </c>
      <c r="C34" s="26" t="str">
        <f>W27</f>
        <v>les ronds</v>
      </c>
      <c r="D34" s="30"/>
      <c r="E34" s="30"/>
      <c r="F34" s="28" t="str">
        <f>W32</f>
        <v>les triangles</v>
      </c>
      <c r="G34" s="1"/>
      <c r="H34" s="1"/>
      <c r="I34" s="1"/>
      <c r="J34" s="1"/>
      <c r="K34" s="1"/>
      <c r="L34" s="1"/>
      <c r="M34" s="1"/>
      <c r="N34" s="1"/>
      <c r="O34" s="1"/>
    </row>
    <row r="35" spans="1:23" x14ac:dyDescent="0.25">
      <c r="A35" s="7"/>
      <c r="B35" s="1" t="s">
        <v>22</v>
      </c>
      <c r="C35" s="26" t="str">
        <f>W28</f>
        <v>les droites</v>
      </c>
      <c r="D35" s="30"/>
      <c r="E35" s="30"/>
      <c r="F35" s="28" t="str">
        <f>W33</f>
        <v>les cercles</v>
      </c>
      <c r="G35" s="1"/>
      <c r="H35" s="1"/>
      <c r="I35" s="1"/>
      <c r="J35" s="1"/>
      <c r="K35" s="1"/>
      <c r="L35" s="1"/>
      <c r="M35" s="1"/>
      <c r="N35" s="1"/>
      <c r="O35" s="1"/>
    </row>
    <row r="36" spans="1:23" ht="15.75" thickBot="1" x14ac:dyDescent="0.3">
      <c r="A36" s="7"/>
      <c r="B36" s="1" t="s">
        <v>23</v>
      </c>
      <c r="C36" s="27" t="str">
        <f>W29</f>
        <v>les gauches</v>
      </c>
      <c r="D36" s="31"/>
      <c r="E36" s="31"/>
      <c r="F36" s="29" t="str">
        <f>W30</f>
        <v>les petits</v>
      </c>
      <c r="G36" s="1"/>
      <c r="H36" s="1"/>
      <c r="I36" s="1"/>
      <c r="J36" s="1"/>
      <c r="K36" s="1"/>
      <c r="L36" s="1"/>
      <c r="M36" s="1"/>
      <c r="N36" s="1"/>
      <c r="O36" s="1"/>
    </row>
    <row r="37" spans="1:23" ht="15.75" thickTop="1" x14ac:dyDescent="0.25"/>
  </sheetData>
  <mergeCells count="22">
    <mergeCell ref="AD9:AD10"/>
    <mergeCell ref="AE9:AE10"/>
    <mergeCell ref="Y9:Y10"/>
    <mergeCell ref="Z9:Z10"/>
    <mergeCell ref="AA9:AA10"/>
    <mergeCell ref="AB9:AB10"/>
    <mergeCell ref="AC9:AC10"/>
    <mergeCell ref="U9:U10"/>
    <mergeCell ref="V9:V10"/>
    <mergeCell ref="W9:W10"/>
    <mergeCell ref="C31:F32"/>
    <mergeCell ref="A7:O8"/>
    <mergeCell ref="Q9:Q10"/>
    <mergeCell ref="R9:R10"/>
    <mergeCell ref="S9:S10"/>
    <mergeCell ref="T9:T10"/>
    <mergeCell ref="C24:F25"/>
    <mergeCell ref="L10:O11"/>
    <mergeCell ref="L17:O18"/>
    <mergeCell ref="L24:O25"/>
    <mergeCell ref="C10:F11"/>
    <mergeCell ref="C17:F18"/>
  </mergeCells>
  <phoneticPr fontId="3" type="noConversion"/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Khalfi</dc:creator>
  <cp:lastModifiedBy>h2so4</cp:lastModifiedBy>
  <dcterms:created xsi:type="dcterms:W3CDTF">2020-01-28T22:46:26Z</dcterms:created>
  <dcterms:modified xsi:type="dcterms:W3CDTF">2020-01-29T00:23:08Z</dcterms:modified>
</cp:coreProperties>
</file>