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730" windowHeight="11760"/>
  </bookViews>
  <sheets>
    <sheet name="Feuil1" sheetId="1" r:id="rId1"/>
    <sheet name="Feuil3" sheetId="3" r:id="rId2"/>
  </sheets>
  <functionGroups builtInGroupCount="17"/>
  <calcPr calcId="145621" calcOnSave="0"/>
</workbook>
</file>

<file path=xl/calcChain.xml><?xml version="1.0" encoding="utf-8"?>
<calcChain xmlns="http://schemas.openxmlformats.org/spreadsheetml/2006/main">
  <c r="Q5" i="1" l="1"/>
  <c r="Q7" i="1"/>
  <c r="Q9" i="1"/>
  <c r="R5" i="1"/>
  <c r="R7" i="1"/>
  <c r="R9" i="1"/>
  <c r="Q6" i="1"/>
  <c r="Q8" i="1"/>
  <c r="R6" i="1"/>
  <c r="R8" i="1"/>
  <c r="R4" i="1"/>
  <c r="Q4" i="1"/>
  <c r="O7" i="1"/>
  <c r="O5" i="1"/>
  <c r="O9" i="1"/>
  <c r="N6" i="1"/>
  <c r="N8" i="1"/>
  <c r="O6" i="1"/>
  <c r="O8" i="1"/>
  <c r="N5" i="1"/>
  <c r="N7" i="1"/>
  <c r="N9" i="1"/>
  <c r="O4" i="1"/>
  <c r="N4" i="1"/>
  <c r="P8" i="1" l="1"/>
  <c r="P6" i="1"/>
  <c r="P9" i="1"/>
  <c r="P5" i="1"/>
  <c r="P7" i="1"/>
  <c r="P4" i="1"/>
  <c r="T4" i="1" l="1"/>
  <c r="S4" i="1"/>
  <c r="S7" i="1"/>
  <c r="T7" i="1"/>
  <c r="T8" i="1"/>
  <c r="S8" i="1"/>
  <c r="S5" i="1"/>
  <c r="T5" i="1"/>
  <c r="T9" i="1"/>
  <c r="S9" i="1"/>
  <c r="T6" i="1"/>
  <c r="S6" i="1"/>
</calcChain>
</file>

<file path=xl/sharedStrings.xml><?xml version="1.0" encoding="utf-8"?>
<sst xmlns="http://schemas.openxmlformats.org/spreadsheetml/2006/main" count="46" uniqueCount="27">
  <si>
    <t>Quantités</t>
  </si>
  <si>
    <t xml:space="preserve">ARRÊTS </t>
  </si>
  <si>
    <t>Dates</t>
  </si>
  <si>
    <t>Tâches</t>
  </si>
  <si>
    <t>H Dbt</t>
  </si>
  <si>
    <t>H Fin</t>
  </si>
  <si>
    <t>Type</t>
  </si>
  <si>
    <t>Heure</t>
  </si>
  <si>
    <t>Durée (min)</t>
  </si>
  <si>
    <t>P</t>
  </si>
  <si>
    <t>F</t>
  </si>
  <si>
    <t>Réunion</t>
  </si>
  <si>
    <t>C</t>
  </si>
  <si>
    <t>C = Chargement</t>
  </si>
  <si>
    <t>P = Perçage</t>
  </si>
  <si>
    <t>F = Filmage</t>
  </si>
  <si>
    <t>Date</t>
  </si>
  <si>
    <t>Tps de présence</t>
  </si>
  <si>
    <t>Horiz.</t>
  </si>
  <si>
    <t>Vert.</t>
  </si>
  <si>
    <t>Panne</t>
  </si>
  <si>
    <t>Ratio Vert./Min</t>
  </si>
  <si>
    <t>Ratio Horiz./Min</t>
  </si>
  <si>
    <t>Qté Vert.</t>
  </si>
  <si>
    <t>Qté Horiz.</t>
  </si>
  <si>
    <t>Tps de prod° (min)</t>
  </si>
  <si>
    <t>Chgt rouleaux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</si>
</sst>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/>
    <xf numFmtId="0" fontId="0" fillId="0" borderId="3" xfId="0" applyBorder="1" applyAlignment="1">
      <alignment horizontal="center"/>
    </xf>
    <xf numFmtId="20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20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1" fillId="2" borderId="15" xfId="0" applyNumberFormat="1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9" xfId="0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3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0" fontId="0" fillId="0" borderId="13" xfId="0" applyBorder="1"/>
    <xf numFmtId="0" fontId="0" fillId="0" borderId="23" xfId="0" applyBorder="1"/>
    <xf numFmtId="0" fontId="1" fillId="0" borderId="24" xfId="0" applyFon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164" fontId="1" fillId="3" borderId="28" xfId="0" applyNumberFormat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/>
    </xf>
    <xf numFmtId="20" fontId="1" fillId="0" borderId="8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4</xdr:row>
      <xdr:rowOff>114300</xdr:rowOff>
    </xdr:from>
    <xdr:to>
      <xdr:col>13</xdr:col>
      <xdr:colOff>180975</xdr:colOff>
      <xdr:row>9</xdr:row>
      <xdr:rowOff>28575</xdr:rowOff>
    </xdr:to>
    <xdr:cxnSp macro="">
      <xdr:nvCxnSpPr>
        <xdr:cNvPr id="3" name="Connecteur droit avec flèche 2"/>
        <xdr:cNvCxnSpPr/>
      </xdr:nvCxnSpPr>
      <xdr:spPr>
        <a:xfrm flipH="1">
          <a:off x="2686050" y="914400"/>
          <a:ext cx="7372350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4</xdr:row>
      <xdr:rowOff>123825</xdr:rowOff>
    </xdr:from>
    <xdr:to>
      <xdr:col>14</xdr:col>
      <xdr:colOff>257175</xdr:colOff>
      <xdr:row>15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4857750" y="923925"/>
          <a:ext cx="6038850" cy="2085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619125</xdr:colOff>
      <xdr:row>9</xdr:row>
      <xdr:rowOff>104775</xdr:rowOff>
    </xdr:from>
    <xdr:to>
      <xdr:col>8</xdr:col>
      <xdr:colOff>28575</xdr:colOff>
      <xdr:row>13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4114800" y="1866900"/>
          <a:ext cx="1695450" cy="809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T23"/>
  <sheetViews>
    <sheetView tabSelected="1" workbookViewId="0">
      <selection activeCell="R11" sqref="R11"/>
    </sheetView>
  </sheetViews>
  <sheetFormatPr defaultColWidth="11.42578125" defaultRowHeight="15" x14ac:dyDescent="0.25"/>
  <cols>
    <col min="1" max="1" width="6.7109375" customWidth="1"/>
    <col min="10" max="10" width="15.7109375" customWidth="1"/>
    <col min="15" max="15" width="18.140625" customWidth="1"/>
    <col min="16" max="16" width="22" customWidth="1"/>
    <col min="19" max="20" width="17" customWidth="1"/>
  </cols>
  <sheetData>
    <row r="1" spans="2:20" ht="15.75" thickBot="1" x14ac:dyDescent="0.3"/>
    <row r="2" spans="2:20" ht="15.75" thickBot="1" x14ac:dyDescent="0.3">
      <c r="D2" s="1"/>
      <c r="E2" s="1"/>
      <c r="F2" s="1"/>
      <c r="G2" s="1"/>
      <c r="H2" s="58" t="s">
        <v>0</v>
      </c>
      <c r="I2" s="59"/>
      <c r="J2" s="60" t="s">
        <v>1</v>
      </c>
      <c r="K2" s="61"/>
      <c r="L2" s="62"/>
    </row>
    <row r="3" spans="2:20" ht="16.5" customHeight="1" thickBot="1" x14ac:dyDescent="0.3">
      <c r="D3" s="18" t="s">
        <v>2</v>
      </c>
      <c r="E3" s="19" t="s">
        <v>3</v>
      </c>
      <c r="F3" s="20" t="s">
        <v>4</v>
      </c>
      <c r="G3" s="19" t="s">
        <v>5</v>
      </c>
      <c r="H3" s="21" t="s">
        <v>19</v>
      </c>
      <c r="I3" s="21" t="s">
        <v>18</v>
      </c>
      <c r="J3" s="19" t="s">
        <v>6</v>
      </c>
      <c r="K3" s="19" t="s">
        <v>7</v>
      </c>
      <c r="L3" s="19" t="s">
        <v>8</v>
      </c>
      <c r="N3" s="52" t="s">
        <v>16</v>
      </c>
      <c r="O3" s="53" t="s">
        <v>17</v>
      </c>
      <c r="P3" s="53" t="s">
        <v>25</v>
      </c>
      <c r="Q3" s="53" t="s">
        <v>23</v>
      </c>
      <c r="R3" s="53" t="s">
        <v>24</v>
      </c>
      <c r="S3" s="53" t="s">
        <v>21</v>
      </c>
      <c r="T3" s="54" t="s">
        <v>22</v>
      </c>
    </row>
    <row r="4" spans="2:20" ht="15.75" thickBot="1" x14ac:dyDescent="0.3">
      <c r="D4" s="4">
        <v>42802</v>
      </c>
      <c r="E4" s="5" t="s">
        <v>12</v>
      </c>
      <c r="F4" s="6">
        <v>0.33680555555555558</v>
      </c>
      <c r="G4" s="40">
        <v>0.34375</v>
      </c>
      <c r="H4" s="34"/>
      <c r="I4" s="22"/>
      <c r="J4" s="24" t="s">
        <v>20</v>
      </c>
      <c r="K4" s="6">
        <v>0.34375</v>
      </c>
      <c r="L4" s="25">
        <v>20</v>
      </c>
      <c r="N4" s="48">
        <f>fdate($D$4:$G$23,ROW(A1),COLUMN(A1))</f>
        <v>42802</v>
      </c>
      <c r="O4" s="46">
        <f>fdate($D$4:$G$23,ROW(B1),3)-fdate($D$4:$G$23,ROW(B1),2)</f>
        <v>0.18611111111111112</v>
      </c>
      <c r="P4" s="49">
        <f>O4*1440-L4</f>
        <v>248</v>
      </c>
      <c r="Q4" s="47">
        <f>fdate($D$4:$G$23,ROW(B1),4)</f>
        <v>171</v>
      </c>
      <c r="R4" s="47">
        <f>fdate($D$4:$G$23,ROW(C1),5)</f>
        <v>266</v>
      </c>
      <c r="S4" s="50">
        <f>Q4/P4</f>
        <v>0.68951612903225812</v>
      </c>
      <c r="T4" s="51">
        <f>R4/P4</f>
        <v>1.0725806451612903</v>
      </c>
    </row>
    <row r="5" spans="2:20" ht="15.75" thickBot="1" x14ac:dyDescent="0.3">
      <c r="B5" t="s">
        <v>13</v>
      </c>
      <c r="D5" s="14"/>
      <c r="E5" s="2" t="s">
        <v>9</v>
      </c>
      <c r="F5" s="3">
        <v>0.34375</v>
      </c>
      <c r="G5" s="41">
        <v>0.43055555555555558</v>
      </c>
      <c r="H5" s="35"/>
      <c r="I5" s="23"/>
      <c r="J5" s="26"/>
      <c r="K5" s="2"/>
      <c r="L5" s="27"/>
      <c r="N5" s="48">
        <f t="shared" ref="N5:N9" si="0">fdate($D$4:$G$23,ROW(A2),COLUMN(A2))</f>
        <v>42804</v>
      </c>
      <c r="O5" s="46">
        <f>fdate($D$4:$G$23,ROW(B2),3)-fdate($D$4:$G$23,ROW(B2),2)</f>
        <v>0.19444444444444448</v>
      </c>
      <c r="P5" s="49">
        <f t="shared" ref="P5:P9" si="1">O5*1440-L5</f>
        <v>280.00000000000006</v>
      </c>
      <c r="Q5" s="47">
        <f t="shared" ref="Q5:Q9" si="2">fdate($D$4:$G$23,ROW(B2),4)</f>
        <v>53</v>
      </c>
      <c r="R5" s="47">
        <f t="shared" ref="R5:R9" si="3">fdate($D$4:$G$23,ROW(C2),5)</f>
        <v>91</v>
      </c>
      <c r="S5" s="50">
        <f>Q5/P5</f>
        <v>0.18928571428571425</v>
      </c>
      <c r="T5" s="51">
        <f>R5/P5</f>
        <v>0.32499999999999996</v>
      </c>
    </row>
    <row r="6" spans="2:20" ht="15.75" thickBot="1" x14ac:dyDescent="0.3">
      <c r="B6" t="s">
        <v>14</v>
      </c>
      <c r="D6" s="14"/>
      <c r="E6" s="2" t="s">
        <v>12</v>
      </c>
      <c r="F6" s="3">
        <v>0.43055555555555558</v>
      </c>
      <c r="G6" s="41">
        <v>0.43541666666666662</v>
      </c>
      <c r="H6" s="35"/>
      <c r="I6" s="23"/>
      <c r="J6" s="26"/>
      <c r="K6" s="2"/>
      <c r="L6" s="27"/>
      <c r="N6" s="48">
        <f t="shared" si="0"/>
        <v>42805</v>
      </c>
      <c r="O6" s="46">
        <f>fdate($D$4:$G$23,ROW(B3),3)-fdate($D$4:$G$23,ROW(B3),2)</f>
        <v>6.5972222222222265E-2</v>
      </c>
      <c r="P6" s="49">
        <f t="shared" si="1"/>
        <v>95.000000000000057</v>
      </c>
      <c r="Q6" s="47">
        <f t="shared" si="2"/>
        <v>35</v>
      </c>
      <c r="R6" s="47">
        <f t="shared" si="3"/>
        <v>52</v>
      </c>
      <c r="S6" s="50">
        <f t="shared" ref="S5:S9" si="4">Q6/P6</f>
        <v>0.3684210526315787</v>
      </c>
      <c r="T6" s="51">
        <f t="shared" ref="T5:T9" si="5">R6/P6</f>
        <v>0.54736842105263128</v>
      </c>
    </row>
    <row r="7" spans="2:20" ht="15.75" thickBot="1" x14ac:dyDescent="0.3">
      <c r="B7" t="s">
        <v>15</v>
      </c>
      <c r="D7" s="14"/>
      <c r="E7" s="2" t="s">
        <v>9</v>
      </c>
      <c r="F7" s="3">
        <v>0.43541666666666662</v>
      </c>
      <c r="G7" s="41">
        <v>0.47638888888888892</v>
      </c>
      <c r="H7" s="35"/>
      <c r="I7" s="23"/>
      <c r="J7" s="26"/>
      <c r="K7" s="2"/>
      <c r="L7" s="27"/>
      <c r="N7" s="48">
        <f t="shared" si="0"/>
        <v>42809</v>
      </c>
      <c r="O7" s="46">
        <f>fdate($D$4:$G$23,ROW(B4),3)-fdate($D$4:$G$23,ROW(B4),2)</f>
        <v>0.13472222222222224</v>
      </c>
      <c r="P7" s="49">
        <f t="shared" si="1"/>
        <v>194.00000000000003</v>
      </c>
      <c r="Q7" s="47">
        <f t="shared" si="2"/>
        <v>63</v>
      </c>
      <c r="R7" s="47">
        <f t="shared" si="3"/>
        <v>100</v>
      </c>
      <c r="S7" s="50">
        <f t="shared" si="4"/>
        <v>0.32474226804123707</v>
      </c>
      <c r="T7" s="51">
        <f t="shared" si="5"/>
        <v>0.51546391752577314</v>
      </c>
    </row>
    <row r="8" spans="2:20" ht="15.75" thickBot="1" x14ac:dyDescent="0.3">
      <c r="D8" s="14"/>
      <c r="E8" s="2" t="s">
        <v>12</v>
      </c>
      <c r="F8" s="3">
        <v>0.47638888888888892</v>
      </c>
      <c r="G8" s="41">
        <v>0.48125000000000001</v>
      </c>
      <c r="H8" s="43"/>
      <c r="I8" s="44"/>
      <c r="J8" s="26"/>
      <c r="K8" s="2"/>
      <c r="L8" s="27"/>
      <c r="N8" s="48">
        <f t="shared" si="0"/>
        <v>0</v>
      </c>
      <c r="O8" s="46">
        <f>fdate($D$4:$G$23,ROW(B5),3)-fdate($D$4:$G$23,ROW(B5),2)</f>
        <v>0</v>
      </c>
      <c r="P8" s="49">
        <f t="shared" si="1"/>
        <v>0</v>
      </c>
      <c r="Q8" s="47">
        <f t="shared" si="2"/>
        <v>0</v>
      </c>
      <c r="R8" s="47">
        <f t="shared" si="3"/>
        <v>0</v>
      </c>
      <c r="S8" s="50" t="e">
        <f t="shared" si="4"/>
        <v>#DIV/0!</v>
      </c>
      <c r="T8" s="51" t="e">
        <f t="shared" si="5"/>
        <v>#DIV/0!</v>
      </c>
    </row>
    <row r="9" spans="2:20" s="1" customFormat="1" ht="15.75" thickBot="1" x14ac:dyDescent="0.3">
      <c r="D9" s="7"/>
      <c r="E9" s="8" t="s">
        <v>9</v>
      </c>
      <c r="F9" s="9">
        <v>0.48125000000000001</v>
      </c>
      <c r="G9" s="42">
        <v>0.5229166666666667</v>
      </c>
      <c r="H9" s="36">
        <v>171</v>
      </c>
      <c r="I9" s="45">
        <v>266</v>
      </c>
      <c r="J9" s="28"/>
      <c r="K9" s="8"/>
      <c r="L9" s="29"/>
      <c r="N9" s="48">
        <f t="shared" si="0"/>
        <v>0</v>
      </c>
      <c r="O9" s="46">
        <f>fdate($D$4:$G$23,ROW(B6),3)-fdate($D$4:$G$23,ROW(B6),2)</f>
        <v>0</v>
      </c>
      <c r="P9" s="49">
        <f t="shared" si="1"/>
        <v>0</v>
      </c>
      <c r="Q9" s="47">
        <f t="shared" si="2"/>
        <v>0</v>
      </c>
      <c r="R9" s="47">
        <f t="shared" si="3"/>
        <v>0</v>
      </c>
      <c r="S9" s="50" t="e">
        <f t="shared" si="4"/>
        <v>#DIV/0!</v>
      </c>
      <c r="T9" s="51" t="e">
        <f t="shared" si="5"/>
        <v>#DIV/0!</v>
      </c>
    </row>
    <row r="10" spans="2:20" x14ac:dyDescent="0.25">
      <c r="D10" s="57">
        <v>42804</v>
      </c>
      <c r="E10" s="12" t="s">
        <v>12</v>
      </c>
      <c r="F10" s="55">
        <v>0.25347222222222221</v>
      </c>
      <c r="G10" s="13">
        <v>0.25694444444444448</v>
      </c>
      <c r="H10" s="37"/>
      <c r="I10" s="17"/>
      <c r="J10" s="38" t="s">
        <v>11</v>
      </c>
      <c r="K10" s="13">
        <v>0.36458333333333331</v>
      </c>
      <c r="L10" s="39">
        <v>40</v>
      </c>
    </row>
    <row r="11" spans="2:20" x14ac:dyDescent="0.25">
      <c r="D11" s="14"/>
      <c r="E11" s="2" t="s">
        <v>9</v>
      </c>
      <c r="F11" s="3">
        <v>0.25694444444444448</v>
      </c>
      <c r="G11" s="3">
        <v>0.3125</v>
      </c>
      <c r="H11" s="35"/>
      <c r="I11" s="15"/>
      <c r="J11" s="32"/>
      <c r="K11" s="2"/>
      <c r="L11" s="27"/>
    </row>
    <row r="12" spans="2:20" x14ac:dyDescent="0.25">
      <c r="D12" s="14"/>
      <c r="E12" s="2" t="s">
        <v>10</v>
      </c>
      <c r="F12" s="3">
        <v>0.3125</v>
      </c>
      <c r="G12" s="3">
        <v>0.3298611111111111</v>
      </c>
      <c r="H12" s="35"/>
      <c r="I12" s="15"/>
      <c r="J12" s="32"/>
      <c r="K12" s="2"/>
      <c r="L12" s="27"/>
    </row>
    <row r="13" spans="2:20" x14ac:dyDescent="0.25">
      <c r="D13" s="14"/>
      <c r="E13" s="2" t="s">
        <v>12</v>
      </c>
      <c r="F13" s="3">
        <v>0.3298611111111111</v>
      </c>
      <c r="G13" s="3">
        <v>0.33680555555555558</v>
      </c>
      <c r="H13" s="35"/>
      <c r="I13" s="15"/>
      <c r="J13" s="32"/>
      <c r="K13" s="2"/>
      <c r="L13" s="27"/>
    </row>
    <row r="14" spans="2:20" x14ac:dyDescent="0.25">
      <c r="D14" s="14"/>
      <c r="E14" s="2" t="s">
        <v>9</v>
      </c>
      <c r="F14" s="3">
        <v>0.33680555555555558</v>
      </c>
      <c r="G14" s="3">
        <v>0.39930555555555558</v>
      </c>
      <c r="H14" s="35"/>
      <c r="I14" s="15"/>
      <c r="J14" s="32"/>
      <c r="K14" s="2"/>
      <c r="L14" s="27"/>
    </row>
    <row r="15" spans="2:20" x14ac:dyDescent="0.25">
      <c r="D15" s="14"/>
      <c r="E15" s="2" t="s">
        <v>12</v>
      </c>
      <c r="F15" s="3">
        <v>0.39930555555555558</v>
      </c>
      <c r="G15" s="3">
        <v>0.40972222222222227</v>
      </c>
      <c r="H15" s="35"/>
      <c r="I15" s="15"/>
      <c r="J15" s="32"/>
      <c r="K15" s="2"/>
      <c r="L15" s="27"/>
    </row>
    <row r="16" spans="2:20" ht="15.75" thickBot="1" x14ac:dyDescent="0.3">
      <c r="D16" s="7"/>
      <c r="E16" s="8" t="s">
        <v>9</v>
      </c>
      <c r="F16" s="9">
        <v>0.40972222222222227</v>
      </c>
      <c r="G16" s="56">
        <v>0.44791666666666669</v>
      </c>
      <c r="H16" s="36">
        <v>53</v>
      </c>
      <c r="I16" s="10">
        <v>91</v>
      </c>
      <c r="J16" s="33"/>
      <c r="K16" s="11"/>
      <c r="L16" s="30"/>
    </row>
    <row r="17" spans="4:12" x14ac:dyDescent="0.25">
      <c r="D17" s="16">
        <v>42805</v>
      </c>
      <c r="E17" s="12" t="s">
        <v>12</v>
      </c>
      <c r="F17" s="13">
        <v>0.33333333333333331</v>
      </c>
      <c r="G17" s="13">
        <v>0.34027777777777773</v>
      </c>
      <c r="H17" s="37"/>
      <c r="I17" s="17"/>
      <c r="J17" s="31" t="s">
        <v>26</v>
      </c>
      <c r="K17" s="46">
        <v>0.39930555555555558</v>
      </c>
      <c r="L17" s="25">
        <v>10</v>
      </c>
    </row>
    <row r="18" spans="4:12" x14ac:dyDescent="0.25">
      <c r="D18" s="14"/>
      <c r="E18" s="2" t="s">
        <v>10</v>
      </c>
      <c r="F18" s="3">
        <v>0.34027777777777773</v>
      </c>
      <c r="G18" s="3">
        <v>0.39583333333333331</v>
      </c>
      <c r="H18" s="35"/>
      <c r="I18" s="15"/>
      <c r="J18" s="32"/>
      <c r="K18" s="2"/>
      <c r="L18" s="27"/>
    </row>
    <row r="19" spans="4:12" ht="15.75" thickBot="1" x14ac:dyDescent="0.3">
      <c r="D19" s="7"/>
      <c r="E19" s="8" t="s">
        <v>9</v>
      </c>
      <c r="F19" s="9">
        <v>0.39583333333333331</v>
      </c>
      <c r="G19" s="9">
        <v>0.39930555555555558</v>
      </c>
      <c r="H19" s="36">
        <v>35</v>
      </c>
      <c r="I19" s="10">
        <v>52</v>
      </c>
      <c r="J19" s="33"/>
      <c r="K19" s="11"/>
      <c r="L19" s="30"/>
    </row>
    <row r="20" spans="4:12" x14ac:dyDescent="0.25">
      <c r="D20" s="16">
        <v>42809</v>
      </c>
      <c r="E20" s="12" t="s">
        <v>12</v>
      </c>
      <c r="F20" s="13">
        <v>0.36874999999999997</v>
      </c>
      <c r="G20" s="13">
        <v>0.3743055555555555</v>
      </c>
      <c r="H20" s="37"/>
      <c r="I20" s="17"/>
      <c r="J20" s="24" t="s">
        <v>26</v>
      </c>
      <c r="K20" s="46">
        <v>0.50347222222222221</v>
      </c>
      <c r="L20" s="25">
        <v>15</v>
      </c>
    </row>
    <row r="21" spans="4:12" x14ac:dyDescent="0.25">
      <c r="D21" s="14"/>
      <c r="E21" s="2" t="s">
        <v>9</v>
      </c>
      <c r="F21" s="3">
        <v>0.38958333333333334</v>
      </c>
      <c r="G21" s="3">
        <v>0.42986111111111108</v>
      </c>
      <c r="H21" s="35"/>
      <c r="I21" s="15"/>
      <c r="J21" s="26" t="s">
        <v>11</v>
      </c>
      <c r="K21" s="3">
        <v>0.45833333333333331</v>
      </c>
      <c r="L21" s="27">
        <v>35</v>
      </c>
    </row>
    <row r="22" spans="4:12" x14ac:dyDescent="0.25">
      <c r="D22" s="14"/>
      <c r="E22" s="2" t="s">
        <v>12</v>
      </c>
      <c r="F22" s="3">
        <v>0.42986111111111108</v>
      </c>
      <c r="G22" s="3">
        <v>0.44375000000000003</v>
      </c>
      <c r="H22" s="35"/>
      <c r="I22" s="15"/>
      <c r="J22" s="26"/>
      <c r="K22" s="2"/>
      <c r="L22" s="27"/>
    </row>
    <row r="23" spans="4:12" ht="15.75" thickBot="1" x14ac:dyDescent="0.3">
      <c r="D23" s="7"/>
      <c r="E23" s="8" t="s">
        <v>9</v>
      </c>
      <c r="F23" s="9">
        <v>0.4375</v>
      </c>
      <c r="G23" s="9">
        <v>0.50347222222222221</v>
      </c>
      <c r="H23" s="36">
        <v>63</v>
      </c>
      <c r="I23" s="10">
        <v>100</v>
      </c>
      <c r="J23" s="28"/>
      <c r="K23" s="8"/>
      <c r="L23" s="29"/>
    </row>
  </sheetData>
  <mergeCells count="2">
    <mergeCell ref="H2:I2"/>
    <mergeCell ref="J2:L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De Schrevel Eric</cp:lastModifiedBy>
  <dcterms:created xsi:type="dcterms:W3CDTF">2017-03-16T10:23:24Z</dcterms:created>
  <dcterms:modified xsi:type="dcterms:W3CDTF">2017-03-16T13:21:27Z</dcterms:modified>
</cp:coreProperties>
</file>