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showInkAnnotation="0" codeName="ThisWorkbook"/>
  <mc:AlternateContent xmlns:mc="http://schemas.openxmlformats.org/markup-compatibility/2006">
    <mc:Choice Requires="x15">
      <x15ac:absPath xmlns:x15ac="http://schemas.microsoft.com/office/spreadsheetml/2010/11/ac" url="D:\downloads\"/>
    </mc:Choice>
  </mc:AlternateContent>
  <bookViews>
    <workbookView xWindow="0" yWindow="0" windowWidth="28800" windowHeight="12810" tabRatio="749"/>
  </bookViews>
  <sheets>
    <sheet name="Création" sheetId="7" r:id="rId1"/>
  </sheets>
  <definedNames>
    <definedName name="ca">#REF!</definedName>
    <definedName name="categorie">#REF!</definedName>
    <definedName name="competition">#REF!</definedName>
    <definedName name="F_arb">OFFSET(P_arb,0,0,COUNTA(L_arb),1)</definedName>
    <definedName name="F_clubs">OFFSET(P_clubs,0,0,COUNTA(L_clubs),1)</definedName>
    <definedName name="F_obs">OFFSET(P_obs,0,0,COUNTA(L_obs),1)</definedName>
    <definedName name="L_arb">#REF!</definedName>
    <definedName name="L_clubs">#REF!</definedName>
    <definedName name="L_obs">#REF!</definedName>
    <definedName name="P_arb">#REF!</definedName>
    <definedName name="P_clubs">#REF!</definedName>
    <definedName name="P_obs">#REF!</definedName>
    <definedName name="_xlnm.Print_Area" localSheetId="0">Création!$B$2:$G$43</definedName>
    <definedName name="score">#REF!</definedName>
  </definedNames>
  <calcPr calcId="162913"/>
  <fileRecoveryPr autoRecover="0"/>
  <extLst>
    <ext xmlns:mx="http://schemas.microsoft.com/office/mac/excel/2008/main" uri="{7523E5D3-25F3-A5E0-1632-64F254C22452}">
      <mx:ArchID Flags="2"/>
    </ext>
  </extLst>
</workbook>
</file>

<file path=xl/calcChain.xml><?xml version="1.0" encoding="utf-8"?>
<calcChain xmlns="http://schemas.openxmlformats.org/spreadsheetml/2006/main">
  <c r="G1" i="7" l="1"/>
  <c r="B41" i="7" l="1"/>
  <c r="J7" i="7" s="1"/>
  <c r="J13" i="7" l="1"/>
  <c r="I8" i="7" l="1"/>
  <c r="I20" i="7"/>
  <c r="P27" i="7"/>
  <c r="Q29" i="7"/>
  <c r="R27" i="7"/>
  <c r="S28" i="7"/>
  <c r="S27" i="7"/>
  <c r="S29" i="7"/>
  <c r="S30" i="7"/>
  <c r="S26" i="7"/>
  <c r="R28" i="7"/>
  <c r="R29" i="7"/>
  <c r="R30" i="7"/>
  <c r="R26" i="7"/>
  <c r="Q27" i="7"/>
  <c r="Q28" i="7"/>
  <c r="Q30" i="7"/>
  <c r="Q26" i="7"/>
  <c r="P28" i="7"/>
  <c r="P29" i="7"/>
  <c r="P30" i="7"/>
  <c r="P26" i="7"/>
  <c r="Q24" i="7"/>
  <c r="P23" i="7"/>
  <c r="S23" i="7"/>
  <c r="S24" i="7"/>
  <c r="S22" i="7"/>
  <c r="R23" i="7"/>
  <c r="R24" i="7"/>
  <c r="R22" i="7"/>
  <c r="Q23" i="7"/>
  <c r="Q22" i="7"/>
  <c r="P24" i="7"/>
  <c r="P22" i="7"/>
  <c r="Q16" i="7"/>
  <c r="S17" i="7"/>
  <c r="S15" i="7"/>
  <c r="S16" i="7"/>
  <c r="S18" i="7"/>
  <c r="S19" i="7"/>
  <c r="S20" i="7"/>
  <c r="S14" i="7"/>
  <c r="R15" i="7"/>
  <c r="R16" i="7"/>
  <c r="R17" i="7"/>
  <c r="R18" i="7"/>
  <c r="R19" i="7"/>
  <c r="R20" i="7"/>
  <c r="R14" i="7"/>
  <c r="Q15" i="7"/>
  <c r="Q17" i="7"/>
  <c r="Q18" i="7"/>
  <c r="Q19" i="7"/>
  <c r="Q20" i="7"/>
  <c r="Q14" i="7"/>
  <c r="P15" i="7"/>
  <c r="P16" i="7"/>
  <c r="P17" i="7"/>
  <c r="P18" i="7"/>
  <c r="P19" i="7"/>
  <c r="P20" i="7"/>
  <c r="P14" i="7"/>
  <c r="Q11" i="7"/>
  <c r="P8" i="7"/>
  <c r="Q8" i="7"/>
  <c r="R8" i="7"/>
  <c r="S8" i="7"/>
  <c r="S9" i="7"/>
  <c r="S10" i="7"/>
  <c r="S11" i="7"/>
  <c r="S12" i="7"/>
  <c r="R9" i="7"/>
  <c r="R10" i="7"/>
  <c r="R11" i="7"/>
  <c r="R12" i="7"/>
  <c r="Q9" i="7"/>
  <c r="Q10" i="7"/>
  <c r="Q12" i="7"/>
  <c r="P9" i="7"/>
  <c r="P10" i="7"/>
  <c r="P11" i="7"/>
  <c r="P12" i="7"/>
  <c r="J20" i="7" l="1"/>
  <c r="J31" i="7" l="1"/>
  <c r="J25" i="7"/>
  <c r="J21" i="7"/>
  <c r="J2" i="7"/>
  <c r="J6" i="7"/>
  <c r="K2" i="7" l="1"/>
  <c r="S31" i="7" l="1"/>
  <c r="S25" i="7"/>
  <c r="S21" i="7"/>
  <c r="S13" i="7"/>
  <c r="I29" i="7"/>
  <c r="I26" i="7"/>
  <c r="J26" i="7" s="1"/>
  <c r="I27" i="7"/>
  <c r="I28" i="7"/>
  <c r="I30" i="7"/>
  <c r="I24" i="7"/>
  <c r="I23" i="7"/>
  <c r="I22" i="7"/>
  <c r="I16" i="7"/>
  <c r="I15" i="7"/>
  <c r="I14" i="7"/>
  <c r="J14" i="7" s="1"/>
  <c r="I12" i="7"/>
  <c r="I11" i="7"/>
  <c r="I10" i="7"/>
  <c r="I9" i="7"/>
  <c r="I17" i="7"/>
  <c r="I18" i="7"/>
  <c r="I19" i="7"/>
  <c r="J5" i="7"/>
  <c r="J4" i="7"/>
  <c r="J3" i="7"/>
  <c r="S6" i="7" l="1"/>
  <c r="Q13" i="7"/>
  <c r="J8" i="7"/>
  <c r="Q21" i="7"/>
  <c r="P21" i="7"/>
  <c r="R13" i="7"/>
  <c r="P13" i="7" l="1"/>
  <c r="O13" i="7" s="1"/>
  <c r="J29" i="7"/>
  <c r="J30" i="7"/>
  <c r="J23" i="7"/>
  <c r="J24" i="7"/>
  <c r="J15" i="7"/>
  <c r="J16" i="7"/>
  <c r="J9" i="7"/>
  <c r="J10" i="7"/>
  <c r="J11" i="7"/>
  <c r="J12" i="7"/>
  <c r="J28" i="7"/>
  <c r="J27" i="7"/>
  <c r="Q25" i="7"/>
  <c r="Q31" i="7" s="1"/>
  <c r="J22" i="7"/>
  <c r="J19" i="7"/>
  <c r="J18" i="7"/>
  <c r="J17" i="7"/>
  <c r="R21" i="7"/>
  <c r="Q6" i="7" l="1"/>
  <c r="O21" i="7"/>
  <c r="R25" i="7"/>
  <c r="R31" i="7" s="1"/>
  <c r="R6" i="7" l="1"/>
  <c r="P25" i="7"/>
  <c r="O25" i="7" l="1"/>
  <c r="P31" i="7"/>
  <c r="O31" i="7" l="1"/>
  <c r="K6" i="7" s="1"/>
  <c r="P6" i="7"/>
  <c r="K31" i="7" l="1"/>
  <c r="M6" i="7"/>
  <c r="M31" i="7" l="1"/>
</calcChain>
</file>

<file path=xl/comments1.xml><?xml version="1.0" encoding="utf-8"?>
<comments xmlns="http://schemas.openxmlformats.org/spreadsheetml/2006/main">
  <authors>
    <author>Utilisateur</author>
  </authors>
  <commentList>
    <comment ref="H2" authorId="0" shapeId="0">
      <text>
        <r>
          <rPr>
            <b/>
            <sz val="16"/>
            <color indexed="9"/>
            <rFont val="Tahoma"/>
            <family val="2"/>
          </rPr>
          <t xml:space="preserve">Si tu modifies (par exemple une police)
 Note 1 dans cette cellule. 
Inscris dans l'onglet « Mod. »
 la raison de ta modification pour revenir 
à l’original lors de la prochaine observation.
 </t>
        </r>
      </text>
    </comment>
    <comment ref="C3" authorId="0" shapeId="0">
      <text>
        <r>
          <rPr>
            <b/>
            <sz val="12"/>
            <color indexed="9"/>
            <rFont val="Tahoma"/>
            <family val="2"/>
          </rPr>
          <t>Pour plus de confort :
Se servir de la liste déroulante
Clique sur la flèche
Á droite de la cellule.
Clique sur la dénomination concernée.</t>
        </r>
        <r>
          <rPr>
            <b/>
            <sz val="16"/>
            <color indexed="9"/>
            <rFont val="Tahoma"/>
            <family val="2"/>
          </rPr>
          <t xml:space="preserve">
</t>
        </r>
        <r>
          <rPr>
            <b/>
            <sz val="12"/>
            <color indexed="9"/>
            <rFont val="Tahoma"/>
            <family val="2"/>
          </rPr>
          <t xml:space="preserve">
Le cercle blanc à gauche permet de joindre
 l'onglet "Compétition"</t>
        </r>
      </text>
    </comment>
    <comment ref="G3" authorId="0" shapeId="0">
      <text>
        <r>
          <rPr>
            <b/>
            <sz val="12"/>
            <color indexed="60"/>
            <rFont val="Tahoma"/>
            <family val="2"/>
          </rPr>
          <t xml:space="preserve">
</t>
        </r>
        <r>
          <rPr>
            <b/>
            <sz val="16"/>
            <color indexed="60"/>
            <rFont val="Tahoma"/>
            <family val="2"/>
          </rPr>
          <t>Pour plus de confort :
Se servir de la liste déroulante
Inscris les premières lettres
de l'appellation du club
Clique sur la flèche
à droite de la cellule.
Clique : sur le club concerné.
Si tu ne le trouves pas.</t>
        </r>
        <r>
          <rPr>
            <b/>
            <sz val="12"/>
            <color indexed="60"/>
            <rFont val="Tahoma"/>
            <family val="2"/>
          </rPr>
          <t xml:space="preserve">
</t>
        </r>
        <r>
          <rPr>
            <b/>
            <sz val="16"/>
            <color indexed="60"/>
            <rFont val="Tahoma"/>
            <family val="2"/>
          </rPr>
          <t>Va dans l'onglet "Clubs" 
Pour cela.
Clique : sur le carré blanc à droite,
de cette cellule.</t>
        </r>
        <r>
          <rPr>
            <b/>
            <sz val="12"/>
            <color indexed="60"/>
            <rFont val="Tahoma"/>
            <family val="2"/>
          </rPr>
          <t xml:space="preserve">
</t>
        </r>
        <r>
          <rPr>
            <b/>
            <sz val="16"/>
            <color indexed="60"/>
            <rFont val="Tahoma"/>
            <family val="2"/>
          </rPr>
          <t>Si la recherche est toujours infructueuse.</t>
        </r>
        <r>
          <rPr>
            <b/>
            <sz val="14"/>
            <color indexed="60"/>
            <rFont val="Tahoma"/>
            <family val="2"/>
          </rPr>
          <t xml:space="preserve">
Complète, de préférence sur le dossier initial
pour conserver l’élément ajouté.
</t>
        </r>
        <r>
          <rPr>
            <b/>
            <sz val="16"/>
            <color indexed="60"/>
            <rFont val="Tahoma"/>
            <family val="2"/>
          </rPr>
          <t>Inscris le club manquant.</t>
        </r>
        <r>
          <rPr>
            <b/>
            <sz val="14"/>
            <color indexed="60"/>
            <rFont val="Tahoma"/>
            <family val="2"/>
          </rPr>
          <t xml:space="preserve">
</t>
        </r>
        <r>
          <rPr>
            <b/>
            <sz val="16"/>
            <color indexed="60"/>
            <rFont val="Tahoma"/>
            <family val="2"/>
          </rPr>
          <t xml:space="preserve">Pour terminer
Clique : sur le bouton </t>
        </r>
        <r>
          <rPr>
            <b/>
            <sz val="12"/>
            <color indexed="60"/>
            <rFont val="Tahoma"/>
            <family val="2"/>
          </rPr>
          <t xml:space="preserve">
</t>
        </r>
        <r>
          <rPr>
            <b/>
            <u/>
            <sz val="20"/>
            <color indexed="60"/>
            <rFont val="Tahoma"/>
            <family val="2"/>
          </rPr>
          <t>"Retour rapport"</t>
        </r>
        <r>
          <rPr>
            <b/>
            <sz val="12"/>
            <color indexed="60"/>
            <rFont val="Tahoma"/>
            <family val="2"/>
          </rPr>
          <t xml:space="preserve">
</t>
        </r>
        <r>
          <rPr>
            <b/>
            <u/>
            <sz val="16"/>
            <color indexed="60"/>
            <rFont val="Tahoma"/>
            <family val="2"/>
          </rPr>
          <t xml:space="preserve">IMPORTANT </t>
        </r>
        <r>
          <rPr>
            <b/>
            <sz val="12"/>
            <color indexed="60"/>
            <rFont val="Tahoma"/>
            <family val="2"/>
          </rPr>
          <t xml:space="preserve">
</t>
        </r>
        <r>
          <rPr>
            <b/>
            <sz val="16"/>
            <color indexed="60"/>
            <rFont val="Tahoma"/>
            <family val="2"/>
          </rPr>
          <t>La liste se classe par ordre alphabétique.
Tu peux aussi l'inscrire
 directement dans la cellule.
(Déconseillé)</t>
        </r>
        <r>
          <rPr>
            <b/>
            <sz val="12"/>
            <color indexed="60"/>
            <rFont val="Tahoma"/>
            <family val="2"/>
          </rPr>
          <t xml:space="preserve">
</t>
        </r>
      </text>
    </comment>
    <comment ref="B5" authorId="0" shapeId="0">
      <text>
        <r>
          <rPr>
            <b/>
            <sz val="16"/>
            <color indexed="37"/>
            <rFont val="Tahoma"/>
            <family val="2"/>
          </rPr>
          <t xml:space="preserve">
Pour plus de confort :
Se servir de la liste déroulante
Inscris les premières lettres
du nom de l'arbitre
Clique sur la flèche
à droite de la cellule
Clique : sur le patronyme concerné
Si tu ne le trouves pas.</t>
        </r>
        <r>
          <rPr>
            <b/>
            <sz val="12"/>
            <color indexed="37"/>
            <rFont val="Tahoma"/>
            <family val="2"/>
          </rPr>
          <t xml:space="preserve">
</t>
        </r>
        <r>
          <rPr>
            <b/>
            <sz val="16"/>
            <color indexed="37"/>
            <rFont val="Tahoma"/>
            <family val="2"/>
          </rPr>
          <t>Va dans l'onglet "Arbitres" 
Pour cela.
Clique : sur le carré blanc à gauche,
de cette cellule.</t>
        </r>
        <r>
          <rPr>
            <b/>
            <sz val="12"/>
            <color indexed="37"/>
            <rFont val="Tahoma"/>
            <family val="2"/>
          </rPr>
          <t xml:space="preserve">
</t>
        </r>
        <r>
          <rPr>
            <b/>
            <sz val="16"/>
            <color indexed="37"/>
            <rFont val="Tahoma"/>
            <family val="2"/>
          </rPr>
          <t>Si la recherche est toujours infructueuse.</t>
        </r>
        <r>
          <rPr>
            <b/>
            <sz val="12"/>
            <color indexed="37"/>
            <rFont val="Tahoma"/>
            <family val="2"/>
          </rPr>
          <t xml:space="preserve">
</t>
        </r>
        <r>
          <rPr>
            <b/>
            <sz val="14"/>
            <color indexed="37"/>
            <rFont val="Tahoma"/>
            <family val="2"/>
          </rPr>
          <t>Complète, de préférence sur le dossier initial
pour conserver l’élément ajouté.</t>
        </r>
        <r>
          <rPr>
            <b/>
            <sz val="12"/>
            <color indexed="37"/>
            <rFont val="Tahoma"/>
            <family val="2"/>
          </rPr>
          <t xml:space="preserve">
</t>
        </r>
        <r>
          <rPr>
            <b/>
            <sz val="14"/>
            <color indexed="37"/>
            <rFont val="Tahoma"/>
            <family val="2"/>
          </rPr>
          <t>Inscris l'arbitre manquant.</t>
        </r>
        <r>
          <rPr>
            <b/>
            <sz val="12"/>
            <color indexed="37"/>
            <rFont val="Tahoma"/>
            <family val="2"/>
          </rPr>
          <t xml:space="preserve">
</t>
        </r>
        <r>
          <rPr>
            <b/>
            <sz val="14"/>
            <color indexed="37"/>
            <rFont val="Tahoma"/>
            <family val="2"/>
          </rPr>
          <t xml:space="preserve">Pour terminer
Clique : sur le bouton </t>
        </r>
        <r>
          <rPr>
            <b/>
            <sz val="12"/>
            <color indexed="37"/>
            <rFont val="Tahoma"/>
            <family val="2"/>
          </rPr>
          <t xml:space="preserve">
</t>
        </r>
        <r>
          <rPr>
            <b/>
            <u/>
            <sz val="20"/>
            <color indexed="37"/>
            <rFont val="Tahoma"/>
            <family val="2"/>
          </rPr>
          <t>"Retour rapport"</t>
        </r>
        <r>
          <rPr>
            <b/>
            <u/>
            <sz val="12"/>
            <color indexed="37"/>
            <rFont val="Tahoma"/>
            <family val="2"/>
          </rPr>
          <t xml:space="preserve">
IMPORTANT </t>
        </r>
        <r>
          <rPr>
            <b/>
            <sz val="12"/>
            <color indexed="37"/>
            <rFont val="Tahoma"/>
            <family val="2"/>
          </rPr>
          <t xml:space="preserve">
</t>
        </r>
        <r>
          <rPr>
            <b/>
            <sz val="16"/>
            <color indexed="37"/>
            <rFont val="Tahoma"/>
            <family val="2"/>
          </rPr>
          <t>La liste se classe par ordre alphabétique.</t>
        </r>
        <r>
          <rPr>
            <b/>
            <sz val="12"/>
            <color indexed="37"/>
            <rFont val="Tahoma"/>
            <family val="2"/>
          </rPr>
          <t xml:space="preserve">
</t>
        </r>
        <r>
          <rPr>
            <b/>
            <sz val="16"/>
            <color indexed="37"/>
            <rFont val="Tahoma"/>
            <family val="2"/>
          </rPr>
          <t>Tu peux aussi l'inscrire
 directement dans la cellule.
(Déconseillé)</t>
        </r>
        <r>
          <rPr>
            <b/>
            <sz val="12"/>
            <color indexed="37"/>
            <rFont val="Tahoma"/>
            <family val="2"/>
          </rPr>
          <t xml:space="preserve">
</t>
        </r>
        <r>
          <rPr>
            <b/>
            <sz val="16"/>
            <color indexed="37"/>
            <rFont val="Tahoma"/>
            <family val="2"/>
          </rPr>
          <t xml:space="preserve">
</t>
        </r>
        <r>
          <rPr>
            <b/>
            <sz val="12"/>
            <color indexed="37"/>
            <rFont val="Tahoma"/>
            <family val="2"/>
          </rPr>
          <t xml:space="preserve">
</t>
        </r>
      </text>
    </comment>
    <comment ref="G5" authorId="0" shapeId="0">
      <text>
        <r>
          <rPr>
            <b/>
            <sz val="12"/>
            <color indexed="9"/>
            <rFont val="Tahoma"/>
            <family val="2"/>
          </rPr>
          <t xml:space="preserve">
Pour plus de confort :
Se servir de la liste déroulante
Clique sur la flèche
Á droite de la cellule.
Clique sur la dénomination concernée.</t>
        </r>
        <r>
          <rPr>
            <b/>
            <sz val="16"/>
            <color indexed="9"/>
            <rFont val="Tahoma"/>
            <family val="2"/>
          </rPr>
          <t xml:space="preserve">
</t>
        </r>
        <r>
          <rPr>
            <b/>
            <sz val="12"/>
            <color indexed="9"/>
            <rFont val="Tahoma"/>
            <family val="2"/>
          </rPr>
          <t>Le cercle blanc à droite permet de joindre
 l'onglet "Score"</t>
        </r>
        <r>
          <rPr>
            <b/>
            <sz val="16"/>
            <color indexed="9"/>
            <rFont val="Tahoma"/>
            <family val="2"/>
          </rPr>
          <t xml:space="preserve">
</t>
        </r>
        <r>
          <rPr>
            <b/>
            <sz val="12"/>
            <color indexed="9"/>
            <rFont val="Tahoma"/>
            <family val="2"/>
          </rPr>
          <t xml:space="preserve">
</t>
        </r>
      </text>
    </comment>
    <comment ref="C6" authorId="0" shapeId="0">
      <text>
        <r>
          <rPr>
            <b/>
            <sz val="12"/>
            <color indexed="9"/>
            <rFont val="Tahoma"/>
            <family val="2"/>
          </rPr>
          <t xml:space="preserve">
Pour plus de confort :
Se servir de la liste déroulante
Clique sur la flèche
Á droite de la cellule.
Clique sur la dénomination concernée.</t>
        </r>
        <r>
          <rPr>
            <b/>
            <sz val="16"/>
            <color indexed="9"/>
            <rFont val="Tahoma"/>
            <family val="2"/>
          </rPr>
          <t xml:space="preserve">
</t>
        </r>
        <r>
          <rPr>
            <b/>
            <sz val="12"/>
            <color indexed="9"/>
            <rFont val="Tahoma"/>
            <family val="2"/>
          </rPr>
          <t>Le cercle blanc à gauche permet de joindre
 l'onglet "Catégorie"</t>
        </r>
        <r>
          <rPr>
            <b/>
            <sz val="16"/>
            <color indexed="9"/>
            <rFont val="Tahoma"/>
            <family val="2"/>
          </rPr>
          <t xml:space="preserve">
</t>
        </r>
        <r>
          <rPr>
            <b/>
            <sz val="12"/>
            <color indexed="9"/>
            <rFont val="Tahoma"/>
            <family val="2"/>
          </rPr>
          <t xml:space="preserve">
</t>
        </r>
      </text>
    </comment>
    <comment ref="K6" authorId="0" shapeId="0">
      <text>
        <r>
          <rPr>
            <b/>
            <sz val="14"/>
            <color indexed="9"/>
            <rFont val="Tahoma"/>
            <family val="2"/>
          </rPr>
          <t xml:space="preserve">Note "Brute"
Sans coefficient
</t>
        </r>
      </text>
    </comment>
    <comment ref="M6" authorId="0" shapeId="0">
      <text>
        <r>
          <rPr>
            <b/>
            <sz val="14"/>
            <color indexed="9"/>
            <rFont val="Tahoma"/>
            <family val="2"/>
          </rPr>
          <t xml:space="preserve">Note 
Avec coefficient
</t>
        </r>
      </text>
    </comment>
    <comment ref="G8" authorId="0" shapeId="0">
      <text>
        <r>
          <rPr>
            <b/>
            <u/>
            <sz val="16"/>
            <color indexed="39"/>
            <rFont val="Tahoma"/>
            <family val="2"/>
          </rPr>
          <t xml:space="preserve">
</t>
        </r>
        <r>
          <rPr>
            <sz val="10"/>
            <color indexed="39"/>
            <rFont val="Tahoma"/>
            <family val="2"/>
          </rPr>
          <t xml:space="preserve">Petite astuce :
Pour aller à la ligne en se servant du clavier.
</t>
        </r>
        <r>
          <rPr>
            <sz val="16"/>
            <color indexed="39"/>
            <rFont val="Tahoma"/>
            <family val="2"/>
          </rPr>
          <t xml:space="preserve">
ALT+ENTREE</t>
        </r>
        <r>
          <rPr>
            <b/>
            <u/>
            <sz val="16"/>
            <color indexed="39"/>
            <rFont val="Tahoma"/>
            <family val="2"/>
          </rPr>
          <t xml:space="preserve">
</t>
        </r>
        <r>
          <rPr>
            <b/>
            <sz val="16"/>
            <color indexed="39"/>
            <rFont val="Tahoma"/>
            <family val="2"/>
          </rPr>
          <t xml:space="preserve">
</t>
        </r>
        <r>
          <rPr>
            <b/>
            <sz val="12"/>
            <color indexed="39"/>
            <rFont val="Tahoma"/>
            <family val="2"/>
          </rPr>
          <t xml:space="preserve">
</t>
        </r>
      </text>
    </comment>
    <comment ref="I13" authorId="0" shapeId="0">
      <text>
        <r>
          <rPr>
            <b/>
            <sz val="14"/>
            <color indexed="53"/>
            <rFont val="Tahoma"/>
            <family val="2"/>
          </rPr>
          <t xml:space="preserve">
Tu peux moduler la note. 
Si tu juges nécessaire.
NOTE :
Le chiffre dans cette cellule
avec (-) devant ton chiffre  si tu veux diminuer.
</t>
        </r>
      </text>
    </comment>
    <comment ref="I21" authorId="0" shapeId="0">
      <text>
        <r>
          <rPr>
            <b/>
            <sz val="14"/>
            <color indexed="53"/>
            <rFont val="Tahoma"/>
            <family val="2"/>
          </rPr>
          <t xml:space="preserve">
Tu peux moduler la note. 
Si tu juges nécessaire.
NOTE :
Le chiffre dans cette cellule
avec (-) devant ton chiffre  si tu veux diminuer.
</t>
        </r>
      </text>
    </comment>
    <comment ref="I25" authorId="0" shapeId="0">
      <text>
        <r>
          <rPr>
            <b/>
            <sz val="14"/>
            <color indexed="53"/>
            <rFont val="Tahoma"/>
            <family val="2"/>
          </rPr>
          <t xml:space="preserve">
Tu peux moduler la note. 
Si tu juges nécessaire.
NOTE :
Le chiffre dans cette cellule
avec (-) devant ton chiffre  si tu veux diminuer.
</t>
        </r>
      </text>
    </comment>
    <comment ref="I31" authorId="0" shapeId="0">
      <text>
        <r>
          <rPr>
            <b/>
            <sz val="14"/>
            <color indexed="53"/>
            <rFont val="Tahoma"/>
            <family val="2"/>
          </rPr>
          <t xml:space="preserve">
Tu peux moduler la note. 
Si tu juges nécessaire.
NOTE :
Le chiffre dans cette cellule
avec (-) devant ton chiffre  si tu veux diminuer.
</t>
        </r>
      </text>
    </comment>
    <comment ref="B41" authorId="0" shapeId="0">
      <text>
        <r>
          <rPr>
            <b/>
            <sz val="22"/>
            <color indexed="32"/>
            <rFont val="Tahoma"/>
            <family val="2"/>
          </rPr>
          <t xml:space="preserve">Inscris 
</t>
        </r>
        <r>
          <rPr>
            <b/>
            <sz val="12"/>
            <color indexed="32"/>
            <rFont val="Tahoma"/>
            <family val="2"/>
          </rPr>
          <t xml:space="preserve">
</t>
        </r>
        <r>
          <rPr>
            <b/>
            <sz val="20"/>
            <color indexed="32"/>
            <rFont val="Tahoma"/>
            <family val="2"/>
          </rPr>
          <t>ton identité dans l'onglet "Observateurs"
Ne pas oublier de cliquer sur trier.
Clique : sur le carré blanc à gauche,
de cette cellule.</t>
        </r>
      </text>
    </comment>
  </commentList>
</comments>
</file>

<file path=xl/sharedStrings.xml><?xml version="1.0" encoding="utf-8"?>
<sst xmlns="http://schemas.openxmlformats.org/spreadsheetml/2006/main" count="98" uniqueCount="64">
  <si>
    <t xml:space="preserve">Application de l'avantage </t>
  </si>
  <si>
    <t xml:space="preserve">Placements sur remises en jeu </t>
  </si>
  <si>
    <t>QUALITES ATHLETIQUES AU SERVICE DU JEU</t>
  </si>
  <si>
    <t>COMPETENCES   TECHNIQUES</t>
  </si>
  <si>
    <t>APPRECIATION   GENERALE</t>
  </si>
  <si>
    <t>Commentaires : constats et conseils</t>
  </si>
  <si>
    <t>Compétition</t>
  </si>
  <si>
    <t>Match</t>
  </si>
  <si>
    <t>Arbitre</t>
  </si>
  <si>
    <t>Catégorie</t>
  </si>
  <si>
    <t>Score :</t>
  </si>
  <si>
    <t>Observateur</t>
  </si>
  <si>
    <t>Date</t>
  </si>
  <si>
    <t>Domicile</t>
  </si>
  <si>
    <t>Exterieur</t>
  </si>
  <si>
    <t>Déplacements (diagonale, zones sensibles)</t>
  </si>
  <si>
    <t>Détection des fautes</t>
  </si>
  <si>
    <t>Procédures de remplacements et joueurs blessés</t>
  </si>
  <si>
    <t>Utilisation du rappel à l'ordre</t>
  </si>
  <si>
    <t>Cohérence disciplinaire</t>
  </si>
  <si>
    <t>Rapport à adresser dans les 72 H à :</t>
  </si>
  <si>
    <t>Collaboration avec les assistants</t>
  </si>
  <si>
    <t xml:space="preserve">Condition Physique (endurance) </t>
  </si>
  <si>
    <t>Changements de rythme (sprint / trottine)</t>
  </si>
  <si>
    <t xml:space="preserve">Utilisations des différentes courses (marche à reculons, pas chassés) </t>
  </si>
  <si>
    <t xml:space="preserve">                                              Rapport d'Observateur principal - Arbitre District</t>
  </si>
  <si>
    <t>Application des lois du jeu et exécution des remises en jeu 
(ballons arrêtés, murs, Coup Franc, Rentrée de Touche)</t>
  </si>
  <si>
    <t>Coup de sifflet (tonalité, adapté aux situations)</t>
  </si>
  <si>
    <t xml:space="preserve">Signalisation, lisibilité des décisions </t>
  </si>
  <si>
    <t xml:space="preserve">Protection des joueurs (semelles, coudes, tacles) </t>
  </si>
  <si>
    <t>Application des sanctions disciplinaires (Procédure, motif)</t>
  </si>
  <si>
    <t>PERSONNALITE  ET  MANAGEMENT - L'ARBITRE DANS ET AUTOUR DU MATCH</t>
  </si>
  <si>
    <t>COMPETENCES   DISCIPLINAIRES - GESTION DU MATCH</t>
  </si>
  <si>
    <t xml:space="preserve">Autorité de l'arbitre (Se faire respecter sans autoritarisme)  </t>
  </si>
  <si>
    <t>Courage et prises de responsabilités</t>
  </si>
  <si>
    <t>Relationnel avec les acteurs 
(délégué, dirigeants, capitaines, joueurs, observateur)</t>
  </si>
  <si>
    <t>Administratif (FMI, procédure réserve)</t>
  </si>
  <si>
    <t>chakib.neghliz@yahoo.com</t>
  </si>
  <si>
    <t>PF                   (Point fort)</t>
  </si>
  <si>
    <t>QA                  (Qualité acquise)</t>
  </si>
  <si>
    <t>PA                        (Point à améliorer)</t>
  </si>
  <si>
    <t>MS         (Manquement significatif)</t>
  </si>
  <si>
    <t>Paturot Alain (Gr.D1)</t>
  </si>
  <si>
    <t>Bes. Orchamps OP 1</t>
  </si>
  <si>
    <t>Val de Loue 1</t>
  </si>
  <si>
    <t>Départemental 1</t>
  </si>
  <si>
    <t>Sept</t>
  </si>
  <si>
    <t>Neuf</t>
  </si>
  <si>
    <t>Groupe 1</t>
  </si>
  <si>
    <t>Si tu ne veux pas effacer les données clique sur :</t>
  </si>
  <si>
    <r>
      <t xml:space="preserve">Si tu es sûr de vouloir effacer les données clique sur : </t>
    </r>
    <r>
      <rPr>
        <sz val="20"/>
        <color rgb="FF002060"/>
        <rFont val="Arial"/>
        <family val="2"/>
      </rPr>
      <t>L'identité de l'observateur ne sera pas effacée.</t>
    </r>
    <r>
      <rPr>
        <sz val="20"/>
        <color theme="1" tint="0.34998626667073579"/>
        <rFont val="Arial"/>
        <family val="2"/>
      </rPr>
      <t xml:space="preserve"> </t>
    </r>
    <r>
      <rPr>
        <sz val="9"/>
        <color theme="1" tint="0.34998626667073579"/>
        <rFont val="Arial"/>
        <family val="2"/>
      </rPr>
      <t xml:space="preserve">        </t>
    </r>
  </si>
  <si>
    <t>xxx</t>
  </si>
  <si>
    <t xml:space="preserve">Bonne condition physique, certainement un petit "moins bien" vers la fin du match, mais vraiment sans conséquence et insignifiant.
J'aurais préféré plus de diagonales, je suis exigeant.
Placements, et courses à reculons de bon aloi.
</t>
  </si>
  <si>
    <t>xx</t>
  </si>
  <si>
    <t>x</t>
  </si>
  <si>
    <t xml:space="preserve">Tu aurais pu « économiser » un avertissement (18) 
Je me répète l'avantage et un rappel à l’ordre aurait été suffisant.
Deux avertissements fort logiques.
Je pense qu'ils en manquent :
L’Attitude hallucinante du capitaine (N° 4 recevant - 62) qui n'ent était pas à son coup d'essai, lors d'une simple touche (ballon sorti d'au moins 50 centimètres….,en sa faveur à 80 mètres des buts méritait une sanction.
Toujours chez les recevant les N° 2 et le N° 5, pour l’ensemble de leurs œuvres.
</t>
  </si>
  <si>
    <t xml:space="preserve">Détections des atteintes aux lois du jeu, pas très loin du sans faute, je n'ai pas relevé de fautes soustraites ni amphigouriques.
Application des lois du jeu, et exécution des remises en jeu dans les règles de l'art.
L'avantage est dans l'ensemble bien appliqué (- 18) tu coupes un avantage, je le conçois, le long de la ligne de touche, c'est rarement positif, de plus suivant tes dires pour mettre un avertissement. 
Certes, faute existentielle, mais j'aurais préféré que tu laisses jouer, et que tu reviennes au RAL solennel.
Pour la bonne lisibilité de tes décisions (- 9), lorsque tu déjuges ton assistant, à juste titre, ne laisse pas trop de temps avant de le consulter.
Évite certains coups de sifflet inutiles.
La gestion des duels est conforme aux règles déontologies.
</t>
  </si>
  <si>
    <t xml:space="preserve">Un assistant exécrable qui c'est beaucoup trompé (en faveur de la même équipe, il est vrai qu'il avait reçu les consignes du ….délégué, aberrant) tu as bien canalisé.
Correction logique pour accorder le premier but.
Tu as pris tes responsabilités sans faiblesse.
Très bon feeling avec l'ensemble des participants.
La FMI, est un jeu d'enfant pour toi.
</t>
  </si>
  <si>
    <t xml:space="preserve">Bonne prestation.
Tu as eu l'honnêteté d'avouer que les terrains synthétiques, te facilitais ta condition physique. Bravo
Cela ne change pas mon jugement, sur ta bonne condition.
Ne laisse pas le "foutoir" sur le banc (uniquement recevant) ce n'est pas facile à gérer, met le délégué du terrain devant ses responsabilités,
Tu n'as pas une voix qui porte, ainsi sur certains avantages, il y a une certaine incompréhension.
Je ne te demande pas te faire une application stricto sensu des sanctions administratives, mais je pense que coté recevant au moins un de plus (vraiment le minimum) serait logique.
Bien sûr il n'existe pas de ratio, mais un avertissement de chaque coté, fait un peu désordre sur l'ensemble du match.
Rappel : nous n’avons pas vu, pas attendu l'équipe visiteuse.
Pense aussi à la règle des dix mètres, je suis certain que cela peut - être dissuasif et que cela peut faire réfléchir capitaine et dirigeant sanctionné.
Bonne continuation.
RB
</t>
  </si>
  <si>
    <t>sub sauve </t>
  </si>
  <si>
    <t>dim chemin as string </t>
  </si>
  <si>
    <t>chemin = "F:\Users\Famille MOULA\Documents\projet\Eve\" </t>
  </si>
  <si>
    <t>ActiveWorkbook.SaveAs Filename:=chemin &amp; worksheets("Feuil1").[A1].Value </t>
  </si>
  <si>
    <t>end sub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</si>
</sst>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 &quot;€&quot;_-;\-* #,##0.00\ &quot;€&quot;_-;_-* &quot;-&quot;??\ &quot;€&quot;_-;_-@_-"/>
    <numFmt numFmtId="165" formatCode="#,##0.00\ &quot;€&quot;"/>
    <numFmt numFmtId="166" formatCode="0.000"/>
    <numFmt numFmtId="167" formatCode="0.0000"/>
    <numFmt numFmtId="168" formatCode="[$-F800]dddd\,\ mmmm\ dd\,\ yyyy"/>
  </numFmts>
  <fonts count="80">
    <font>
      <sz val="9"/>
      <color theme="1" tint="0.34998626667073579"/>
      <name val="Arial"/>
      <family val="2"/>
    </font>
    <font>
      <sz val="9"/>
      <color indexed="23"/>
      <name val="Arial"/>
      <family val="2"/>
    </font>
    <font>
      <sz val="11"/>
      <color rgb="FF3F3F76"/>
      <name val="Arial"/>
      <family val="2"/>
    </font>
    <font>
      <u/>
      <sz val="9"/>
      <color theme="10"/>
      <name val="Arial"/>
      <family val="2"/>
    </font>
    <font>
      <b/>
      <sz val="28"/>
      <color theme="1" tint="0.34998626667073579"/>
      <name val="Arial"/>
      <family val="2"/>
    </font>
    <font>
      <b/>
      <sz val="9"/>
      <color theme="1" tint="0.34998626667073579"/>
      <name val="Arial"/>
      <family val="2"/>
    </font>
    <font>
      <b/>
      <sz val="14"/>
      <color indexed="53"/>
      <name val="Tahoma"/>
      <family val="2"/>
    </font>
    <font>
      <b/>
      <sz val="12"/>
      <color indexed="9"/>
      <name val="Tahoma"/>
      <family val="2"/>
    </font>
    <font>
      <b/>
      <sz val="16"/>
      <color indexed="9"/>
      <name val="Tahoma"/>
      <family val="2"/>
    </font>
    <font>
      <b/>
      <sz val="16"/>
      <color indexed="37"/>
      <name val="Tahoma"/>
      <family val="2"/>
    </font>
    <font>
      <b/>
      <sz val="12"/>
      <color indexed="37"/>
      <name val="Tahoma"/>
      <family val="2"/>
    </font>
    <font>
      <b/>
      <sz val="14"/>
      <color indexed="37"/>
      <name val="Tahoma"/>
      <family val="2"/>
    </font>
    <font>
      <b/>
      <u/>
      <sz val="20"/>
      <color indexed="37"/>
      <name val="Tahoma"/>
      <family val="2"/>
    </font>
    <font>
      <b/>
      <u/>
      <sz val="12"/>
      <color indexed="37"/>
      <name val="Tahoma"/>
      <family val="2"/>
    </font>
    <font>
      <b/>
      <sz val="14"/>
      <color rgb="FF0070C0"/>
      <name val="Arial"/>
      <family val="2"/>
    </font>
    <font>
      <b/>
      <sz val="14"/>
      <color indexed="9"/>
      <name val="Tahoma"/>
      <family val="2"/>
    </font>
    <font>
      <b/>
      <sz val="12"/>
      <color indexed="60"/>
      <name val="Tahoma"/>
      <family val="2"/>
    </font>
    <font>
      <b/>
      <sz val="16"/>
      <color indexed="60"/>
      <name val="Tahoma"/>
      <family val="2"/>
    </font>
    <font>
      <b/>
      <sz val="14"/>
      <color indexed="60"/>
      <name val="Tahoma"/>
      <family val="2"/>
    </font>
    <font>
      <b/>
      <u/>
      <sz val="20"/>
      <color indexed="60"/>
      <name val="Tahoma"/>
      <family val="2"/>
    </font>
    <font>
      <b/>
      <u/>
      <sz val="16"/>
      <color indexed="60"/>
      <name val="Tahoma"/>
      <family val="2"/>
    </font>
    <font>
      <sz val="20"/>
      <color rgb="FF002060"/>
      <name val="Arial"/>
      <family val="2"/>
    </font>
    <font>
      <sz val="20"/>
      <color theme="1" tint="0.34998626667073579"/>
      <name val="Arial"/>
      <family val="2"/>
    </font>
    <font>
      <b/>
      <u/>
      <sz val="16"/>
      <color indexed="39"/>
      <name val="Tahoma"/>
      <family val="2"/>
    </font>
    <font>
      <sz val="10"/>
      <color indexed="39"/>
      <name val="Tahoma"/>
      <family val="2"/>
    </font>
    <font>
      <sz val="16"/>
      <color indexed="39"/>
      <name val="Tahoma"/>
      <family val="2"/>
    </font>
    <font>
      <b/>
      <sz val="16"/>
      <color indexed="39"/>
      <name val="Tahoma"/>
      <family val="2"/>
    </font>
    <font>
      <b/>
      <sz val="12"/>
      <color indexed="39"/>
      <name val="Tahoma"/>
      <family val="2"/>
    </font>
    <font>
      <b/>
      <sz val="22"/>
      <color indexed="32"/>
      <name val="Tahoma"/>
      <family val="2"/>
    </font>
    <font>
      <b/>
      <sz val="12"/>
      <color indexed="32"/>
      <name val="Tahoma"/>
      <family val="2"/>
    </font>
    <font>
      <b/>
      <sz val="20"/>
      <color indexed="32"/>
      <name val="Tahoma"/>
      <family val="2"/>
    </font>
    <font>
      <sz val="9"/>
      <color rgb="FFFF0000"/>
      <name val="Arial"/>
      <family val="2"/>
    </font>
    <font>
      <sz val="9"/>
      <color theme="1" tint="0.34998626667073579"/>
      <name val="Arial"/>
      <family val="2"/>
    </font>
    <font>
      <sz val="20"/>
      <color indexed="9"/>
      <name val="Arial Black"/>
      <family val="2"/>
    </font>
    <font>
      <b/>
      <sz val="11"/>
      <color rgb="FFFF0000"/>
      <name val="Arial"/>
      <family val="2"/>
    </font>
    <font>
      <b/>
      <sz val="12"/>
      <color theme="1" tint="0.34998626667073579"/>
      <name val="Verdana"/>
      <family val="2"/>
    </font>
    <font>
      <b/>
      <sz val="10"/>
      <color theme="1" tint="0.34998626667073579"/>
      <name val="Verdana"/>
      <family val="2"/>
    </font>
    <font>
      <sz val="14"/>
      <color rgb="FFFF0000"/>
      <name val="Arial"/>
      <family val="2"/>
    </font>
    <font>
      <b/>
      <sz val="12"/>
      <color indexed="56"/>
      <name val="Arial"/>
      <family val="2"/>
    </font>
    <font>
      <b/>
      <sz val="14"/>
      <color rgb="FF0070C0"/>
      <name val="Arial"/>
      <family val="2"/>
    </font>
    <font>
      <sz val="14"/>
      <color indexed="23"/>
      <name val="Arial"/>
      <family val="2"/>
    </font>
    <font>
      <b/>
      <sz val="11"/>
      <color theme="1" tint="0.34998626667073579"/>
      <name val="Verdana"/>
      <family val="2"/>
    </font>
    <font>
      <sz val="12"/>
      <color theme="1" tint="0.34998626667073579"/>
      <name val="Verdana"/>
      <family val="2"/>
    </font>
    <font>
      <sz val="22"/>
      <color rgb="FF7030A0"/>
      <name val="AngsanaUPC"/>
      <family val="1"/>
    </font>
    <font>
      <sz val="9"/>
      <color theme="0" tint="-0.249977111117893"/>
      <name val="Arial"/>
      <family val="2"/>
    </font>
    <font>
      <b/>
      <sz val="9"/>
      <color indexed="9"/>
      <name val="Arial"/>
      <family val="2"/>
    </font>
    <font>
      <b/>
      <sz val="9"/>
      <color theme="0"/>
      <name val="Arial"/>
      <family val="2"/>
    </font>
    <font>
      <sz val="24"/>
      <color rgb="FF000099"/>
      <name val="Arial"/>
      <family val="2"/>
    </font>
    <font>
      <b/>
      <sz val="10"/>
      <color theme="1" tint="4.9989318521683403E-2"/>
      <name val="Arial"/>
      <family val="2"/>
    </font>
    <font>
      <b/>
      <sz val="12"/>
      <color rgb="FF993300"/>
      <name val="Felix Titling"/>
      <family val="5"/>
    </font>
    <font>
      <sz val="12"/>
      <color theme="0"/>
      <name val="Verdana"/>
      <family val="2"/>
    </font>
    <font>
      <sz val="11"/>
      <color theme="2" tint="-0.499984740745262"/>
      <name val="Arial"/>
      <family val="2"/>
    </font>
    <font>
      <sz val="18"/>
      <color theme="1" tint="0.34998626667073579"/>
      <name val="Arial"/>
      <family val="2"/>
    </font>
    <font>
      <sz val="10"/>
      <color indexed="23"/>
      <name val="Arial"/>
      <family val="2"/>
    </font>
    <font>
      <sz val="10"/>
      <color theme="0" tint="-0.499984740745262"/>
      <name val="Arial"/>
      <family val="2"/>
    </font>
    <font>
      <b/>
      <sz val="8"/>
      <color rgb="FFFF0000"/>
      <name val="Arial"/>
      <family val="2"/>
    </font>
    <font>
      <sz val="12"/>
      <color theme="2" tint="-0.749992370372631"/>
      <name val="Cooper Std Black"/>
      <family val="1"/>
    </font>
    <font>
      <sz val="8"/>
      <color theme="1" tint="0.34998626667073579"/>
      <name val="Arial"/>
      <family val="2"/>
    </font>
    <font>
      <sz val="9"/>
      <color theme="0"/>
      <name val="Arial"/>
      <family val="2"/>
    </font>
    <font>
      <b/>
      <sz val="12"/>
      <name val="Arial"/>
      <family val="2"/>
    </font>
    <font>
      <sz val="12"/>
      <color rgb="FFFF0000"/>
      <name val="Arial"/>
      <family val="2"/>
    </font>
    <font>
      <sz val="12"/>
      <color rgb="FF7030A0"/>
      <name val="Cooper Std Black"/>
      <family val="1"/>
    </font>
    <font>
      <sz val="9"/>
      <color theme="4" tint="0.39997558519241921"/>
      <name val="Arial"/>
      <family val="2"/>
    </font>
    <font>
      <b/>
      <sz val="16"/>
      <color rgb="FF0070C0"/>
      <name val="Arial"/>
      <family val="2"/>
    </font>
    <font>
      <b/>
      <sz val="11"/>
      <color indexed="56"/>
      <name val="Arial"/>
      <family val="2"/>
    </font>
    <font>
      <sz val="22"/>
      <color rgb="FFFF0000"/>
      <name val="Arial"/>
      <family val="2"/>
    </font>
    <font>
      <b/>
      <sz val="14"/>
      <color indexed="23"/>
      <name val="Arial"/>
      <family val="2"/>
    </font>
    <font>
      <b/>
      <sz val="10"/>
      <color rgb="FF0070C0"/>
      <name val="Arial"/>
      <family val="2"/>
    </font>
    <font>
      <u/>
      <sz val="16"/>
      <color theme="10"/>
      <name val="Arial"/>
      <family val="2"/>
    </font>
    <font>
      <b/>
      <u/>
      <sz val="16"/>
      <color theme="10"/>
      <name val="Arial"/>
      <family val="2"/>
    </font>
    <font>
      <b/>
      <u/>
      <sz val="18"/>
      <color theme="10"/>
      <name val="Arial"/>
      <family val="2"/>
    </font>
    <font>
      <sz val="9"/>
      <name val="Arial"/>
      <family val="2"/>
    </font>
    <font>
      <b/>
      <sz val="21"/>
      <color theme="0"/>
      <name val="Arial"/>
      <family val="2"/>
    </font>
    <font>
      <b/>
      <sz val="21"/>
      <color rgb="FF000099"/>
      <name val="Arial"/>
      <family val="2"/>
    </font>
    <font>
      <b/>
      <sz val="11"/>
      <name val="Gulim"/>
      <family val="2"/>
    </font>
    <font>
      <b/>
      <sz val="20"/>
      <color rgb="FFFF0000"/>
      <name val="Arial"/>
      <family val="2"/>
    </font>
    <font>
      <sz val="12"/>
      <color theme="1" tint="0.14999847407452621"/>
      <name val="Arial"/>
      <family val="2"/>
    </font>
    <font>
      <sz val="11.5"/>
      <color theme="1" tint="0.14999847407452621"/>
      <name val="Arial"/>
      <family val="2"/>
    </font>
    <font>
      <sz val="12"/>
      <color theme="1" tint="0.34998626667073579"/>
      <name val="Arial"/>
      <family val="2"/>
    </font>
    <font>
      <sz val="11"/>
      <color rgb="FF303030"/>
      <name val="Arial"/>
      <family val="2"/>
    </font>
  </fonts>
  <fills count="14">
    <fill>
      <patternFill patternType="none"/>
    </fill>
    <fill>
      <patternFill patternType="gray125"/>
    </fill>
    <fill>
      <patternFill patternType="solid">
        <fgColor indexed="17"/>
        <bgColor indexed="64"/>
      </patternFill>
    </fill>
    <fill>
      <patternFill patternType="solid">
        <fgColor indexed="52"/>
        <bgColor indexed="64"/>
      </patternFill>
    </fill>
    <fill>
      <patternFill patternType="solid">
        <fgColor indexed="10"/>
        <bgColor indexed="64"/>
      </patternFill>
    </fill>
    <fill>
      <patternFill patternType="solid">
        <fgColor indexed="18"/>
        <bgColor indexed="64"/>
      </patternFill>
    </fill>
    <fill>
      <patternFill patternType="solid">
        <fgColor indexed="23"/>
        <bgColor indexed="64"/>
      </patternFill>
    </fill>
    <fill>
      <patternFill patternType="solid">
        <fgColor rgb="FFFFCC99"/>
      </patternFill>
    </fill>
    <fill>
      <patternFill patternType="solid">
        <fgColor theme="0"/>
        <bgColor indexed="64"/>
      </patternFill>
    </fill>
    <fill>
      <patternFill patternType="solid">
        <fgColor theme="0" tint="-4.9989318521683403E-2"/>
        <bgColor indexed="64"/>
      </patternFill>
    </fill>
    <fill>
      <patternFill patternType="solid">
        <fgColor rgb="FFFFCC99"/>
        <bgColor indexed="64"/>
      </patternFill>
    </fill>
    <fill>
      <patternFill patternType="solid">
        <fgColor rgb="FF008000"/>
        <bgColor indexed="64"/>
      </patternFill>
    </fill>
    <fill>
      <patternFill patternType="solid">
        <fgColor rgb="FFFF0000"/>
        <bgColor indexed="64"/>
      </patternFill>
    </fill>
    <fill>
      <patternFill patternType="solid">
        <fgColor theme="8" tint="0.39997558519241921"/>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thin">
        <color theme="1" tint="0.499984740745262"/>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right/>
      <top style="medium">
        <color auto="1"/>
      </top>
      <bottom/>
      <diagonal/>
    </border>
    <border>
      <left/>
      <right/>
      <top/>
      <bottom style="medium">
        <color auto="1"/>
      </bottom>
      <diagonal/>
    </border>
    <border>
      <left style="medium">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ck">
        <color auto="1"/>
      </top>
      <bottom style="thin">
        <color auto="1"/>
      </bottom>
      <diagonal/>
    </border>
    <border>
      <left style="medium">
        <color auto="1"/>
      </left>
      <right/>
      <top style="thin">
        <color auto="1"/>
      </top>
      <bottom style="medium">
        <color auto="1"/>
      </bottom>
      <diagonal/>
    </border>
    <border>
      <left/>
      <right style="medium">
        <color auto="1"/>
      </right>
      <top style="thin">
        <color auto="1"/>
      </top>
      <bottom/>
      <diagonal/>
    </border>
    <border>
      <left style="thin">
        <color auto="1"/>
      </left>
      <right style="thin">
        <color auto="1"/>
      </right>
      <top/>
      <bottom/>
      <diagonal/>
    </border>
    <border>
      <left style="medium">
        <color auto="1"/>
      </left>
      <right style="medium">
        <color theme="0"/>
      </right>
      <top style="medium">
        <color auto="1"/>
      </top>
      <bottom style="medium">
        <color theme="0"/>
      </bottom>
      <diagonal/>
    </border>
    <border>
      <left style="medium">
        <color theme="0"/>
      </left>
      <right style="medium">
        <color auto="1"/>
      </right>
      <top style="medium">
        <color auto="1"/>
      </top>
      <bottom style="medium">
        <color theme="0"/>
      </bottom>
      <diagonal/>
    </border>
    <border>
      <left style="medium">
        <color auto="1"/>
      </left>
      <right style="medium">
        <color theme="0"/>
      </right>
      <top style="medium">
        <color theme="0"/>
      </top>
      <bottom style="medium">
        <color theme="0"/>
      </bottom>
      <diagonal/>
    </border>
    <border>
      <left style="medium">
        <color theme="0"/>
      </left>
      <right style="medium">
        <color auto="1"/>
      </right>
      <top style="medium">
        <color theme="0"/>
      </top>
      <bottom style="medium">
        <color theme="0"/>
      </bottom>
      <diagonal/>
    </border>
    <border>
      <left style="medium">
        <color auto="1"/>
      </left>
      <right style="medium">
        <color theme="0"/>
      </right>
      <top style="medium">
        <color theme="0"/>
      </top>
      <bottom style="medium">
        <color auto="1"/>
      </bottom>
      <diagonal/>
    </border>
    <border>
      <left style="medium">
        <color theme="0"/>
      </left>
      <right style="medium">
        <color auto="1"/>
      </right>
      <top style="medium">
        <color theme="0"/>
      </top>
      <bottom style="medium">
        <color auto="1"/>
      </bottom>
      <diagonal/>
    </border>
    <border>
      <left/>
      <right style="thin">
        <color indexed="64"/>
      </right>
      <top style="thin">
        <color indexed="64"/>
      </top>
      <bottom/>
      <diagonal/>
    </border>
    <border>
      <left/>
      <right style="thin">
        <color indexed="64"/>
      </right>
      <top/>
      <bottom style="thin">
        <color indexed="64"/>
      </bottom>
      <diagonal/>
    </border>
    <border>
      <left style="thin">
        <color theme="0"/>
      </left>
      <right/>
      <top/>
      <bottom/>
      <diagonal/>
    </border>
  </borders>
  <cellStyleXfs count="7">
    <xf numFmtId="0" fontId="0" fillId="0" borderId="0">
      <alignment vertical="center"/>
    </xf>
    <xf numFmtId="0" fontId="2" fillId="7" borderId="6" applyNumberFormat="0" applyAlignment="0" applyProtection="0"/>
    <xf numFmtId="0" fontId="3" fillId="0" borderId="0" applyNumberFormat="0" applyFill="0" applyBorder="0" applyAlignment="0" applyProtection="0">
      <alignment vertical="center"/>
    </xf>
    <xf numFmtId="164" fontId="1" fillId="0" borderId="0" applyFont="0" applyFill="0" applyBorder="0" applyAlignment="0" applyProtection="0"/>
    <xf numFmtId="0" fontId="4" fillId="0" borderId="0" applyNumberFormat="0" applyProtection="0">
      <alignment vertical="center"/>
    </xf>
    <xf numFmtId="0" fontId="5" fillId="0" borderId="0" applyNumberFormat="0" applyProtection="0">
      <alignment vertical="center"/>
    </xf>
    <xf numFmtId="0" fontId="5" fillId="0" borderId="7" applyNumberFormat="0" applyProtection="0">
      <alignment vertical="center"/>
    </xf>
  </cellStyleXfs>
  <cellXfs count="127">
    <xf numFmtId="0" fontId="0" fillId="0" borderId="0" xfId="0">
      <alignment vertical="center"/>
    </xf>
    <xf numFmtId="0" fontId="31" fillId="0" borderId="11" xfId="0" applyFont="1" applyFill="1" applyBorder="1" applyProtection="1">
      <alignment vertical="center"/>
      <protection hidden="1"/>
    </xf>
    <xf numFmtId="0" fontId="31" fillId="0" borderId="0" xfId="0" applyFont="1" applyFill="1" applyProtection="1">
      <alignment vertical="center"/>
      <protection hidden="1"/>
    </xf>
    <xf numFmtId="0" fontId="32" fillId="0" borderId="0" xfId="0" applyFont="1" applyProtection="1">
      <alignment vertical="center"/>
      <protection hidden="1"/>
    </xf>
    <xf numFmtId="0" fontId="32" fillId="0" borderId="0" xfId="0" applyFont="1" applyAlignment="1" applyProtection="1">
      <alignment horizontal="center" vertical="center"/>
      <protection hidden="1"/>
    </xf>
    <xf numFmtId="0" fontId="34" fillId="0" borderId="0" xfId="0" applyFont="1" applyBorder="1" applyAlignment="1" applyProtection="1">
      <alignment horizontal="left" vertical="center" wrapText="1"/>
      <protection hidden="1"/>
    </xf>
    <xf numFmtId="0" fontId="36" fillId="0" borderId="0" xfId="0" applyFont="1" applyAlignment="1" applyProtection="1">
      <alignment vertical="center" textRotation="140"/>
      <protection hidden="1"/>
    </xf>
    <xf numFmtId="166" fontId="32" fillId="0" borderId="0" xfId="0" applyNumberFormat="1" applyFont="1" applyAlignment="1" applyProtection="1">
      <alignment vertical="center"/>
      <protection hidden="1"/>
    </xf>
    <xf numFmtId="0" fontId="37" fillId="0" borderId="11" xfId="0" applyFont="1" applyFill="1" applyBorder="1" applyProtection="1">
      <alignment vertical="center"/>
      <protection hidden="1"/>
    </xf>
    <xf numFmtId="0" fontId="38" fillId="0" borderId="28" xfId="4" quotePrefix="1" applyFont="1" applyBorder="1" applyAlignment="1" applyProtection="1">
      <alignment horizontal="center" vertical="center"/>
      <protection hidden="1"/>
    </xf>
    <xf numFmtId="0" fontId="38" fillId="0" borderId="1" xfId="4" applyFont="1" applyFill="1" applyBorder="1" applyAlignment="1" applyProtection="1">
      <alignment vertical="center"/>
      <protection hidden="1"/>
    </xf>
    <xf numFmtId="0" fontId="40" fillId="0" borderId="0" xfId="0" applyFont="1" applyProtection="1">
      <alignment vertical="center"/>
      <protection hidden="1"/>
    </xf>
    <xf numFmtId="0" fontId="41" fillId="0" borderId="0" xfId="0" applyFont="1" applyAlignment="1" applyProtection="1">
      <alignment vertical="center" textRotation="180"/>
      <protection hidden="1"/>
    </xf>
    <xf numFmtId="0" fontId="38" fillId="0" borderId="1" xfId="4" quotePrefix="1" applyFont="1" applyFill="1" applyBorder="1" applyAlignment="1" applyProtection="1">
      <alignment vertical="center"/>
      <protection hidden="1"/>
    </xf>
    <xf numFmtId="0" fontId="39" fillId="9" borderId="5" xfId="0" applyFont="1" applyFill="1" applyBorder="1" applyAlignment="1" applyProtection="1">
      <alignment horizontal="left" vertical="center" wrapText="1"/>
      <protection locked="0"/>
    </xf>
    <xf numFmtId="0" fontId="38" fillId="8" borderId="5" xfId="4" quotePrefix="1" applyFont="1" applyFill="1" applyBorder="1" applyAlignment="1" applyProtection="1">
      <alignment horizontal="center" vertical="center"/>
      <protection hidden="1"/>
    </xf>
    <xf numFmtId="0" fontId="38" fillId="0" borderId="9" xfId="4" quotePrefix="1" applyFont="1" applyFill="1" applyBorder="1" applyAlignment="1" applyProtection="1">
      <alignment vertical="center"/>
      <protection hidden="1"/>
    </xf>
    <xf numFmtId="0" fontId="42" fillId="0" borderId="0" xfId="0" applyFont="1" applyAlignment="1" applyProtection="1">
      <alignment vertical="center" textRotation="180"/>
      <protection hidden="1"/>
    </xf>
    <xf numFmtId="166" fontId="43" fillId="0" borderId="0" xfId="0" applyNumberFormat="1" applyFont="1" applyAlignment="1" applyProtection="1">
      <alignment vertical="center"/>
      <protection hidden="1"/>
    </xf>
    <xf numFmtId="167" fontId="44" fillId="0" borderId="0" xfId="0" applyNumberFormat="1" applyFont="1" applyAlignment="1" applyProtection="1">
      <alignment horizontal="center" vertical="center"/>
      <protection hidden="1"/>
    </xf>
    <xf numFmtId="0" fontId="45" fillId="11" borderId="27" xfId="5" quotePrefix="1" applyFont="1" applyFill="1" applyBorder="1" applyAlignment="1" applyProtection="1">
      <alignment horizontal="center" vertical="center"/>
      <protection hidden="1"/>
    </xf>
    <xf numFmtId="0" fontId="46" fillId="11" borderId="1" xfId="0" applyFont="1" applyFill="1" applyBorder="1" applyAlignment="1" applyProtection="1">
      <alignment horizontal="center" vertical="center" wrapText="1"/>
      <protection hidden="1"/>
    </xf>
    <xf numFmtId="0" fontId="45" fillId="2" borderId="16" xfId="5" applyFont="1" applyFill="1" applyBorder="1" applyAlignment="1" applyProtection="1">
      <alignment horizontal="center" vertical="center"/>
      <protection hidden="1"/>
    </xf>
    <xf numFmtId="0" fontId="47" fillId="0" borderId="0" xfId="0" applyFont="1" applyAlignment="1" applyProtection="1">
      <alignment vertical="center" textRotation="180" wrapText="1"/>
      <protection hidden="1"/>
    </xf>
    <xf numFmtId="0" fontId="48" fillId="0" borderId="5" xfId="0" applyFont="1" applyBorder="1" applyAlignment="1" applyProtection="1">
      <alignment horizontal="left" vertical="center" indent="1"/>
      <protection hidden="1"/>
    </xf>
    <xf numFmtId="0" fontId="49" fillId="8" borderId="1" xfId="0" applyFont="1" applyFill="1" applyBorder="1" applyAlignment="1" applyProtection="1">
      <alignment horizontal="center" vertical="center" wrapText="1"/>
      <protection locked="0"/>
    </xf>
    <xf numFmtId="0" fontId="50" fillId="0" borderId="0" xfId="0" applyFont="1" applyAlignment="1" applyProtection="1">
      <alignment horizontal="center" vertical="center"/>
      <protection hidden="1"/>
    </xf>
    <xf numFmtId="0" fontId="51" fillId="0" borderId="0" xfId="0" applyFont="1" applyFill="1" applyAlignment="1" applyProtection="1">
      <alignment vertical="center"/>
      <protection hidden="1"/>
    </xf>
    <xf numFmtId="0" fontId="52" fillId="0" borderId="0" xfId="0" applyFont="1" applyAlignment="1" applyProtection="1">
      <alignment vertical="center" textRotation="180"/>
      <protection hidden="1"/>
    </xf>
    <xf numFmtId="0" fontId="53" fillId="0" borderId="0" xfId="0" applyFont="1" applyProtection="1">
      <alignment vertical="center"/>
      <protection hidden="1"/>
    </xf>
    <xf numFmtId="166" fontId="54" fillId="0" borderId="0" xfId="0" applyNumberFormat="1" applyFont="1" applyAlignment="1" applyProtection="1">
      <alignment horizontal="center" vertical="center"/>
      <protection hidden="1"/>
    </xf>
    <xf numFmtId="0" fontId="53" fillId="0" borderId="0" xfId="0" applyFont="1" applyAlignment="1" applyProtection="1">
      <alignment horizontal="center" vertical="center"/>
      <protection hidden="1"/>
    </xf>
    <xf numFmtId="0" fontId="46" fillId="3" borderId="5" xfId="5" applyFont="1" applyFill="1" applyBorder="1" applyAlignment="1" applyProtection="1">
      <alignment horizontal="center" vertical="center"/>
      <protection hidden="1"/>
    </xf>
    <xf numFmtId="0" fontId="46" fillId="3" borderId="9" xfId="5" applyFont="1" applyFill="1" applyBorder="1" applyAlignment="1" applyProtection="1">
      <alignment horizontal="center" vertical="center" wrapText="1"/>
      <protection hidden="1"/>
    </xf>
    <xf numFmtId="0" fontId="45" fillId="3" borderId="16" xfId="5" applyFont="1" applyFill="1" applyBorder="1" applyAlignment="1" applyProtection="1">
      <alignment horizontal="center" vertical="center"/>
      <protection hidden="1"/>
    </xf>
    <xf numFmtId="2" fontId="55" fillId="10" borderId="0" xfId="0" applyNumberFormat="1" applyFont="1" applyFill="1" applyAlignment="1" applyProtection="1">
      <alignment horizontal="center" vertical="center"/>
      <protection locked="0"/>
    </xf>
    <xf numFmtId="0" fontId="56" fillId="0" borderId="0" xfId="0" applyFont="1" applyFill="1" applyAlignment="1" applyProtection="1">
      <alignment horizontal="center" vertical="center"/>
      <protection hidden="1"/>
    </xf>
    <xf numFmtId="37" fontId="48" fillId="0" borderId="5" xfId="1" quotePrefix="1" applyNumberFormat="1" applyFont="1" applyFill="1" applyBorder="1" applyAlignment="1" applyProtection="1">
      <alignment horizontal="left" vertical="center" wrapText="1" indent="1"/>
      <protection hidden="1"/>
    </xf>
    <xf numFmtId="0" fontId="57" fillId="0" borderId="0" xfId="0" applyFont="1" applyProtection="1">
      <alignment vertical="center"/>
      <protection hidden="1"/>
    </xf>
    <xf numFmtId="37" fontId="48" fillId="0" borderId="5" xfId="1" quotePrefix="1" applyNumberFormat="1" applyFont="1" applyFill="1" applyBorder="1" applyAlignment="1" applyProtection="1">
      <alignment horizontal="left" vertical="center" indent="1"/>
      <protection hidden="1"/>
    </xf>
    <xf numFmtId="0" fontId="32" fillId="0" borderId="11" xfId="0" applyFont="1" applyBorder="1" applyProtection="1">
      <alignment vertical="center"/>
      <protection hidden="1"/>
    </xf>
    <xf numFmtId="0" fontId="45" fillId="4" borderId="5" xfId="5" applyFont="1" applyFill="1" applyBorder="1" applyAlignment="1" applyProtection="1">
      <alignment horizontal="center" vertical="center"/>
      <protection hidden="1"/>
    </xf>
    <xf numFmtId="0" fontId="46" fillId="4" borderId="9" xfId="5" applyFont="1" applyFill="1" applyBorder="1" applyAlignment="1" applyProtection="1">
      <alignment horizontal="center" vertical="center" wrapText="1"/>
      <protection hidden="1"/>
    </xf>
    <xf numFmtId="0" fontId="45" fillId="4" borderId="16" xfId="5" applyFont="1" applyFill="1" applyBorder="1" applyAlignment="1" applyProtection="1">
      <alignment horizontal="center" vertical="center"/>
      <protection hidden="1"/>
    </xf>
    <xf numFmtId="2" fontId="58" fillId="0" borderId="0" xfId="0" applyNumberFormat="1" applyFont="1" applyAlignment="1" applyProtection="1">
      <alignment horizontal="center" vertical="center"/>
      <protection hidden="1"/>
    </xf>
    <xf numFmtId="0" fontId="45" fillId="5" borderId="5" xfId="5" applyFont="1" applyFill="1" applyBorder="1" applyAlignment="1" applyProtection="1">
      <alignment horizontal="center" vertical="center"/>
      <protection hidden="1"/>
    </xf>
    <xf numFmtId="0" fontId="46" fillId="5" borderId="9" xfId="5" applyFont="1" applyFill="1" applyBorder="1" applyAlignment="1" applyProtection="1">
      <alignment horizontal="center" vertical="center" wrapText="1"/>
      <protection hidden="1"/>
    </xf>
    <xf numFmtId="0" fontId="45" fillId="5" borderId="16" xfId="5" applyFont="1" applyFill="1" applyBorder="1" applyAlignment="1" applyProtection="1">
      <alignment horizontal="center" vertical="center"/>
      <protection hidden="1"/>
    </xf>
    <xf numFmtId="2" fontId="55" fillId="10" borderId="0" xfId="0" applyNumberFormat="1" applyFont="1" applyFill="1" applyAlignment="1" applyProtection="1">
      <alignment horizontal="center" vertical="center"/>
      <protection hidden="1"/>
    </xf>
    <xf numFmtId="0" fontId="60" fillId="0" borderId="0" xfId="0" applyFont="1" applyFill="1" applyAlignment="1" applyProtection="1">
      <alignment vertical="center"/>
      <protection hidden="1"/>
    </xf>
    <xf numFmtId="167" fontId="32" fillId="0" borderId="0" xfId="0" applyNumberFormat="1" applyFont="1" applyAlignment="1" applyProtection="1">
      <alignment horizontal="center" vertical="center"/>
      <protection hidden="1"/>
    </xf>
    <xf numFmtId="2" fontId="55" fillId="0" borderId="0" xfId="0" applyNumberFormat="1" applyFont="1" applyFill="1" applyAlignment="1" applyProtection="1">
      <alignment horizontal="center" vertical="center"/>
      <protection hidden="1"/>
    </xf>
    <xf numFmtId="0" fontId="61" fillId="0" borderId="0" xfId="0" applyFont="1" applyFill="1" applyAlignment="1" applyProtection="1">
      <alignment horizontal="center" vertical="center"/>
      <protection hidden="1"/>
    </xf>
    <xf numFmtId="167" fontId="62" fillId="0" borderId="0" xfId="0" applyNumberFormat="1" applyFont="1" applyAlignment="1" applyProtection="1">
      <alignment horizontal="center" vertical="center"/>
      <protection hidden="1"/>
    </xf>
    <xf numFmtId="2" fontId="32" fillId="0" borderId="0" xfId="0" applyNumberFormat="1" applyFont="1" applyAlignment="1" applyProtection="1">
      <alignment horizontal="center" vertical="center"/>
      <protection hidden="1"/>
    </xf>
    <xf numFmtId="0" fontId="32" fillId="0" borderId="0" xfId="0" applyFont="1" applyAlignment="1" applyProtection="1">
      <alignment vertical="center"/>
      <protection hidden="1"/>
    </xf>
    <xf numFmtId="167" fontId="32" fillId="0" borderId="0" xfId="0" applyNumberFormat="1" applyFont="1" applyProtection="1">
      <alignment vertical="center"/>
      <protection hidden="1"/>
    </xf>
    <xf numFmtId="0" fontId="32" fillId="0" borderId="11" xfId="0" applyFont="1" applyBorder="1" applyAlignment="1" applyProtection="1">
      <alignment vertical="center"/>
      <protection hidden="1"/>
    </xf>
    <xf numFmtId="0" fontId="53" fillId="0" borderId="0" xfId="0" applyFont="1" applyBorder="1" applyAlignment="1" applyProtection="1">
      <alignment vertical="center"/>
      <protection hidden="1"/>
    </xf>
    <xf numFmtId="0" fontId="53" fillId="0" borderId="11" xfId="0" applyFont="1" applyBorder="1" applyAlignment="1" applyProtection="1">
      <alignment vertical="center"/>
      <protection hidden="1"/>
    </xf>
    <xf numFmtId="0" fontId="64" fillId="0" borderId="17" xfId="4" applyFont="1" applyBorder="1" applyAlignment="1" applyProtection="1">
      <alignment horizontal="center" vertical="center"/>
      <protection hidden="1"/>
    </xf>
    <xf numFmtId="0" fontId="66" fillId="0" borderId="0" xfId="0" applyFont="1" applyBorder="1" applyAlignment="1" applyProtection="1">
      <alignment vertical="center"/>
      <protection hidden="1"/>
    </xf>
    <xf numFmtId="0" fontId="67" fillId="9" borderId="18" xfId="4" applyNumberFormat="1" applyFont="1" applyFill="1" applyBorder="1" applyAlignment="1" applyProtection="1">
      <alignment horizontal="center" vertical="center"/>
      <protection locked="0"/>
    </xf>
    <xf numFmtId="0" fontId="53" fillId="0" borderId="0" xfId="0" applyFont="1" applyBorder="1" applyProtection="1">
      <alignment vertical="center"/>
      <protection hidden="1"/>
    </xf>
    <xf numFmtId="0" fontId="64" fillId="0" borderId="15" xfId="4" applyFont="1" applyBorder="1" applyAlignment="1" applyProtection="1">
      <alignment horizontal="center" vertical="center"/>
      <protection hidden="1"/>
    </xf>
    <xf numFmtId="0" fontId="70" fillId="0" borderId="0" xfId="2" applyFont="1" applyBorder="1" applyAlignment="1" applyProtection="1">
      <alignment vertical="center"/>
      <protection hidden="1"/>
    </xf>
    <xf numFmtId="0" fontId="53" fillId="0" borderId="14" xfId="0" applyFont="1" applyBorder="1" applyProtection="1">
      <alignment vertical="center"/>
      <protection hidden="1"/>
    </xf>
    <xf numFmtId="0" fontId="31" fillId="0" borderId="0" xfId="0" applyFont="1" applyAlignment="1" applyProtection="1">
      <alignment horizontal="center" vertical="center"/>
      <protection hidden="1"/>
    </xf>
    <xf numFmtId="0" fontId="71" fillId="0" borderId="0" xfId="0" applyFont="1" applyAlignment="1" applyProtection="1">
      <alignment horizontal="center" vertical="center"/>
      <protection hidden="1"/>
    </xf>
    <xf numFmtId="0" fontId="74" fillId="0" borderId="0" xfId="0" applyFont="1" applyFill="1" applyBorder="1" applyAlignment="1" applyProtection="1">
      <alignment horizontal="center" vertical="center"/>
      <protection hidden="1"/>
    </xf>
    <xf numFmtId="0" fontId="71" fillId="0" borderId="0" xfId="0" applyFont="1" applyBorder="1" applyProtection="1">
      <alignment vertical="center"/>
      <protection hidden="1"/>
    </xf>
    <xf numFmtId="0" fontId="32" fillId="0" borderId="0" xfId="0" applyFont="1" applyBorder="1" applyProtection="1">
      <alignment vertical="center"/>
      <protection hidden="1"/>
    </xf>
    <xf numFmtId="168" fontId="67" fillId="9" borderId="18" xfId="4" applyNumberFormat="1" applyFont="1" applyFill="1" applyBorder="1" applyAlignment="1" applyProtection="1">
      <alignment horizontal="center" vertical="center"/>
      <protection locked="0"/>
    </xf>
    <xf numFmtId="0" fontId="14" fillId="9" borderId="1" xfId="0" applyFont="1" applyFill="1" applyBorder="1" applyAlignment="1" applyProtection="1">
      <alignment horizontal="center" vertical="center" wrapText="1"/>
      <protection locked="0"/>
    </xf>
    <xf numFmtId="0" fontId="32" fillId="0" borderId="0" xfId="0" applyFont="1" applyAlignment="1" applyProtection="1">
      <alignment horizontal="center" vertical="center"/>
      <protection locked="0"/>
    </xf>
    <xf numFmtId="0" fontId="0" fillId="0" borderId="0" xfId="0" applyFont="1" applyProtection="1">
      <alignment vertical="center"/>
      <protection hidden="1"/>
    </xf>
    <xf numFmtId="0" fontId="79" fillId="0" borderId="0" xfId="0" applyFont="1">
      <alignment vertical="center"/>
    </xf>
    <xf numFmtId="166" fontId="43" fillId="0" borderId="0" xfId="0" applyNumberFormat="1" applyFont="1" applyAlignment="1" applyProtection="1">
      <alignment horizontal="center" vertical="center"/>
      <protection hidden="1"/>
    </xf>
    <xf numFmtId="0" fontId="72" fillId="12" borderId="0" xfId="0" applyFont="1" applyFill="1" applyAlignment="1" applyProtection="1">
      <alignment horizontal="right" vertical="center" wrapText="1"/>
      <protection hidden="1"/>
    </xf>
    <xf numFmtId="0" fontId="73" fillId="13" borderId="0" xfId="0" applyFont="1" applyFill="1" applyAlignment="1" applyProtection="1">
      <alignment horizontal="right" vertical="center" wrapText="1"/>
      <protection hidden="1"/>
    </xf>
    <xf numFmtId="0" fontId="59" fillId="6" borderId="0" xfId="5" applyFont="1" applyFill="1" applyBorder="1" applyAlignment="1" applyProtection="1">
      <alignment horizontal="center" vertical="center"/>
      <protection hidden="1"/>
    </xf>
    <xf numFmtId="0" fontId="59" fillId="6" borderId="11" xfId="5" applyFont="1" applyFill="1" applyBorder="1" applyAlignment="1" applyProtection="1">
      <alignment horizontal="center" vertical="center"/>
      <protection hidden="1"/>
    </xf>
    <xf numFmtId="0" fontId="78" fillId="0" borderId="8" xfId="0" applyFont="1" applyBorder="1" applyAlignment="1" applyProtection="1">
      <alignment horizontal="left" vertical="top" wrapText="1"/>
      <protection locked="0"/>
    </xf>
    <xf numFmtId="0" fontId="78" fillId="0" borderId="20" xfId="0" applyFont="1" applyBorder="1" applyAlignment="1" applyProtection="1">
      <alignment horizontal="left" vertical="top" wrapText="1"/>
      <protection locked="0"/>
    </xf>
    <xf numFmtId="0" fontId="78" fillId="0" borderId="9" xfId="0" applyFont="1" applyBorder="1" applyAlignment="1" applyProtection="1">
      <alignment horizontal="left" vertical="top" wrapText="1"/>
      <protection locked="0"/>
    </xf>
    <xf numFmtId="0" fontId="63" fillId="0" borderId="21" xfId="0" applyFont="1" applyBorder="1" applyAlignment="1" applyProtection="1">
      <alignment horizontal="center" vertical="center"/>
      <protection hidden="1"/>
    </xf>
    <xf numFmtId="0" fontId="63" fillId="0" borderId="22" xfId="0" applyFont="1" applyBorder="1" applyAlignment="1" applyProtection="1">
      <alignment horizontal="center" vertical="center"/>
      <protection hidden="1"/>
    </xf>
    <xf numFmtId="0" fontId="66" fillId="0" borderId="0" xfId="0" applyFont="1" applyBorder="1" applyAlignment="1" applyProtection="1">
      <alignment horizontal="center" vertical="center"/>
      <protection hidden="1"/>
    </xf>
    <xf numFmtId="0" fontId="66" fillId="0" borderId="11" xfId="0" applyFont="1" applyBorder="1" applyAlignment="1" applyProtection="1">
      <alignment horizontal="center" vertical="center"/>
      <protection hidden="1"/>
    </xf>
    <xf numFmtId="0" fontId="68" fillId="0" borderId="0" xfId="2" applyFont="1" applyBorder="1" applyAlignment="1" applyProtection="1">
      <alignment horizontal="center" vertical="center" wrapText="1"/>
      <protection hidden="1"/>
    </xf>
    <xf numFmtId="0" fontId="69" fillId="0" borderId="11" xfId="2" applyFont="1" applyBorder="1" applyAlignment="1" applyProtection="1">
      <alignment horizontal="center" vertical="center"/>
      <protection hidden="1"/>
    </xf>
    <xf numFmtId="0" fontId="69" fillId="0" borderId="0" xfId="2" applyFont="1" applyBorder="1" applyAlignment="1" applyProtection="1">
      <alignment horizontal="center" vertical="center"/>
      <protection hidden="1"/>
    </xf>
    <xf numFmtId="0" fontId="69" fillId="0" borderId="14" xfId="2" applyFont="1" applyBorder="1" applyAlignment="1" applyProtection="1">
      <alignment horizontal="center" vertical="center"/>
      <protection hidden="1"/>
    </xf>
    <xf numFmtId="0" fontId="69" fillId="0" borderId="12" xfId="2" applyFont="1" applyBorder="1" applyAlignment="1" applyProtection="1">
      <alignment horizontal="center" vertical="center"/>
      <protection hidden="1"/>
    </xf>
    <xf numFmtId="2" fontId="65" fillId="0" borderId="23" xfId="0" applyNumberFormat="1" applyFont="1" applyBorder="1" applyAlignment="1" applyProtection="1">
      <alignment horizontal="right" vertical="center"/>
      <protection hidden="1"/>
    </xf>
    <xf numFmtId="2" fontId="65" fillId="0" borderId="25" xfId="0" applyNumberFormat="1" applyFont="1" applyBorder="1" applyAlignment="1" applyProtection="1">
      <alignment horizontal="right" vertical="center"/>
      <protection hidden="1"/>
    </xf>
    <xf numFmtId="49" fontId="65" fillId="0" borderId="24" xfId="0" applyNumberFormat="1" applyFont="1" applyBorder="1" applyAlignment="1" applyProtection="1">
      <alignment horizontal="left" vertical="center"/>
      <protection hidden="1"/>
    </xf>
    <xf numFmtId="49" fontId="65" fillId="0" borderId="26" xfId="0" applyNumberFormat="1" applyFont="1" applyBorder="1" applyAlignment="1" applyProtection="1">
      <alignment horizontal="left" vertical="center"/>
      <protection hidden="1"/>
    </xf>
    <xf numFmtId="0" fontId="76" fillId="8" borderId="13" xfId="5" applyFont="1" applyFill="1" applyBorder="1" applyAlignment="1" applyProtection="1">
      <alignment horizontal="left" vertical="top" wrapText="1"/>
      <protection locked="0"/>
    </xf>
    <xf numFmtId="0" fontId="76" fillId="8" borderId="10" xfId="5" applyFont="1" applyFill="1" applyBorder="1" applyAlignment="1" applyProtection="1">
      <alignment horizontal="left" vertical="top" wrapText="1"/>
      <protection locked="0"/>
    </xf>
    <xf numFmtId="0" fontId="76" fillId="8" borderId="0" xfId="5" applyFont="1" applyFill="1" applyBorder="1" applyAlignment="1" applyProtection="1">
      <alignment horizontal="left" vertical="top" wrapText="1"/>
      <protection locked="0"/>
    </xf>
    <xf numFmtId="0" fontId="76" fillId="8" borderId="11" xfId="5" applyFont="1" applyFill="1" applyBorder="1" applyAlignment="1" applyProtection="1">
      <alignment horizontal="left" vertical="top" wrapText="1"/>
      <protection locked="0"/>
    </xf>
    <xf numFmtId="0" fontId="76" fillId="8" borderId="14" xfId="5" applyFont="1" applyFill="1" applyBorder="1" applyAlignment="1" applyProtection="1">
      <alignment horizontal="left" vertical="top" wrapText="1"/>
      <protection locked="0"/>
    </xf>
    <xf numFmtId="0" fontId="76" fillId="8" borderId="12" xfId="5" applyFont="1" applyFill="1" applyBorder="1" applyAlignment="1" applyProtection="1">
      <alignment horizontal="left" vertical="top" wrapText="1"/>
      <protection locked="0"/>
    </xf>
    <xf numFmtId="0" fontId="35" fillId="0" borderId="0" xfId="0" applyFont="1" applyAlignment="1" applyProtection="1">
      <alignment horizontal="center" vertical="center" textRotation="140"/>
      <protection hidden="1"/>
    </xf>
    <xf numFmtId="0" fontId="38" fillId="0" borderId="3" xfId="4" applyFont="1" applyBorder="1" applyAlignment="1" applyProtection="1">
      <alignment horizontal="center" vertical="center"/>
      <protection hidden="1"/>
    </xf>
    <xf numFmtId="0" fontId="38" fillId="0" borderId="9" xfId="4" applyFont="1" applyBorder="1" applyAlignment="1" applyProtection="1">
      <alignment horizontal="center" vertical="center"/>
      <protection hidden="1"/>
    </xf>
    <xf numFmtId="0" fontId="38" fillId="0" borderId="8" xfId="4" quotePrefix="1" applyFont="1" applyBorder="1" applyAlignment="1" applyProtection="1">
      <alignment horizontal="center" vertical="center"/>
      <protection hidden="1"/>
    </xf>
    <xf numFmtId="0" fontId="38" fillId="0" borderId="9" xfId="4" quotePrefix="1" applyFont="1" applyBorder="1" applyAlignment="1" applyProtection="1">
      <alignment horizontal="center" vertical="center"/>
      <protection hidden="1"/>
    </xf>
    <xf numFmtId="0" fontId="39" fillId="9" borderId="4" xfId="0" applyFont="1" applyFill="1" applyBorder="1" applyAlignment="1" applyProtection="1">
      <alignment horizontal="center" vertical="center"/>
      <protection locked="0"/>
    </xf>
    <xf numFmtId="0" fontId="39" fillId="9" borderId="5" xfId="0" applyFont="1" applyFill="1" applyBorder="1" applyAlignment="1" applyProtection="1">
      <alignment horizontal="center" vertical="center"/>
      <protection locked="0"/>
    </xf>
    <xf numFmtId="0" fontId="38" fillId="0" borderId="2" xfId="4" quotePrefix="1" applyFont="1" applyBorder="1" applyAlignment="1" applyProtection="1">
      <alignment horizontal="center" vertical="center"/>
      <protection hidden="1"/>
    </xf>
    <xf numFmtId="0" fontId="38" fillId="0" borderId="5" xfId="4" quotePrefix="1" applyFont="1" applyBorder="1" applyAlignment="1" applyProtection="1">
      <alignment horizontal="center" vertical="center"/>
      <protection hidden="1"/>
    </xf>
    <xf numFmtId="0" fontId="14" fillId="9" borderId="2" xfId="0" applyFont="1" applyFill="1" applyBorder="1" applyAlignment="1" applyProtection="1">
      <alignment horizontal="center" vertical="center"/>
      <protection locked="0"/>
    </xf>
    <xf numFmtId="0" fontId="39" fillId="9" borderId="2" xfId="0" applyFont="1" applyFill="1" applyBorder="1" applyAlignment="1" applyProtection="1">
      <alignment horizontal="center" vertical="center"/>
      <protection locked="0"/>
    </xf>
    <xf numFmtId="0" fontId="33" fillId="5" borderId="13" xfId="0" quotePrefix="1" applyFont="1" applyFill="1" applyBorder="1" applyAlignment="1" applyProtection="1">
      <alignment vertical="center"/>
      <protection hidden="1"/>
    </xf>
    <xf numFmtId="0" fontId="33" fillId="5" borderId="10" xfId="0" quotePrefix="1" applyFont="1" applyFill="1" applyBorder="1" applyAlignment="1" applyProtection="1">
      <alignment vertical="center"/>
      <protection hidden="1"/>
    </xf>
    <xf numFmtId="165" fontId="77" fillId="8" borderId="8" xfId="3" applyNumberFormat="1" applyFont="1" applyFill="1" applyBorder="1" applyAlignment="1" applyProtection="1">
      <alignment horizontal="left" vertical="top" wrapText="1"/>
      <protection locked="0"/>
    </xf>
    <xf numFmtId="165" fontId="77" fillId="8" borderId="20" xfId="3" applyNumberFormat="1" applyFont="1" applyFill="1" applyBorder="1" applyAlignment="1" applyProtection="1">
      <alignment horizontal="left" vertical="top" wrapText="1"/>
      <protection locked="0"/>
    </xf>
    <xf numFmtId="165" fontId="77" fillId="8" borderId="9" xfId="3" applyNumberFormat="1" applyFont="1" applyFill="1" applyBorder="1" applyAlignment="1" applyProtection="1">
      <alignment horizontal="left" vertical="top" wrapText="1"/>
      <protection locked="0"/>
    </xf>
    <xf numFmtId="165" fontId="76" fillId="8" borderId="8" xfId="3" applyNumberFormat="1" applyFont="1" applyFill="1" applyBorder="1" applyAlignment="1" applyProtection="1">
      <alignment horizontal="left" vertical="top" wrapText="1"/>
      <protection locked="0"/>
    </xf>
    <xf numFmtId="165" fontId="76" fillId="8" borderId="20" xfId="3" applyNumberFormat="1" applyFont="1" applyFill="1" applyBorder="1" applyAlignment="1" applyProtection="1">
      <alignment horizontal="left" vertical="top" wrapText="1"/>
      <protection locked="0"/>
    </xf>
    <xf numFmtId="165" fontId="76" fillId="8" borderId="9" xfId="3" applyNumberFormat="1" applyFont="1" applyFill="1" applyBorder="1" applyAlignment="1" applyProtection="1">
      <alignment horizontal="left" vertical="top" wrapText="1"/>
      <protection locked="0"/>
    </xf>
    <xf numFmtId="165" fontId="76" fillId="8" borderId="19" xfId="3" applyNumberFormat="1" applyFont="1" applyFill="1" applyBorder="1" applyAlignment="1" applyProtection="1">
      <alignment horizontal="left" vertical="top" wrapText="1"/>
      <protection locked="0"/>
    </xf>
    <xf numFmtId="165" fontId="76" fillId="8" borderId="11" xfId="3" applyNumberFormat="1" applyFont="1" applyFill="1" applyBorder="1" applyAlignment="1" applyProtection="1">
      <alignment horizontal="left" vertical="top" wrapText="1"/>
      <protection locked="0"/>
    </xf>
    <xf numFmtId="0" fontId="75" fillId="0" borderId="29" xfId="0" applyFont="1" applyFill="1" applyBorder="1" applyAlignment="1" applyProtection="1">
      <alignment horizontal="center" vertical="center"/>
      <protection hidden="1"/>
    </xf>
    <xf numFmtId="0" fontId="75" fillId="0" borderId="0" xfId="0" applyFont="1" applyFill="1" applyBorder="1" applyAlignment="1" applyProtection="1">
      <alignment horizontal="center" vertical="center"/>
      <protection hidden="1"/>
    </xf>
  </cellXfs>
  <cellStyles count="7">
    <cellStyle name="Currency" xfId="3" builtinId="4"/>
    <cellStyle name="Heading 1" xfId="4" builtinId="16" customBuiltin="1"/>
    <cellStyle name="Heading 2" xfId="5" builtinId="17" customBuiltin="1"/>
    <cellStyle name="Heading 3" xfId="6" builtinId="18" customBuiltin="1"/>
    <cellStyle name="Hyperlink" xfId="2" builtinId="8"/>
    <cellStyle name="Input" xfId="1" builtinId="20"/>
    <cellStyle name="Normal" xfId="0" builtinId="0" customBuiltin="1"/>
  </cellStyles>
  <dxfs count="73">
    <dxf>
      <fill>
        <patternFill>
          <bgColor theme="0" tint="-0.24994659260841701"/>
        </patternFill>
      </fill>
    </dxf>
    <dxf>
      <font>
        <color theme="0"/>
      </font>
    </dxf>
    <dxf>
      <font>
        <color theme="0"/>
      </font>
    </dxf>
    <dxf>
      <font>
        <b/>
        <i val="0"/>
        <color theme="0"/>
      </font>
      <fill>
        <patternFill>
          <bgColor rgb="FFFF0000"/>
        </patternFill>
      </fill>
    </dxf>
    <dxf>
      <font>
        <color theme="4" tint="0.39994506668294322"/>
      </font>
    </dxf>
    <dxf>
      <font>
        <b/>
        <i val="0"/>
        <color theme="0"/>
      </font>
      <fill>
        <patternFill>
          <bgColor rgb="FFFF0000"/>
        </patternFill>
      </fill>
      <border>
        <left style="thin">
          <color theme="0"/>
        </left>
        <right style="thin">
          <color theme="0"/>
        </right>
        <top style="thin">
          <color theme="0"/>
        </top>
        <bottom style="thin">
          <color theme="0"/>
        </bottom>
      </border>
    </dxf>
    <dxf>
      <fill>
        <patternFill>
          <bgColor rgb="FFFF0000"/>
        </patternFill>
      </fill>
    </dxf>
    <dxf>
      <font>
        <color rgb="FFFF0000"/>
      </font>
      <fill>
        <patternFill>
          <bgColor rgb="FFFF0000"/>
        </patternFill>
      </fill>
    </dxf>
    <dxf>
      <font>
        <color rgb="FFFF0000"/>
      </font>
      <fill>
        <patternFill>
          <bgColor rgb="FFFF0000"/>
        </patternFill>
      </fill>
    </dxf>
    <dxf>
      <font>
        <b/>
        <i val="0"/>
        <color rgb="FF7030A0"/>
      </font>
      <border>
        <left style="thin">
          <color auto="1"/>
        </left>
        <right style="thin">
          <color auto="1"/>
        </right>
        <top style="thin">
          <color auto="1"/>
        </top>
        <bottom style="thin">
          <color auto="1"/>
        </bottom>
        <vertical/>
        <horizontal/>
      </border>
    </dxf>
    <dxf>
      <font>
        <b/>
        <i val="0"/>
        <color rgb="FF00B050"/>
      </font>
      <border>
        <left/>
        <right/>
        <top/>
        <bottom/>
      </border>
    </dxf>
    <dxf>
      <font>
        <color theme="0"/>
      </font>
    </dxf>
    <dxf>
      <font>
        <b/>
        <i val="0"/>
        <color rgb="FF7030A0"/>
      </font>
      <border>
        <left style="thin">
          <color auto="1"/>
        </left>
        <right style="thin">
          <color auto="1"/>
        </right>
        <top style="thin">
          <color auto="1"/>
        </top>
        <bottom style="thin">
          <color auto="1"/>
        </bottom>
        <vertical/>
        <horizontal/>
      </border>
    </dxf>
    <dxf>
      <font>
        <b/>
        <i val="0"/>
        <color rgb="FF00B050"/>
      </font>
      <border>
        <left/>
        <right/>
        <top/>
        <bottom/>
      </border>
    </dxf>
    <dxf>
      <font>
        <color theme="0"/>
      </font>
    </dxf>
    <dxf>
      <font>
        <b/>
        <i val="0"/>
        <color rgb="FF7030A0"/>
      </font>
      <border>
        <left style="thin">
          <color auto="1"/>
        </left>
        <right style="thin">
          <color auto="1"/>
        </right>
        <top style="thin">
          <color auto="1"/>
        </top>
        <bottom style="thin">
          <color auto="1"/>
        </bottom>
        <vertical/>
        <horizontal/>
      </border>
    </dxf>
    <dxf>
      <font>
        <b/>
        <i val="0"/>
        <color rgb="FF00B050"/>
      </font>
      <border>
        <left/>
        <right/>
        <top/>
        <bottom/>
      </border>
    </dxf>
    <dxf>
      <font>
        <color theme="0"/>
      </font>
    </dxf>
    <dxf>
      <fill>
        <patternFill>
          <bgColor theme="3" tint="0.89996032593768116"/>
        </patternFill>
      </fill>
    </dxf>
    <dxf>
      <fill>
        <patternFill>
          <bgColor theme="3" tint="0.89996032593768116"/>
        </patternFill>
      </fill>
    </dxf>
    <dxf>
      <fill>
        <patternFill>
          <bgColor theme="3" tint="0.89996032593768116"/>
        </patternFill>
      </fill>
    </dxf>
    <dxf>
      <fill>
        <patternFill>
          <bgColor theme="3" tint="0.89996032593768116"/>
        </patternFill>
      </fill>
    </dxf>
    <dxf>
      <fill>
        <patternFill>
          <bgColor theme="3" tint="0.89996032593768116"/>
        </patternFill>
      </fill>
    </dxf>
    <dxf>
      <fill>
        <patternFill>
          <bgColor theme="3" tint="0.89996032593768116"/>
        </patternFill>
      </fill>
    </dxf>
    <dxf>
      <fill>
        <patternFill>
          <bgColor theme="3" tint="0.89996032593768116"/>
        </patternFill>
      </fill>
    </dxf>
    <dxf>
      <fill>
        <patternFill>
          <bgColor theme="3" tint="0.89996032593768116"/>
        </patternFill>
      </fill>
    </dxf>
    <dxf>
      <fill>
        <patternFill>
          <bgColor theme="3" tint="0.89996032593768116"/>
        </patternFill>
      </fill>
    </dxf>
    <dxf>
      <fill>
        <patternFill>
          <bgColor theme="3" tint="0.89996032593768116"/>
        </patternFill>
      </fill>
    </dxf>
    <dxf>
      <fill>
        <patternFill>
          <bgColor theme="3" tint="0.89996032593768116"/>
        </patternFill>
      </fill>
    </dxf>
    <dxf>
      <fill>
        <patternFill>
          <bgColor theme="3" tint="0.89996032593768116"/>
        </patternFill>
      </fill>
    </dxf>
    <dxf>
      <fill>
        <patternFill>
          <bgColor theme="3" tint="0.89996032593768116"/>
        </patternFill>
      </fill>
    </dxf>
    <dxf>
      <fill>
        <patternFill>
          <bgColor theme="3" tint="0.89996032593768116"/>
        </patternFill>
      </fill>
    </dxf>
    <dxf>
      <fill>
        <patternFill>
          <bgColor theme="3" tint="0.89996032593768116"/>
        </patternFill>
      </fill>
    </dxf>
    <dxf>
      <fill>
        <patternFill>
          <bgColor theme="3" tint="0.89996032593768116"/>
        </patternFill>
      </fill>
    </dxf>
    <dxf>
      <fill>
        <patternFill>
          <bgColor theme="3" tint="0.89996032593768116"/>
        </patternFill>
      </fill>
    </dxf>
    <dxf>
      <fill>
        <patternFill>
          <bgColor theme="3" tint="0.89996032593768116"/>
        </patternFill>
      </fill>
    </dxf>
    <dxf>
      <fill>
        <patternFill>
          <bgColor theme="3" tint="0.89996032593768116"/>
        </patternFill>
      </fill>
    </dxf>
    <dxf>
      <fill>
        <patternFill>
          <bgColor theme="3" tint="0.89996032593768116"/>
        </patternFill>
      </fill>
    </dxf>
    <dxf>
      <font>
        <color theme="0"/>
      </font>
    </dxf>
    <dxf>
      <font>
        <color theme="0"/>
      </font>
    </dxf>
    <dxf>
      <font>
        <color theme="0"/>
      </font>
      <fill>
        <patternFill>
          <bgColor rgb="FF00B050"/>
        </patternFill>
      </fill>
    </dxf>
    <dxf>
      <font>
        <color theme="0"/>
      </font>
      <fill>
        <patternFill>
          <bgColor rgb="FFFF0000"/>
        </patternFill>
      </fill>
    </dxf>
    <dxf>
      <font>
        <b/>
        <i val="0"/>
        <color rgb="FF7030A0"/>
      </font>
      <border>
        <left style="thin">
          <color auto="1"/>
        </left>
        <right style="thin">
          <color auto="1"/>
        </right>
        <top style="thin">
          <color auto="1"/>
        </top>
        <bottom style="thin">
          <color auto="1"/>
        </bottom>
        <vertical/>
        <horizontal/>
      </border>
    </dxf>
    <dxf>
      <font>
        <b/>
        <i val="0"/>
        <color rgb="FF00B050"/>
      </font>
      <border>
        <left/>
        <right/>
        <top/>
        <bottom/>
      </border>
    </dxf>
    <dxf>
      <font>
        <color theme="0"/>
      </font>
    </dxf>
    <dxf>
      <font>
        <b/>
        <i val="0"/>
        <color rgb="FF7030A0"/>
      </font>
      <border>
        <left style="thin">
          <color auto="1"/>
        </left>
        <right style="thin">
          <color auto="1"/>
        </right>
        <top style="thin">
          <color auto="1"/>
        </top>
        <bottom style="thin">
          <color auto="1"/>
        </bottom>
        <vertical/>
        <horizontal/>
      </border>
    </dxf>
    <dxf>
      <font>
        <b/>
        <i val="0"/>
        <color rgb="FF00B050"/>
      </font>
      <border>
        <left/>
        <right/>
        <top/>
        <bottom/>
      </border>
    </dxf>
    <dxf>
      <font>
        <color theme="0"/>
      </font>
    </dxf>
    <dxf>
      <font>
        <b/>
        <i val="0"/>
        <color rgb="FF7030A0"/>
      </font>
      <border>
        <left style="thin">
          <color auto="1"/>
        </left>
        <right style="thin">
          <color auto="1"/>
        </right>
        <top style="thin">
          <color auto="1"/>
        </top>
        <bottom style="thin">
          <color auto="1"/>
        </bottom>
        <vertical/>
        <horizontal/>
      </border>
    </dxf>
    <dxf>
      <font>
        <b/>
        <i val="0"/>
        <color rgb="FF00B050"/>
      </font>
      <border>
        <left/>
        <right/>
        <top/>
        <bottom/>
      </border>
    </dxf>
    <dxf>
      <font>
        <color theme="0"/>
      </font>
    </dxf>
    <dxf>
      <font>
        <b/>
        <i val="0"/>
        <color rgb="FF7030A0"/>
      </font>
      <border>
        <left style="thin">
          <color auto="1"/>
        </left>
        <right style="thin">
          <color auto="1"/>
        </right>
        <top style="thin">
          <color auto="1"/>
        </top>
        <bottom style="thin">
          <color auto="1"/>
        </bottom>
        <vertical/>
        <horizontal/>
      </border>
    </dxf>
    <dxf>
      <font>
        <b/>
        <i val="0"/>
        <color rgb="FF00B050"/>
      </font>
      <border>
        <left/>
        <right/>
        <top/>
        <bottom/>
      </border>
    </dxf>
    <dxf>
      <font>
        <color theme="0"/>
      </font>
    </dxf>
    <dxf>
      <font>
        <b/>
        <i val="0"/>
        <color rgb="FF7030A0"/>
      </font>
      <border>
        <left style="thin">
          <color auto="1"/>
        </left>
        <right style="thin">
          <color auto="1"/>
        </right>
        <top style="thin">
          <color auto="1"/>
        </top>
        <bottom style="thin">
          <color auto="1"/>
        </bottom>
        <vertical/>
        <horizontal/>
      </border>
    </dxf>
    <dxf>
      <font>
        <b/>
        <i val="0"/>
        <color rgb="FF00B050"/>
      </font>
      <border>
        <left/>
        <right/>
        <top/>
        <bottom/>
      </border>
    </dxf>
    <dxf>
      <font>
        <color theme="0"/>
      </font>
      <fill>
        <patternFill>
          <bgColor rgb="FF00B050"/>
        </patternFill>
      </fill>
    </dxf>
    <dxf>
      <font>
        <color theme="0"/>
      </font>
      <fill>
        <patternFill>
          <bgColor rgb="FFFF0000"/>
        </patternFill>
      </fill>
    </dxf>
    <dxf>
      <font>
        <b/>
        <i val="0"/>
        <color rgb="FF7030A0"/>
      </font>
      <border>
        <left style="thin">
          <color auto="1"/>
        </left>
        <right style="thin">
          <color auto="1"/>
        </right>
        <top style="thin">
          <color auto="1"/>
        </top>
        <bottom style="thin">
          <color auto="1"/>
        </bottom>
        <vertical/>
        <horizontal/>
      </border>
    </dxf>
    <dxf>
      <font>
        <b/>
        <i val="0"/>
        <color rgb="FF00B050"/>
      </font>
      <border>
        <left/>
        <right/>
        <top/>
        <bottom/>
      </border>
    </dxf>
    <dxf>
      <font>
        <b/>
        <i val="0"/>
        <color rgb="FF7030A0"/>
      </font>
      <border>
        <left style="thin">
          <color auto="1"/>
        </left>
        <right style="thin">
          <color auto="1"/>
        </right>
        <top style="thin">
          <color auto="1"/>
        </top>
        <bottom style="thin">
          <color auto="1"/>
        </bottom>
        <vertical/>
        <horizontal/>
      </border>
    </dxf>
    <dxf>
      <font>
        <b/>
        <i val="0"/>
        <color rgb="FF00B050"/>
      </font>
      <border>
        <left/>
        <right/>
        <top/>
        <bottom/>
      </border>
    </dxf>
    <dxf>
      <border>
        <left/>
        <right/>
        <top/>
        <bottom/>
        <vertical/>
        <horizontal/>
      </border>
    </dxf>
    <dxf>
      <font>
        <b/>
        <i val="0"/>
        <color rgb="FF7030A0"/>
      </font>
      <border>
        <left style="thin">
          <color auto="1"/>
        </left>
        <right style="thin">
          <color auto="1"/>
        </right>
        <top style="thin">
          <color auto="1"/>
        </top>
        <bottom style="thin">
          <color auto="1"/>
        </bottom>
        <vertical/>
        <horizontal/>
      </border>
    </dxf>
    <dxf>
      <font>
        <b/>
        <i val="0"/>
        <color rgb="FF00B050"/>
      </font>
      <border>
        <left/>
        <right/>
        <top/>
        <bottom/>
      </border>
    </dxf>
    <dxf>
      <font>
        <color theme="0"/>
      </font>
    </dxf>
    <dxf>
      <font>
        <color theme="0"/>
      </font>
    </dxf>
    <dxf>
      <fill>
        <patternFill>
          <bgColor theme="2"/>
        </patternFill>
      </fill>
    </dxf>
    <dxf>
      <fill>
        <patternFill>
          <bgColor theme="2" tint="-9.9948118533890809E-2"/>
        </patternFill>
      </fill>
    </dxf>
    <dxf>
      <font>
        <b/>
        <i/>
        <color theme="1" tint="0.34998626667073579"/>
      </font>
      <fill>
        <patternFill>
          <bgColor theme="2" tint="-9.9948118533890809E-2"/>
        </patternFill>
      </fill>
      <border diagonalUp="0" diagonalDown="0">
        <left/>
        <right/>
        <top/>
        <bottom/>
        <vertical/>
        <horizontal/>
      </border>
    </dxf>
    <dxf>
      <font>
        <b/>
        <i/>
        <color theme="1" tint="0.34998626667073579"/>
      </font>
      <fill>
        <patternFill>
          <bgColor theme="2" tint="-9.9948118533890809E-2"/>
        </patternFill>
      </fill>
      <border>
        <top style="thin">
          <color theme="0" tint="-0.24994659260841701"/>
        </top>
        <bottom style="medium">
          <color theme="1" tint="0.499984740745262"/>
        </bottom>
      </border>
    </dxf>
    <dxf>
      <font>
        <b/>
        <i val="0"/>
        <strike val="0"/>
        <color theme="1" tint="0.34998626667073579"/>
      </font>
      <fill>
        <patternFill patternType="none">
          <bgColor auto="1"/>
        </patternFill>
      </fill>
      <border diagonalUp="0" diagonalDown="0">
        <left/>
        <right/>
        <top/>
        <bottom style="medium">
          <color theme="1" tint="0.499984740745262"/>
        </bottom>
        <vertical/>
        <horizontal/>
      </border>
    </dxf>
    <dxf>
      <font>
        <b val="0"/>
        <i val="0"/>
        <strike val="0"/>
        <color theme="1" tint="0.34998626667073579"/>
      </font>
      <fill>
        <patternFill patternType="none">
          <bgColor auto="1"/>
        </patternFill>
      </fill>
      <border diagonalUp="0" diagonalDown="0">
        <left style="medium">
          <color theme="1" tint="0.499984740745262"/>
        </left>
        <right/>
        <top style="medium">
          <color theme="1" tint="0.499984740745262"/>
        </top>
        <bottom style="medium">
          <color theme="1" tint="0.499984740745262"/>
        </bottom>
        <vertical/>
        <horizontal/>
      </border>
    </dxf>
  </dxfs>
  <tableStyles count="1" defaultTableStyle="Project Budget" defaultPivotStyle="PivotStyleMedium1">
    <tableStyle name="Project Budget" pivot="0" count="6">
      <tableStyleElement type="wholeTable" dxfId="72"/>
      <tableStyleElement type="headerRow" dxfId="71"/>
      <tableStyleElement type="totalRow" dxfId="70"/>
      <tableStyleElement type="lastColumn" dxfId="69"/>
      <tableStyleElement type="firstRowStripe" dxfId="68"/>
      <tableStyleElement type="firstTotalCell" dxfId="67"/>
    </tableStyle>
  </tableStyles>
  <colors>
    <mruColors>
      <color rgb="FF008000"/>
      <color rgb="FFFF9900"/>
      <color rgb="FF000099"/>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810745</xdr:colOff>
      <xdr:row>0</xdr:row>
      <xdr:rowOff>247930</xdr:rowOff>
    </xdr:from>
    <xdr:to>
      <xdr:col>1</xdr:col>
      <xdr:colOff>1510305</xdr:colOff>
      <xdr:row>1</xdr:row>
      <xdr:rowOff>949588</xdr:rowOff>
    </xdr:to>
    <xdr:pic macro="[0]!classe">
      <xdr:nvPicPr>
        <xdr:cNvPr id="1025" name="Image 3" descr="1-FFF-1-quad">
          <a:extLst>
            <a:ext uri="{FF2B5EF4-FFF2-40B4-BE49-F238E27FC236}">
              <a16:creationId xmlns:a16="http://schemas.microsoft.com/office/drawing/2014/main" xmlns=""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89339" y="247930"/>
          <a:ext cx="699560" cy="975502"/>
        </a:xfrm>
        <a:prstGeom prst="rect">
          <a:avLst/>
        </a:prstGeom>
        <a:noFill/>
        <a:ln w="9525">
          <a:noFill/>
          <a:miter lim="800000"/>
          <a:headEnd/>
          <a:tailEnd/>
        </a:ln>
      </xdr:spPr>
    </xdr:pic>
    <xdr:clientData/>
  </xdr:twoCellAnchor>
  <xdr:twoCellAnchor editAs="oneCell">
    <xdr:from>
      <xdr:col>6</xdr:col>
      <xdr:colOff>4145280</xdr:colOff>
      <xdr:row>1</xdr:row>
      <xdr:rowOff>22412</xdr:rowOff>
    </xdr:from>
    <xdr:to>
      <xdr:col>6</xdr:col>
      <xdr:colOff>4949927</xdr:colOff>
      <xdr:row>1</xdr:row>
      <xdr:rowOff>994412</xdr:rowOff>
    </xdr:to>
    <xdr:pic>
      <xdr:nvPicPr>
        <xdr:cNvPr id="3" name="Image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stretch>
          <a:fillRect/>
        </a:stretch>
      </xdr:blipFill>
      <xdr:spPr>
        <a:xfrm>
          <a:off x="13334104" y="78441"/>
          <a:ext cx="804647" cy="972000"/>
        </a:xfrm>
        <a:prstGeom prst="rect">
          <a:avLst/>
        </a:prstGeom>
      </xdr:spPr>
    </xdr:pic>
    <xdr:clientData/>
  </xdr:twoCellAnchor>
  <xdr:twoCellAnchor editAs="oneCell">
    <xdr:from>
      <xdr:col>2</xdr:col>
      <xdr:colOff>386080</xdr:colOff>
      <xdr:row>38</xdr:row>
      <xdr:rowOff>49054</xdr:rowOff>
    </xdr:from>
    <xdr:to>
      <xdr:col>3</xdr:col>
      <xdr:colOff>734695</xdr:colOff>
      <xdr:row>42</xdr:row>
      <xdr:rowOff>261938</xdr:rowOff>
    </xdr:to>
    <xdr:pic>
      <xdr:nvPicPr>
        <xdr:cNvPr id="4" name="Image 3">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2"/>
        <a:stretch>
          <a:fillRect/>
        </a:stretch>
      </xdr:blipFill>
      <xdr:spPr>
        <a:xfrm>
          <a:off x="5636736" y="19527679"/>
          <a:ext cx="1324928" cy="1415415"/>
        </a:xfrm>
        <a:prstGeom prst="rect">
          <a:avLst/>
        </a:prstGeom>
      </xdr:spPr>
    </xdr:pic>
    <xdr:clientData/>
  </xdr:twoCellAnchor>
  <xdr:twoCellAnchor>
    <xdr:from>
      <xdr:col>10</xdr:col>
      <xdr:colOff>88102</xdr:colOff>
      <xdr:row>6</xdr:row>
      <xdr:rowOff>69574</xdr:rowOff>
    </xdr:from>
    <xdr:to>
      <xdr:col>20</xdr:col>
      <xdr:colOff>255549</xdr:colOff>
      <xdr:row>15</xdr:row>
      <xdr:rowOff>516869</xdr:rowOff>
    </xdr:to>
    <xdr:sp macro="" textlink="">
      <xdr:nvSpPr>
        <xdr:cNvPr id="5" name="ZoneTexte 4">
          <a:extLst>
            <a:ext uri="{FF2B5EF4-FFF2-40B4-BE49-F238E27FC236}">
              <a16:creationId xmlns:a16="http://schemas.microsoft.com/office/drawing/2014/main" xmlns="" id="{3E876FF1-2C61-4844-A5A6-72C0BC24764C}"/>
            </a:ext>
          </a:extLst>
        </xdr:cNvPr>
        <xdr:cNvSpPr txBox="1"/>
      </xdr:nvSpPr>
      <xdr:spPr>
        <a:xfrm>
          <a:off x="18233227" y="2665137"/>
          <a:ext cx="1977197" cy="5447920"/>
        </a:xfrm>
        <a:prstGeom prst="rect">
          <a:avLst/>
        </a:prstGeom>
        <a:ln w="12700">
          <a:solidFill>
            <a:srgbClr val="0070C0"/>
          </a:solidFill>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t"/>
        <a:lstStyle/>
        <a:p>
          <a:pPr algn="ctr"/>
          <a:endParaRPr lang="fr-FR" sz="1000" b="1" u="sng" baseline="0">
            <a:solidFill>
              <a:schemeClr val="dk1"/>
            </a:solidFill>
            <a:effectLst/>
            <a:latin typeface="+mn-lt"/>
            <a:ea typeface="+mn-ea"/>
            <a:cs typeface="+mn-cs"/>
          </a:endParaRPr>
        </a:p>
        <a:p>
          <a:pPr algn="ctr"/>
          <a:r>
            <a:rPr lang="fr-FR" sz="1400" b="1" u="sng" baseline="0">
              <a:solidFill>
                <a:schemeClr val="dk1"/>
              </a:solidFill>
              <a:effectLst/>
              <a:latin typeface="+mn-lt"/>
              <a:ea typeface="+mn-ea"/>
              <a:cs typeface="+mn-cs"/>
            </a:rPr>
            <a:t>Module  la note</a:t>
          </a:r>
        </a:p>
        <a:p>
          <a:pPr algn="ctr"/>
          <a:r>
            <a:rPr lang="fr-FR" sz="1400" b="1" u="sng" baseline="0">
              <a:solidFill>
                <a:schemeClr val="dk1"/>
              </a:solidFill>
              <a:effectLst/>
              <a:latin typeface="+mn-lt"/>
              <a:ea typeface="+mn-ea"/>
              <a:cs typeface="+mn-cs"/>
            </a:rPr>
            <a:t>suivant </a:t>
          </a:r>
          <a:r>
            <a:rPr lang="fr-FR" sz="1400" b="1" u="sng" baseline="0">
              <a:solidFill>
                <a:srgbClr val="FF0000"/>
              </a:solidFill>
              <a:effectLst/>
              <a:latin typeface="+mn-lt"/>
              <a:ea typeface="+mn-ea"/>
              <a:cs typeface="+mn-cs"/>
            </a:rPr>
            <a:t>les croix.</a:t>
          </a:r>
        </a:p>
        <a:p>
          <a:pPr algn="ctr"/>
          <a:endParaRPr lang="fr-FR" sz="1600" b="1" u="sng" baseline="0">
            <a:solidFill>
              <a:srgbClr val="008000"/>
            </a:solidFill>
          </a:endParaRPr>
        </a:p>
        <a:p>
          <a:pPr algn="ctr"/>
          <a:r>
            <a:rPr lang="fr-FR" sz="1600" b="1" u="sng" baseline="0">
              <a:solidFill>
                <a:srgbClr val="008000"/>
              </a:solidFill>
            </a:rPr>
            <a:t>Colonne N°1</a:t>
          </a:r>
        </a:p>
        <a:p>
          <a:endParaRPr lang="fr-FR" sz="1200" b="1" u="sng">
            <a:solidFill>
              <a:srgbClr val="008000"/>
            </a:solidFill>
          </a:endParaRPr>
        </a:p>
        <a:p>
          <a:r>
            <a:rPr lang="fr-FR" sz="1400" b="1">
              <a:solidFill>
                <a:srgbClr val="008000"/>
              </a:solidFill>
            </a:rPr>
            <a:t>xxx</a:t>
          </a:r>
          <a:r>
            <a:rPr lang="fr-FR" sz="1100" b="1">
              <a:solidFill>
                <a:srgbClr val="008000"/>
              </a:solidFill>
            </a:rPr>
            <a:t> = Haute (20)</a:t>
          </a:r>
        </a:p>
        <a:p>
          <a:r>
            <a:rPr lang="fr-FR" sz="1400" b="1">
              <a:solidFill>
                <a:srgbClr val="008000"/>
              </a:solidFill>
            </a:rPr>
            <a:t>xx</a:t>
          </a:r>
          <a:r>
            <a:rPr lang="fr-FR" sz="1100" b="1">
              <a:solidFill>
                <a:srgbClr val="008000"/>
              </a:solidFill>
            </a:rPr>
            <a:t>   = Moyenne (19)</a:t>
          </a:r>
        </a:p>
        <a:p>
          <a:r>
            <a:rPr lang="fr-FR" sz="1400" b="1">
              <a:solidFill>
                <a:srgbClr val="008000"/>
              </a:solidFill>
            </a:rPr>
            <a:t>x </a:t>
          </a:r>
          <a:r>
            <a:rPr lang="fr-FR" sz="1100" b="1">
              <a:solidFill>
                <a:srgbClr val="008000"/>
              </a:solidFill>
            </a:rPr>
            <a:t>    = basse (18)</a:t>
          </a:r>
        </a:p>
        <a:p>
          <a:endParaRPr lang="fr-FR" sz="1100" b="1">
            <a:solidFill>
              <a:srgbClr val="7030A0"/>
            </a:solidFill>
          </a:endParaRPr>
        </a:p>
        <a:p>
          <a:pPr algn="ctr"/>
          <a:r>
            <a:rPr lang="fr-FR" sz="1600" b="1" u="sng" baseline="0">
              <a:solidFill>
                <a:srgbClr val="FF9900"/>
              </a:solidFill>
              <a:effectLst/>
              <a:latin typeface="+mn-lt"/>
              <a:ea typeface="+mn-ea"/>
              <a:cs typeface="+mn-cs"/>
            </a:rPr>
            <a:t>Colonne N°2</a:t>
          </a:r>
        </a:p>
        <a:p>
          <a:pPr algn="ctr"/>
          <a:endParaRPr lang="fr-FR" u="sng">
            <a:solidFill>
              <a:srgbClr val="FF9900"/>
            </a:solidFill>
            <a:effectLst/>
          </a:endParaRPr>
        </a:p>
        <a:p>
          <a:r>
            <a:rPr lang="fr-FR" sz="1100" b="1">
              <a:solidFill>
                <a:srgbClr val="FF9900"/>
              </a:solidFill>
              <a:effectLst/>
              <a:latin typeface="+mn-lt"/>
              <a:ea typeface="+mn-ea"/>
              <a:cs typeface="+mn-cs"/>
            </a:rPr>
            <a:t>xxx = Haute (17)</a:t>
          </a:r>
          <a:endParaRPr lang="fr-FR">
            <a:solidFill>
              <a:srgbClr val="FF9900"/>
            </a:solidFill>
            <a:effectLst/>
          </a:endParaRPr>
        </a:p>
        <a:p>
          <a:r>
            <a:rPr lang="fr-FR" sz="1100" b="1">
              <a:solidFill>
                <a:srgbClr val="FF9900"/>
              </a:solidFill>
              <a:effectLst/>
              <a:latin typeface="+mn-lt"/>
              <a:ea typeface="+mn-ea"/>
              <a:cs typeface="+mn-cs"/>
            </a:rPr>
            <a:t>xx   = Moyenne (16)</a:t>
          </a:r>
          <a:endParaRPr lang="fr-FR">
            <a:solidFill>
              <a:srgbClr val="FF9900"/>
            </a:solidFill>
            <a:effectLst/>
          </a:endParaRPr>
        </a:p>
        <a:p>
          <a:r>
            <a:rPr lang="fr-FR" sz="1100" b="1">
              <a:solidFill>
                <a:srgbClr val="FF9900"/>
              </a:solidFill>
              <a:effectLst/>
              <a:latin typeface="+mn-lt"/>
              <a:ea typeface="+mn-ea"/>
              <a:cs typeface="+mn-cs"/>
            </a:rPr>
            <a:t>x     = basse (15)</a:t>
          </a:r>
        </a:p>
        <a:p>
          <a:endParaRPr lang="fr-FR" sz="1100" b="1">
            <a:solidFill>
              <a:schemeClr val="lt1"/>
            </a:solidFill>
            <a:effectLst/>
            <a:latin typeface="+mn-lt"/>
            <a:ea typeface="+mn-ea"/>
            <a:cs typeface="+mn-cs"/>
          </a:endParaRPr>
        </a:p>
        <a:p>
          <a:pPr algn="ctr"/>
          <a:r>
            <a:rPr lang="fr-FR" sz="1600" b="1" u="sng" baseline="0">
              <a:solidFill>
                <a:srgbClr val="FF0000"/>
              </a:solidFill>
              <a:effectLst/>
              <a:latin typeface="+mn-lt"/>
              <a:ea typeface="+mn-ea"/>
              <a:cs typeface="+mn-cs"/>
            </a:rPr>
            <a:t>Colonne N°3</a:t>
          </a:r>
        </a:p>
        <a:p>
          <a:pPr algn="ctr"/>
          <a:endParaRPr lang="fr-FR" u="sng">
            <a:solidFill>
              <a:srgbClr val="FF0000"/>
            </a:solidFill>
            <a:effectLst/>
          </a:endParaRPr>
        </a:p>
        <a:p>
          <a:r>
            <a:rPr lang="fr-FR" sz="1100" b="1">
              <a:solidFill>
                <a:srgbClr val="FF0000"/>
              </a:solidFill>
              <a:effectLst/>
              <a:latin typeface="+mn-lt"/>
              <a:ea typeface="+mn-ea"/>
              <a:cs typeface="+mn-cs"/>
            </a:rPr>
            <a:t>xxx = Haute (14)</a:t>
          </a:r>
          <a:endParaRPr lang="fr-FR">
            <a:solidFill>
              <a:srgbClr val="FF0000"/>
            </a:solidFill>
            <a:effectLst/>
          </a:endParaRPr>
        </a:p>
        <a:p>
          <a:r>
            <a:rPr lang="fr-FR" sz="1100" b="1">
              <a:solidFill>
                <a:srgbClr val="FF0000"/>
              </a:solidFill>
              <a:effectLst/>
              <a:latin typeface="+mn-lt"/>
              <a:ea typeface="+mn-ea"/>
              <a:cs typeface="+mn-cs"/>
            </a:rPr>
            <a:t>xx   = Moyenne (12)</a:t>
          </a:r>
          <a:endParaRPr lang="fr-FR">
            <a:solidFill>
              <a:srgbClr val="FF0000"/>
            </a:solidFill>
            <a:effectLst/>
          </a:endParaRPr>
        </a:p>
        <a:p>
          <a:r>
            <a:rPr lang="fr-FR" sz="1100" b="1">
              <a:solidFill>
                <a:srgbClr val="FF0000"/>
              </a:solidFill>
              <a:effectLst/>
              <a:latin typeface="+mn-lt"/>
              <a:ea typeface="+mn-ea"/>
              <a:cs typeface="+mn-cs"/>
            </a:rPr>
            <a:t>x     = basse (10)</a:t>
          </a:r>
        </a:p>
        <a:p>
          <a:endParaRPr lang="fr-FR" sz="1100" b="1">
            <a:solidFill>
              <a:srgbClr val="FF0000"/>
            </a:solidFill>
            <a:effectLst/>
            <a:latin typeface="+mn-lt"/>
            <a:ea typeface="+mn-ea"/>
            <a:cs typeface="+mn-cs"/>
          </a:endParaRPr>
        </a:p>
        <a:p>
          <a:endParaRPr lang="fr-FR" sz="1100" b="1">
            <a:solidFill>
              <a:srgbClr val="FF0000"/>
            </a:solidFill>
            <a:effectLst/>
            <a:latin typeface="+mn-lt"/>
            <a:ea typeface="+mn-ea"/>
            <a:cs typeface="+mn-cs"/>
          </a:endParaRPr>
        </a:p>
        <a:p>
          <a:pPr algn="ctr"/>
          <a:r>
            <a:rPr lang="fr-FR" sz="1600" b="1" u="sng" baseline="0">
              <a:solidFill>
                <a:srgbClr val="0070C0"/>
              </a:solidFill>
              <a:effectLst/>
              <a:uFill>
                <a:solidFill>
                  <a:srgbClr val="0070C0"/>
                </a:solidFill>
              </a:uFill>
              <a:latin typeface="+mn-lt"/>
              <a:ea typeface="+mn-ea"/>
              <a:cs typeface="+mn-cs"/>
            </a:rPr>
            <a:t>Colonne N°4</a:t>
          </a:r>
        </a:p>
        <a:p>
          <a:pPr algn="ctr"/>
          <a:endParaRPr lang="fr-FR" u="sng">
            <a:solidFill>
              <a:srgbClr val="0070C0"/>
            </a:solidFill>
            <a:effectLst/>
            <a:uFill>
              <a:solidFill>
                <a:srgbClr val="00B050"/>
              </a:solidFill>
            </a:uFill>
          </a:endParaRPr>
        </a:p>
        <a:p>
          <a:r>
            <a:rPr lang="fr-FR" sz="1100" b="1">
              <a:solidFill>
                <a:srgbClr val="0070C0"/>
              </a:solidFill>
              <a:effectLst/>
              <a:latin typeface="+mn-lt"/>
              <a:ea typeface="+mn-ea"/>
              <a:cs typeface="+mn-cs"/>
            </a:rPr>
            <a:t>xxx = Haute (8)</a:t>
          </a:r>
          <a:endParaRPr lang="fr-FR">
            <a:solidFill>
              <a:srgbClr val="0070C0"/>
            </a:solidFill>
            <a:effectLst/>
          </a:endParaRPr>
        </a:p>
        <a:p>
          <a:r>
            <a:rPr lang="fr-FR" sz="1100" b="1">
              <a:solidFill>
                <a:srgbClr val="0070C0"/>
              </a:solidFill>
              <a:effectLst/>
              <a:latin typeface="+mn-lt"/>
              <a:ea typeface="+mn-ea"/>
              <a:cs typeface="+mn-cs"/>
            </a:rPr>
            <a:t>xx   = Moyenne (5)</a:t>
          </a:r>
          <a:endParaRPr lang="fr-FR">
            <a:solidFill>
              <a:srgbClr val="0070C0"/>
            </a:solidFill>
            <a:effectLst/>
          </a:endParaRPr>
        </a:p>
        <a:p>
          <a:r>
            <a:rPr lang="fr-FR" sz="1100" b="1">
              <a:solidFill>
                <a:srgbClr val="0070C0"/>
              </a:solidFill>
              <a:effectLst/>
              <a:latin typeface="+mn-lt"/>
              <a:ea typeface="+mn-ea"/>
              <a:cs typeface="+mn-cs"/>
            </a:rPr>
            <a:t>x     = basse (2)</a:t>
          </a:r>
          <a:endParaRPr lang="fr-FR">
            <a:solidFill>
              <a:srgbClr val="0070C0"/>
            </a:solidFill>
            <a:effectLst/>
          </a:endParaRPr>
        </a:p>
        <a:p>
          <a:endParaRPr lang="fr-FR">
            <a:solidFill>
              <a:srgbClr val="FF0000"/>
            </a:solidFill>
            <a:effectLst/>
          </a:endParaRPr>
        </a:p>
        <a:p>
          <a:endParaRPr lang="fr-FR">
            <a:effectLst/>
          </a:endParaRPr>
        </a:p>
        <a:p>
          <a:endParaRPr lang="fr-FR" sz="1100" b="1">
            <a:solidFill>
              <a:srgbClr val="7030A0"/>
            </a:solidFill>
          </a:endParaRPr>
        </a:p>
      </xdr:txBody>
    </xdr:sp>
    <xdr:clientData fPrintsWithSheet="0"/>
  </xdr:twoCellAnchor>
  <xdr:twoCellAnchor>
    <xdr:from>
      <xdr:col>2</xdr:col>
      <xdr:colOff>1</xdr:colOff>
      <xdr:row>2</xdr:row>
      <xdr:rowOff>23812</xdr:rowOff>
    </xdr:from>
    <xdr:to>
      <xdr:col>2</xdr:col>
      <xdr:colOff>216001</xdr:colOff>
      <xdr:row>2</xdr:row>
      <xdr:rowOff>239812</xdr:rowOff>
    </xdr:to>
    <xdr:sp macro="[0]!va_comp" textlink="">
      <xdr:nvSpPr>
        <xdr:cNvPr id="8" name="Ellipse 7">
          <a:extLst>
            <a:ext uri="{FF2B5EF4-FFF2-40B4-BE49-F238E27FC236}">
              <a16:creationId xmlns:a16="http://schemas.microsoft.com/office/drawing/2014/main" xmlns="" id="{2EED0A81-B782-47B4-98E1-BA4A9361E4E2}"/>
            </a:ext>
          </a:extLst>
        </xdr:cNvPr>
        <xdr:cNvSpPr/>
      </xdr:nvSpPr>
      <xdr:spPr bwMode="auto">
        <a:xfrm>
          <a:off x="5244354" y="1088371"/>
          <a:ext cx="216000" cy="216000"/>
        </a:xfrm>
        <a:prstGeom prst="ellipse">
          <a:avLst/>
        </a:prstGeom>
        <a:solidFill>
          <a:srgbClr val="FFFFFF"/>
        </a:solidFill>
        <a:ln w="317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l"/>
          <a:endParaRPr lang="fr-FR" sz="1100"/>
        </a:p>
      </xdr:txBody>
    </xdr:sp>
    <xdr:clientData fPrintsWithSheet="0"/>
  </xdr:twoCellAnchor>
  <xdr:twoCellAnchor>
    <xdr:from>
      <xdr:col>2</xdr:col>
      <xdr:colOff>1</xdr:colOff>
      <xdr:row>5</xdr:row>
      <xdr:rowOff>21430</xdr:rowOff>
    </xdr:from>
    <xdr:to>
      <xdr:col>2</xdr:col>
      <xdr:colOff>216001</xdr:colOff>
      <xdr:row>5</xdr:row>
      <xdr:rowOff>237430</xdr:rowOff>
    </xdr:to>
    <xdr:sp macro="[0]!va_cat" textlink="">
      <xdr:nvSpPr>
        <xdr:cNvPr id="9" name="Ellipse 8">
          <a:extLst>
            <a:ext uri="{FF2B5EF4-FFF2-40B4-BE49-F238E27FC236}">
              <a16:creationId xmlns:a16="http://schemas.microsoft.com/office/drawing/2014/main" xmlns="" id="{F2534E9B-8077-4C76-9183-124593FA0E02}"/>
            </a:ext>
          </a:extLst>
        </xdr:cNvPr>
        <xdr:cNvSpPr/>
      </xdr:nvSpPr>
      <xdr:spPr bwMode="auto">
        <a:xfrm>
          <a:off x="5244354" y="2228989"/>
          <a:ext cx="216000" cy="216000"/>
        </a:xfrm>
        <a:prstGeom prst="ellipse">
          <a:avLst/>
        </a:prstGeom>
        <a:solidFill>
          <a:srgbClr val="FFFFFF"/>
        </a:solidFill>
        <a:ln w="317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l"/>
          <a:endParaRPr lang="fr-FR" sz="1100"/>
        </a:p>
      </xdr:txBody>
    </xdr:sp>
    <xdr:clientData fPrintsWithSheet="0"/>
  </xdr:twoCellAnchor>
  <xdr:twoCellAnchor>
    <xdr:from>
      <xdr:col>1</xdr:col>
      <xdr:colOff>83344</xdr:colOff>
      <xdr:row>40</xdr:row>
      <xdr:rowOff>47625</xdr:rowOff>
    </xdr:from>
    <xdr:to>
      <xdr:col>1</xdr:col>
      <xdr:colOff>299344</xdr:colOff>
      <xdr:row>40</xdr:row>
      <xdr:rowOff>263625</xdr:rowOff>
    </xdr:to>
    <xdr:sp macro="[0]!va_observateurs" textlink="">
      <xdr:nvSpPr>
        <xdr:cNvPr id="11" name="Rectangle 10">
          <a:extLst>
            <a:ext uri="{FF2B5EF4-FFF2-40B4-BE49-F238E27FC236}">
              <a16:creationId xmlns:a16="http://schemas.microsoft.com/office/drawing/2014/main" xmlns="" id="{85DFEE84-D6C8-4940-B437-CD5471AB860F}"/>
            </a:ext>
          </a:extLst>
        </xdr:cNvPr>
        <xdr:cNvSpPr/>
      </xdr:nvSpPr>
      <xdr:spPr bwMode="auto">
        <a:xfrm>
          <a:off x="261938" y="19823906"/>
          <a:ext cx="216000" cy="216000"/>
        </a:xfrm>
        <a:prstGeom prst="rect">
          <a:avLst/>
        </a:prstGeom>
        <a:ln w="3175">
          <a:solidFill>
            <a:sysClr val="windowText" lastClr="000000"/>
          </a:solidFill>
          <a:headEnd type="none" w="med" len="med"/>
          <a:tailEnd type="none" w="med" len="med"/>
        </a:ln>
      </xdr:spPr>
      <xdr:style>
        <a:lnRef idx="2">
          <a:schemeClr val="accent4"/>
        </a:lnRef>
        <a:fillRef idx="1">
          <a:schemeClr val="lt1"/>
        </a:fillRef>
        <a:effectRef idx="0">
          <a:schemeClr val="accent4"/>
        </a:effectRef>
        <a:fontRef idx="minor">
          <a:schemeClr val="dk1"/>
        </a:fontRef>
      </xdr:style>
      <xdr:txBody>
        <a:bodyPr vertOverflow="clip" wrap="square" lIns="18288" tIns="0" rIns="0" bIns="0" rtlCol="0" anchor="ctr" upright="1"/>
        <a:lstStyle/>
        <a:p>
          <a:pPr algn="l"/>
          <a:endParaRPr lang="fr-FR" sz="1100"/>
        </a:p>
      </xdr:txBody>
    </xdr:sp>
    <xdr:clientData fPrintsWithSheet="0"/>
  </xdr:twoCellAnchor>
  <xdr:twoCellAnchor>
    <xdr:from>
      <xdr:col>1</xdr:col>
      <xdr:colOff>71436</xdr:colOff>
      <xdr:row>3</xdr:row>
      <xdr:rowOff>23812</xdr:rowOff>
    </xdr:from>
    <xdr:to>
      <xdr:col>1</xdr:col>
      <xdr:colOff>2411436</xdr:colOff>
      <xdr:row>3</xdr:row>
      <xdr:rowOff>311812</xdr:rowOff>
    </xdr:to>
    <xdr:sp macro="[0]!supprime_donnees" textlink="">
      <xdr:nvSpPr>
        <xdr:cNvPr id="13" name="ZoneTexte 12">
          <a:extLst>
            <a:ext uri="{FF2B5EF4-FFF2-40B4-BE49-F238E27FC236}">
              <a16:creationId xmlns:a16="http://schemas.microsoft.com/office/drawing/2014/main" xmlns="" id="{64054492-886D-42C9-894E-608BD8882133}"/>
            </a:ext>
          </a:extLst>
        </xdr:cNvPr>
        <xdr:cNvSpPr txBox="1"/>
      </xdr:nvSpPr>
      <xdr:spPr>
        <a:xfrm>
          <a:off x="250030" y="1476375"/>
          <a:ext cx="2340000" cy="288000"/>
        </a:xfrm>
        <a:prstGeom prst="rect">
          <a:avLst/>
        </a:prstGeom>
        <a:ln/>
      </xdr:spPr>
      <xdr:style>
        <a:lnRef idx="3">
          <a:schemeClr val="lt1"/>
        </a:lnRef>
        <a:fillRef idx="1">
          <a:schemeClr val="accent6"/>
        </a:fillRef>
        <a:effectRef idx="1">
          <a:schemeClr val="accent6"/>
        </a:effectRef>
        <a:fontRef idx="minor">
          <a:schemeClr val="lt1"/>
        </a:fontRef>
      </xdr:style>
      <xdr:txBody>
        <a:bodyPr vertOverflow="clip" horzOverflow="clip" wrap="square" rtlCol="0" anchor="ctr"/>
        <a:lstStyle/>
        <a:p>
          <a:pPr algn="ctr"/>
          <a:r>
            <a:rPr lang="fr-FR" sz="1100" b="1" cap="none" spc="0">
              <a:ln w="0"/>
              <a:solidFill>
                <a:schemeClr val="bg1"/>
              </a:solidFill>
              <a:effectLst>
                <a:outerShdw blurRad="38100" dist="25400" dir="5400000" algn="ctr" rotWithShape="0">
                  <a:srgbClr val="6E747A">
                    <a:alpha val="43000"/>
                  </a:srgbClr>
                </a:outerShdw>
              </a:effectLst>
            </a:rPr>
            <a:t>Supprime toutes les données</a:t>
          </a:r>
        </a:p>
      </xdr:txBody>
    </xdr:sp>
    <xdr:clientData fPrintsWithSheet="0"/>
  </xdr:twoCellAnchor>
  <xdr:twoCellAnchor>
    <xdr:from>
      <xdr:col>1</xdr:col>
      <xdr:colOff>95249</xdr:colOff>
      <xdr:row>4</xdr:row>
      <xdr:rowOff>59530</xdr:rowOff>
    </xdr:from>
    <xdr:to>
      <xdr:col>1</xdr:col>
      <xdr:colOff>347249</xdr:colOff>
      <xdr:row>4</xdr:row>
      <xdr:rowOff>311530</xdr:rowOff>
    </xdr:to>
    <xdr:sp macro="[0]!va_arbitre" textlink="">
      <xdr:nvSpPr>
        <xdr:cNvPr id="14" name="Rectangle 13">
          <a:extLst>
            <a:ext uri="{FF2B5EF4-FFF2-40B4-BE49-F238E27FC236}">
              <a16:creationId xmlns:a16="http://schemas.microsoft.com/office/drawing/2014/main" xmlns="" id="{AA89DEE8-CFB6-4D48-B33B-D987B7694BBF}"/>
            </a:ext>
          </a:extLst>
        </xdr:cNvPr>
        <xdr:cNvSpPr/>
      </xdr:nvSpPr>
      <xdr:spPr bwMode="auto">
        <a:xfrm>
          <a:off x="273843" y="1893093"/>
          <a:ext cx="252000" cy="252000"/>
        </a:xfrm>
        <a:prstGeom prst="rect">
          <a:avLst/>
        </a:prstGeom>
        <a:ln w="6350">
          <a:solidFill>
            <a:schemeClr val="tx1"/>
          </a:solidFill>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l"/>
          <a:endParaRPr lang="fr-FR" sz="1100"/>
        </a:p>
      </xdr:txBody>
    </xdr:sp>
    <xdr:clientData fPrintsWithSheet="0"/>
  </xdr:twoCellAnchor>
  <xdr:twoCellAnchor>
    <xdr:from>
      <xdr:col>6</xdr:col>
      <xdr:colOff>5143470</xdr:colOff>
      <xdr:row>2</xdr:row>
      <xdr:rowOff>71436</xdr:rowOff>
    </xdr:from>
    <xdr:to>
      <xdr:col>6</xdr:col>
      <xdr:colOff>5395470</xdr:colOff>
      <xdr:row>2</xdr:row>
      <xdr:rowOff>323436</xdr:rowOff>
    </xdr:to>
    <xdr:sp macro="[0]!va_clubs" textlink="">
      <xdr:nvSpPr>
        <xdr:cNvPr id="16" name="Rectangle 15">
          <a:extLst>
            <a:ext uri="{FF2B5EF4-FFF2-40B4-BE49-F238E27FC236}">
              <a16:creationId xmlns:a16="http://schemas.microsoft.com/office/drawing/2014/main" xmlns="" id="{7F84D0A0-2BF5-42FE-A53A-B4F146AE7E66}"/>
            </a:ext>
          </a:extLst>
        </xdr:cNvPr>
        <xdr:cNvSpPr/>
      </xdr:nvSpPr>
      <xdr:spPr bwMode="auto">
        <a:xfrm>
          <a:off x="13982670" y="1385886"/>
          <a:ext cx="252000" cy="252000"/>
        </a:xfrm>
        <a:prstGeom prst="rect">
          <a:avLst/>
        </a:prstGeom>
        <a:ln w="3175">
          <a:solidFill>
            <a:sysClr val="windowText" lastClr="000000"/>
          </a:solidFill>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l"/>
          <a:endParaRPr lang="fr-FR" sz="1100"/>
        </a:p>
      </xdr:txBody>
    </xdr:sp>
    <xdr:clientData fPrintsWithSheet="0"/>
  </xdr:twoCellAnchor>
  <xdr:twoCellAnchor>
    <xdr:from>
      <xdr:col>6</xdr:col>
      <xdr:colOff>5155658</xdr:colOff>
      <xdr:row>4</xdr:row>
      <xdr:rowOff>71437</xdr:rowOff>
    </xdr:from>
    <xdr:to>
      <xdr:col>6</xdr:col>
      <xdr:colOff>5371658</xdr:colOff>
      <xdr:row>4</xdr:row>
      <xdr:rowOff>287437</xdr:rowOff>
    </xdr:to>
    <xdr:sp macro="[0]!va_score" textlink="">
      <xdr:nvSpPr>
        <xdr:cNvPr id="17" name="Ellipse 16">
          <a:extLst>
            <a:ext uri="{FF2B5EF4-FFF2-40B4-BE49-F238E27FC236}">
              <a16:creationId xmlns:a16="http://schemas.microsoft.com/office/drawing/2014/main" xmlns="" id="{771B6E01-1F33-4017-8A34-4E75FE5985B4}"/>
            </a:ext>
          </a:extLst>
        </xdr:cNvPr>
        <xdr:cNvSpPr/>
      </xdr:nvSpPr>
      <xdr:spPr bwMode="auto">
        <a:xfrm>
          <a:off x="13994858" y="2147887"/>
          <a:ext cx="216000" cy="216000"/>
        </a:xfrm>
        <a:prstGeom prst="ellipse">
          <a:avLst/>
        </a:prstGeom>
        <a:solidFill>
          <a:srgbClr val="FFFFFF"/>
        </a:solidFill>
        <a:ln w="317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l"/>
          <a:endParaRPr lang="fr-FR" sz="1100"/>
        </a:p>
      </xdr:txBody>
    </xdr:sp>
    <xdr:clientData fPrintsWithSheet="0"/>
  </xdr:twoCellAnchor>
  <xdr:twoCellAnchor>
    <xdr:from>
      <xdr:col>4</xdr:col>
      <xdr:colOff>47624</xdr:colOff>
      <xdr:row>100</xdr:row>
      <xdr:rowOff>59530</xdr:rowOff>
    </xdr:from>
    <xdr:to>
      <xdr:col>4</xdr:col>
      <xdr:colOff>839624</xdr:colOff>
      <xdr:row>100</xdr:row>
      <xdr:rowOff>851530</xdr:rowOff>
    </xdr:to>
    <xdr:sp macro="[0]!oui" textlink="">
      <xdr:nvSpPr>
        <xdr:cNvPr id="15" name="Ellipse 14">
          <a:extLst>
            <a:ext uri="{FF2B5EF4-FFF2-40B4-BE49-F238E27FC236}">
              <a16:creationId xmlns:a16="http://schemas.microsoft.com/office/drawing/2014/main" xmlns="" id="{F4044489-7D5A-4A1A-8ED8-B2CC96FFAF30}"/>
            </a:ext>
          </a:extLst>
        </xdr:cNvPr>
        <xdr:cNvSpPr>
          <a:spLocks noChangeAspect="1"/>
        </xdr:cNvSpPr>
      </xdr:nvSpPr>
      <xdr:spPr bwMode="auto">
        <a:xfrm>
          <a:off x="7250905" y="33051749"/>
          <a:ext cx="792000" cy="792000"/>
        </a:xfrm>
        <a:prstGeom prst="ellipse">
          <a:avLst/>
        </a:prstGeom>
        <a:ln w="12700">
          <a:solidFill>
            <a:srgbClr val="FF0000"/>
          </a:solidFill>
          <a:headEnd type="none" w="med" len="med"/>
          <a:tailEnd type="none" w="med" len="med"/>
        </a:ln>
      </xdr:spPr>
      <xdr:style>
        <a:lnRef idx="0">
          <a:schemeClr val="accent4"/>
        </a:lnRef>
        <a:fillRef idx="3">
          <a:schemeClr val="accent4"/>
        </a:fillRef>
        <a:effectRef idx="3">
          <a:schemeClr val="accent4"/>
        </a:effectRef>
        <a:fontRef idx="minor">
          <a:schemeClr val="lt1"/>
        </a:fontRef>
      </xdr:style>
      <xdr:txBody>
        <a:bodyPr vertOverflow="clip" horzOverflow="clip" wrap="square" lIns="18288" tIns="0" rIns="0" bIns="0" rtlCol="0" anchor="ctr" upright="1"/>
        <a:lstStyle/>
        <a:p>
          <a:pPr algn="ctr"/>
          <a:r>
            <a:rPr lang="fr-FR" sz="1800" b="1" cap="none" spc="0">
              <a:ln w="10160">
                <a:solidFill>
                  <a:schemeClr val="accent5"/>
                </a:solidFill>
                <a:prstDash val="solid"/>
              </a:ln>
              <a:solidFill>
                <a:srgbClr val="FFFFFF"/>
              </a:solidFill>
              <a:effectLst>
                <a:outerShdw blurRad="38100" dist="22860" dir="5400000" algn="tl" rotWithShape="0">
                  <a:srgbClr val="000000">
                    <a:alpha val="30000"/>
                  </a:srgbClr>
                </a:outerShdw>
              </a:effectLst>
            </a:rPr>
            <a:t>OUI</a:t>
          </a:r>
        </a:p>
      </xdr:txBody>
    </xdr:sp>
    <xdr:clientData/>
  </xdr:twoCellAnchor>
  <xdr:twoCellAnchor>
    <xdr:from>
      <xdr:col>4</xdr:col>
      <xdr:colOff>47624</xdr:colOff>
      <xdr:row>102</xdr:row>
      <xdr:rowOff>47622</xdr:rowOff>
    </xdr:from>
    <xdr:to>
      <xdr:col>4</xdr:col>
      <xdr:colOff>839624</xdr:colOff>
      <xdr:row>102</xdr:row>
      <xdr:rowOff>839622</xdr:rowOff>
    </xdr:to>
    <xdr:sp macro="[0]!non" textlink="">
      <xdr:nvSpPr>
        <xdr:cNvPr id="18" name="Ellipse 17">
          <a:extLst>
            <a:ext uri="{FF2B5EF4-FFF2-40B4-BE49-F238E27FC236}">
              <a16:creationId xmlns:a16="http://schemas.microsoft.com/office/drawing/2014/main" xmlns="" id="{494C99FA-1E1F-43DD-899E-C20E2428BDC9}"/>
            </a:ext>
          </a:extLst>
        </xdr:cNvPr>
        <xdr:cNvSpPr>
          <a:spLocks noChangeAspect="1"/>
        </xdr:cNvSpPr>
      </xdr:nvSpPr>
      <xdr:spPr bwMode="auto">
        <a:xfrm>
          <a:off x="7250905" y="34135216"/>
          <a:ext cx="792000" cy="792000"/>
        </a:xfrm>
        <a:prstGeom prst="ellipse">
          <a:avLst/>
        </a:prstGeom>
        <a:ln w="12700">
          <a:solidFill>
            <a:srgbClr val="00B050"/>
          </a:solidFill>
          <a:headEnd type="none" w="med" len="med"/>
          <a:tailEnd type="none" w="med" len="med"/>
        </a:ln>
      </xdr:spPr>
      <xdr:style>
        <a:lnRef idx="0">
          <a:schemeClr val="accent5"/>
        </a:lnRef>
        <a:fillRef idx="3">
          <a:schemeClr val="accent5"/>
        </a:fillRef>
        <a:effectRef idx="3">
          <a:schemeClr val="accent5"/>
        </a:effectRef>
        <a:fontRef idx="minor">
          <a:schemeClr val="lt1"/>
        </a:fontRef>
      </xdr:style>
      <xdr:txBody>
        <a:bodyPr vertOverflow="clip" horzOverflow="clip" wrap="square" lIns="18288" tIns="0" rIns="0" bIns="0" rtlCol="0" anchor="ctr" upright="1"/>
        <a:lstStyle/>
        <a:p>
          <a:pPr algn="ctr"/>
          <a:r>
            <a:rPr lang="fr-FR" sz="1800" b="1" cap="none" spc="0">
              <a:ln w="10160">
                <a:solidFill>
                  <a:schemeClr val="accent5"/>
                </a:solidFill>
                <a:prstDash val="solid"/>
              </a:ln>
              <a:solidFill>
                <a:srgbClr val="000099"/>
              </a:solidFill>
              <a:effectLst>
                <a:outerShdw blurRad="38100" dist="22860" dir="5400000" algn="tl" rotWithShape="0">
                  <a:srgbClr val="000000">
                    <a:alpha val="30000"/>
                  </a:srgbClr>
                </a:outerShdw>
              </a:effectLst>
            </a:rPr>
            <a:t>NON</a:t>
          </a:r>
        </a:p>
      </xdr:txBody>
    </xdr:sp>
    <xdr:clientData/>
  </xdr:twoCellAnchor>
  <xdr:twoCellAnchor>
    <xdr:from>
      <xdr:col>20</xdr:col>
      <xdr:colOff>119062</xdr:colOff>
      <xdr:row>1</xdr:row>
      <xdr:rowOff>35720</xdr:rowOff>
    </xdr:from>
    <xdr:to>
      <xdr:col>22</xdr:col>
      <xdr:colOff>226218</xdr:colOff>
      <xdr:row>1</xdr:row>
      <xdr:rowOff>404814</xdr:rowOff>
    </xdr:to>
    <xdr:sp macro="[0]!deprotege" textlink="">
      <xdr:nvSpPr>
        <xdr:cNvPr id="2" name="ZoneTexte 1">
          <a:extLst>
            <a:ext uri="{FF2B5EF4-FFF2-40B4-BE49-F238E27FC236}">
              <a16:creationId xmlns:a16="http://schemas.microsoft.com/office/drawing/2014/main" xmlns="" id="{FF86A6C8-CB09-4D82-9E59-3AFE23E1F343}"/>
            </a:ext>
          </a:extLst>
        </xdr:cNvPr>
        <xdr:cNvSpPr txBox="1"/>
      </xdr:nvSpPr>
      <xdr:spPr>
        <a:xfrm>
          <a:off x="20073937" y="95251"/>
          <a:ext cx="1321594" cy="369094"/>
        </a:xfrm>
        <a:prstGeom prst="rect">
          <a:avLst/>
        </a:prstGeom>
        <a:ln/>
      </xdr:spPr>
      <xdr:style>
        <a:lnRef idx="0">
          <a:schemeClr val="accent3"/>
        </a:lnRef>
        <a:fillRef idx="3">
          <a:schemeClr val="accent3"/>
        </a:fillRef>
        <a:effectRef idx="3">
          <a:schemeClr val="accent3"/>
        </a:effectRef>
        <a:fontRef idx="minor">
          <a:schemeClr val="lt1"/>
        </a:fontRef>
      </xdr:style>
      <xdr:txBody>
        <a:bodyPr vertOverflow="clip" horzOverflow="clip" wrap="square" rtlCol="0" anchor="ctr"/>
        <a:lstStyle/>
        <a:p>
          <a:pPr algn="ctr"/>
          <a:r>
            <a:rPr lang="fr-FR" sz="1800" b="1"/>
            <a:t>Déprotége.</a:t>
          </a:r>
        </a:p>
      </xdr:txBody>
    </xdr:sp>
    <xdr:clientData fPrintsWithSheet="0"/>
  </xdr:twoCellAnchor>
  <xdr:twoCellAnchor>
    <xdr:from>
      <xdr:col>20</xdr:col>
      <xdr:colOff>119062</xdr:colOff>
      <xdr:row>1</xdr:row>
      <xdr:rowOff>450057</xdr:rowOff>
    </xdr:from>
    <xdr:to>
      <xdr:col>22</xdr:col>
      <xdr:colOff>226218</xdr:colOff>
      <xdr:row>1</xdr:row>
      <xdr:rowOff>819151</xdr:rowOff>
    </xdr:to>
    <xdr:sp macro="[0]!protége" textlink="">
      <xdr:nvSpPr>
        <xdr:cNvPr id="19" name="ZoneTexte 18">
          <a:extLst>
            <a:ext uri="{FF2B5EF4-FFF2-40B4-BE49-F238E27FC236}">
              <a16:creationId xmlns:a16="http://schemas.microsoft.com/office/drawing/2014/main" xmlns="" id="{5AA6D8C5-1980-486E-96AB-91EEBC4B50A4}"/>
            </a:ext>
          </a:extLst>
        </xdr:cNvPr>
        <xdr:cNvSpPr txBox="1"/>
      </xdr:nvSpPr>
      <xdr:spPr>
        <a:xfrm>
          <a:off x="20073937" y="509588"/>
          <a:ext cx="1321594" cy="369094"/>
        </a:xfrm>
        <a:prstGeom prst="rect">
          <a:avLst/>
        </a:prstGeom>
        <a:solidFill>
          <a:schemeClr val="accent5">
            <a:lumMod val="75000"/>
          </a:schemeClr>
        </a:solidFill>
        <a:ln>
          <a:solidFill>
            <a:schemeClr val="accent5">
              <a:lumMod val="75000"/>
            </a:schemeClr>
          </a:solidFill>
        </a:ln>
      </xdr:spPr>
      <xdr:style>
        <a:lnRef idx="0">
          <a:schemeClr val="accent3"/>
        </a:lnRef>
        <a:fillRef idx="3">
          <a:schemeClr val="accent3"/>
        </a:fillRef>
        <a:effectRef idx="3">
          <a:schemeClr val="accent3"/>
        </a:effectRef>
        <a:fontRef idx="minor">
          <a:schemeClr val="lt1"/>
        </a:fontRef>
      </xdr:style>
      <xdr:txBody>
        <a:bodyPr vertOverflow="clip" horzOverflow="clip" wrap="square" rtlCol="0" anchor="ctr"/>
        <a:lstStyle/>
        <a:p>
          <a:pPr algn="ctr"/>
          <a:r>
            <a:rPr lang="fr-FR" sz="1800" b="1"/>
            <a:t>Protége.</a:t>
          </a:r>
        </a:p>
      </xdr:txBody>
    </xdr:sp>
    <xdr:clientData fPrintsWithSheet="0"/>
  </xdr:twoCellAnchor>
  <xdr:twoCellAnchor>
    <xdr:from>
      <xdr:col>8</xdr:col>
      <xdr:colOff>41671</xdr:colOff>
      <xdr:row>1</xdr:row>
      <xdr:rowOff>106922</xdr:rowOff>
    </xdr:from>
    <xdr:to>
      <xdr:col>8</xdr:col>
      <xdr:colOff>329671</xdr:colOff>
      <xdr:row>1</xdr:row>
      <xdr:rowOff>898922</xdr:rowOff>
    </xdr:to>
    <xdr:sp macro="[0]!masq_ong" textlink="">
      <xdr:nvSpPr>
        <xdr:cNvPr id="6" name="ZoneTexte 5">
          <a:extLst>
            <a:ext uri="{FF2B5EF4-FFF2-40B4-BE49-F238E27FC236}">
              <a16:creationId xmlns:a16="http://schemas.microsoft.com/office/drawing/2014/main" xmlns="" id="{6B0972C4-C440-4565-84B1-4E2151FEF8E8}"/>
            </a:ext>
          </a:extLst>
        </xdr:cNvPr>
        <xdr:cNvSpPr txBox="1"/>
      </xdr:nvSpPr>
      <xdr:spPr>
        <a:xfrm rot="16200000">
          <a:off x="14708202" y="418453"/>
          <a:ext cx="792000" cy="288000"/>
        </a:xfrm>
        <a:prstGeom prst="rect">
          <a:avLst/>
        </a:prstGeom>
        <a:solidFill>
          <a:srgbClr val="FFCC9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b="1" baseline="0">
              <a:solidFill>
                <a:schemeClr val="accent6">
                  <a:lumMod val="50000"/>
                </a:schemeClr>
              </a:solidFill>
            </a:rPr>
            <a:t>Masque</a:t>
          </a:r>
        </a:p>
      </xdr:txBody>
    </xdr:sp>
    <xdr:clientData/>
  </xdr:twoCellAnchor>
  <xdr:twoCellAnchor>
    <xdr:from>
      <xdr:col>20</xdr:col>
      <xdr:colOff>23812</xdr:colOff>
      <xdr:row>3</xdr:row>
      <xdr:rowOff>-1</xdr:rowOff>
    </xdr:from>
    <xdr:to>
      <xdr:col>21</xdr:col>
      <xdr:colOff>392907</xdr:colOff>
      <xdr:row>4</xdr:row>
      <xdr:rowOff>130968</xdr:rowOff>
    </xdr:to>
    <xdr:sp macro="" textlink="">
      <xdr:nvSpPr>
        <xdr:cNvPr id="7" name="Bulle narrative : rectangle 6">
          <a:extLst>
            <a:ext uri="{FF2B5EF4-FFF2-40B4-BE49-F238E27FC236}">
              <a16:creationId xmlns:a16="http://schemas.microsoft.com/office/drawing/2014/main" xmlns="" id="{F1E9640A-1852-4682-87E4-CD735C108B68}"/>
            </a:ext>
          </a:extLst>
        </xdr:cNvPr>
        <xdr:cNvSpPr/>
      </xdr:nvSpPr>
      <xdr:spPr bwMode="auto">
        <a:xfrm>
          <a:off x="19978687" y="1452562"/>
          <a:ext cx="976314" cy="511969"/>
        </a:xfrm>
        <a:prstGeom prst="wedgeRectCallout">
          <a:avLst>
            <a:gd name="adj1" fmla="val -145218"/>
            <a:gd name="adj2" fmla="val 97064"/>
          </a:avLst>
        </a:prstGeom>
        <a:ln w="12700">
          <a:solidFill>
            <a:srgbClr val="00B050"/>
          </a:solidFill>
          <a:headEnd type="none" w="med" len="med"/>
          <a:tailEnd type="none" w="med" len="med"/>
        </a:ln>
      </xdr:spPr>
      <xdr:style>
        <a:lnRef idx="0">
          <a:schemeClr val="accent5"/>
        </a:lnRef>
        <a:fillRef idx="3">
          <a:schemeClr val="accent5"/>
        </a:fillRef>
        <a:effectRef idx="3">
          <a:schemeClr val="accent5"/>
        </a:effectRef>
        <a:fontRef idx="minor">
          <a:schemeClr val="lt1"/>
        </a:fontRef>
      </xdr:style>
      <xdr:txBody>
        <a:bodyPr vertOverflow="clip" horzOverflow="clip" wrap="square" lIns="18288" tIns="0" rIns="0" bIns="0" rtlCol="0" anchor="ctr" upright="1"/>
        <a:lstStyle/>
        <a:p>
          <a:pPr algn="ctr"/>
          <a:r>
            <a:rPr lang="fr-FR" sz="1800" b="1" cap="none" spc="0">
              <a:ln w="10160">
                <a:solidFill>
                  <a:schemeClr val="accent5"/>
                </a:solidFill>
                <a:prstDash val="solid"/>
              </a:ln>
              <a:solidFill>
                <a:srgbClr val="000099"/>
              </a:solidFill>
              <a:effectLst>
                <a:outerShdw blurRad="38100" dist="22860" dir="5400000" algn="tl" rotWithShape="0">
                  <a:srgbClr val="000000">
                    <a:alpha val="30000"/>
                  </a:srgbClr>
                </a:outerShdw>
              </a:effectLst>
            </a:rPr>
            <a:t>Note </a:t>
          </a:r>
        </a:p>
      </xdr:txBody>
    </xdr:sp>
    <xdr:clientData fPrintsWithSheet="0"/>
  </xdr:twoCellAnchor>
  <xdr:twoCellAnchor>
    <xdr:from>
      <xdr:col>8</xdr:col>
      <xdr:colOff>53577</xdr:colOff>
      <xdr:row>2</xdr:row>
      <xdr:rowOff>60142</xdr:rowOff>
    </xdr:from>
    <xdr:to>
      <xdr:col>8</xdr:col>
      <xdr:colOff>341577</xdr:colOff>
      <xdr:row>3</xdr:row>
      <xdr:rowOff>363142</xdr:rowOff>
    </xdr:to>
    <xdr:sp macro="[0]!copie_cda" textlink="">
      <xdr:nvSpPr>
        <xdr:cNvPr id="20" name="ZoneTexte 19">
          <a:extLst>
            <a:ext uri="{FF2B5EF4-FFF2-40B4-BE49-F238E27FC236}">
              <a16:creationId xmlns:a16="http://schemas.microsoft.com/office/drawing/2014/main" xmlns="" id="{3E47E09E-E652-4CEF-ACA4-E450BC520673}"/>
            </a:ext>
          </a:extLst>
        </xdr:cNvPr>
        <xdr:cNvSpPr txBox="1"/>
      </xdr:nvSpPr>
      <xdr:spPr>
        <a:xfrm rot="16200000">
          <a:off x="14774108" y="1544017"/>
          <a:ext cx="684000" cy="288000"/>
        </a:xfrm>
        <a:prstGeom prst="rect">
          <a:avLst/>
        </a:prstGeom>
        <a:ln/>
      </xdr:spPr>
      <xdr:style>
        <a:lnRef idx="0">
          <a:schemeClr val="accent3"/>
        </a:lnRef>
        <a:fillRef idx="3">
          <a:schemeClr val="accent3"/>
        </a:fillRef>
        <a:effectRef idx="3">
          <a:schemeClr val="accent3"/>
        </a:effectRef>
        <a:fontRef idx="minor">
          <a:schemeClr val="lt1"/>
        </a:fontRef>
      </xdr:style>
      <xdr:txBody>
        <a:bodyPr vertOverflow="clip" horzOverflow="clip" wrap="square" rtlCol="0" anchor="ctr"/>
        <a:lstStyle/>
        <a:p>
          <a:pPr algn="ctr"/>
          <a:r>
            <a:rPr lang="fr-FR" sz="1200" b="0" cap="none" spc="0" baseline="0">
              <a:ln w="0"/>
              <a:solidFill>
                <a:schemeClr val="tx1"/>
              </a:solidFill>
              <a:effectLst>
                <a:outerShdw blurRad="38100" dist="19050" dir="2700000" algn="tl" rotWithShape="0">
                  <a:schemeClr val="dk1">
                    <a:alpha val="40000"/>
                  </a:schemeClr>
                </a:outerShdw>
              </a:effectLst>
            </a:rPr>
            <a:t>CDA</a:t>
          </a:r>
        </a:p>
      </xdr:txBody>
    </xdr:sp>
    <xdr:clientData/>
  </xdr:twoCellAnchor>
  <xdr:twoCellAnchor editAs="oneCell">
    <xdr:from>
      <xdr:col>22</xdr:col>
      <xdr:colOff>285750</xdr:colOff>
      <xdr:row>1</xdr:row>
      <xdr:rowOff>23812</xdr:rowOff>
    </xdr:from>
    <xdr:to>
      <xdr:col>23</xdr:col>
      <xdr:colOff>432188</xdr:colOff>
      <xdr:row>1</xdr:row>
      <xdr:rowOff>851812</xdr:rowOff>
    </xdr:to>
    <xdr:pic macro="[0]!remise_niveau_">
      <xdr:nvPicPr>
        <xdr:cNvPr id="21" name="Image 20" descr="Résultat de recherche d'images pour &quot;tiroir&quot;">
          <a:extLst>
            <a:ext uri="{FF2B5EF4-FFF2-40B4-BE49-F238E27FC236}">
              <a16:creationId xmlns:a16="http://schemas.microsoft.com/office/drawing/2014/main" xmlns="" id="{53316F8D-6FE7-4635-9EC2-5FF6ACDCFA14}"/>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6667"/>
        <a:stretch/>
      </xdr:blipFill>
      <xdr:spPr bwMode="auto">
        <a:xfrm>
          <a:off x="21455063" y="297656"/>
          <a:ext cx="753656" cy="82800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Project Budget">
      <a:dk1>
        <a:srgbClr val="000000"/>
      </a:dk1>
      <a:lt1>
        <a:srgbClr val="FFFFFF"/>
      </a:lt1>
      <a:dk2>
        <a:srgbClr val="510B0C"/>
      </a:dk2>
      <a:lt2>
        <a:srgbClr val="FCFAF3"/>
      </a:lt2>
      <a:accent1>
        <a:srgbClr val="E8A52E"/>
      </a:accent1>
      <a:accent2>
        <a:srgbClr val="44A5C4"/>
      </a:accent2>
      <a:accent3>
        <a:srgbClr val="F17724"/>
      </a:accent3>
      <a:accent4>
        <a:srgbClr val="C1272D"/>
      </a:accent4>
      <a:accent5>
        <a:srgbClr val="57B09A"/>
      </a:accent5>
      <a:accent6>
        <a:srgbClr val="902154"/>
      </a:accent6>
      <a:hlink>
        <a:srgbClr val="44A5C4"/>
      </a:hlink>
      <a:folHlink>
        <a:srgbClr val="902154"/>
      </a:folHlink>
    </a:clrScheme>
    <a:fontScheme name="Project Budget">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ln w="12700">
          <a:solidFill>
            <a:srgbClr val="00B050"/>
          </a:solidFill>
          <a:headEnd type="none" w="med" len="med"/>
          <a:tailEnd type="none" w="med" len="med"/>
        </a:ln>
      </a:spPr>
      <a:bodyPr vertOverflow="clip" horzOverflow="clip" wrap="square" lIns="18288" tIns="0" rIns="0" bIns="0" rtlCol="0" anchor="ctr" upright="1"/>
      <a:lstStyle>
        <a:defPPr algn="ctr">
          <a:defRPr sz="1800" b="1" cap="none" spc="0">
            <a:ln w="10160">
              <a:solidFill>
                <a:schemeClr val="accent5"/>
              </a:solidFill>
              <a:prstDash val="solid"/>
            </a:ln>
            <a:solidFill>
              <a:srgbClr val="000099"/>
            </a:solidFill>
            <a:effectLst>
              <a:outerShdw blurRad="38100" dist="22860" dir="5400000" algn="tl" rotWithShape="0">
                <a:srgbClr val="000000">
                  <a:alpha val="30000"/>
                </a:srgbClr>
              </a:outerShdw>
            </a:effectLst>
          </a:defRPr>
        </a:defPPr>
      </a:lstStyle>
      <a:style>
        <a:lnRef idx="0">
          <a:schemeClr val="accent5"/>
        </a:lnRef>
        <a:fillRef idx="3">
          <a:schemeClr val="accent5"/>
        </a:fillRef>
        <a:effectRef idx="3">
          <a:schemeClr val="accent5"/>
        </a:effectRef>
        <a:fontRef idx="minor">
          <a:schemeClr val="lt1"/>
        </a:fontRef>
      </a: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hakib.neghliz@yahoo.co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2" tint="-0.499984740745262"/>
    <pageSetUpPr autoPageBreaks="0" fitToPage="1"/>
  </sheetPr>
  <dimension ref="A1:S401"/>
  <sheetViews>
    <sheetView tabSelected="1" zoomScale="80" zoomScaleNormal="80" zoomScaleSheetLayoutView="90" zoomScalePageLayoutView="70" workbookViewId="0">
      <selection activeCell="J11" sqref="J11"/>
    </sheetView>
  </sheetViews>
  <sheetFormatPr defaultColWidth="9.140625" defaultRowHeight="16.5" customHeight="1"/>
  <cols>
    <col min="1" max="1" width="2.7109375" style="3" customWidth="1"/>
    <col min="2" max="2" width="76" style="3" customWidth="1"/>
    <col min="3" max="6" width="14.7109375" style="3" customWidth="1"/>
    <col min="7" max="7" width="83.5703125" style="3" customWidth="1"/>
    <col min="8" max="8" width="2.85546875" style="3" customWidth="1"/>
    <col min="9" max="9" width="5.7109375" style="4" customWidth="1"/>
    <col min="10" max="10" width="42.7109375" style="3" customWidth="1"/>
    <col min="11" max="14" width="6.7109375" style="3" customWidth="1"/>
    <col min="15" max="15" width="6.7109375" style="3" hidden="1" customWidth="1"/>
    <col min="16" max="19" width="10.7109375" style="3" hidden="1" customWidth="1"/>
    <col min="20" max="20" width="0" style="3" hidden="1" customWidth="1"/>
    <col min="21" max="16384" width="9.140625" style="3"/>
  </cols>
  <sheetData>
    <row r="1" spans="1:19" ht="21.95" customHeight="1" thickBot="1">
      <c r="A1" s="1"/>
      <c r="B1" s="2"/>
      <c r="C1" s="2"/>
      <c r="D1" s="2"/>
      <c r="E1" s="2"/>
      <c r="F1" s="2"/>
      <c r="G1" s="125" t="str">
        <f>IF(H2&gt;0,"Attention modification : consulter l'onglet ""Mod"".","")</f>
        <v/>
      </c>
      <c r="H1" s="126"/>
      <c r="I1" s="126"/>
      <c r="J1" s="126"/>
    </row>
    <row r="2" spans="1:19" ht="79.5" customHeight="1">
      <c r="A2" s="1"/>
      <c r="B2" s="115" t="s">
        <v>25</v>
      </c>
      <c r="C2" s="115"/>
      <c r="D2" s="115"/>
      <c r="E2" s="115"/>
      <c r="F2" s="115"/>
      <c r="G2" s="116"/>
      <c r="H2" s="74"/>
      <c r="J2" s="5" t="str">
        <f>IF(OR(G3=0,G4=0),"Inscris les clubs, cellules ""G3 et G4""
Dans la cellule concernée,
Note les premières lettres, 
Puis utilise la liste déroulante.","")</f>
        <v/>
      </c>
      <c r="K2" s="104" t="str">
        <f>B5</f>
        <v>Paturot Alain (Gr.D1)</v>
      </c>
      <c r="L2" s="104"/>
      <c r="M2" s="104"/>
      <c r="N2" s="104"/>
      <c r="O2" s="6"/>
      <c r="P2" s="7"/>
    </row>
    <row r="3" spans="1:19" s="11" customFormat="1" ht="30" customHeight="1">
      <c r="A3" s="8"/>
      <c r="B3" s="9" t="s">
        <v>6</v>
      </c>
      <c r="C3" s="109" t="s">
        <v>45</v>
      </c>
      <c r="D3" s="110"/>
      <c r="E3" s="105" t="s">
        <v>7</v>
      </c>
      <c r="F3" s="10" t="s">
        <v>13</v>
      </c>
      <c r="G3" s="73" t="s">
        <v>43</v>
      </c>
      <c r="I3" s="12"/>
      <c r="J3" s="5" t="str">
        <f>IF(C3=0,"Renseigne la compétition.
Cellule ""C3"".","")</f>
        <v/>
      </c>
      <c r="K3" s="104"/>
      <c r="L3" s="104"/>
      <c r="M3" s="104"/>
      <c r="N3" s="104"/>
      <c r="O3" s="6"/>
      <c r="P3" s="3"/>
      <c r="Q3" s="3"/>
      <c r="R3" s="3"/>
    </row>
    <row r="4" spans="1:19" s="11" customFormat="1" ht="30" customHeight="1">
      <c r="A4" s="8"/>
      <c r="B4" s="111" t="s">
        <v>8</v>
      </c>
      <c r="C4" s="111"/>
      <c r="D4" s="112"/>
      <c r="E4" s="106"/>
      <c r="F4" s="10" t="s">
        <v>14</v>
      </c>
      <c r="G4" s="73" t="s">
        <v>44</v>
      </c>
      <c r="I4" s="12"/>
      <c r="J4" s="5" t="str">
        <f>IF(B5=0,"Inscris l'identité de l'arbitre, cellule ""B5"".
 Même méthode que pour les clubs.","")</f>
        <v/>
      </c>
      <c r="K4" s="104"/>
      <c r="L4" s="104"/>
      <c r="M4" s="104"/>
      <c r="N4" s="104"/>
      <c r="O4" s="6"/>
    </row>
    <row r="5" spans="1:19" s="11" customFormat="1" ht="30" customHeight="1">
      <c r="A5" s="8"/>
      <c r="B5" s="113" t="s">
        <v>42</v>
      </c>
      <c r="C5" s="114"/>
      <c r="D5" s="110"/>
      <c r="E5" s="107" t="s">
        <v>10</v>
      </c>
      <c r="F5" s="13" t="s">
        <v>13</v>
      </c>
      <c r="G5" s="14" t="s">
        <v>46</v>
      </c>
      <c r="I5" s="12"/>
      <c r="J5" s="5" t="str">
        <f>IF(C6=0,"Renseigne la catégorie,                                        cellule ""C5"".","")</f>
        <v/>
      </c>
      <c r="K5" s="104"/>
      <c r="L5" s="104"/>
      <c r="M5" s="104"/>
      <c r="N5" s="104"/>
      <c r="O5" s="6"/>
    </row>
    <row r="6" spans="1:19" s="11" customFormat="1" ht="30" customHeight="1">
      <c r="A6" s="8"/>
      <c r="B6" s="15" t="s">
        <v>9</v>
      </c>
      <c r="C6" s="109" t="s">
        <v>48</v>
      </c>
      <c r="D6" s="110"/>
      <c r="E6" s="108"/>
      <c r="F6" s="16" t="s">
        <v>14</v>
      </c>
      <c r="G6" s="14" t="s">
        <v>47</v>
      </c>
      <c r="I6" s="17"/>
      <c r="J6" s="5" t="str">
        <f>IF(ISBLANK(G5),"Renseigne le nombre de but(s) marqué(s), cellules ""G5 et G6"".",IF(ISBLANK(G6),"Renseigne le nombre de but(s) marqué(s), cellules ""G5 et G6"".",""))</f>
        <v/>
      </c>
      <c r="K6" s="77">
        <f>(O13+O21+O25+L306+O31)/4</f>
        <v>16.123803500000001</v>
      </c>
      <c r="L6" s="77"/>
      <c r="M6" s="77">
        <f>((O13*1)+(O21*3)+(O25*3)+(O31*3))/10</f>
        <v>16.028564199999998</v>
      </c>
      <c r="N6" s="77"/>
      <c r="O6" s="18"/>
      <c r="P6" s="19">
        <f>(P13+P21+P25+P308+P31)/4</f>
        <v>1.642857</v>
      </c>
      <c r="Q6" s="19">
        <f>(Q13+Q21+Q25+Q308+Q31)/4</f>
        <v>13.480946499999998</v>
      </c>
      <c r="R6" s="19">
        <f>(R13+R21+R25+R308+R31)/4</f>
        <v>1</v>
      </c>
      <c r="S6" s="19">
        <f>(S13+S21+S25+S308+S31)/4</f>
        <v>0</v>
      </c>
    </row>
    <row r="7" spans="1:19" ht="39.950000000000003" customHeight="1">
      <c r="A7" s="1"/>
      <c r="B7" s="20" t="s">
        <v>2</v>
      </c>
      <c r="C7" s="21" t="s">
        <v>38</v>
      </c>
      <c r="D7" s="21" t="s">
        <v>39</v>
      </c>
      <c r="E7" s="21" t="s">
        <v>40</v>
      </c>
      <c r="F7" s="21" t="s">
        <v>41</v>
      </c>
      <c r="G7" s="22" t="s">
        <v>5</v>
      </c>
      <c r="J7" s="5" t="e">
        <f>IF(OR(B41=0,B43=0),"Renseigne la date, cellule ""B43"".                         Ton nom et prénon, cellule ""B41"".","")</f>
        <v>#REF!</v>
      </c>
      <c r="K7" s="23"/>
      <c r="L7" s="23"/>
      <c r="M7" s="23"/>
      <c r="N7" s="23"/>
      <c r="O7" s="23"/>
      <c r="P7" s="11"/>
      <c r="Q7" s="11"/>
      <c r="R7" s="11"/>
    </row>
    <row r="8" spans="1:19" ht="45" customHeight="1">
      <c r="A8" s="1"/>
      <c r="B8" s="24" t="s">
        <v>22</v>
      </c>
      <c r="C8" s="25"/>
      <c r="D8" s="25" t="s">
        <v>51</v>
      </c>
      <c r="E8" s="25"/>
      <c r="F8" s="25"/>
      <c r="G8" s="123" t="s">
        <v>52</v>
      </c>
      <c r="H8" s="75"/>
      <c r="I8" s="26">
        <f>COUNTA(C8:F8)</f>
        <v>1</v>
      </c>
      <c r="J8" s="27" t="str">
        <f>IF(I8=1,"OK",IF(I8=0,"Il manque une (des) croix sur cette ligne.",IF(I8&gt;1,"Il y a trop de croix sur cette ligne.")))</f>
        <v>OK</v>
      </c>
      <c r="K8" s="28"/>
      <c r="L8" s="29"/>
      <c r="M8" s="29"/>
      <c r="N8" s="29"/>
      <c r="O8" s="29"/>
      <c r="P8" s="30" t="str">
        <f>IF(C8="xxx",4,IF(C8="xx",3.8,IF(C8="x",3.6,"")))</f>
        <v/>
      </c>
      <c r="Q8" s="31">
        <f>IF(D8="xxx",3.4,IF(D8="xx",3.2,IF(D8="x",3,"")))</f>
        <v>3.4</v>
      </c>
      <c r="R8" s="31" t="str">
        <f>IF(E8="xxx",2.8,IF(E8="xx",2.4,IF(E8="x",2,"")))</f>
        <v/>
      </c>
      <c r="S8" s="31" t="str">
        <f>IF(F8="xxx",1.6,IF(F8="xx",1,IF(F8="x",0.4,"")))</f>
        <v/>
      </c>
    </row>
    <row r="9" spans="1:19" ht="45" customHeight="1">
      <c r="A9" s="1"/>
      <c r="B9" s="24" t="s">
        <v>23</v>
      </c>
      <c r="C9" s="25"/>
      <c r="D9" s="25" t="s">
        <v>51</v>
      </c>
      <c r="E9" s="25"/>
      <c r="F9" s="25"/>
      <c r="G9" s="124"/>
      <c r="I9" s="26">
        <f>COUNTA(C9:F9)</f>
        <v>1</v>
      </c>
      <c r="J9" s="27" t="str">
        <f t="shared" ref="J9:J12" si="0">IF(I9=1,"OK",IF(I9=0,"Il manque une (des) croix sur cette ligne.",IF(I9&gt;1,"Il y a trop de croix sur cette ligne.")))</f>
        <v>OK</v>
      </c>
      <c r="P9" s="30" t="str">
        <f>IF(C9="xxx",4,IF(C9="xx",3.8,IF(C9="x",3.6,"")))</f>
        <v/>
      </c>
      <c r="Q9" s="31">
        <f>IF(D9="xxx",3.4,IF(D9="xx",3.2,IF(D9="x",3,"")))</f>
        <v>3.4</v>
      </c>
      <c r="R9" s="31" t="str">
        <f>IF(E9="xxx",2.8,IF(E9="xx",2.4,IF(E9="x",2,"")))</f>
        <v/>
      </c>
      <c r="S9" s="31" t="str">
        <f>IF(F9="xxx",1.6,IF(F9="xx",1,IF(F9="x",0.4,"")))</f>
        <v/>
      </c>
    </row>
    <row r="10" spans="1:19" ht="45" customHeight="1">
      <c r="A10" s="1"/>
      <c r="B10" s="24" t="s">
        <v>1</v>
      </c>
      <c r="C10" s="25"/>
      <c r="D10" s="25" t="s">
        <v>51</v>
      </c>
      <c r="E10" s="25"/>
      <c r="F10" s="25"/>
      <c r="G10" s="124"/>
      <c r="I10" s="26">
        <f>COUNTA(C10:F10)</f>
        <v>1</v>
      </c>
      <c r="J10" s="27" t="str">
        <f t="shared" si="0"/>
        <v>OK</v>
      </c>
      <c r="P10" s="30" t="str">
        <f>IF(C10="xxx",4,IF(C10="xx",3.8,IF(C10="x",3.6,"")))</f>
        <v/>
      </c>
      <c r="Q10" s="31">
        <f>IF(D10="xxx",3.4,IF(D10="xx",3.2,IF(D10="x",3,"")))</f>
        <v>3.4</v>
      </c>
      <c r="R10" s="31" t="str">
        <f>IF(E10="xxx",2.8,IF(E10="xx",2.4,IF(E10="x",2,"")))</f>
        <v/>
      </c>
      <c r="S10" s="31" t="str">
        <f>IF(F10="xxx",1.6,IF(F10="xx",1,IF(F10="x",0.4,"")))</f>
        <v/>
      </c>
    </row>
    <row r="11" spans="1:19" ht="45" customHeight="1">
      <c r="A11" s="1"/>
      <c r="B11" s="24" t="s">
        <v>15</v>
      </c>
      <c r="C11" s="25"/>
      <c r="D11" s="25" t="s">
        <v>53</v>
      </c>
      <c r="E11" s="25"/>
      <c r="F11" s="25"/>
      <c r="G11" s="124"/>
      <c r="I11" s="26">
        <f>COUNTA(C11:F11)</f>
        <v>1</v>
      </c>
      <c r="J11" s="27" t="str">
        <f t="shared" si="0"/>
        <v>OK</v>
      </c>
      <c r="P11" s="30" t="str">
        <f>IF(C11="xxx",4,IF(C11="xx",3.8,IF(C11="x",3.6,"")))</f>
        <v/>
      </c>
      <c r="Q11" s="31">
        <f>IF(D11="xxx",3.4,IF(D11="xx",3.2,IF(D11="x",3,"")))</f>
        <v>3.2</v>
      </c>
      <c r="R11" s="31" t="str">
        <f>IF(E11="xxx",2.8,IF(E11="xx",2.4,IF(E11="x",2,"")))</f>
        <v/>
      </c>
      <c r="S11" s="31" t="str">
        <f>IF(F11="xxx",1.6,IF(F11="xx",1,IF(F11="x",0.4,"")))</f>
        <v/>
      </c>
    </row>
    <row r="12" spans="1:19" ht="45" customHeight="1">
      <c r="A12" s="1"/>
      <c r="B12" s="24" t="s">
        <v>24</v>
      </c>
      <c r="C12" s="25"/>
      <c r="D12" s="25" t="s">
        <v>53</v>
      </c>
      <c r="E12" s="25"/>
      <c r="F12" s="25"/>
      <c r="G12" s="124"/>
      <c r="I12" s="26">
        <f>COUNTA(C12:F12)</f>
        <v>1</v>
      </c>
      <c r="J12" s="27" t="str">
        <f t="shared" si="0"/>
        <v>OK</v>
      </c>
      <c r="P12" s="30" t="str">
        <f>IF(C12="xxx",4,IF(C12="xx",3.8,IF(C12="x",3.6,"")))</f>
        <v/>
      </c>
      <c r="Q12" s="31">
        <f>IF(D12="xxx",3.4,IF(D12="xx",3.2,IF(D12="x",3,"")))</f>
        <v>3.2</v>
      </c>
      <c r="R12" s="31" t="str">
        <f>IF(E12="xxx",2.8,IF(E12="xx",2.4,IF(E12="x",2,"")))</f>
        <v/>
      </c>
      <c r="S12" s="31" t="str">
        <f>IF(F12="xxx",1.6,IF(F12="xx",1,IF(F12="x",0.4,"")))</f>
        <v/>
      </c>
    </row>
    <row r="13" spans="1:19" ht="39.950000000000003" customHeight="1">
      <c r="A13" s="1"/>
      <c r="B13" s="32" t="s">
        <v>3</v>
      </c>
      <c r="C13" s="33" t="s">
        <v>38</v>
      </c>
      <c r="D13" s="33" t="s">
        <v>39</v>
      </c>
      <c r="E13" s="33" t="s">
        <v>40</v>
      </c>
      <c r="F13" s="33" t="s">
        <v>41</v>
      </c>
      <c r="G13" s="34" t="s">
        <v>5</v>
      </c>
      <c r="I13" s="35"/>
      <c r="J13" s="36" t="str">
        <f>IF(I13&lt;&gt;0,"Note du paragraphe modifiée.","")</f>
        <v/>
      </c>
      <c r="O13" s="19">
        <f>P13+Q13+R13+S13+I13</f>
        <v>16.599999999999998</v>
      </c>
      <c r="P13" s="19">
        <f>SUM(P8:P12)</f>
        <v>0</v>
      </c>
      <c r="Q13" s="19">
        <f>SUM(Q8:Q12)</f>
        <v>16.599999999999998</v>
      </c>
      <c r="R13" s="19">
        <f>SUM(R8:R12)</f>
        <v>0</v>
      </c>
      <c r="S13" s="19">
        <f>SUM(S8:S12)</f>
        <v>0</v>
      </c>
    </row>
    <row r="14" spans="1:19" ht="45" customHeight="1">
      <c r="A14" s="1"/>
      <c r="B14" s="37" t="s">
        <v>26</v>
      </c>
      <c r="C14" s="25"/>
      <c r="D14" s="25" t="s">
        <v>53</v>
      </c>
      <c r="E14" s="25"/>
      <c r="F14" s="25"/>
      <c r="G14" s="120" t="s">
        <v>56</v>
      </c>
      <c r="I14" s="26">
        <f>COUNTA(C14:F14)</f>
        <v>1</v>
      </c>
      <c r="J14" s="27" t="str">
        <f>IF(I14=1,"OK",IF(I14=0,"Il manque une (des) croix sur cette ligne.",IF(I14&gt;1,"Il y a trop de croix sur cette ligne.")))</f>
        <v>OK</v>
      </c>
      <c r="O14" s="38"/>
      <c r="P14" s="30" t="str">
        <f t="shared" ref="P14:P20" si="1">IF(C14="xxx",2.857142,IF(C14="xx",2.71428,IF(C14="x",2.571428,"")))</f>
        <v/>
      </c>
      <c r="Q14" s="30">
        <f t="shared" ref="Q14:Q20" si="2">IF(D14="xxx",2.42857,IF(D14="xx",2.28571,IF(D14="x",2.14285,"")))</f>
        <v>2.2857099999999999</v>
      </c>
      <c r="R14" s="31" t="str">
        <f t="shared" ref="R14:R20" si="3">IF(E14="xxx",2,IF(E14="xx",1.71428,IF(E14="x",1.42857,"")))</f>
        <v/>
      </c>
      <c r="S14" s="31" t="str">
        <f t="shared" ref="S14:S20" si="4">IF(F14="xxx",1.142857,IF(F14="xx",0.714285,IF(F14="x",0.28571,"")))</f>
        <v/>
      </c>
    </row>
    <row r="15" spans="1:19" ht="45" customHeight="1">
      <c r="A15" s="1"/>
      <c r="B15" s="39" t="s">
        <v>16</v>
      </c>
      <c r="C15" s="25" t="s">
        <v>54</v>
      </c>
      <c r="D15" s="25"/>
      <c r="E15" s="25"/>
      <c r="F15" s="25"/>
      <c r="G15" s="121"/>
      <c r="I15" s="26">
        <f>COUNTA(C15:F15)</f>
        <v>1</v>
      </c>
      <c r="J15" s="27" t="str">
        <f t="shared" ref="J15:J16" si="5">IF(I15=1,"OK",IF(I15=0,"Il manque une (des) croix sur cette ligne.",IF(I15&gt;1,"Il y a trop de croix sur cette ligne.")))</f>
        <v>OK</v>
      </c>
      <c r="O15" s="38"/>
      <c r="P15" s="30">
        <f t="shared" si="1"/>
        <v>2.571428</v>
      </c>
      <c r="Q15" s="30" t="str">
        <f t="shared" si="2"/>
        <v/>
      </c>
      <c r="R15" s="31" t="str">
        <f t="shared" si="3"/>
        <v/>
      </c>
      <c r="S15" s="31" t="str">
        <f t="shared" si="4"/>
        <v/>
      </c>
    </row>
    <row r="16" spans="1:19" ht="45" customHeight="1">
      <c r="A16" s="1"/>
      <c r="B16" s="39" t="s">
        <v>0</v>
      </c>
      <c r="C16" s="25"/>
      <c r="D16" s="25" t="s">
        <v>53</v>
      </c>
      <c r="E16" s="25"/>
      <c r="F16" s="25"/>
      <c r="G16" s="121"/>
      <c r="I16" s="26">
        <f>COUNTA(C16:F16)</f>
        <v>1</v>
      </c>
      <c r="J16" s="27" t="str">
        <f t="shared" si="5"/>
        <v>OK</v>
      </c>
      <c r="O16" s="38"/>
      <c r="P16" s="30" t="str">
        <f t="shared" si="1"/>
        <v/>
      </c>
      <c r="Q16" s="30">
        <f t="shared" si="2"/>
        <v>2.2857099999999999</v>
      </c>
      <c r="R16" s="31" t="str">
        <f t="shared" si="3"/>
        <v/>
      </c>
      <c r="S16" s="31" t="str">
        <f t="shared" si="4"/>
        <v/>
      </c>
    </row>
    <row r="17" spans="1:19" ht="45" customHeight="1">
      <c r="A17" s="1"/>
      <c r="B17" s="39" t="s">
        <v>28</v>
      </c>
      <c r="C17" s="25"/>
      <c r="D17" s="25" t="s">
        <v>53</v>
      </c>
      <c r="E17" s="25"/>
      <c r="F17" s="25"/>
      <c r="G17" s="121"/>
      <c r="I17" s="26">
        <f t="shared" ref="I17:I20" si="6">COUNTA(C17:F17)</f>
        <v>1</v>
      </c>
      <c r="J17" s="27" t="str">
        <f>IF(I17=1,"OK",IF(I17=0,"Il manque une (des) croix sur cette ligne.",IF(I17&gt;1,"Il y a trop de croix sur cette ligne.")))</f>
        <v>OK</v>
      </c>
      <c r="O17" s="38"/>
      <c r="P17" s="30" t="str">
        <f t="shared" si="1"/>
        <v/>
      </c>
      <c r="Q17" s="30">
        <f t="shared" si="2"/>
        <v>2.2857099999999999</v>
      </c>
      <c r="R17" s="31" t="str">
        <f t="shared" si="3"/>
        <v/>
      </c>
      <c r="S17" s="31" t="str">
        <f t="shared" si="4"/>
        <v/>
      </c>
    </row>
    <row r="18" spans="1:19" ht="45" customHeight="1">
      <c r="A18" s="1"/>
      <c r="B18" s="39" t="s">
        <v>27</v>
      </c>
      <c r="C18" s="25"/>
      <c r="D18" s="25" t="s">
        <v>54</v>
      </c>
      <c r="E18" s="25"/>
      <c r="F18" s="25"/>
      <c r="G18" s="121"/>
      <c r="I18" s="26">
        <f t="shared" si="6"/>
        <v>1</v>
      </c>
      <c r="J18" s="27" t="str">
        <f>IF(I18=1,"OK",IF(I18=0,"Il manque une (des) croix sur cette ligne.",IF(I18&gt;1,"Il y a trop de croix sur cette ligne.")))</f>
        <v>OK</v>
      </c>
      <c r="O18" s="38"/>
      <c r="P18" s="30" t="str">
        <f t="shared" si="1"/>
        <v/>
      </c>
      <c r="Q18" s="30">
        <f t="shared" si="2"/>
        <v>2.1428500000000001</v>
      </c>
      <c r="R18" s="31" t="str">
        <f t="shared" si="3"/>
        <v/>
      </c>
      <c r="S18" s="31" t="str">
        <f t="shared" si="4"/>
        <v/>
      </c>
    </row>
    <row r="19" spans="1:19" ht="45" customHeight="1">
      <c r="A19" s="40"/>
      <c r="B19" s="39" t="s">
        <v>17</v>
      </c>
      <c r="C19" s="25"/>
      <c r="D19" s="25" t="s">
        <v>51</v>
      </c>
      <c r="E19" s="25"/>
      <c r="F19" s="25"/>
      <c r="G19" s="121"/>
      <c r="I19" s="26">
        <f t="shared" si="6"/>
        <v>1</v>
      </c>
      <c r="J19" s="27" t="str">
        <f>IF(I19=1,"OK",IF(I19=0,"Il manque une (des) croix sur cette ligne.",IF(I19&gt;1,"Il y a trop de croix sur cette ligne.")))</f>
        <v>OK</v>
      </c>
      <c r="O19" s="38"/>
      <c r="P19" s="30" t="str">
        <f t="shared" si="1"/>
        <v/>
      </c>
      <c r="Q19" s="30">
        <f t="shared" si="2"/>
        <v>2.4285700000000001</v>
      </c>
      <c r="R19" s="31" t="str">
        <f t="shared" si="3"/>
        <v/>
      </c>
      <c r="S19" s="31" t="str">
        <f t="shared" si="4"/>
        <v/>
      </c>
    </row>
    <row r="20" spans="1:19" ht="45" customHeight="1">
      <c r="A20" s="40"/>
      <c r="B20" s="39" t="s">
        <v>29</v>
      </c>
      <c r="C20" s="25"/>
      <c r="D20" s="25" t="s">
        <v>51</v>
      </c>
      <c r="E20" s="25"/>
      <c r="F20" s="25"/>
      <c r="G20" s="122"/>
      <c r="I20" s="26">
        <f t="shared" si="6"/>
        <v>1</v>
      </c>
      <c r="J20" s="27" t="str">
        <f>IF(I20=1,"OK",IF(I20=0,"Il manque une (des) croix sur cette ligne.",IF(I20&gt;1,"Il y a trop de croix sur cette ligne.")))</f>
        <v>OK</v>
      </c>
      <c r="O20" s="38"/>
      <c r="P20" s="30" t="str">
        <f t="shared" si="1"/>
        <v/>
      </c>
      <c r="Q20" s="30">
        <f t="shared" si="2"/>
        <v>2.4285700000000001</v>
      </c>
      <c r="R20" s="31" t="str">
        <f t="shared" si="3"/>
        <v/>
      </c>
      <c r="S20" s="31" t="str">
        <f t="shared" si="4"/>
        <v/>
      </c>
    </row>
    <row r="21" spans="1:19" ht="39.950000000000003" customHeight="1">
      <c r="A21" s="40"/>
      <c r="B21" s="41" t="s">
        <v>32</v>
      </c>
      <c r="C21" s="42" t="s">
        <v>38</v>
      </c>
      <c r="D21" s="42" t="s">
        <v>39</v>
      </c>
      <c r="E21" s="42" t="s">
        <v>40</v>
      </c>
      <c r="F21" s="42" t="s">
        <v>41</v>
      </c>
      <c r="G21" s="43" t="s">
        <v>5</v>
      </c>
      <c r="I21" s="35"/>
      <c r="J21" s="36" t="str">
        <f>IF(I21&lt;&gt;0,"Note du paragraphe modifiée.","")</f>
        <v/>
      </c>
      <c r="O21" s="19">
        <f>P21+Q21+R21+S21+I21</f>
        <v>16.428548000000003</v>
      </c>
      <c r="P21" s="19">
        <f>SUM(P14:P20)</f>
        <v>2.571428</v>
      </c>
      <c r="Q21" s="19">
        <f>SUM(Q14:Q20)</f>
        <v>13.857120000000002</v>
      </c>
      <c r="R21" s="19">
        <f>SUM(R14:R20)</f>
        <v>0</v>
      </c>
      <c r="S21" s="19">
        <f t="shared" ref="S21" si="7">SUM(S14:S20)</f>
        <v>0</v>
      </c>
    </row>
    <row r="22" spans="1:19" ht="50.1" customHeight="1">
      <c r="A22" s="40"/>
      <c r="B22" s="39" t="s">
        <v>18</v>
      </c>
      <c r="C22" s="25"/>
      <c r="D22" s="25" t="s">
        <v>53</v>
      </c>
      <c r="E22" s="25"/>
      <c r="F22" s="25"/>
      <c r="G22" s="117" t="s">
        <v>55</v>
      </c>
      <c r="I22" s="44">
        <f>COUNTA(C22:F22)</f>
        <v>1</v>
      </c>
      <c r="J22" s="27" t="str">
        <f>IF(I22=1,"OK",IF(I22=0,"Il manque une (des) croix sur cette ligne.",IF(I22&gt;1,"Il y a trop de croix sur cette ligne.")))</f>
        <v>OK</v>
      </c>
      <c r="O22" s="38"/>
      <c r="P22" s="30" t="str">
        <f>IF(C22="xxx",6.666666,IF(C22="xx",6.33333,IF(C22="x",6,"")))</f>
        <v/>
      </c>
      <c r="Q22" s="30">
        <f>IF(D22="xxx",5.666666,IF(D22="xx",5.333333,IF(D22="x",5,"")))</f>
        <v>5.3333329999999997</v>
      </c>
      <c r="R22" s="31" t="str">
        <f>IF(E22="xxx",4.66666,IF(E22="xx",4,IF(E22="x",3.33333,"")))</f>
        <v/>
      </c>
      <c r="S22" s="31" t="str">
        <f>IF(F22="xxx",2.66666,IF(F22="xx",1.66666,IF(F22="x",0.66666,"")))</f>
        <v/>
      </c>
    </row>
    <row r="23" spans="1:19" ht="50.1" customHeight="1">
      <c r="A23" s="40"/>
      <c r="B23" s="39" t="s">
        <v>19</v>
      </c>
      <c r="C23" s="25"/>
      <c r="D23" s="25"/>
      <c r="E23" s="25" t="s">
        <v>53</v>
      </c>
      <c r="F23" s="25"/>
      <c r="G23" s="118"/>
      <c r="I23" s="44">
        <f>COUNTA(C23:F23)</f>
        <v>1</v>
      </c>
      <c r="J23" s="27" t="str">
        <f>IF(I23=1,"OK",IF(I23=0,"Il manque une (des) croix sur cette ligne.",IF(I23&gt;1,"Il y a trop de croix sur cette ligne.")))</f>
        <v>OK</v>
      </c>
      <c r="O23" s="38"/>
      <c r="P23" s="30" t="str">
        <f>IF(C23="xxx",6.666666,IF(C23="xx",6.33333,IF(C23="x",6,"")))</f>
        <v/>
      </c>
      <c r="Q23" s="30" t="str">
        <f>IF(D23="xxx",5.666666,IF(D23="xx",5.333333,IF(D23="x",5,"")))</f>
        <v/>
      </c>
      <c r="R23" s="31">
        <f>IF(E23="xxx",4.66666,IF(E23="xx",4,IF(E23="x",3.33333,"")))</f>
        <v>4</v>
      </c>
      <c r="S23" s="31" t="str">
        <f>IF(F23="xxx",2.66666,IF(F23="xx",1.66666,IF(F23="x",0.66666,"")))</f>
        <v/>
      </c>
    </row>
    <row r="24" spans="1:19" ht="50.1" customHeight="1">
      <c r="A24" s="40"/>
      <c r="B24" s="39" t="s">
        <v>30</v>
      </c>
      <c r="C24" s="25"/>
      <c r="D24" s="25" t="s">
        <v>53</v>
      </c>
      <c r="E24" s="25"/>
      <c r="F24" s="25"/>
      <c r="G24" s="119"/>
      <c r="I24" s="44">
        <f>COUNTA(C24:F24)</f>
        <v>1</v>
      </c>
      <c r="J24" s="27" t="str">
        <f t="shared" ref="J24" si="8">IF(I24=1,"OK",IF(I24=0,"Il manque une (des) croix sur cette ligne.",IF(I24&gt;1,"Il y a trop de croix sur cette ligne.")))</f>
        <v>OK</v>
      </c>
      <c r="O24" s="38"/>
      <c r="P24" s="30" t="str">
        <f>IF(C24="xxx",6.666666,IF(C24="xx",6.33333,IF(C24="x",6,"")))</f>
        <v/>
      </c>
      <c r="Q24" s="30">
        <f>IF(D24="xxx",5.666666,IF(D24="xx",5.333333,IF(D24="x",5,"")))</f>
        <v>5.3333329999999997</v>
      </c>
      <c r="R24" s="31" t="str">
        <f>IF(E24="xxx",4.66666,IF(E24="xx",4,IF(E24="x",3.33333,"")))</f>
        <v/>
      </c>
      <c r="S24" s="31" t="str">
        <f>IF(F24="xxx",2.66666,IF(F24="xx",1.66666,IF(F24="x",0.66666,"")))</f>
        <v/>
      </c>
    </row>
    <row r="25" spans="1:19" ht="39.950000000000003" customHeight="1">
      <c r="A25" s="40"/>
      <c r="B25" s="45" t="s">
        <v>31</v>
      </c>
      <c r="C25" s="46" t="s">
        <v>38</v>
      </c>
      <c r="D25" s="46" t="s">
        <v>39</v>
      </c>
      <c r="E25" s="46" t="s">
        <v>40</v>
      </c>
      <c r="F25" s="46" t="s">
        <v>41</v>
      </c>
      <c r="G25" s="47" t="s">
        <v>5</v>
      </c>
      <c r="I25" s="35"/>
      <c r="J25" s="36" t="str">
        <f>IF(I25&lt;&gt;0,"Note du paragraphe modifiée.","")</f>
        <v/>
      </c>
      <c r="O25" s="19">
        <f>P25+Q25+R25+S25+I25</f>
        <v>14.666665999999999</v>
      </c>
      <c r="P25" s="19">
        <f>SUM(P22:P24)</f>
        <v>0</v>
      </c>
      <c r="Q25" s="19">
        <f>SUM(Q22:Q24)</f>
        <v>10.666665999999999</v>
      </c>
      <c r="R25" s="19">
        <f>SUM(R22:R24)</f>
        <v>4</v>
      </c>
      <c r="S25" s="19">
        <f>SUM(S22:S24)</f>
        <v>0</v>
      </c>
    </row>
    <row r="26" spans="1:19" ht="45" customHeight="1">
      <c r="A26" s="40"/>
      <c r="B26" s="39" t="s">
        <v>33</v>
      </c>
      <c r="C26" s="25"/>
      <c r="D26" s="25" t="s">
        <v>53</v>
      </c>
      <c r="E26" s="25"/>
      <c r="F26" s="25"/>
      <c r="G26" s="82" t="s">
        <v>57</v>
      </c>
      <c r="I26" s="44">
        <f>COUNTA(C26:F26)</f>
        <v>1</v>
      </c>
      <c r="J26" s="27" t="str">
        <f>IF(I26=1,"OK",IF(I26=0,"Il manque une (des) croix sur cette ligne.",IF(I26&gt;1,"Il y a trop de croix sur cette ligne.")))</f>
        <v>OK</v>
      </c>
      <c r="O26" s="38"/>
      <c r="P26" s="30" t="str">
        <f>IF(C26="xxx",4,IF(C26="xx",3.8,IF(C26="x",3.6,"")))</f>
        <v/>
      </c>
      <c r="Q26" s="30">
        <f>IF(D26="xxx",3.4,IF(D26="xx",3.2,IF(D26="x",3,"")))</f>
        <v>3.2</v>
      </c>
      <c r="R26" s="31" t="str">
        <f>IF(E26="xxx",2.8,IF(E26="xx",2.4,IF(E26="x",2,"")))</f>
        <v/>
      </c>
      <c r="S26" s="31" t="str">
        <f>IF(F26="xxx",1.6,IF(F26="xx",1,IF(F26="x",0.4,"")))</f>
        <v/>
      </c>
    </row>
    <row r="27" spans="1:19" ht="45" customHeight="1">
      <c r="A27" s="40"/>
      <c r="B27" s="39" t="s">
        <v>21</v>
      </c>
      <c r="C27" s="25"/>
      <c r="D27" s="25" t="s">
        <v>54</v>
      </c>
      <c r="E27" s="25"/>
      <c r="F27" s="25"/>
      <c r="G27" s="83"/>
      <c r="I27" s="44">
        <f t="shared" ref="I27:I30" si="9">COUNTA(C27:F27)</f>
        <v>1</v>
      </c>
      <c r="J27" s="27" t="str">
        <f>IF(I27=1,"OK",IF(I27=0,"Il manque une (des) croix sur cette ligne.",IF(I27&gt;1,"Il y a trop de croix sur cette ligne.")))</f>
        <v>OK</v>
      </c>
      <c r="O27" s="38"/>
      <c r="P27" s="30" t="str">
        <f>IF(C27="xxx",4,IF(C27="xx",3.8,IF(C27="x",3.6,"")))</f>
        <v/>
      </c>
      <c r="Q27" s="30">
        <f>IF(D27="xxx",3.4,IF(D27="xx",3.2,IF(D27="x",3,"")))</f>
        <v>3</v>
      </c>
      <c r="R27" s="31" t="str">
        <f>IF(E27="xxx",2.8,IF(E27="xx",2.4,IF(E27="x",2,"")))</f>
        <v/>
      </c>
      <c r="S27" s="31" t="str">
        <f>IF(F27="xxx",1.6,IF(F27="xx",1,IF(F27="x",0.4,"")))</f>
        <v/>
      </c>
    </row>
    <row r="28" spans="1:19" ht="45" customHeight="1">
      <c r="A28" s="40"/>
      <c r="B28" s="39" t="s">
        <v>34</v>
      </c>
      <c r="C28" s="25"/>
      <c r="D28" s="25" t="s">
        <v>53</v>
      </c>
      <c r="E28" s="25"/>
      <c r="F28" s="25"/>
      <c r="G28" s="83"/>
      <c r="I28" s="44">
        <f t="shared" si="9"/>
        <v>1</v>
      </c>
      <c r="J28" s="27" t="str">
        <f>IF(I28=1,"OK",IF(I28=0,"Il manque une (des) croix sur cette ligne.",IF(I28&gt;1,"Il y a trop de croix sur cette ligne.")))</f>
        <v>OK</v>
      </c>
      <c r="O28" s="38"/>
      <c r="P28" s="30" t="str">
        <f>IF(C28="xxx",4,IF(C28="xx",3.8,IF(C28="x",3.6,"")))</f>
        <v/>
      </c>
      <c r="Q28" s="30">
        <f>IF(D28="xxx",3.4,IF(D28="xx",3.2,IF(D28="x",3,"")))</f>
        <v>3.2</v>
      </c>
      <c r="R28" s="31" t="str">
        <f>IF(E28="xxx",2.8,IF(E28="xx",2.4,IF(E28="x",2,"")))</f>
        <v/>
      </c>
      <c r="S28" s="31" t="str">
        <f>IF(F28="xxx",1.6,IF(F28="xx",1,IF(F28="x",0.4,"")))</f>
        <v/>
      </c>
    </row>
    <row r="29" spans="1:19" ht="45" customHeight="1">
      <c r="A29" s="40"/>
      <c r="B29" s="37" t="s">
        <v>35</v>
      </c>
      <c r="C29" s="25"/>
      <c r="D29" s="25" t="s">
        <v>51</v>
      </c>
      <c r="E29" s="25"/>
      <c r="F29" s="25"/>
      <c r="G29" s="83"/>
      <c r="I29" s="44">
        <f>COUNTA(C29:F29)</f>
        <v>1</v>
      </c>
      <c r="J29" s="27" t="str">
        <f t="shared" ref="J29:J30" si="10">IF(I29=1,"OK",IF(I29=0,"Il manque une (des) croix sur cette ligne.",IF(I29&gt;1,"Il y a trop de croix sur cette ligne.")))</f>
        <v>OK</v>
      </c>
      <c r="O29" s="38"/>
      <c r="P29" s="30" t="str">
        <f>IF(C29="xxx",4,IF(C29="xx",3.8,IF(C29="x",3.6,"")))</f>
        <v/>
      </c>
      <c r="Q29" s="30">
        <f>IF(D29="xxx",3.4,IF(D29="xx",3.2,IF(D29="x",3,"")))</f>
        <v>3.4</v>
      </c>
      <c r="R29" s="31" t="str">
        <f>IF(E29="xxx",2.8,IF(E29="xx",2.4,IF(E29="x",2,"")))</f>
        <v/>
      </c>
      <c r="S29" s="31" t="str">
        <f>IF(F29="xxx",1.6,IF(F29="xx",1,IF(F29="x",0.4,"")))</f>
        <v/>
      </c>
    </row>
    <row r="30" spans="1:19" ht="45" customHeight="1">
      <c r="A30" s="40"/>
      <c r="B30" s="39" t="s">
        <v>36</v>
      </c>
      <c r="C30" s="25" t="s">
        <v>51</v>
      </c>
      <c r="D30" s="25"/>
      <c r="E30" s="25"/>
      <c r="F30" s="25"/>
      <c r="G30" s="84"/>
      <c r="I30" s="44">
        <f t="shared" si="9"/>
        <v>1</v>
      </c>
      <c r="J30" s="27" t="str">
        <f t="shared" si="10"/>
        <v>OK</v>
      </c>
      <c r="O30" s="38"/>
      <c r="P30" s="30">
        <f>IF(C30="xxx",4,IF(C30="xx",3.8,IF(C30="x",3.6,"")))</f>
        <v>4</v>
      </c>
      <c r="Q30" s="30" t="str">
        <f>IF(D30="xxx",3.4,IF(D30="xx",3.2,IF(D30="x",3,"")))</f>
        <v/>
      </c>
      <c r="R30" s="31" t="str">
        <f>IF(E30="xxx",2.8,IF(E30="xx",2.4,IF(E30="x",2,"")))</f>
        <v/>
      </c>
      <c r="S30" s="31" t="str">
        <f>IF(F30="xxx",1.6,IF(F30="xx",1,IF(F30="x",0.4,"")))</f>
        <v/>
      </c>
    </row>
    <row r="31" spans="1:19" ht="30.75" customHeight="1" thickBot="1">
      <c r="A31" s="40"/>
      <c r="B31" s="80" t="s">
        <v>4</v>
      </c>
      <c r="C31" s="80"/>
      <c r="D31" s="80"/>
      <c r="E31" s="80"/>
      <c r="F31" s="80"/>
      <c r="G31" s="81"/>
      <c r="I31" s="48"/>
      <c r="J31" s="36" t="str">
        <f>IF(I31&lt;&gt;0,"Note du paragraphe modifiée.","")</f>
        <v/>
      </c>
      <c r="K31" s="77">
        <f>K6</f>
        <v>16.123803500000001</v>
      </c>
      <c r="L31" s="77"/>
      <c r="M31" s="77">
        <f>M6</f>
        <v>16.028564199999998</v>
      </c>
      <c r="N31" s="77"/>
      <c r="O31" s="19">
        <f>P31+Q31+R31+S31+I31</f>
        <v>16.8</v>
      </c>
      <c r="P31" s="19">
        <f>SUM(P26:P30)</f>
        <v>4</v>
      </c>
      <c r="Q31" s="19">
        <f>SUM(Q26:Q30)</f>
        <v>12.8</v>
      </c>
      <c r="R31" s="19">
        <f>SUM(R26:R30)</f>
        <v>0</v>
      </c>
      <c r="S31" s="19">
        <f t="shared" ref="S31" si="11">SUM(S26:S30)</f>
        <v>0</v>
      </c>
    </row>
    <row r="32" spans="1:19" ht="30" customHeight="1">
      <c r="A32" s="40"/>
      <c r="B32" s="98" t="s">
        <v>58</v>
      </c>
      <c r="C32" s="98"/>
      <c r="D32" s="98"/>
      <c r="E32" s="98"/>
      <c r="F32" s="98"/>
      <c r="G32" s="99"/>
      <c r="I32" s="44"/>
      <c r="J32" s="49"/>
      <c r="O32" s="38"/>
      <c r="P32" s="50"/>
      <c r="Q32" s="50"/>
      <c r="R32" s="50"/>
    </row>
    <row r="33" spans="1:18" ht="30" customHeight="1">
      <c r="A33" s="40"/>
      <c r="B33" s="100"/>
      <c r="C33" s="100"/>
      <c r="D33" s="100"/>
      <c r="E33" s="100"/>
      <c r="F33" s="100"/>
      <c r="G33" s="101"/>
      <c r="I33" s="44"/>
      <c r="J33" s="49"/>
      <c r="O33" s="38"/>
      <c r="P33" s="50"/>
      <c r="Q33" s="50"/>
      <c r="R33" s="50"/>
    </row>
    <row r="34" spans="1:18" ht="30" customHeight="1">
      <c r="A34" s="40"/>
      <c r="B34" s="100"/>
      <c r="C34" s="100"/>
      <c r="D34" s="100"/>
      <c r="E34" s="100"/>
      <c r="F34" s="100"/>
      <c r="G34" s="101"/>
      <c r="I34" s="44"/>
      <c r="J34" s="49"/>
      <c r="O34" s="38"/>
      <c r="P34" s="50"/>
      <c r="Q34" s="50"/>
      <c r="R34" s="50"/>
    </row>
    <row r="35" spans="1:18" ht="30" customHeight="1">
      <c r="A35" s="40"/>
      <c r="B35" s="100"/>
      <c r="C35" s="100"/>
      <c r="D35" s="100"/>
      <c r="E35" s="100"/>
      <c r="F35" s="100"/>
      <c r="G35" s="101"/>
      <c r="I35" s="44"/>
      <c r="J35" s="49"/>
      <c r="O35" s="38"/>
      <c r="P35" s="50"/>
      <c r="Q35" s="50"/>
      <c r="R35" s="50"/>
    </row>
    <row r="36" spans="1:18" ht="30" customHeight="1">
      <c r="A36" s="40"/>
      <c r="B36" s="100"/>
      <c r="C36" s="100"/>
      <c r="D36" s="100"/>
      <c r="E36" s="100"/>
      <c r="F36" s="100"/>
      <c r="G36" s="101"/>
      <c r="I36" s="51"/>
      <c r="J36" s="52"/>
      <c r="O36" s="38"/>
      <c r="P36" s="53"/>
      <c r="Q36" s="53"/>
      <c r="R36" s="53"/>
    </row>
    <row r="37" spans="1:18" ht="30" customHeight="1">
      <c r="A37" s="40"/>
      <c r="B37" s="100"/>
      <c r="C37" s="100"/>
      <c r="D37" s="100"/>
      <c r="E37" s="100"/>
      <c r="F37" s="100"/>
      <c r="G37" s="101"/>
      <c r="I37" s="54"/>
      <c r="J37" s="55"/>
      <c r="O37" s="38"/>
      <c r="P37" s="50"/>
      <c r="Q37" s="56"/>
      <c r="R37" s="56"/>
    </row>
    <row r="38" spans="1:18" ht="30" customHeight="1" thickBot="1">
      <c r="A38" s="40"/>
      <c r="B38" s="102"/>
      <c r="C38" s="102"/>
      <c r="D38" s="102"/>
      <c r="E38" s="102"/>
      <c r="F38" s="102"/>
      <c r="G38" s="103"/>
      <c r="I38" s="54"/>
      <c r="J38" s="55"/>
      <c r="O38" s="38"/>
    </row>
    <row r="39" spans="1:18" s="55" customFormat="1" ht="21.95" customHeight="1" thickBot="1">
      <c r="A39" s="57"/>
      <c r="B39" s="58"/>
      <c r="C39" s="85"/>
      <c r="D39" s="86"/>
      <c r="E39" s="58"/>
      <c r="F39" s="58"/>
      <c r="G39" s="59"/>
      <c r="I39" s="54"/>
      <c r="K39" s="3"/>
      <c r="L39" s="3"/>
      <c r="M39" s="3"/>
      <c r="N39" s="3"/>
      <c r="O39" s="38"/>
      <c r="P39" s="3"/>
      <c r="Q39" s="3"/>
      <c r="R39" s="3"/>
    </row>
    <row r="40" spans="1:18" ht="24.95" customHeight="1" thickTop="1" thickBot="1">
      <c r="B40" s="60" t="s">
        <v>11</v>
      </c>
      <c r="C40" s="94"/>
      <c r="D40" s="96"/>
      <c r="E40" s="61"/>
      <c r="F40" s="87" t="s">
        <v>20</v>
      </c>
      <c r="G40" s="88"/>
      <c r="I40" s="54"/>
      <c r="J40" s="55"/>
    </row>
    <row r="41" spans="1:18" ht="24.95" customHeight="1" thickBot="1">
      <c r="B41" s="62" t="e">
        <f>#REF!</f>
        <v>#REF!</v>
      </c>
      <c r="C41" s="94"/>
      <c r="D41" s="96"/>
      <c r="E41" s="63"/>
      <c r="F41" s="89" t="s">
        <v>37</v>
      </c>
      <c r="G41" s="90"/>
      <c r="I41" s="54"/>
      <c r="J41" s="55"/>
    </row>
    <row r="42" spans="1:18" ht="24.95" customHeight="1" thickBot="1">
      <c r="B42" s="64" t="s">
        <v>12</v>
      </c>
      <c r="C42" s="94"/>
      <c r="D42" s="96"/>
      <c r="E42" s="65"/>
      <c r="F42" s="91"/>
      <c r="G42" s="90"/>
      <c r="I42" s="54"/>
      <c r="J42" s="55"/>
    </row>
    <row r="43" spans="1:18" ht="24.95" customHeight="1" thickBot="1">
      <c r="B43" s="72">
        <v>43146</v>
      </c>
      <c r="C43" s="95"/>
      <c r="D43" s="97"/>
      <c r="E43" s="66"/>
      <c r="F43" s="92"/>
      <c r="G43" s="93"/>
      <c r="J43" s="55"/>
    </row>
    <row r="44" spans="1:18" ht="16.5" customHeight="1">
      <c r="J44" s="55"/>
    </row>
    <row r="45" spans="1:18" ht="16.5" customHeight="1">
      <c r="B45" s="76" t="s">
        <v>59</v>
      </c>
      <c r="I45" s="67"/>
      <c r="J45" s="55"/>
      <c r="K45" s="55"/>
      <c r="L45" s="55"/>
      <c r="M45" s="55"/>
      <c r="N45" s="55"/>
      <c r="O45" s="55"/>
      <c r="P45" s="55"/>
      <c r="Q45" s="55"/>
      <c r="R45" s="55"/>
    </row>
    <row r="46" spans="1:18" ht="16.5" customHeight="1">
      <c r="B46" s="76" t="s">
        <v>60</v>
      </c>
      <c r="J46" s="55"/>
    </row>
    <row r="47" spans="1:18" ht="16.5" customHeight="1">
      <c r="B47" s="76" t="s">
        <v>61</v>
      </c>
      <c r="J47" s="55"/>
    </row>
    <row r="48" spans="1:18" ht="16.5" customHeight="1">
      <c r="B48" s="76" t="s">
        <v>62</v>
      </c>
      <c r="J48" s="55"/>
    </row>
    <row r="49" spans="2:10" ht="16.5" customHeight="1">
      <c r="B49" s="76" t="s">
        <v>63</v>
      </c>
      <c r="J49" s="55"/>
    </row>
    <row r="56" spans="2:10" ht="16.5" customHeight="1">
      <c r="I56" s="68"/>
    </row>
    <row r="57" spans="2:10" ht="16.5" customHeight="1">
      <c r="I57" s="68"/>
    </row>
    <row r="58" spans="2:10" ht="16.5" customHeight="1">
      <c r="I58" s="68"/>
    </row>
    <row r="59" spans="2:10" ht="16.5" customHeight="1">
      <c r="I59" s="68"/>
    </row>
    <row r="60" spans="2:10" ht="16.5" customHeight="1">
      <c r="I60" s="68"/>
    </row>
    <row r="61" spans="2:10" ht="16.5" customHeight="1">
      <c r="I61" s="68"/>
    </row>
    <row r="62" spans="2:10" ht="16.5" customHeight="1">
      <c r="I62" s="68"/>
    </row>
    <row r="63" spans="2:10" ht="16.5" customHeight="1">
      <c r="I63" s="68"/>
    </row>
    <row r="64" spans="2:10" ht="16.5" customHeight="1">
      <c r="I64" s="68"/>
    </row>
    <row r="65" spans="9:9" ht="16.5" customHeight="1">
      <c r="I65" s="68"/>
    </row>
    <row r="66" spans="9:9" ht="16.5" customHeight="1">
      <c r="I66" s="68"/>
    </row>
    <row r="67" spans="9:9" ht="16.5" customHeight="1">
      <c r="I67" s="68"/>
    </row>
    <row r="68" spans="9:9" ht="16.5" customHeight="1">
      <c r="I68" s="68"/>
    </row>
    <row r="69" spans="9:9" ht="16.5" customHeight="1">
      <c r="I69" s="68"/>
    </row>
    <row r="70" spans="9:9" ht="16.5" customHeight="1">
      <c r="I70" s="68"/>
    </row>
    <row r="71" spans="9:9" ht="16.5" customHeight="1">
      <c r="I71" s="68"/>
    </row>
    <row r="72" spans="9:9" ht="16.5" customHeight="1">
      <c r="I72" s="68"/>
    </row>
    <row r="73" spans="9:9" ht="16.5" customHeight="1">
      <c r="I73" s="68"/>
    </row>
    <row r="74" spans="9:9" ht="16.5" customHeight="1">
      <c r="I74" s="68"/>
    </row>
    <row r="75" spans="9:9" ht="16.5" customHeight="1">
      <c r="I75" s="68"/>
    </row>
    <row r="76" spans="9:9" ht="16.5" customHeight="1">
      <c r="I76" s="68"/>
    </row>
    <row r="77" spans="9:9" ht="16.5" customHeight="1">
      <c r="I77" s="68"/>
    </row>
    <row r="78" spans="9:9" ht="16.5" customHeight="1">
      <c r="I78" s="68"/>
    </row>
    <row r="79" spans="9:9" ht="16.5" customHeight="1">
      <c r="I79" s="68"/>
    </row>
    <row r="80" spans="9:9" ht="16.5" customHeight="1">
      <c r="I80" s="68"/>
    </row>
    <row r="81" spans="9:9" ht="16.5" customHeight="1">
      <c r="I81" s="68"/>
    </row>
    <row r="82" spans="9:9" ht="16.5" customHeight="1">
      <c r="I82" s="68"/>
    </row>
    <row r="83" spans="9:9" ht="16.5" customHeight="1">
      <c r="I83" s="68"/>
    </row>
    <row r="84" spans="9:9" ht="16.5" customHeight="1">
      <c r="I84" s="68"/>
    </row>
    <row r="85" spans="9:9" ht="16.5" customHeight="1">
      <c r="I85" s="68"/>
    </row>
    <row r="86" spans="9:9" ht="16.5" customHeight="1">
      <c r="I86" s="68"/>
    </row>
    <row r="87" spans="9:9" ht="16.5" customHeight="1">
      <c r="I87" s="68"/>
    </row>
    <row r="88" spans="9:9" ht="16.5" customHeight="1">
      <c r="I88" s="68"/>
    </row>
    <row r="89" spans="9:9" ht="16.5" customHeight="1">
      <c r="I89" s="68"/>
    </row>
    <row r="90" spans="9:9" ht="16.5" customHeight="1">
      <c r="I90" s="68"/>
    </row>
    <row r="91" spans="9:9" ht="16.5" customHeight="1">
      <c r="I91" s="68"/>
    </row>
    <row r="92" spans="9:9" ht="16.5" customHeight="1">
      <c r="I92" s="68"/>
    </row>
    <row r="93" spans="9:9" ht="16.5" customHeight="1">
      <c r="I93" s="68"/>
    </row>
    <row r="94" spans="9:9" ht="16.5" customHeight="1">
      <c r="I94" s="68"/>
    </row>
    <row r="95" spans="9:9" ht="16.5" customHeight="1">
      <c r="I95" s="68"/>
    </row>
    <row r="96" spans="9:9" ht="16.5" customHeight="1">
      <c r="I96" s="68"/>
    </row>
    <row r="97" spans="2:9" ht="16.5" customHeight="1">
      <c r="I97" s="68"/>
    </row>
    <row r="98" spans="2:9" ht="16.5" customHeight="1">
      <c r="I98" s="68"/>
    </row>
    <row r="99" spans="2:9" ht="16.5" customHeight="1">
      <c r="I99" s="68"/>
    </row>
    <row r="100" spans="2:9" ht="16.5" customHeight="1">
      <c r="I100" s="68"/>
    </row>
    <row r="101" spans="2:9" ht="69.95" customHeight="1">
      <c r="B101" s="78" t="s">
        <v>50</v>
      </c>
      <c r="C101" s="78"/>
      <c r="D101" s="78"/>
      <c r="I101" s="68"/>
    </row>
    <row r="102" spans="2:9" ht="16.5" customHeight="1">
      <c r="I102" s="68"/>
    </row>
    <row r="103" spans="2:9" ht="69.95" customHeight="1">
      <c r="B103" s="79" t="s">
        <v>49</v>
      </c>
      <c r="C103" s="79"/>
      <c r="D103" s="79"/>
      <c r="I103" s="68"/>
    </row>
    <row r="104" spans="2:9" ht="16.5" customHeight="1">
      <c r="I104" s="68"/>
    </row>
    <row r="105" spans="2:9" ht="16.5" customHeight="1">
      <c r="I105" s="68"/>
    </row>
    <row r="106" spans="2:9" ht="16.5" customHeight="1">
      <c r="I106" s="68"/>
    </row>
    <row r="107" spans="2:9" ht="16.5" customHeight="1">
      <c r="I107" s="68"/>
    </row>
    <row r="108" spans="2:9" ht="16.5" customHeight="1">
      <c r="I108" s="68"/>
    </row>
    <row r="109" spans="2:9" ht="16.5" customHeight="1">
      <c r="I109" s="68"/>
    </row>
    <row r="110" spans="2:9" ht="16.5" customHeight="1">
      <c r="I110" s="68"/>
    </row>
    <row r="111" spans="2:9" ht="16.5" customHeight="1">
      <c r="I111" s="68"/>
    </row>
    <row r="112" spans="2:9" ht="16.5" customHeight="1">
      <c r="I112" s="68"/>
    </row>
    <row r="113" spans="9:9" ht="16.5" customHeight="1">
      <c r="I113" s="68"/>
    </row>
    <row r="114" spans="9:9" ht="16.5" customHeight="1">
      <c r="I114" s="68"/>
    </row>
    <row r="115" spans="9:9" ht="16.5" customHeight="1">
      <c r="I115" s="68"/>
    </row>
    <row r="116" spans="9:9" ht="16.5" customHeight="1">
      <c r="I116" s="68"/>
    </row>
    <row r="117" spans="9:9" ht="16.5" customHeight="1">
      <c r="I117" s="68"/>
    </row>
    <row r="118" spans="9:9" ht="16.5" customHeight="1">
      <c r="I118" s="68"/>
    </row>
    <row r="119" spans="9:9" ht="16.5" customHeight="1">
      <c r="I119" s="68"/>
    </row>
    <row r="120" spans="9:9" ht="16.5" customHeight="1">
      <c r="I120" s="68"/>
    </row>
    <row r="121" spans="9:9" ht="16.5" customHeight="1">
      <c r="I121" s="68"/>
    </row>
    <row r="122" spans="9:9" ht="16.5" customHeight="1">
      <c r="I122" s="68"/>
    </row>
    <row r="123" spans="9:9" ht="16.5" customHeight="1">
      <c r="I123" s="68"/>
    </row>
    <row r="124" spans="9:9" ht="16.5" customHeight="1">
      <c r="I124" s="68"/>
    </row>
    <row r="125" spans="9:9" ht="16.5" customHeight="1">
      <c r="I125" s="68"/>
    </row>
    <row r="126" spans="9:9" ht="16.5" customHeight="1">
      <c r="I126" s="68"/>
    </row>
    <row r="127" spans="9:9" ht="16.5" customHeight="1">
      <c r="I127" s="68"/>
    </row>
    <row r="128" spans="9:9" ht="16.5" customHeight="1">
      <c r="I128" s="68"/>
    </row>
    <row r="129" spans="9:9" ht="16.5" customHeight="1">
      <c r="I129" s="68"/>
    </row>
    <row r="130" spans="9:9" ht="16.5" customHeight="1">
      <c r="I130" s="68"/>
    </row>
    <row r="131" spans="9:9" ht="16.5" customHeight="1">
      <c r="I131" s="68"/>
    </row>
    <row r="132" spans="9:9" ht="16.5" customHeight="1">
      <c r="I132" s="68"/>
    </row>
    <row r="133" spans="9:9" ht="16.5" customHeight="1">
      <c r="I133" s="68"/>
    </row>
    <row r="134" spans="9:9" ht="16.5" customHeight="1">
      <c r="I134" s="68"/>
    </row>
    <row r="135" spans="9:9" ht="16.5" customHeight="1">
      <c r="I135" s="68"/>
    </row>
    <row r="136" spans="9:9" ht="16.5" customHeight="1">
      <c r="I136" s="68"/>
    </row>
    <row r="137" spans="9:9" ht="16.5" customHeight="1">
      <c r="I137" s="68"/>
    </row>
    <row r="138" spans="9:9" ht="16.5" customHeight="1">
      <c r="I138" s="68"/>
    </row>
    <row r="139" spans="9:9" ht="16.5" customHeight="1">
      <c r="I139" s="68"/>
    </row>
    <row r="140" spans="9:9" ht="16.5" customHeight="1">
      <c r="I140" s="68"/>
    </row>
    <row r="141" spans="9:9" ht="16.5" customHeight="1">
      <c r="I141" s="68"/>
    </row>
    <row r="142" spans="9:9" ht="16.5" customHeight="1">
      <c r="I142" s="68"/>
    </row>
    <row r="143" spans="9:9" ht="16.5" customHeight="1">
      <c r="I143" s="68"/>
    </row>
    <row r="144" spans="9:9" ht="16.5" customHeight="1">
      <c r="I144" s="68"/>
    </row>
    <row r="145" spans="9:9" ht="16.5" customHeight="1">
      <c r="I145" s="68"/>
    </row>
    <row r="146" spans="9:9" ht="16.5" customHeight="1">
      <c r="I146" s="68"/>
    </row>
    <row r="147" spans="9:9" ht="16.5" customHeight="1">
      <c r="I147" s="68"/>
    </row>
    <row r="148" spans="9:9" ht="16.5" customHeight="1">
      <c r="I148" s="68"/>
    </row>
    <row r="149" spans="9:9" ht="16.5" customHeight="1">
      <c r="I149" s="68"/>
    </row>
    <row r="150" spans="9:9" ht="16.5" customHeight="1">
      <c r="I150" s="68"/>
    </row>
    <row r="151" spans="9:9" ht="16.5" customHeight="1">
      <c r="I151" s="68"/>
    </row>
    <row r="152" spans="9:9" ht="16.5" customHeight="1">
      <c r="I152" s="68"/>
    </row>
    <row r="153" spans="9:9" ht="16.5" customHeight="1">
      <c r="I153" s="68"/>
    </row>
    <row r="154" spans="9:9" ht="16.5" customHeight="1">
      <c r="I154" s="68"/>
    </row>
    <row r="155" spans="9:9" ht="16.5" customHeight="1">
      <c r="I155" s="68"/>
    </row>
    <row r="156" spans="9:9" ht="16.5" customHeight="1">
      <c r="I156" s="68"/>
    </row>
    <row r="157" spans="9:9" ht="16.5" customHeight="1">
      <c r="I157" s="68"/>
    </row>
    <row r="158" spans="9:9" ht="16.5" customHeight="1">
      <c r="I158" s="68"/>
    </row>
    <row r="159" spans="9:9" ht="16.5" customHeight="1">
      <c r="I159" s="68"/>
    </row>
    <row r="160" spans="9:9" ht="16.5" customHeight="1">
      <c r="I160" s="68"/>
    </row>
    <row r="161" spans="9:9" ht="16.5" customHeight="1">
      <c r="I161" s="68"/>
    </row>
    <row r="162" spans="9:9" ht="16.5" customHeight="1">
      <c r="I162" s="68"/>
    </row>
    <row r="163" spans="9:9" ht="16.5" customHeight="1">
      <c r="I163" s="68"/>
    </row>
    <row r="164" spans="9:9" ht="16.5" customHeight="1">
      <c r="I164" s="68"/>
    </row>
    <row r="165" spans="9:9" ht="16.5" customHeight="1">
      <c r="I165" s="68"/>
    </row>
    <row r="166" spans="9:9" ht="16.5" customHeight="1">
      <c r="I166" s="68"/>
    </row>
    <row r="167" spans="9:9" ht="16.5" customHeight="1">
      <c r="I167" s="68"/>
    </row>
    <row r="168" spans="9:9" ht="16.5" customHeight="1">
      <c r="I168" s="68"/>
    </row>
    <row r="169" spans="9:9" ht="16.5" customHeight="1">
      <c r="I169" s="68"/>
    </row>
    <row r="170" spans="9:9" ht="16.5" customHeight="1">
      <c r="I170" s="68"/>
    </row>
    <row r="171" spans="9:9" ht="16.5" customHeight="1">
      <c r="I171" s="68"/>
    </row>
    <row r="172" spans="9:9" ht="16.5" customHeight="1">
      <c r="I172" s="68"/>
    </row>
    <row r="173" spans="9:9" ht="16.5" customHeight="1">
      <c r="I173" s="68"/>
    </row>
    <row r="174" spans="9:9" ht="16.5" customHeight="1">
      <c r="I174" s="68"/>
    </row>
    <row r="175" spans="9:9" ht="16.5" customHeight="1">
      <c r="I175" s="68"/>
    </row>
    <row r="176" spans="9:9" ht="16.5" customHeight="1">
      <c r="I176" s="68"/>
    </row>
    <row r="177" spans="9:9" ht="16.5" customHeight="1">
      <c r="I177" s="68"/>
    </row>
    <row r="178" spans="9:9" ht="16.5" customHeight="1">
      <c r="I178" s="68"/>
    </row>
    <row r="179" spans="9:9" ht="16.5" customHeight="1">
      <c r="I179" s="68"/>
    </row>
    <row r="180" spans="9:9" ht="16.5" customHeight="1">
      <c r="I180" s="68"/>
    </row>
    <row r="181" spans="9:9" ht="16.5" customHeight="1">
      <c r="I181" s="68"/>
    </row>
    <row r="182" spans="9:9" ht="16.5" customHeight="1">
      <c r="I182" s="68"/>
    </row>
    <row r="183" spans="9:9" ht="16.5" customHeight="1">
      <c r="I183" s="68"/>
    </row>
    <row r="184" spans="9:9" ht="16.5" customHeight="1">
      <c r="I184" s="68"/>
    </row>
    <row r="185" spans="9:9" ht="16.5" customHeight="1">
      <c r="I185" s="68"/>
    </row>
    <row r="186" spans="9:9" ht="16.5" customHeight="1">
      <c r="I186" s="68"/>
    </row>
    <row r="187" spans="9:9" ht="16.5" customHeight="1">
      <c r="I187" s="68"/>
    </row>
    <row r="188" spans="9:9" ht="16.5" customHeight="1">
      <c r="I188" s="68"/>
    </row>
    <row r="189" spans="9:9" ht="16.5" customHeight="1">
      <c r="I189" s="68"/>
    </row>
    <row r="190" spans="9:9" ht="16.5" customHeight="1">
      <c r="I190" s="68"/>
    </row>
    <row r="191" spans="9:9" ht="16.5" customHeight="1">
      <c r="I191" s="68"/>
    </row>
    <row r="192" spans="9:9" ht="16.5" customHeight="1">
      <c r="I192" s="68"/>
    </row>
    <row r="193" spans="9:9" ht="16.5" customHeight="1">
      <c r="I193" s="68"/>
    </row>
    <row r="194" spans="9:9" ht="16.5" customHeight="1">
      <c r="I194" s="68"/>
    </row>
    <row r="195" spans="9:9" ht="16.5" customHeight="1">
      <c r="I195" s="68"/>
    </row>
    <row r="196" spans="9:9" ht="16.5" customHeight="1">
      <c r="I196" s="68"/>
    </row>
    <row r="197" spans="9:9" ht="16.5" customHeight="1">
      <c r="I197" s="68"/>
    </row>
    <row r="198" spans="9:9" ht="16.5" customHeight="1">
      <c r="I198" s="68"/>
    </row>
    <row r="199" spans="9:9" ht="16.5" customHeight="1">
      <c r="I199" s="68"/>
    </row>
    <row r="200" spans="9:9" ht="16.5" customHeight="1">
      <c r="I200" s="68"/>
    </row>
    <row r="201" spans="9:9" ht="16.5" customHeight="1">
      <c r="I201" s="68"/>
    </row>
    <row r="202" spans="9:9" ht="16.5" customHeight="1">
      <c r="I202" s="68"/>
    </row>
    <row r="203" spans="9:9" ht="16.5" customHeight="1">
      <c r="I203" s="68"/>
    </row>
    <row r="204" spans="9:9" ht="16.5" customHeight="1">
      <c r="I204" s="68"/>
    </row>
    <row r="205" spans="9:9" ht="16.5" customHeight="1">
      <c r="I205" s="68"/>
    </row>
    <row r="206" spans="9:9" ht="16.5" customHeight="1">
      <c r="I206" s="68"/>
    </row>
    <row r="207" spans="9:9" ht="16.5" customHeight="1">
      <c r="I207" s="68"/>
    </row>
    <row r="208" spans="9:9" ht="16.5" customHeight="1">
      <c r="I208" s="68"/>
    </row>
    <row r="209" spans="9:9" ht="16.5" customHeight="1">
      <c r="I209" s="68"/>
    </row>
    <row r="210" spans="9:9" ht="16.5" customHeight="1">
      <c r="I210" s="68"/>
    </row>
    <row r="211" spans="9:9" ht="16.5" customHeight="1">
      <c r="I211" s="68"/>
    </row>
    <row r="212" spans="9:9" ht="16.5" customHeight="1">
      <c r="I212" s="68"/>
    </row>
    <row r="213" spans="9:9" ht="16.5" customHeight="1">
      <c r="I213" s="68"/>
    </row>
    <row r="214" spans="9:9" ht="16.5" customHeight="1">
      <c r="I214" s="68"/>
    </row>
    <row r="215" spans="9:9" ht="16.5" customHeight="1">
      <c r="I215" s="68"/>
    </row>
    <row r="216" spans="9:9" ht="16.5" customHeight="1">
      <c r="I216" s="68"/>
    </row>
    <row r="217" spans="9:9" ht="16.5" customHeight="1">
      <c r="I217" s="68"/>
    </row>
    <row r="218" spans="9:9" ht="16.5" customHeight="1">
      <c r="I218" s="68"/>
    </row>
    <row r="219" spans="9:9" ht="16.5" customHeight="1">
      <c r="I219" s="68"/>
    </row>
    <row r="220" spans="9:9" ht="16.5" customHeight="1">
      <c r="I220" s="68"/>
    </row>
    <row r="221" spans="9:9" ht="16.5" customHeight="1">
      <c r="I221" s="68"/>
    </row>
    <row r="222" spans="9:9" ht="16.5" customHeight="1">
      <c r="I222" s="68"/>
    </row>
    <row r="223" spans="9:9" ht="16.5" customHeight="1">
      <c r="I223" s="68"/>
    </row>
    <row r="224" spans="9:9" ht="16.5" customHeight="1">
      <c r="I224" s="68"/>
    </row>
    <row r="225" spans="9:9" ht="16.5" customHeight="1">
      <c r="I225" s="68"/>
    </row>
    <row r="226" spans="9:9" ht="16.5" customHeight="1">
      <c r="I226" s="68"/>
    </row>
    <row r="227" spans="9:9" ht="16.5" customHeight="1">
      <c r="I227" s="68"/>
    </row>
    <row r="228" spans="9:9" ht="16.5" customHeight="1">
      <c r="I228" s="68"/>
    </row>
    <row r="229" spans="9:9" ht="16.5" customHeight="1">
      <c r="I229" s="68"/>
    </row>
    <row r="230" spans="9:9" ht="16.5" customHeight="1">
      <c r="I230" s="68"/>
    </row>
    <row r="231" spans="9:9" ht="16.5" customHeight="1">
      <c r="I231" s="68"/>
    </row>
    <row r="232" spans="9:9" ht="16.5" customHeight="1">
      <c r="I232" s="68"/>
    </row>
    <row r="233" spans="9:9" ht="16.5" customHeight="1">
      <c r="I233" s="68"/>
    </row>
    <row r="234" spans="9:9" ht="16.5" customHeight="1">
      <c r="I234" s="68"/>
    </row>
    <row r="235" spans="9:9" ht="16.5" customHeight="1">
      <c r="I235" s="68"/>
    </row>
    <row r="236" spans="9:9" ht="16.5" customHeight="1">
      <c r="I236" s="68"/>
    </row>
    <row r="237" spans="9:9" ht="16.5" customHeight="1">
      <c r="I237" s="68"/>
    </row>
    <row r="238" spans="9:9" ht="16.5" customHeight="1">
      <c r="I238" s="68"/>
    </row>
    <row r="239" spans="9:9" ht="16.5" customHeight="1">
      <c r="I239" s="68"/>
    </row>
    <row r="240" spans="9:9" ht="16.5" customHeight="1">
      <c r="I240" s="68"/>
    </row>
    <row r="241" spans="9:9" ht="16.5" customHeight="1">
      <c r="I241" s="68"/>
    </row>
    <row r="242" spans="9:9" ht="16.5" customHeight="1">
      <c r="I242" s="68"/>
    </row>
    <row r="243" spans="9:9" ht="16.5" customHeight="1">
      <c r="I243" s="68"/>
    </row>
    <row r="244" spans="9:9" ht="16.5" customHeight="1">
      <c r="I244" s="68"/>
    </row>
    <row r="245" spans="9:9" ht="16.5" customHeight="1">
      <c r="I245" s="68"/>
    </row>
    <row r="246" spans="9:9" ht="16.5" customHeight="1">
      <c r="I246" s="68"/>
    </row>
    <row r="247" spans="9:9" ht="16.5" customHeight="1">
      <c r="I247" s="68"/>
    </row>
    <row r="248" spans="9:9" ht="16.5" customHeight="1">
      <c r="I248" s="68"/>
    </row>
    <row r="249" spans="9:9" ht="16.5" customHeight="1">
      <c r="I249" s="68"/>
    </row>
    <row r="250" spans="9:9" ht="16.5" customHeight="1">
      <c r="I250" s="68"/>
    </row>
    <row r="251" spans="9:9" ht="16.5" customHeight="1">
      <c r="I251" s="68"/>
    </row>
    <row r="252" spans="9:9" ht="16.5" customHeight="1">
      <c r="I252" s="68"/>
    </row>
    <row r="253" spans="9:9" ht="16.5" customHeight="1">
      <c r="I253" s="68"/>
    </row>
    <row r="254" spans="9:9" ht="16.5" customHeight="1">
      <c r="I254" s="68"/>
    </row>
    <row r="255" spans="9:9" ht="16.5" customHeight="1">
      <c r="I255" s="68"/>
    </row>
    <row r="256" spans="9:9" ht="16.5" customHeight="1">
      <c r="I256" s="68"/>
    </row>
    <row r="257" spans="9:9" ht="16.5" customHeight="1">
      <c r="I257" s="68"/>
    </row>
    <row r="258" spans="9:9" ht="16.5" customHeight="1">
      <c r="I258" s="68"/>
    </row>
    <row r="259" spans="9:9" ht="16.5" customHeight="1">
      <c r="I259" s="68"/>
    </row>
    <row r="260" spans="9:9" ht="16.5" customHeight="1">
      <c r="I260" s="68"/>
    </row>
    <row r="261" spans="9:9" ht="16.5" customHeight="1">
      <c r="I261" s="68"/>
    </row>
    <row r="262" spans="9:9" ht="16.5" customHeight="1">
      <c r="I262" s="68"/>
    </row>
    <row r="263" spans="9:9" ht="16.5" customHeight="1">
      <c r="I263" s="68"/>
    </row>
    <row r="264" spans="9:9" ht="16.5" customHeight="1">
      <c r="I264" s="68"/>
    </row>
    <row r="265" spans="9:9" ht="16.5" customHeight="1">
      <c r="I265" s="68"/>
    </row>
    <row r="266" spans="9:9" ht="16.5" customHeight="1">
      <c r="I266" s="68"/>
    </row>
    <row r="267" spans="9:9" ht="16.5" customHeight="1">
      <c r="I267" s="68"/>
    </row>
    <row r="268" spans="9:9" ht="16.5" customHeight="1">
      <c r="I268" s="68"/>
    </row>
    <row r="269" spans="9:9" ht="16.5" customHeight="1">
      <c r="I269" s="68"/>
    </row>
    <row r="270" spans="9:9" ht="16.5" customHeight="1">
      <c r="I270" s="68"/>
    </row>
    <row r="271" spans="9:9" ht="16.5" customHeight="1">
      <c r="I271" s="68"/>
    </row>
    <row r="272" spans="9:9" ht="16.5" customHeight="1">
      <c r="I272" s="68"/>
    </row>
    <row r="273" spans="9:9" ht="16.5" customHeight="1">
      <c r="I273" s="68"/>
    </row>
    <row r="274" spans="9:9" ht="16.5" customHeight="1">
      <c r="I274" s="68"/>
    </row>
    <row r="275" spans="9:9" ht="16.5" customHeight="1">
      <c r="I275" s="68"/>
    </row>
    <row r="276" spans="9:9" ht="16.5" customHeight="1">
      <c r="I276" s="68"/>
    </row>
    <row r="277" spans="9:9" ht="16.5" customHeight="1">
      <c r="I277" s="68"/>
    </row>
    <row r="278" spans="9:9" ht="16.5" customHeight="1">
      <c r="I278" s="68"/>
    </row>
    <row r="279" spans="9:9" ht="16.5" customHeight="1">
      <c r="I279" s="68"/>
    </row>
    <row r="280" spans="9:9" ht="16.5" customHeight="1">
      <c r="I280" s="68"/>
    </row>
    <row r="281" spans="9:9" ht="16.5" customHeight="1">
      <c r="I281" s="68"/>
    </row>
    <row r="282" spans="9:9" ht="16.5" customHeight="1">
      <c r="I282" s="68"/>
    </row>
    <row r="283" spans="9:9" ht="16.5" customHeight="1">
      <c r="I283" s="68"/>
    </row>
    <row r="284" spans="9:9" ht="16.5" customHeight="1">
      <c r="I284" s="68"/>
    </row>
    <row r="285" spans="9:9" ht="16.5" customHeight="1">
      <c r="I285" s="68"/>
    </row>
    <row r="286" spans="9:9" ht="16.5" customHeight="1">
      <c r="I286" s="68"/>
    </row>
    <row r="287" spans="9:9" ht="16.5" customHeight="1">
      <c r="I287" s="68"/>
    </row>
    <row r="288" spans="9:9" ht="16.5" customHeight="1">
      <c r="I288" s="68"/>
    </row>
    <row r="289" spans="9:9" ht="16.5" customHeight="1">
      <c r="I289" s="68"/>
    </row>
    <row r="290" spans="9:9" ht="16.5" customHeight="1">
      <c r="I290" s="68"/>
    </row>
    <row r="291" spans="9:9" ht="16.5" customHeight="1">
      <c r="I291" s="68"/>
    </row>
    <row r="292" spans="9:9" ht="16.5" customHeight="1">
      <c r="I292" s="68"/>
    </row>
    <row r="293" spans="9:9" ht="16.5" customHeight="1">
      <c r="I293" s="68"/>
    </row>
    <row r="294" spans="9:9" ht="16.5" customHeight="1">
      <c r="I294" s="68"/>
    </row>
    <row r="295" spans="9:9" ht="16.5" customHeight="1">
      <c r="I295" s="68"/>
    </row>
    <row r="296" spans="9:9" ht="16.5" customHeight="1">
      <c r="I296" s="68"/>
    </row>
    <row r="297" spans="9:9" ht="16.5" customHeight="1">
      <c r="I297" s="68"/>
    </row>
    <row r="298" spans="9:9" ht="16.5" customHeight="1">
      <c r="I298" s="68"/>
    </row>
    <row r="299" spans="9:9" ht="16.5" customHeight="1">
      <c r="I299" s="68"/>
    </row>
    <row r="300" spans="9:9" ht="16.5" customHeight="1">
      <c r="I300" s="68"/>
    </row>
    <row r="301" spans="9:9" ht="16.5" customHeight="1">
      <c r="I301" s="68"/>
    </row>
    <row r="302" spans="9:9" ht="16.5" customHeight="1">
      <c r="I302" s="68"/>
    </row>
    <row r="303" spans="9:9" ht="16.5" customHeight="1">
      <c r="I303" s="68"/>
    </row>
    <row r="304" spans="9:9" ht="16.5" customHeight="1">
      <c r="I304" s="68"/>
    </row>
    <row r="305" spans="9:9" ht="16.5" customHeight="1">
      <c r="I305" s="68"/>
    </row>
    <row r="306" spans="9:9" ht="16.5" customHeight="1">
      <c r="I306" s="68"/>
    </row>
    <row r="307" spans="9:9" ht="16.5" customHeight="1">
      <c r="I307" s="68"/>
    </row>
    <row r="308" spans="9:9" ht="16.5" customHeight="1">
      <c r="I308" s="68"/>
    </row>
    <row r="309" spans="9:9" ht="16.5" customHeight="1">
      <c r="I309" s="68"/>
    </row>
    <row r="310" spans="9:9" ht="16.5" customHeight="1">
      <c r="I310" s="68"/>
    </row>
    <row r="311" spans="9:9" ht="16.5" customHeight="1">
      <c r="I311" s="68"/>
    </row>
    <row r="312" spans="9:9" ht="16.5" customHeight="1">
      <c r="I312" s="68"/>
    </row>
    <row r="313" spans="9:9" ht="16.5" customHeight="1">
      <c r="I313" s="68"/>
    </row>
    <row r="314" spans="9:9" ht="16.5" customHeight="1">
      <c r="I314" s="68"/>
    </row>
    <row r="315" spans="9:9" ht="16.5" customHeight="1">
      <c r="I315" s="68"/>
    </row>
    <row r="316" spans="9:9" ht="16.5" customHeight="1">
      <c r="I316" s="68"/>
    </row>
    <row r="317" spans="9:9" ht="16.5" customHeight="1">
      <c r="I317" s="68"/>
    </row>
    <row r="318" spans="9:9" ht="16.5" customHeight="1">
      <c r="I318" s="68"/>
    </row>
    <row r="319" spans="9:9" ht="16.5" customHeight="1">
      <c r="I319" s="68"/>
    </row>
    <row r="320" spans="9:9" ht="16.5" customHeight="1">
      <c r="I320" s="68"/>
    </row>
    <row r="321" spans="9:10" ht="16.5" customHeight="1">
      <c r="I321" s="68"/>
    </row>
    <row r="322" spans="9:10" ht="16.5" customHeight="1">
      <c r="I322" s="68"/>
    </row>
    <row r="323" spans="9:10" ht="16.5" customHeight="1">
      <c r="I323" s="68"/>
    </row>
    <row r="324" spans="9:10" ht="16.5" customHeight="1">
      <c r="I324" s="68"/>
    </row>
    <row r="325" spans="9:10" ht="16.5" customHeight="1">
      <c r="I325" s="68"/>
    </row>
    <row r="326" spans="9:10" ht="16.5" customHeight="1">
      <c r="I326" s="68"/>
    </row>
    <row r="327" spans="9:10" ht="16.5" customHeight="1">
      <c r="I327" s="68"/>
    </row>
    <row r="328" spans="9:10" ht="16.5" customHeight="1">
      <c r="I328" s="68"/>
    </row>
    <row r="329" spans="9:10" ht="16.5" customHeight="1">
      <c r="I329" s="68"/>
    </row>
    <row r="330" spans="9:10" ht="16.5" customHeight="1">
      <c r="I330" s="68"/>
    </row>
    <row r="331" spans="9:10" ht="16.5" customHeight="1">
      <c r="I331" s="68"/>
    </row>
    <row r="332" spans="9:10" ht="16.5" customHeight="1">
      <c r="I332" s="68"/>
    </row>
    <row r="333" spans="9:10" ht="16.5" customHeight="1">
      <c r="I333" s="68"/>
      <c r="J333" s="69"/>
    </row>
    <row r="334" spans="9:10" ht="16.5" customHeight="1">
      <c r="I334" s="68"/>
      <c r="J334" s="69"/>
    </row>
    <row r="335" spans="9:10" ht="16.5" customHeight="1">
      <c r="I335" s="68"/>
      <c r="J335" s="69"/>
    </row>
    <row r="336" spans="9:10" ht="16.5" customHeight="1">
      <c r="I336" s="68"/>
      <c r="J336" s="69"/>
    </row>
    <row r="337" spans="9:10" ht="16.5" customHeight="1">
      <c r="I337" s="68"/>
      <c r="J337" s="69"/>
    </row>
    <row r="338" spans="9:10" ht="16.5" customHeight="1">
      <c r="I338" s="68"/>
      <c r="J338" s="69"/>
    </row>
    <row r="339" spans="9:10" ht="16.5" customHeight="1">
      <c r="I339" s="68"/>
      <c r="J339" s="69"/>
    </row>
    <row r="340" spans="9:10" ht="16.5" customHeight="1">
      <c r="I340" s="68"/>
      <c r="J340" s="69"/>
    </row>
    <row r="341" spans="9:10" ht="16.5" customHeight="1">
      <c r="I341" s="68"/>
      <c r="J341" s="69"/>
    </row>
    <row r="342" spans="9:10" ht="16.5" customHeight="1">
      <c r="I342" s="68"/>
      <c r="J342" s="69"/>
    </row>
    <row r="343" spans="9:10" ht="16.5" customHeight="1">
      <c r="I343" s="68"/>
      <c r="J343" s="69"/>
    </row>
    <row r="344" spans="9:10" ht="16.5" customHeight="1">
      <c r="I344" s="68"/>
      <c r="J344" s="69"/>
    </row>
    <row r="345" spans="9:10" ht="16.5" customHeight="1">
      <c r="I345" s="68"/>
      <c r="J345" s="69"/>
    </row>
    <row r="346" spans="9:10" ht="16.5" customHeight="1">
      <c r="I346" s="68"/>
      <c r="J346" s="69"/>
    </row>
    <row r="347" spans="9:10" ht="16.5" customHeight="1">
      <c r="I347" s="68"/>
      <c r="J347" s="69"/>
    </row>
    <row r="348" spans="9:10" ht="16.5" customHeight="1">
      <c r="I348" s="68"/>
      <c r="J348" s="69"/>
    </row>
    <row r="349" spans="9:10" ht="16.5" customHeight="1">
      <c r="I349" s="68"/>
      <c r="J349" s="69"/>
    </row>
    <row r="350" spans="9:10" ht="16.5" customHeight="1">
      <c r="I350" s="68"/>
      <c r="J350" s="69"/>
    </row>
    <row r="351" spans="9:10" ht="16.5" customHeight="1">
      <c r="I351" s="68"/>
      <c r="J351" s="69"/>
    </row>
    <row r="352" spans="9:10" ht="16.5" customHeight="1">
      <c r="I352" s="68"/>
      <c r="J352" s="69"/>
    </row>
    <row r="353" spans="9:10" ht="16.5" customHeight="1">
      <c r="I353" s="68"/>
      <c r="J353" s="69"/>
    </row>
    <row r="354" spans="9:10" ht="16.5" customHeight="1">
      <c r="I354" s="68"/>
      <c r="J354" s="69"/>
    </row>
    <row r="355" spans="9:10" ht="16.5" customHeight="1">
      <c r="I355" s="68"/>
      <c r="J355" s="69"/>
    </row>
    <row r="356" spans="9:10" ht="16.5" customHeight="1">
      <c r="I356" s="68"/>
      <c r="J356" s="69"/>
    </row>
    <row r="357" spans="9:10" ht="16.5" customHeight="1">
      <c r="I357" s="68"/>
      <c r="J357" s="69"/>
    </row>
    <row r="358" spans="9:10" ht="16.5" customHeight="1">
      <c r="I358" s="68"/>
      <c r="J358" s="69"/>
    </row>
    <row r="359" spans="9:10" ht="16.5" customHeight="1">
      <c r="I359" s="68"/>
      <c r="J359" s="69"/>
    </row>
    <row r="360" spans="9:10" ht="16.5" customHeight="1">
      <c r="I360" s="68"/>
      <c r="J360" s="69"/>
    </row>
    <row r="361" spans="9:10" ht="16.5" customHeight="1">
      <c r="I361" s="68"/>
      <c r="J361" s="69"/>
    </row>
    <row r="362" spans="9:10" ht="16.5" customHeight="1">
      <c r="I362" s="68"/>
      <c r="J362" s="69"/>
    </row>
    <row r="363" spans="9:10" ht="16.5" customHeight="1">
      <c r="I363" s="68"/>
      <c r="J363" s="69"/>
    </row>
    <row r="364" spans="9:10" ht="16.5" customHeight="1">
      <c r="I364" s="68"/>
      <c r="J364" s="69"/>
    </row>
    <row r="365" spans="9:10" ht="16.5" customHeight="1">
      <c r="I365" s="68"/>
      <c r="J365" s="69"/>
    </row>
    <row r="366" spans="9:10" ht="16.5" customHeight="1">
      <c r="I366" s="68"/>
      <c r="J366" s="69"/>
    </row>
    <row r="367" spans="9:10" ht="16.5" customHeight="1">
      <c r="I367" s="68"/>
      <c r="J367" s="69"/>
    </row>
    <row r="368" spans="9:10" ht="16.5" customHeight="1">
      <c r="I368" s="68"/>
      <c r="J368" s="69"/>
    </row>
    <row r="369" spans="9:10" ht="16.5" customHeight="1">
      <c r="I369" s="68"/>
      <c r="J369" s="69"/>
    </row>
    <row r="370" spans="9:10" ht="16.5" customHeight="1">
      <c r="I370" s="68"/>
      <c r="J370" s="69"/>
    </row>
    <row r="371" spans="9:10" ht="16.5" customHeight="1">
      <c r="I371" s="68"/>
      <c r="J371" s="69"/>
    </row>
    <row r="372" spans="9:10" ht="16.5" customHeight="1">
      <c r="I372" s="68"/>
      <c r="J372" s="69"/>
    </row>
    <row r="373" spans="9:10" ht="16.5" customHeight="1">
      <c r="I373" s="68"/>
      <c r="J373" s="69"/>
    </row>
    <row r="374" spans="9:10" ht="16.5" customHeight="1">
      <c r="I374" s="68"/>
      <c r="J374" s="69"/>
    </row>
    <row r="375" spans="9:10" ht="16.5" customHeight="1">
      <c r="I375" s="68"/>
      <c r="J375" s="69"/>
    </row>
    <row r="376" spans="9:10" ht="16.5" customHeight="1">
      <c r="I376" s="68"/>
      <c r="J376" s="69"/>
    </row>
    <row r="377" spans="9:10" ht="16.5" customHeight="1">
      <c r="I377" s="68"/>
      <c r="J377" s="69"/>
    </row>
    <row r="378" spans="9:10" ht="16.5" customHeight="1">
      <c r="I378" s="68"/>
      <c r="J378" s="69"/>
    </row>
    <row r="379" spans="9:10" ht="16.5" customHeight="1">
      <c r="I379" s="68"/>
      <c r="J379" s="69"/>
    </row>
    <row r="380" spans="9:10" ht="16.5" customHeight="1">
      <c r="I380" s="68"/>
      <c r="J380" s="69"/>
    </row>
    <row r="381" spans="9:10" ht="16.5" customHeight="1">
      <c r="I381" s="68"/>
      <c r="J381" s="69"/>
    </row>
    <row r="382" spans="9:10" ht="16.5" customHeight="1">
      <c r="I382" s="68"/>
      <c r="J382" s="69"/>
    </row>
    <row r="383" spans="9:10" ht="16.5" customHeight="1">
      <c r="I383" s="68"/>
      <c r="J383" s="69"/>
    </row>
    <row r="384" spans="9:10" ht="16.5" customHeight="1">
      <c r="I384" s="68"/>
      <c r="J384" s="69"/>
    </row>
    <row r="385" spans="9:10" ht="16.5" customHeight="1">
      <c r="I385" s="68"/>
      <c r="J385" s="69"/>
    </row>
    <row r="386" spans="9:10" ht="16.5" customHeight="1">
      <c r="I386" s="68"/>
      <c r="J386" s="69"/>
    </row>
    <row r="387" spans="9:10" ht="16.5" customHeight="1">
      <c r="I387" s="68"/>
      <c r="J387" s="69"/>
    </row>
    <row r="388" spans="9:10" ht="16.5" customHeight="1">
      <c r="I388" s="68"/>
      <c r="J388" s="69"/>
    </row>
    <row r="389" spans="9:10" ht="16.5" customHeight="1">
      <c r="I389" s="68"/>
      <c r="J389" s="69"/>
    </row>
    <row r="390" spans="9:10" ht="16.5" customHeight="1">
      <c r="I390" s="68"/>
      <c r="J390" s="69"/>
    </row>
    <row r="391" spans="9:10" ht="16.5" customHeight="1">
      <c r="I391" s="68"/>
      <c r="J391" s="69"/>
    </row>
    <row r="392" spans="9:10" ht="16.5" customHeight="1">
      <c r="I392" s="68"/>
      <c r="J392" s="69"/>
    </row>
    <row r="393" spans="9:10" ht="16.5" customHeight="1">
      <c r="I393" s="68"/>
      <c r="J393" s="69"/>
    </row>
    <row r="394" spans="9:10" ht="16.5" customHeight="1">
      <c r="I394" s="68"/>
      <c r="J394" s="69"/>
    </row>
    <row r="395" spans="9:10" ht="16.5" customHeight="1">
      <c r="I395" s="68"/>
      <c r="J395" s="69"/>
    </row>
    <row r="396" spans="9:10" ht="16.5" customHeight="1">
      <c r="I396" s="68"/>
      <c r="J396" s="70"/>
    </row>
    <row r="397" spans="9:10" ht="16.5" customHeight="1">
      <c r="I397" s="68"/>
      <c r="J397" s="70"/>
    </row>
    <row r="398" spans="9:10" ht="16.5" customHeight="1">
      <c r="I398" s="68"/>
      <c r="J398" s="70"/>
    </row>
    <row r="399" spans="9:10" ht="16.5" customHeight="1">
      <c r="I399" s="68"/>
      <c r="J399" s="70"/>
    </row>
    <row r="400" spans="9:10" ht="16.5" customHeight="1">
      <c r="I400" s="68"/>
      <c r="J400" s="70"/>
    </row>
    <row r="401" spans="10:10" ht="16.5" customHeight="1">
      <c r="J401" s="71"/>
    </row>
  </sheetData>
  <sheetProtection sheet="1" scenarios="1"/>
  <dataConsolidate/>
  <mergeCells count="26">
    <mergeCell ref="G22:G24"/>
    <mergeCell ref="G14:G20"/>
    <mergeCell ref="G8:G12"/>
    <mergeCell ref="K6:L6"/>
    <mergeCell ref="G1:J1"/>
    <mergeCell ref="M6:N6"/>
    <mergeCell ref="K2:N5"/>
    <mergeCell ref="E3:E4"/>
    <mergeCell ref="E5:E6"/>
    <mergeCell ref="C3:D3"/>
    <mergeCell ref="B4:D4"/>
    <mergeCell ref="C6:D6"/>
    <mergeCell ref="B5:D5"/>
    <mergeCell ref="B2:G2"/>
    <mergeCell ref="G26:G30"/>
    <mergeCell ref="C39:D39"/>
    <mergeCell ref="F40:G40"/>
    <mergeCell ref="F41:G43"/>
    <mergeCell ref="C40:C43"/>
    <mergeCell ref="D40:D43"/>
    <mergeCell ref="B32:G38"/>
    <mergeCell ref="K31:L31"/>
    <mergeCell ref="M31:N31"/>
    <mergeCell ref="B101:D101"/>
    <mergeCell ref="B103:D103"/>
    <mergeCell ref="B31:G31"/>
  </mergeCells>
  <phoneticPr fontId="0" type="noConversion"/>
  <conditionalFormatting sqref="J7 J26:J30 J32:J35 J14:J20">
    <cfRule type="expression" dxfId="66" priority="109">
      <formula>$B$6=0</formula>
    </cfRule>
  </conditionalFormatting>
  <conditionalFormatting sqref="K7:O7 K6:L6">
    <cfRule type="cellIs" dxfId="65" priority="107" operator="equal">
      <formula>0</formula>
    </cfRule>
  </conditionalFormatting>
  <conditionalFormatting sqref="J7 J14:J20">
    <cfRule type="containsText" dxfId="64" priority="105" operator="containsText" text="OK">
      <formula>NOT(ISERROR(SEARCH("OK",J7)))</formula>
    </cfRule>
    <cfRule type="containsText" dxfId="63" priority="106" operator="containsText" text="Il y a trop de croix sur cette ligne.">
      <formula>NOT(ISERROR(SEARCH("Il y a trop de croix sur cette ligne.",J7)))</formula>
    </cfRule>
  </conditionalFormatting>
  <conditionalFormatting sqref="J5">
    <cfRule type="expression" dxfId="62" priority="103">
      <formula>$C$4&gt;0</formula>
    </cfRule>
  </conditionalFormatting>
  <conditionalFormatting sqref="J26:J30">
    <cfRule type="containsText" dxfId="61" priority="97" operator="containsText" text="OK">
      <formula>NOT(ISERROR(SEARCH("OK",J26)))</formula>
    </cfRule>
    <cfRule type="containsText" dxfId="60" priority="98" operator="containsText" text="Il y a trop de croix sur cette ligne.">
      <formula>NOT(ISERROR(SEARCH("Il y a trop de croix sur cette ligne.",J26)))</formula>
    </cfRule>
  </conditionalFormatting>
  <conditionalFormatting sqref="J32:J35">
    <cfRule type="containsText" dxfId="59" priority="95" operator="containsText" text="OK">
      <formula>NOT(ISERROR(SEARCH("OK",J32)))</formula>
    </cfRule>
    <cfRule type="containsText" dxfId="58" priority="96" operator="containsText" text="Il y a trop de croix sur cette ligne.">
      <formula>NOT(ISERROR(SEARCH("Il y a trop de croix sur cette ligne.",J32)))</formula>
    </cfRule>
  </conditionalFormatting>
  <conditionalFormatting sqref="I3 I6 I8:I12">
    <cfRule type="containsText" dxfId="57" priority="93" operator="containsText" text="Notes masquées.">
      <formula>NOT(ISERROR(SEARCH("Notes masquées.",I3)))</formula>
    </cfRule>
    <cfRule type="containsText" dxfId="56" priority="94" operator="containsText" text="Notes affichées.">
      <formula>NOT(ISERROR(SEARCH("Notes affichées.",I3)))</formula>
    </cfRule>
  </conditionalFormatting>
  <conditionalFormatting sqref="J8">
    <cfRule type="containsText" dxfId="55" priority="89" operator="containsText" text="OK">
      <formula>NOT(ISERROR(SEARCH("OK",J8)))</formula>
    </cfRule>
    <cfRule type="containsText" dxfId="54" priority="90" operator="containsText" text="Il y a trop de croix sur cette ligne.">
      <formula>NOT(ISERROR(SEARCH("Il y a trop de croix sur cette ligne.",J8)))</formula>
    </cfRule>
  </conditionalFormatting>
  <conditionalFormatting sqref="J9">
    <cfRule type="expression" dxfId="53" priority="88">
      <formula>$B$6=0</formula>
    </cfRule>
  </conditionalFormatting>
  <conditionalFormatting sqref="J9">
    <cfRule type="containsText" dxfId="52" priority="86" operator="containsText" text="OK">
      <formula>NOT(ISERROR(SEARCH("OK",J9)))</formula>
    </cfRule>
    <cfRule type="containsText" dxfId="51" priority="87" operator="containsText" text="Il y a trop de croix sur cette ligne.">
      <formula>NOT(ISERROR(SEARCH("Il y a trop de croix sur cette ligne.",J9)))</formula>
    </cfRule>
  </conditionalFormatting>
  <conditionalFormatting sqref="J10">
    <cfRule type="expression" dxfId="50" priority="85">
      <formula>$B$6=0</formula>
    </cfRule>
  </conditionalFormatting>
  <conditionalFormatting sqref="J10">
    <cfRule type="containsText" dxfId="49" priority="83" operator="containsText" text="OK">
      <formula>NOT(ISERROR(SEARCH("OK",J10)))</formula>
    </cfRule>
    <cfRule type="containsText" dxfId="48" priority="84" operator="containsText" text="Il y a trop de croix sur cette ligne.">
      <formula>NOT(ISERROR(SEARCH("Il y a trop de croix sur cette ligne.",J10)))</formula>
    </cfRule>
  </conditionalFormatting>
  <conditionalFormatting sqref="J11">
    <cfRule type="expression" dxfId="47" priority="82">
      <formula>$B$6=0</formula>
    </cfRule>
  </conditionalFormatting>
  <conditionalFormatting sqref="J11">
    <cfRule type="containsText" dxfId="46" priority="80" operator="containsText" text="OK">
      <formula>NOT(ISERROR(SEARCH("OK",J11)))</formula>
    </cfRule>
    <cfRule type="containsText" dxfId="45" priority="81" operator="containsText" text="Il y a trop de croix sur cette ligne.">
      <formula>NOT(ISERROR(SEARCH("Il y a trop de croix sur cette ligne.",J11)))</formula>
    </cfRule>
  </conditionalFormatting>
  <conditionalFormatting sqref="J12">
    <cfRule type="expression" dxfId="44" priority="79">
      <formula>$B$6=0</formula>
    </cfRule>
  </conditionalFormatting>
  <conditionalFormatting sqref="J12">
    <cfRule type="containsText" dxfId="43" priority="77" operator="containsText" text="OK">
      <formula>NOT(ISERROR(SEARCH("OK",J12)))</formula>
    </cfRule>
    <cfRule type="containsText" dxfId="42" priority="78" operator="containsText" text="Il y a trop de croix sur cette ligne.">
      <formula>NOT(ISERROR(SEARCH("Il y a trop de croix sur cette ligne.",J12)))</formula>
    </cfRule>
  </conditionalFormatting>
  <conditionalFormatting sqref="I14:I20">
    <cfRule type="containsText" dxfId="41" priority="75" operator="containsText" text="Notes masquées.">
      <formula>NOT(ISERROR(SEARCH("Notes masquées.",I14)))</formula>
    </cfRule>
    <cfRule type="containsText" dxfId="40" priority="76" operator="containsText" text="Notes affichées.">
      <formula>NOT(ISERROR(SEARCH("Notes affichées.",I14)))</formula>
    </cfRule>
  </conditionalFormatting>
  <conditionalFormatting sqref="K2">
    <cfRule type="cellIs" dxfId="39" priority="74" operator="equal">
      <formula>0</formula>
    </cfRule>
  </conditionalFormatting>
  <conditionalFormatting sqref="M6 O6">
    <cfRule type="cellIs" dxfId="38" priority="73" operator="equal">
      <formula>0</formula>
    </cfRule>
  </conditionalFormatting>
  <conditionalFormatting sqref="C8:C9">
    <cfRule type="expression" priority="67">
      <formula>IF(C8&gt;"x","x")</formula>
    </cfRule>
  </conditionalFormatting>
  <conditionalFormatting sqref="C8:F8">
    <cfRule type="expression" dxfId="37" priority="56">
      <formula>$I$8&gt;1</formula>
    </cfRule>
  </conditionalFormatting>
  <conditionalFormatting sqref="C9:F9">
    <cfRule type="expression" dxfId="36" priority="55">
      <formula>$I$9&gt;1</formula>
    </cfRule>
  </conditionalFormatting>
  <conditionalFormatting sqref="C10">
    <cfRule type="expression" priority="54">
      <formula>IF(C10&gt;"x","x")</formula>
    </cfRule>
  </conditionalFormatting>
  <conditionalFormatting sqref="C10:F10">
    <cfRule type="expression" dxfId="35" priority="53">
      <formula>$I$10&gt;1</formula>
    </cfRule>
  </conditionalFormatting>
  <conditionalFormatting sqref="C11">
    <cfRule type="expression" priority="52">
      <formula>IF(C11&gt;"x","x")</formula>
    </cfRule>
  </conditionalFormatting>
  <conditionalFormatting sqref="C11:F11">
    <cfRule type="expression" dxfId="34" priority="51">
      <formula>$I$11&gt;1</formula>
    </cfRule>
  </conditionalFormatting>
  <conditionalFormatting sqref="C12">
    <cfRule type="expression" priority="50">
      <formula>IF(C12&gt;"x","x")</formula>
    </cfRule>
  </conditionalFormatting>
  <conditionalFormatting sqref="C12:F12">
    <cfRule type="expression" dxfId="33" priority="49">
      <formula>$I$12&gt;1</formula>
    </cfRule>
  </conditionalFormatting>
  <conditionalFormatting sqref="C14">
    <cfRule type="expression" priority="48">
      <formula>IF(C14&gt;"x","x")</formula>
    </cfRule>
  </conditionalFormatting>
  <conditionalFormatting sqref="C14:F14">
    <cfRule type="expression" dxfId="32" priority="47">
      <formula>$I$14&gt;1</formula>
    </cfRule>
  </conditionalFormatting>
  <conditionalFormatting sqref="C15">
    <cfRule type="expression" priority="46">
      <formula>IF(C15&gt;"x","x")</formula>
    </cfRule>
  </conditionalFormatting>
  <conditionalFormatting sqref="C15:F15">
    <cfRule type="expression" dxfId="31" priority="45">
      <formula>$I$15&gt;1</formula>
    </cfRule>
  </conditionalFormatting>
  <conditionalFormatting sqref="C16">
    <cfRule type="expression" priority="44">
      <formula>IF(C16&gt;"x","x")</formula>
    </cfRule>
  </conditionalFormatting>
  <conditionalFormatting sqref="C16:F16">
    <cfRule type="expression" dxfId="30" priority="43">
      <formula>$I$16&gt;1</formula>
    </cfRule>
  </conditionalFormatting>
  <conditionalFormatting sqref="C17">
    <cfRule type="expression" priority="42">
      <formula>IF(C17&gt;"x","x")</formula>
    </cfRule>
  </conditionalFormatting>
  <conditionalFormatting sqref="C17:F17">
    <cfRule type="expression" dxfId="29" priority="41">
      <formula>$I$17&gt;1</formula>
    </cfRule>
  </conditionalFormatting>
  <conditionalFormatting sqref="C18">
    <cfRule type="expression" priority="40">
      <formula>IF(C18&gt;"x","x")</formula>
    </cfRule>
  </conditionalFormatting>
  <conditionalFormatting sqref="C18:F18">
    <cfRule type="expression" dxfId="28" priority="39">
      <formula>$I$18&gt;1</formula>
    </cfRule>
  </conditionalFormatting>
  <conditionalFormatting sqref="C19">
    <cfRule type="expression" priority="38">
      <formula>IF(C19&gt;"x","x")</formula>
    </cfRule>
  </conditionalFormatting>
  <conditionalFormatting sqref="C19:F19">
    <cfRule type="expression" dxfId="27" priority="37">
      <formula>$I$19&gt;1</formula>
    </cfRule>
  </conditionalFormatting>
  <conditionalFormatting sqref="C20">
    <cfRule type="expression" priority="36">
      <formula>IF(C20&gt;"x","x")</formula>
    </cfRule>
  </conditionalFormatting>
  <conditionalFormatting sqref="C20:F20">
    <cfRule type="expression" dxfId="26" priority="35">
      <formula>$I$20&gt;1</formula>
    </cfRule>
  </conditionalFormatting>
  <conditionalFormatting sqref="C22">
    <cfRule type="expression" priority="34">
      <formula>IF(C22&gt;"x","x")</formula>
    </cfRule>
  </conditionalFormatting>
  <conditionalFormatting sqref="C22:F22">
    <cfRule type="expression" dxfId="25" priority="33">
      <formula>$I$22&gt;1</formula>
    </cfRule>
  </conditionalFormatting>
  <conditionalFormatting sqref="C23">
    <cfRule type="expression" priority="32">
      <formula>IF(C23&gt;"x","x")</formula>
    </cfRule>
  </conditionalFormatting>
  <conditionalFormatting sqref="C23:F23">
    <cfRule type="expression" dxfId="24" priority="31">
      <formula>$I$23&gt;1</formula>
    </cfRule>
  </conditionalFormatting>
  <conditionalFormatting sqref="C24">
    <cfRule type="expression" priority="30">
      <formula>IF(C24&gt;"x","x")</formula>
    </cfRule>
  </conditionalFormatting>
  <conditionalFormatting sqref="C24:F24">
    <cfRule type="expression" dxfId="23" priority="29">
      <formula>$I$24&gt;1</formula>
    </cfRule>
  </conditionalFormatting>
  <conditionalFormatting sqref="C26">
    <cfRule type="expression" priority="28">
      <formula>IF(C26&gt;"x","x")</formula>
    </cfRule>
  </conditionalFormatting>
  <conditionalFormatting sqref="C26:F26">
    <cfRule type="expression" dxfId="22" priority="27">
      <formula>$I$26&gt;1</formula>
    </cfRule>
  </conditionalFormatting>
  <conditionalFormatting sqref="C27">
    <cfRule type="expression" priority="26">
      <formula>IF(C27&gt;"x","x")</formula>
    </cfRule>
  </conditionalFormatting>
  <conditionalFormatting sqref="C27:F27">
    <cfRule type="expression" dxfId="21" priority="25">
      <formula>$I$27&gt;1</formula>
    </cfRule>
  </conditionalFormatting>
  <conditionalFormatting sqref="C28">
    <cfRule type="expression" priority="24">
      <formula>IF(C28&gt;"x","x")</formula>
    </cfRule>
  </conditionalFormatting>
  <conditionalFormatting sqref="C28:F28">
    <cfRule type="expression" dxfId="20" priority="23">
      <formula>$I$28&gt;1</formula>
    </cfRule>
  </conditionalFormatting>
  <conditionalFormatting sqref="C29">
    <cfRule type="expression" priority="22">
      <formula>IF(C29&gt;"x","x")</formula>
    </cfRule>
  </conditionalFormatting>
  <conditionalFormatting sqref="C29:F29">
    <cfRule type="expression" dxfId="19" priority="21">
      <formula>$I$29&gt;1</formula>
    </cfRule>
  </conditionalFormatting>
  <conditionalFormatting sqref="C30">
    <cfRule type="expression" priority="20">
      <formula>IF(C30&gt;"x","x")</formula>
    </cfRule>
  </conditionalFormatting>
  <conditionalFormatting sqref="C30:F30">
    <cfRule type="expression" dxfId="18" priority="19">
      <formula>$I$30&gt;1</formula>
    </cfRule>
  </conditionalFormatting>
  <conditionalFormatting sqref="J22">
    <cfRule type="expression" dxfId="17" priority="18">
      <formula>$B$6=0</formula>
    </cfRule>
  </conditionalFormatting>
  <conditionalFormatting sqref="J22">
    <cfRule type="containsText" dxfId="16" priority="16" operator="containsText" text="OK">
      <formula>NOT(ISERROR(SEARCH("OK",J22)))</formula>
    </cfRule>
    <cfRule type="containsText" dxfId="15" priority="17" operator="containsText" text="Il y a trop de croix sur cette ligne.">
      <formula>NOT(ISERROR(SEARCH("Il y a trop de croix sur cette ligne.",J22)))</formula>
    </cfRule>
  </conditionalFormatting>
  <conditionalFormatting sqref="J23">
    <cfRule type="expression" dxfId="14" priority="15">
      <formula>$B$6=0</formula>
    </cfRule>
  </conditionalFormatting>
  <conditionalFormatting sqref="J23">
    <cfRule type="containsText" dxfId="13" priority="13" operator="containsText" text="OK">
      <formula>NOT(ISERROR(SEARCH("OK",J23)))</formula>
    </cfRule>
    <cfRule type="containsText" dxfId="12" priority="14" operator="containsText" text="Il y a trop de croix sur cette ligne.">
      <formula>NOT(ISERROR(SEARCH("Il y a trop de croix sur cette ligne.",J23)))</formula>
    </cfRule>
  </conditionalFormatting>
  <conditionalFormatting sqref="J24">
    <cfRule type="expression" dxfId="11" priority="12">
      <formula>$B$6=0</formula>
    </cfRule>
  </conditionalFormatting>
  <conditionalFormatting sqref="J24">
    <cfRule type="containsText" dxfId="10" priority="10" operator="containsText" text="OK">
      <formula>NOT(ISERROR(SEARCH("OK",J24)))</formula>
    </cfRule>
    <cfRule type="containsText" dxfId="9" priority="11" operator="containsText" text="Il y a trop de croix sur cette ligne.">
      <formula>NOT(ISERROR(SEARCH("Il y a trop de croix sur cette ligne.",J24)))</formula>
    </cfRule>
  </conditionalFormatting>
  <conditionalFormatting sqref="B41">
    <cfRule type="expression" dxfId="8" priority="9">
      <formula>B41=0</formula>
    </cfRule>
  </conditionalFormatting>
  <conditionalFormatting sqref="B43">
    <cfRule type="expression" dxfId="7" priority="7">
      <formula>B43=0</formula>
    </cfRule>
  </conditionalFormatting>
  <conditionalFormatting sqref="H2:J2">
    <cfRule type="expression" dxfId="6" priority="6">
      <formula>$H$2&gt;0</formula>
    </cfRule>
  </conditionalFormatting>
  <conditionalFormatting sqref="H2">
    <cfRule type="cellIs" dxfId="5" priority="5" operator="greaterThan">
      <formula>0</formula>
    </cfRule>
  </conditionalFormatting>
  <conditionalFormatting sqref="I36 I13 I21 I25 I31">
    <cfRule type="expression" dxfId="4" priority="154">
      <formula>$G$1="Non"</formula>
    </cfRule>
  </conditionalFormatting>
  <conditionalFormatting sqref="G1">
    <cfRule type="expression" dxfId="3" priority="4">
      <formula>$H$2&gt;0</formula>
    </cfRule>
  </conditionalFormatting>
  <conditionalFormatting sqref="K31:L31">
    <cfRule type="cellIs" dxfId="2" priority="3" operator="equal">
      <formula>0</formula>
    </cfRule>
  </conditionalFormatting>
  <conditionalFormatting sqref="M31">
    <cfRule type="cellIs" dxfId="1" priority="2" operator="equal">
      <formula>0</formula>
    </cfRule>
  </conditionalFormatting>
  <conditionalFormatting sqref="G8:G12">
    <cfRule type="expression" dxfId="0" priority="1">
      <formula>$B$43=0</formula>
    </cfRule>
  </conditionalFormatting>
  <dataValidations count="6">
    <dataValidation type="list" allowBlank="1" showInputMessage="1" sqref="G5:G6">
      <formula1>score</formula1>
    </dataValidation>
    <dataValidation type="list" allowBlank="1" showInputMessage="1" sqref="B5">
      <formula1>IF(B5&lt;&gt;"",OFFSET(F_arb,MATCH(B5&amp;"*",F_arb,0)-1,,COUNTIF(F_arb,B5&amp;"*"),1),F_arb)</formula1>
    </dataValidation>
    <dataValidation type="list" allowBlank="1" showInputMessage="1" sqref="C3:D3">
      <formula1>competition</formula1>
    </dataValidation>
    <dataValidation type="list" allowBlank="1" showInputMessage="1" sqref="C6:D6">
      <formula1>categorie</formula1>
    </dataValidation>
    <dataValidation type="list" allowBlank="1" showInputMessage="1" sqref="G3:G4">
      <formula1>IF(G3&lt;&gt;"",OFFSET(F_clubs,MATCH(G3&amp;"*",F_clubs,0)-1,,COUNTIF(F_clubs,G3&amp;"*"),1),F_clubs)</formula1>
    </dataValidation>
    <dataValidation type="list" allowBlank="1" showInputMessage="1" sqref="B41">
      <formula1>IF(B41&lt;&gt;"",OFFSET(F_obs,MATCH(B41&amp;"*",F_obs,0)-1,,COUNTIF(F_obs,B41&amp;"*"),1),F_obs)</formula1>
    </dataValidation>
  </dataValidations>
  <hyperlinks>
    <hyperlink ref="F41" r:id="rId1"/>
  </hyperlinks>
  <printOptions horizontalCentered="1" verticalCentered="1"/>
  <pageMargins left="0" right="0" top="0" bottom="0" header="0" footer="0"/>
  <pageSetup paperSize="9" scale="51" fitToHeight="0" orientation="portrait" r:id="rId2"/>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Création</vt:lpstr>
      <vt:lpstr>Création!Print_Area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TRUCHON Regis</dc:creator>
  <cp:lastModifiedBy>h2so4</cp:lastModifiedBy>
  <cp:lastPrinted>2018-03-26T10:00:39Z</cp:lastPrinted>
  <dcterms:created xsi:type="dcterms:W3CDTF">2014-04-09T13:57:04Z</dcterms:created>
  <dcterms:modified xsi:type="dcterms:W3CDTF">2018-04-06T17:05:03Z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TC040223879991</vt:lpwstr>
  </property>
</Properties>
</file>