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040" windowHeight="8835" activeTab="6"/>
  </bookViews>
  <sheets>
    <sheet name="base" sheetId="1" r:id="rId1"/>
    <sheet name="tarif" sheetId="2" r:id="rId2"/>
    <sheet name="Prévision" sheetId="8" r:id="rId3"/>
    <sheet name="distance" sheetId="10" r:id="rId4"/>
    <sheet name="Modèle" sheetId="12" r:id="rId5"/>
    <sheet name="Instructions" sheetId="47" r:id="rId6"/>
    <sheet name="P&gt;Blé tendre" sheetId="56" r:id="rId7"/>
    <sheet name="P&gt;Blé dur" sheetId="57" r:id="rId8"/>
    <sheet name="P&gt;Colza" sheetId="58" r:id="rId9"/>
    <sheet name="P&gt;Orge Mouture" sheetId="59" r:id="rId10"/>
    <sheet name="P&gt;Pois" sheetId="60" r:id="rId11"/>
    <sheet name="P&gt;Triticale" sheetId="61" r:id="rId12"/>
    <sheet name="P&gt;Avoine" sheetId="62" r:id="rId13"/>
    <sheet name="P&gt;Millet" sheetId="63" r:id="rId14"/>
  </sheets>
  <definedNames>
    <definedName name="bdd">base!$A$6:$AA$30</definedName>
    <definedName name="solver_cvg" localSheetId="2" hidden="1">0.0001</definedName>
    <definedName name="solver_drv" localSheetId="2" hidden="1">1</definedName>
    <definedName name="solver_est" localSheetId="2" hidden="1">1</definedName>
    <definedName name="solver_itr" localSheetId="2" hidden="1">100</definedName>
    <definedName name="solver_lin" localSheetId="2" hidden="1">2</definedName>
    <definedName name="solver_neg" localSheetId="2" hidden="1">2</definedName>
    <definedName name="solver_num" localSheetId="2" hidden="1">0</definedName>
    <definedName name="solver_nwt" localSheetId="2" hidden="1">1</definedName>
    <definedName name="solver_opt" localSheetId="2" hidden="1">Prévision!$D$15</definedName>
    <definedName name="solver_pre" localSheetId="2" hidden="1">0.000001</definedName>
    <definedName name="solver_scl" localSheetId="2" hidden="1">2</definedName>
    <definedName name="solver_sho" localSheetId="2" hidden="1">2</definedName>
    <definedName name="solver_tim" localSheetId="2" hidden="1">100</definedName>
    <definedName name="solver_tol" localSheetId="2" hidden="1">0.05</definedName>
    <definedName name="solver_typ" localSheetId="2" hidden="1">1</definedName>
    <definedName name="solver_val" localSheetId="2" hidden="1">0</definedName>
  </definedNames>
  <calcPr calcId="125725"/>
  <fileRecoveryPr repairLoad="1"/>
</workbook>
</file>

<file path=xl/calcChain.xml><?xml version="1.0" encoding="utf-8"?>
<calcChain xmlns="http://schemas.openxmlformats.org/spreadsheetml/2006/main">
  <c r="J49" i="63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F44"/>
  <c r="E44"/>
  <c r="C44" s="1"/>
  <c r="K44" s="1"/>
  <c r="D44"/>
  <c r="L44" s="1"/>
  <c r="J43"/>
  <c r="H43"/>
  <c r="G43"/>
  <c r="D43" s="1"/>
  <c r="L43" s="1"/>
  <c r="F43"/>
  <c r="E43"/>
  <c r="C43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K10"/>
  <c r="J10"/>
  <c r="L9"/>
  <c r="K9"/>
  <c r="J9"/>
  <c r="L8"/>
  <c r="K8"/>
  <c r="J8"/>
  <c r="L7"/>
  <c r="K7"/>
  <c r="J7"/>
  <c r="L6"/>
  <c r="K6"/>
  <c r="J6"/>
  <c r="J49" i="62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/>
  <c r="K42" s="1"/>
  <c r="J41"/>
  <c r="H41"/>
  <c r="G41"/>
  <c r="D41" s="1"/>
  <c r="L41" s="1"/>
  <c r="F41"/>
  <c r="E41"/>
  <c r="C41" s="1"/>
  <c r="K41" s="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K10"/>
  <c r="J10"/>
  <c r="L9"/>
  <c r="K9"/>
  <c r="J9"/>
  <c r="L8"/>
  <c r="K8"/>
  <c r="J8"/>
  <c r="L7"/>
  <c r="K7"/>
  <c r="J7"/>
  <c r="L6"/>
  <c r="K6"/>
  <c r="J6"/>
  <c r="J49" i="61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K10"/>
  <c r="J10"/>
  <c r="L9"/>
  <c r="K9"/>
  <c r="J9"/>
  <c r="L8"/>
  <c r="K8"/>
  <c r="J8"/>
  <c r="L7"/>
  <c r="K7"/>
  <c r="J7"/>
  <c r="L6"/>
  <c r="K6"/>
  <c r="J6"/>
  <c r="J49" i="60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K10"/>
  <c r="J10"/>
  <c r="L9"/>
  <c r="K9"/>
  <c r="J9"/>
  <c r="L8"/>
  <c r="K8"/>
  <c r="J8"/>
  <c r="L7"/>
  <c r="K7"/>
  <c r="J7"/>
  <c r="L6"/>
  <c r="K6"/>
  <c r="J6"/>
  <c r="J49" i="59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K10"/>
  <c r="J10"/>
  <c r="L9"/>
  <c r="K9"/>
  <c r="J9"/>
  <c r="L8"/>
  <c r="K8"/>
  <c r="J8"/>
  <c r="L7"/>
  <c r="K7"/>
  <c r="J7"/>
  <c r="L6"/>
  <c r="K6"/>
  <c r="J6"/>
  <c r="J49" i="58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K10"/>
  <c r="J10"/>
  <c r="L9"/>
  <c r="K9"/>
  <c r="J9"/>
  <c r="L8"/>
  <c r="K8"/>
  <c r="J8"/>
  <c r="L7"/>
  <c r="K7"/>
  <c r="J7"/>
  <c r="L6"/>
  <c r="K6"/>
  <c r="J6"/>
  <c r="J49" i="57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K10"/>
  <c r="J10"/>
  <c r="L9"/>
  <c r="K9"/>
  <c r="J9"/>
  <c r="L8"/>
  <c r="K8"/>
  <c r="J8"/>
  <c r="L7"/>
  <c r="K7"/>
  <c r="J7"/>
  <c r="L6"/>
  <c r="K6"/>
  <c r="J6"/>
  <c r="J49" i="56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K10"/>
  <c r="J10"/>
  <c r="L9"/>
  <c r="K9"/>
  <c r="J9"/>
  <c r="L8"/>
  <c r="K8"/>
  <c r="J8"/>
  <c r="L7"/>
  <c r="K7"/>
  <c r="J7"/>
  <c r="L6"/>
  <c r="K6"/>
  <c r="J6"/>
  <c r="J49" i="12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J40"/>
  <c r="L40"/>
  <c r="K40"/>
  <c r="K39"/>
  <c r="J39"/>
  <c r="L39"/>
  <c r="J38"/>
  <c r="L38"/>
  <c r="K38"/>
  <c r="J37"/>
  <c r="K37"/>
  <c r="L37"/>
  <c r="J36"/>
  <c r="L36"/>
  <c r="K36"/>
  <c r="J35"/>
  <c r="L35"/>
  <c r="K35"/>
  <c r="J34"/>
  <c r="L34"/>
  <c r="K34"/>
  <c r="J33"/>
  <c r="K33"/>
  <c r="L33"/>
  <c r="J32"/>
  <c r="L32"/>
  <c r="K32"/>
  <c r="K31"/>
  <c r="J31"/>
  <c r="L31"/>
  <c r="J30"/>
  <c r="L30"/>
  <c r="K30"/>
  <c r="J29"/>
  <c r="L29"/>
  <c r="K29"/>
  <c r="J28"/>
  <c r="L28"/>
  <c r="K28"/>
  <c r="J27"/>
  <c r="L27"/>
  <c r="K27"/>
  <c r="J26"/>
  <c r="L26"/>
  <c r="K26"/>
  <c r="J25"/>
  <c r="L25"/>
  <c r="K25"/>
  <c r="J24"/>
  <c r="L24"/>
  <c r="K24"/>
  <c r="J23"/>
  <c r="K23"/>
  <c r="L23"/>
  <c r="J22"/>
  <c r="L22"/>
  <c r="K22"/>
  <c r="J21"/>
  <c r="L21"/>
  <c r="K21"/>
  <c r="J20"/>
  <c r="L20"/>
  <c r="K20"/>
  <c r="J19"/>
  <c r="L19"/>
  <c r="K19"/>
  <c r="J18"/>
  <c r="L18"/>
  <c r="K18"/>
  <c r="J17"/>
  <c r="L17"/>
  <c r="K17"/>
  <c r="J16"/>
  <c r="L16"/>
  <c r="K16"/>
  <c r="J15"/>
  <c r="K15"/>
  <c r="L15"/>
  <c r="J14"/>
  <c r="L14"/>
  <c r="K14"/>
  <c r="J13"/>
  <c r="K13"/>
  <c r="L13"/>
  <c r="J12"/>
  <c r="L12"/>
  <c r="K12"/>
  <c r="J11"/>
  <c r="L11"/>
  <c r="K11"/>
  <c r="J10"/>
  <c r="L10"/>
  <c r="K10"/>
  <c r="L9"/>
  <c r="K9"/>
  <c r="J9"/>
  <c r="L8"/>
  <c r="K8"/>
  <c r="J8"/>
  <c r="L7"/>
  <c r="K7"/>
  <c r="J7"/>
  <c r="L6"/>
  <c r="K6"/>
  <c r="J6"/>
  <c r="AB6" i="8" l="1"/>
  <c r="AB7"/>
  <c r="AB8"/>
  <c r="AB9"/>
  <c r="AB10"/>
  <c r="AB11"/>
  <c r="AB12"/>
  <c r="AB5"/>
  <c r="AB14" s="1"/>
  <c r="P25"/>
  <c r="P26"/>
  <c r="P27"/>
  <c r="P28"/>
  <c r="P29"/>
  <c r="P30"/>
  <c r="P24"/>
  <c r="P32" s="1"/>
  <c r="AA29" i="2"/>
  <c r="AA21"/>
  <c r="AA13"/>
  <c r="Y30"/>
  <c r="Y22"/>
  <c r="Y14"/>
  <c r="W31"/>
  <c r="W23"/>
  <c r="W15"/>
  <c r="U32"/>
  <c r="U24"/>
  <c r="U16"/>
  <c r="S33"/>
  <c r="S25"/>
  <c r="S17"/>
  <c r="Q34"/>
  <c r="Q26"/>
  <c r="Q18"/>
  <c r="O35"/>
  <c r="O27"/>
  <c r="O19"/>
  <c r="O11"/>
  <c r="M28"/>
  <c r="M20"/>
  <c r="M12"/>
  <c r="K29"/>
  <c r="K21"/>
  <c r="K13"/>
  <c r="I30"/>
  <c r="I22"/>
  <c r="I14"/>
  <c r="G31"/>
  <c r="G23"/>
  <c r="G15"/>
  <c r="E15"/>
  <c r="E23"/>
  <c r="E31"/>
  <c r="C7"/>
  <c r="C13" s="1"/>
  <c r="E21" l="1"/>
  <c r="I16"/>
  <c r="M14"/>
  <c r="O29"/>
  <c r="S11"/>
  <c r="U26"/>
  <c r="W33"/>
  <c r="Y32"/>
  <c r="E11"/>
  <c r="E20"/>
  <c r="E12"/>
  <c r="G26"/>
  <c r="G34"/>
  <c r="I17"/>
  <c r="I25"/>
  <c r="I33"/>
  <c r="K16"/>
  <c r="K24"/>
  <c r="K32"/>
  <c r="M15"/>
  <c r="M23"/>
  <c r="M31"/>
  <c r="O14"/>
  <c r="O22"/>
  <c r="O30"/>
  <c r="Q13"/>
  <c r="Q21"/>
  <c r="Q29"/>
  <c r="S12"/>
  <c r="S20"/>
  <c r="S28"/>
  <c r="U11"/>
  <c r="U19"/>
  <c r="U27"/>
  <c r="U35"/>
  <c r="W18"/>
  <c r="W26"/>
  <c r="W34"/>
  <c r="Y17"/>
  <c r="Y25"/>
  <c r="Y33"/>
  <c r="AA16"/>
  <c r="AA24"/>
  <c r="AA32"/>
  <c r="G33"/>
  <c r="K23"/>
  <c r="O21"/>
  <c r="U34"/>
  <c r="E28"/>
  <c r="G18"/>
  <c r="E35"/>
  <c r="E27"/>
  <c r="E19"/>
  <c r="G11"/>
  <c r="G19"/>
  <c r="G27"/>
  <c r="G35"/>
  <c r="I18"/>
  <c r="I26"/>
  <c r="I34"/>
  <c r="K17"/>
  <c r="K25"/>
  <c r="K33"/>
  <c r="M16"/>
  <c r="M24"/>
  <c r="M32"/>
  <c r="O15"/>
  <c r="O23"/>
  <c r="O31"/>
  <c r="Q14"/>
  <c r="Q22"/>
  <c r="Q30"/>
  <c r="S13"/>
  <c r="S21"/>
  <c r="S29"/>
  <c r="U12"/>
  <c r="U20"/>
  <c r="U28"/>
  <c r="W11"/>
  <c r="W19"/>
  <c r="W27"/>
  <c r="W35"/>
  <c r="Y18"/>
  <c r="Y26"/>
  <c r="Y34"/>
  <c r="AA17"/>
  <c r="AA25"/>
  <c r="AA33"/>
  <c r="E13"/>
  <c r="K15"/>
  <c r="O13"/>
  <c r="S19"/>
  <c r="W17"/>
  <c r="AA15"/>
  <c r="E18"/>
  <c r="I11"/>
  <c r="K18"/>
  <c r="M25"/>
  <c r="Q15"/>
  <c r="S14"/>
  <c r="U13"/>
  <c r="U21"/>
  <c r="U29"/>
  <c r="W20"/>
  <c r="Y11"/>
  <c r="Y19"/>
  <c r="Y27"/>
  <c r="Y35"/>
  <c r="AA18"/>
  <c r="AA26"/>
  <c r="AA34"/>
  <c r="E29"/>
  <c r="I24"/>
  <c r="M22"/>
  <c r="Q20"/>
  <c r="S35"/>
  <c r="W25"/>
  <c r="AA23"/>
  <c r="E34"/>
  <c r="G12"/>
  <c r="G28"/>
  <c r="I19"/>
  <c r="I35"/>
  <c r="K34"/>
  <c r="M33"/>
  <c r="O24"/>
  <c r="Q23"/>
  <c r="S22"/>
  <c r="W28"/>
  <c r="E33"/>
  <c r="E25"/>
  <c r="E17"/>
  <c r="G13"/>
  <c r="G21"/>
  <c r="G29"/>
  <c r="I12"/>
  <c r="I20"/>
  <c r="I28"/>
  <c r="K11"/>
  <c r="K19"/>
  <c r="K27"/>
  <c r="K35"/>
  <c r="M18"/>
  <c r="M26"/>
  <c r="M34"/>
  <c r="O17"/>
  <c r="O25"/>
  <c r="O33"/>
  <c r="Q16"/>
  <c r="Q24"/>
  <c r="Q32"/>
  <c r="S15"/>
  <c r="S23"/>
  <c r="S31"/>
  <c r="U14"/>
  <c r="U22"/>
  <c r="U30"/>
  <c r="W13"/>
  <c r="W21"/>
  <c r="W29"/>
  <c r="Y12"/>
  <c r="Y20"/>
  <c r="Y28"/>
  <c r="AA11"/>
  <c r="AA19"/>
  <c r="AA27"/>
  <c r="AA35"/>
  <c r="G17"/>
  <c r="I32"/>
  <c r="M30"/>
  <c r="Q28"/>
  <c r="U18"/>
  <c r="Y16"/>
  <c r="AA31"/>
  <c r="E26"/>
  <c r="G20"/>
  <c r="I27"/>
  <c r="K26"/>
  <c r="M17"/>
  <c r="O16"/>
  <c r="O32"/>
  <c r="Q31"/>
  <c r="S30"/>
  <c r="W12"/>
  <c r="E32"/>
  <c r="E24"/>
  <c r="E16"/>
  <c r="G14"/>
  <c r="G22"/>
  <c r="G30"/>
  <c r="I13"/>
  <c r="I21"/>
  <c r="I29"/>
  <c r="K12"/>
  <c r="K20"/>
  <c r="K28"/>
  <c r="M11"/>
  <c r="M19"/>
  <c r="M27"/>
  <c r="M35"/>
  <c r="O18"/>
  <c r="O26"/>
  <c r="O34"/>
  <c r="Q17"/>
  <c r="Q25"/>
  <c r="Q33"/>
  <c r="S16"/>
  <c r="S24"/>
  <c r="S32"/>
  <c r="U15"/>
  <c r="U23"/>
  <c r="U31"/>
  <c r="W14"/>
  <c r="W22"/>
  <c r="W30"/>
  <c r="Y13"/>
  <c r="Y21"/>
  <c r="Y29"/>
  <c r="AA12"/>
  <c r="AA20"/>
  <c r="AA28"/>
  <c r="E30"/>
  <c r="E22"/>
  <c r="E14"/>
  <c r="G16"/>
  <c r="G24"/>
  <c r="G32"/>
  <c r="I15"/>
  <c r="I23"/>
  <c r="I31"/>
  <c r="K14"/>
  <c r="K22"/>
  <c r="K30"/>
  <c r="M13"/>
  <c r="M21"/>
  <c r="M29"/>
  <c r="O12"/>
  <c r="O20"/>
  <c r="O28"/>
  <c r="Q11"/>
  <c r="Q19"/>
  <c r="Q27"/>
  <c r="Q35"/>
  <c r="S18"/>
  <c r="S26"/>
  <c r="S34"/>
  <c r="U17"/>
  <c r="U25"/>
  <c r="U33"/>
  <c r="W16"/>
  <c r="W24"/>
  <c r="W32"/>
  <c r="Y15"/>
  <c r="Y23"/>
  <c r="Y31"/>
  <c r="AA14"/>
  <c r="AA22"/>
  <c r="AA30"/>
  <c r="G25"/>
  <c r="K31"/>
  <c r="Q12"/>
  <c r="S27"/>
  <c r="Y24"/>
  <c r="C11"/>
  <c r="C34"/>
  <c r="C32"/>
  <c r="C30"/>
  <c r="C28"/>
  <c r="C26"/>
  <c r="C24"/>
  <c r="C22"/>
  <c r="C20"/>
  <c r="C18"/>
  <c r="C16"/>
  <c r="C14"/>
  <c r="C12"/>
  <c r="C35"/>
  <c r="C33"/>
  <c r="C31"/>
  <c r="C29"/>
  <c r="C27"/>
  <c r="C25"/>
  <c r="C23"/>
  <c r="C21"/>
  <c r="C19"/>
  <c r="C17"/>
  <c r="C15"/>
</calcChain>
</file>

<file path=xl/sharedStrings.xml><?xml version="1.0" encoding="utf-8"?>
<sst xmlns="http://schemas.openxmlformats.org/spreadsheetml/2006/main" count="978" uniqueCount="76">
  <si>
    <t>Sauzé</t>
  </si>
  <si>
    <t>Limort</t>
  </si>
  <si>
    <t>Tessé</t>
  </si>
  <si>
    <t>Chaunay</t>
  </si>
  <si>
    <t>Moutardon</t>
  </si>
  <si>
    <t>Melleran</t>
  </si>
  <si>
    <t>Messé</t>
  </si>
  <si>
    <t>SAO</t>
  </si>
  <si>
    <t>Chauffour</t>
  </si>
  <si>
    <t>Raix</t>
  </si>
  <si>
    <t>Narbonneau</t>
  </si>
  <si>
    <t>Anais</t>
  </si>
  <si>
    <t>Tuzie</t>
  </si>
  <si>
    <t>Fleure</t>
  </si>
  <si>
    <t>Chapelle</t>
  </si>
  <si>
    <t>Verrières</t>
  </si>
  <si>
    <t>Paizay</t>
  </si>
  <si>
    <t>Sommières</t>
  </si>
  <si>
    <t>Mauprévoir</t>
  </si>
  <si>
    <t>Chapelle Baton</t>
  </si>
  <si>
    <t>Château Garnier</t>
  </si>
  <si>
    <t>Asnois</t>
  </si>
  <si>
    <t>Genouillé</t>
  </si>
  <si>
    <t>Magnac</t>
  </si>
  <si>
    <t>SPBL</t>
  </si>
  <si>
    <t>KM</t>
  </si>
  <si>
    <t>€/T</t>
  </si>
  <si>
    <t>Saint Saviol</t>
  </si>
  <si>
    <t>La Pallice</t>
  </si>
  <si>
    <t>Saint Sauvant</t>
  </si>
  <si>
    <t>Continvoir</t>
  </si>
  <si>
    <t>Jardres</t>
  </si>
  <si>
    <t>Relations</t>
  </si>
  <si>
    <t>Silo Départ</t>
  </si>
  <si>
    <t>Silo arrivée</t>
  </si>
  <si>
    <t>kmsauze</t>
  </si>
  <si>
    <t>eurosauze</t>
  </si>
  <si>
    <t>Prix tonne</t>
  </si>
  <si>
    <t>kmsao</t>
  </si>
  <si>
    <t>eurosao</t>
  </si>
  <si>
    <t>Total</t>
  </si>
  <si>
    <t>Km</t>
  </si>
  <si>
    <t>Cout</t>
  </si>
  <si>
    <t>Tonnage</t>
  </si>
  <si>
    <t>NB Chgt</t>
  </si>
  <si>
    <t>Colza</t>
  </si>
  <si>
    <t>Blé tendre</t>
  </si>
  <si>
    <t>Blé dur</t>
  </si>
  <si>
    <t>Orge Mouture</t>
  </si>
  <si>
    <t>Triticale</t>
  </si>
  <si>
    <t>Avoine</t>
  </si>
  <si>
    <t>Millet</t>
  </si>
  <si>
    <t>Pois</t>
  </si>
  <si>
    <t>Capacité de Stockage</t>
  </si>
  <si>
    <t>Prévisions par sites</t>
  </si>
  <si>
    <t>01)Sauzé</t>
  </si>
  <si>
    <t>02)Saint Saviol</t>
  </si>
  <si>
    <t>03)Narbonneau</t>
  </si>
  <si>
    <t>04)Saint Sauvant</t>
  </si>
  <si>
    <t>05)Fleure</t>
  </si>
  <si>
    <t>06)Chapelle</t>
  </si>
  <si>
    <t>07)Paizay</t>
  </si>
  <si>
    <t>08)Moutardon</t>
  </si>
  <si>
    <t>09)Verrières</t>
  </si>
  <si>
    <t>10)Chaunay</t>
  </si>
  <si>
    <t>11)Melleran</t>
  </si>
  <si>
    <t>12)Messé</t>
  </si>
  <si>
    <t>Capacité</t>
  </si>
  <si>
    <t>Utilisé</t>
  </si>
  <si>
    <t>Silo</t>
  </si>
  <si>
    <t>Produit</t>
  </si>
  <si>
    <t>Stockage</t>
  </si>
  <si>
    <t>Transferts</t>
  </si>
  <si>
    <t>pas/plus de site</t>
  </si>
  <si>
    <t>optimiser</t>
  </si>
  <si>
    <t>prix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</si>
</sst>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0.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4" xfId="0" applyBorder="1"/>
    <xf numFmtId="0" fontId="0" fillId="2" borderId="1" xfId="0" applyFill="1" applyBorder="1"/>
    <xf numFmtId="0" fontId="0" fillId="4" borderId="1" xfId="0" applyFill="1" applyBorder="1"/>
    <xf numFmtId="0" fontId="0" fillId="4" borderId="5" xfId="0" applyFill="1" applyBorder="1" applyAlignment="1">
      <alignment horizontal="center"/>
    </xf>
    <xf numFmtId="164" fontId="0" fillId="4" borderId="6" xfId="1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0" fillId="2" borderId="6" xfId="1" applyFont="1" applyFill="1" applyBorder="1" applyAlignment="1">
      <alignment horizontal="center"/>
    </xf>
    <xf numFmtId="164" fontId="0" fillId="4" borderId="6" xfId="1" applyFont="1" applyFill="1" applyBorder="1"/>
    <xf numFmtId="164" fontId="0" fillId="2" borderId="6" xfId="1" applyFont="1" applyFill="1" applyBorder="1"/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10" fontId="0" fillId="0" borderId="0" xfId="0" applyNumberFormat="1"/>
    <xf numFmtId="0" fontId="0" fillId="0" borderId="0" xfId="0" applyProtection="1">
      <protection locked="0"/>
    </xf>
    <xf numFmtId="10" fontId="0" fillId="0" borderId="0" xfId="0" applyNumberFormat="1" applyProtection="1"/>
    <xf numFmtId="0" fontId="0" fillId="0" borderId="0" xfId="0" applyNumberFormat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horizontal="center"/>
    </xf>
    <xf numFmtId="165" fontId="0" fillId="0" borderId="10" xfId="0" applyNumberFormat="1" applyBorder="1" applyProtection="1"/>
    <xf numFmtId="2" fontId="0" fillId="0" borderId="10" xfId="0" applyNumberFormat="1" applyBorder="1" applyProtection="1"/>
    <xf numFmtId="0" fontId="0" fillId="0" borderId="11" xfId="0" applyBorder="1" applyProtection="1"/>
    <xf numFmtId="0" fontId="0" fillId="0" borderId="12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/>
    </xf>
    <xf numFmtId="165" fontId="0" fillId="0" borderId="0" xfId="0" applyNumberFormat="1" applyBorder="1" applyProtection="1"/>
    <xf numFmtId="2" fontId="0" fillId="0" borderId="0" xfId="0" applyNumberFormat="1" applyBorder="1" applyProtection="1"/>
    <xf numFmtId="0" fontId="0" fillId="0" borderId="13" xfId="0" applyBorder="1" applyProtection="1"/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 applyAlignment="1" applyProtection="1">
      <alignment horizontal="center"/>
    </xf>
    <xf numFmtId="165" fontId="0" fillId="0" borderId="15" xfId="0" applyNumberFormat="1" applyBorder="1" applyProtection="1"/>
    <xf numFmtId="2" fontId="0" fillId="0" borderId="15" xfId="0" applyNumberFormat="1" applyBorder="1" applyProtection="1"/>
    <xf numFmtId="0" fontId="0" fillId="0" borderId="16" xfId="0" applyBorder="1" applyProtection="1"/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 applyProtection="1">
      <alignment horizontal="center"/>
      <protection locked="0"/>
    </xf>
    <xf numFmtId="0" fontId="0" fillId="6" borderId="0" xfId="0" applyFill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FFFF99"/>
      <color rgb="FF6699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180975</xdr:rowOff>
    </xdr:from>
    <xdr:to>
      <xdr:col>10</xdr:col>
      <xdr:colOff>9525</xdr:colOff>
      <xdr:row>40</xdr:row>
      <xdr:rowOff>9525</xdr:rowOff>
    </xdr:to>
    <xdr:sp macro="" textlink="">
      <xdr:nvSpPr>
        <xdr:cNvPr id="2" name="TextBox 1"/>
        <xdr:cNvSpPr txBox="1"/>
      </xdr:nvSpPr>
      <xdr:spPr>
        <a:xfrm>
          <a:off x="114300" y="180975"/>
          <a:ext cx="5991225" cy="7448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Ce</a:t>
          </a:r>
          <a:r>
            <a:rPr lang="en-US" sz="1100" baseline="0"/>
            <a:t> classeur contient une macro de détermination des lieux de stockage optimums pour des produits et des sites de récoltes indiqués dans la feuille prévision.</a:t>
          </a:r>
        </a:p>
        <a:p>
          <a:endParaRPr lang="en-US" sz="1100" baseline="0"/>
        </a:p>
        <a:p>
          <a:r>
            <a:rPr lang="en-US" sz="1100" baseline="0"/>
            <a:t>Le calcul peut se faire au choix sur une optimisation du kilométrage ou une optimisation du coût (paramètre à indiquer sur la feuille prévision).</a:t>
          </a:r>
        </a:p>
        <a:p>
          <a:endParaRPr lang="en-US" sz="1100" baseline="0"/>
        </a:p>
        <a:p>
          <a:r>
            <a:rPr lang="en-US" sz="1100" baseline="0"/>
            <a:t>L'algorithme est très élémentaire et se base sur un tableau des tarifs est des distances entre les sites de récolte et les sites de stockage. (informations à maintenir en feuille Tarif).</a:t>
          </a:r>
        </a:p>
        <a:p>
          <a:endParaRPr lang="en-US" sz="1100" baseline="0"/>
        </a:p>
        <a:p>
          <a:r>
            <a:rPr lang="en-US" sz="1100" baseline="0"/>
            <a:t>Lorsqu'un tarif ou une distance n'est pas trouvé, il est mis par défaut à la valeur 999.</a:t>
          </a:r>
        </a:p>
        <a:p>
          <a:endParaRPr lang="en-US" sz="1100" baseline="0"/>
        </a:p>
        <a:p>
          <a:r>
            <a:rPr lang="en-US" sz="1100" baseline="0"/>
            <a:t>pour lancer la macro, se mettre sur la feuille prévision et appuyer sur le bouton, après avoir introduit les paramètres.</a:t>
          </a:r>
        </a:p>
        <a:p>
          <a:endParaRPr lang="en-US" sz="1100" baseline="0"/>
        </a:p>
        <a:p>
          <a:r>
            <a:rPr lang="en-US" sz="1100" baseline="0"/>
            <a:t>la macro générera pour chaque produit</a:t>
          </a:r>
        </a:p>
        <a:p>
          <a:endParaRPr lang="en-US" sz="1100" baseline="0"/>
        </a:p>
        <a:p>
          <a:r>
            <a:rPr lang="en-US" sz="1100" baseline="0"/>
            <a:t>une feuille produit (identifiée par P&gt;nom de produit) avec la liste des transferts proposés et le statut des  capacités de stockage utilisées par site</a:t>
          </a:r>
        </a:p>
        <a:p>
          <a:endParaRPr lang="en-US" sz="1100" baseline="0"/>
        </a:p>
        <a:p>
          <a:r>
            <a:rPr lang="en-US" sz="1100" baseline="0"/>
            <a:t>une feuille distance qui sert à la détermination du site de stockage le mieux adapté en fonction du paramètre (kilométrage ou coût).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AX34"/>
  <sheetViews>
    <sheetView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J28" sqref="J28"/>
    </sheetView>
  </sheetViews>
  <sheetFormatPr defaultColWidth="11.5703125" defaultRowHeight="15"/>
  <cols>
    <col min="1" max="1" width="15.28515625" bestFit="1" customWidth="1"/>
    <col min="2" max="2" width="9.140625" customWidth="1"/>
    <col min="3" max="3" width="11.140625" customWidth="1"/>
    <col min="4" max="4" width="10" customWidth="1"/>
    <col min="5" max="5" width="7.7109375" customWidth="1"/>
    <col min="6" max="6" width="8.28515625" customWidth="1"/>
    <col min="7" max="7" width="8.140625" customWidth="1"/>
    <col min="8" max="8" width="8.85546875" customWidth="1"/>
    <col min="9" max="9" width="9.140625" customWidth="1"/>
    <col min="11" max="11" width="9" customWidth="1"/>
    <col min="13" max="13" width="8.7109375" customWidth="1"/>
    <col min="14" max="14" width="10" customWidth="1"/>
    <col min="15" max="15" width="8.85546875" customWidth="1"/>
    <col min="16" max="16" width="9.28515625" customWidth="1"/>
    <col min="17" max="18" width="8.42578125" customWidth="1"/>
    <col min="19" max="19" width="7.42578125" customWidth="1"/>
    <col min="20" max="20" width="9.28515625" customWidth="1"/>
    <col min="21" max="21" width="9" customWidth="1"/>
    <col min="22" max="22" width="10.42578125" customWidth="1"/>
    <col min="23" max="23" width="8.140625" customWidth="1"/>
    <col min="24" max="24" width="9.42578125" style="2" customWidth="1"/>
    <col min="25" max="25" width="8.5703125" customWidth="1"/>
    <col min="26" max="26" width="9.5703125" style="2" customWidth="1"/>
    <col min="27" max="27" width="8.7109375" customWidth="1"/>
  </cols>
  <sheetData>
    <row r="3" spans="1:50">
      <c r="A3" s="43" t="s">
        <v>32</v>
      </c>
      <c r="B3" s="42" t="s">
        <v>0</v>
      </c>
      <c r="C3" s="42"/>
      <c r="D3" s="42" t="s">
        <v>27</v>
      </c>
      <c r="E3" s="42"/>
      <c r="F3" s="42" t="s">
        <v>28</v>
      </c>
      <c r="G3" s="42"/>
      <c r="H3" s="42" t="s">
        <v>10</v>
      </c>
      <c r="I3" s="42"/>
      <c r="J3" s="46" t="s">
        <v>4</v>
      </c>
      <c r="K3" s="42"/>
      <c r="L3" s="42" t="s">
        <v>29</v>
      </c>
      <c r="M3" s="42"/>
      <c r="N3" s="42" t="s">
        <v>13</v>
      </c>
      <c r="O3" s="42"/>
      <c r="P3" s="42" t="s">
        <v>14</v>
      </c>
      <c r="Q3" s="42"/>
      <c r="R3" s="42" t="s">
        <v>15</v>
      </c>
      <c r="S3" s="42"/>
      <c r="T3" s="42" t="s">
        <v>16</v>
      </c>
      <c r="U3" s="42"/>
      <c r="V3" s="42" t="s">
        <v>24</v>
      </c>
      <c r="W3" s="42"/>
      <c r="X3" s="42" t="s">
        <v>30</v>
      </c>
      <c r="Y3" s="42"/>
      <c r="Z3" s="42" t="s">
        <v>31</v>
      </c>
      <c r="AA3" s="42"/>
      <c r="AB3" s="3"/>
      <c r="AC3" s="3"/>
      <c r="AD3" s="3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</row>
    <row r="4" spans="1:50">
      <c r="A4" s="44"/>
      <c r="B4" s="14" t="s">
        <v>25</v>
      </c>
      <c r="C4" s="15" t="s">
        <v>26</v>
      </c>
      <c r="D4" s="14" t="s">
        <v>25</v>
      </c>
      <c r="E4" s="15" t="s">
        <v>26</v>
      </c>
      <c r="F4" s="14" t="s">
        <v>25</v>
      </c>
      <c r="G4" s="15" t="s">
        <v>26</v>
      </c>
      <c r="H4" s="14" t="s">
        <v>25</v>
      </c>
      <c r="I4" s="15" t="s">
        <v>26</v>
      </c>
      <c r="J4" s="14" t="s">
        <v>25</v>
      </c>
      <c r="K4" s="15" t="s">
        <v>26</v>
      </c>
      <c r="L4" s="14" t="s">
        <v>25</v>
      </c>
      <c r="M4" s="15" t="s">
        <v>26</v>
      </c>
      <c r="N4" s="14" t="s">
        <v>25</v>
      </c>
      <c r="O4" s="15" t="s">
        <v>26</v>
      </c>
      <c r="P4" s="14" t="s">
        <v>25</v>
      </c>
      <c r="Q4" s="15" t="s">
        <v>26</v>
      </c>
      <c r="R4" s="14" t="s">
        <v>25</v>
      </c>
      <c r="S4" s="15" t="s">
        <v>26</v>
      </c>
      <c r="T4" s="14" t="s">
        <v>25</v>
      </c>
      <c r="U4" s="15" t="s">
        <v>26</v>
      </c>
      <c r="V4" s="14" t="s">
        <v>25</v>
      </c>
      <c r="W4" s="15" t="s">
        <v>26</v>
      </c>
      <c r="X4" s="14" t="s">
        <v>25</v>
      </c>
      <c r="Y4" s="15" t="s">
        <v>26</v>
      </c>
      <c r="Z4" s="14" t="s">
        <v>25</v>
      </c>
      <c r="AA4" s="15" t="s">
        <v>26</v>
      </c>
    </row>
    <row r="5" spans="1:50">
      <c r="A5" s="5"/>
      <c r="B5" s="14" t="s">
        <v>35</v>
      </c>
      <c r="C5" s="15" t="s">
        <v>36</v>
      </c>
      <c r="D5" s="14" t="s">
        <v>38</v>
      </c>
      <c r="E5" s="15" t="s">
        <v>39</v>
      </c>
      <c r="F5" s="14"/>
      <c r="G5" s="15"/>
      <c r="H5" s="14"/>
      <c r="I5" s="15"/>
      <c r="J5" s="14"/>
      <c r="K5" s="15"/>
      <c r="L5" s="14"/>
      <c r="M5" s="15"/>
      <c r="N5" s="14"/>
      <c r="O5" s="15"/>
      <c r="P5" s="14"/>
      <c r="Q5" s="15"/>
      <c r="R5" s="14"/>
      <c r="S5" s="15"/>
      <c r="T5" s="14"/>
      <c r="U5" s="15"/>
      <c r="V5" s="14"/>
      <c r="W5" s="15"/>
      <c r="X5" s="14"/>
      <c r="Y5" s="15"/>
      <c r="Z5" s="14"/>
      <c r="AA5" s="15"/>
    </row>
    <row r="6" spans="1:50">
      <c r="A6" s="7" t="s">
        <v>0</v>
      </c>
      <c r="B6" s="8">
        <v>0</v>
      </c>
      <c r="C6" s="9">
        <v>0</v>
      </c>
      <c r="D6" s="8">
        <v>10</v>
      </c>
      <c r="E6" s="9">
        <v>2.2999999999999998</v>
      </c>
      <c r="F6" s="8">
        <v>125</v>
      </c>
      <c r="G6" s="9">
        <v>9.5</v>
      </c>
      <c r="H6" s="8">
        <v>38</v>
      </c>
      <c r="I6" s="9">
        <v>4.5</v>
      </c>
      <c r="J6" s="8">
        <v>23</v>
      </c>
      <c r="K6" s="9">
        <v>3.8</v>
      </c>
      <c r="L6" s="8">
        <v>32</v>
      </c>
      <c r="M6" s="9">
        <v>3.8</v>
      </c>
      <c r="N6" s="8">
        <v>65</v>
      </c>
      <c r="O6" s="9">
        <v>6</v>
      </c>
      <c r="P6" s="8">
        <v>73</v>
      </c>
      <c r="Q6" s="9">
        <v>6.9</v>
      </c>
      <c r="R6" s="8">
        <v>62</v>
      </c>
      <c r="S6" s="9">
        <v>6.2</v>
      </c>
      <c r="T6" s="8">
        <v>94</v>
      </c>
      <c r="U6" s="9">
        <v>7.1</v>
      </c>
      <c r="V6" s="8">
        <v>174</v>
      </c>
      <c r="W6" s="9">
        <v>13</v>
      </c>
      <c r="X6" s="8">
        <v>216</v>
      </c>
      <c r="Y6" s="12">
        <v>14.5</v>
      </c>
      <c r="Z6" s="8">
        <v>77</v>
      </c>
      <c r="AA6" s="12">
        <v>6.9</v>
      </c>
    </row>
    <row r="7" spans="1:50">
      <c r="A7" s="6" t="s">
        <v>1</v>
      </c>
      <c r="B7" s="10">
        <v>7</v>
      </c>
      <c r="C7" s="11">
        <v>2</v>
      </c>
      <c r="D7" s="10">
        <v>17</v>
      </c>
      <c r="E7" s="11">
        <v>3</v>
      </c>
      <c r="F7" s="10">
        <v>121</v>
      </c>
      <c r="G7" s="11">
        <v>9.5</v>
      </c>
      <c r="H7" s="10">
        <v>38</v>
      </c>
      <c r="I7" s="11">
        <v>4.5</v>
      </c>
      <c r="J7" s="10">
        <v>31</v>
      </c>
      <c r="K7" s="11">
        <v>3.5</v>
      </c>
      <c r="L7" s="10">
        <v>25</v>
      </c>
      <c r="M7" s="11">
        <v>3</v>
      </c>
      <c r="N7" s="10">
        <v>67</v>
      </c>
      <c r="O7" s="11">
        <v>6.7</v>
      </c>
      <c r="P7" s="10">
        <v>75</v>
      </c>
      <c r="Q7" s="11">
        <v>6.9</v>
      </c>
      <c r="R7" s="10">
        <v>64</v>
      </c>
      <c r="S7" s="11">
        <v>6.2</v>
      </c>
      <c r="T7" s="10">
        <v>96</v>
      </c>
      <c r="U7" s="11">
        <v>7.1</v>
      </c>
      <c r="V7" s="10">
        <v>181</v>
      </c>
      <c r="W7" s="11">
        <v>13</v>
      </c>
      <c r="X7" s="10">
        <v>218</v>
      </c>
      <c r="Y7" s="13">
        <v>14.5</v>
      </c>
      <c r="Z7" s="10">
        <v>78</v>
      </c>
      <c r="AA7" s="13">
        <v>6.9</v>
      </c>
    </row>
    <row r="8" spans="1:50">
      <c r="A8" s="7" t="s">
        <v>2</v>
      </c>
      <c r="B8" s="8">
        <v>8</v>
      </c>
      <c r="C8" s="9">
        <v>2</v>
      </c>
      <c r="D8" s="8">
        <v>18</v>
      </c>
      <c r="E8" s="9">
        <v>3</v>
      </c>
      <c r="F8" s="8">
        <v>129</v>
      </c>
      <c r="G8" s="9">
        <v>9.5</v>
      </c>
      <c r="H8" s="8">
        <v>53</v>
      </c>
      <c r="I8" s="9">
        <v>5.2</v>
      </c>
      <c r="J8" s="8">
        <v>25</v>
      </c>
      <c r="K8" s="9">
        <v>10</v>
      </c>
      <c r="L8" s="8">
        <v>39</v>
      </c>
      <c r="M8" s="9">
        <v>4.5</v>
      </c>
      <c r="N8" s="8">
        <v>73</v>
      </c>
      <c r="O8" s="9">
        <v>6.9</v>
      </c>
      <c r="P8" s="8">
        <v>82</v>
      </c>
      <c r="Q8" s="9">
        <v>6.9</v>
      </c>
      <c r="R8" s="8">
        <v>67</v>
      </c>
      <c r="S8" s="9">
        <v>6.7</v>
      </c>
      <c r="T8" s="8">
        <v>103</v>
      </c>
      <c r="U8" s="9">
        <v>8</v>
      </c>
      <c r="V8" s="8">
        <v>171</v>
      </c>
      <c r="W8" s="9">
        <v>13</v>
      </c>
      <c r="X8" s="8">
        <v>205</v>
      </c>
      <c r="Y8" s="12">
        <v>14.5</v>
      </c>
      <c r="Z8" s="8">
        <v>86</v>
      </c>
      <c r="AA8" s="12">
        <v>6.9</v>
      </c>
    </row>
    <row r="9" spans="1:50">
      <c r="A9" s="6" t="s">
        <v>3</v>
      </c>
      <c r="B9" s="10">
        <v>10</v>
      </c>
      <c r="C9" s="11">
        <v>2.2999999999999998</v>
      </c>
      <c r="D9" s="10">
        <v>13</v>
      </c>
      <c r="E9" s="11">
        <v>2.5</v>
      </c>
      <c r="F9" s="10">
        <v>135</v>
      </c>
      <c r="G9" s="11">
        <v>10</v>
      </c>
      <c r="H9" s="10">
        <v>41</v>
      </c>
      <c r="I9" s="11">
        <v>4.5</v>
      </c>
      <c r="J9" s="10">
        <v>26</v>
      </c>
      <c r="K9" s="11">
        <v>3.5</v>
      </c>
      <c r="L9" s="10">
        <v>22</v>
      </c>
      <c r="M9" s="11">
        <v>3</v>
      </c>
      <c r="N9" s="10">
        <v>48</v>
      </c>
      <c r="O9" s="11">
        <v>5</v>
      </c>
      <c r="P9" s="10">
        <v>68</v>
      </c>
      <c r="Q9" s="11">
        <v>6.7</v>
      </c>
      <c r="R9" s="10">
        <v>48</v>
      </c>
      <c r="S9" s="11">
        <v>5.2</v>
      </c>
      <c r="T9" s="10">
        <v>80</v>
      </c>
      <c r="U9" s="11">
        <v>6.9</v>
      </c>
      <c r="V9" s="10">
        <v>181</v>
      </c>
      <c r="W9" s="11">
        <v>13</v>
      </c>
      <c r="X9" s="10">
        <v>203</v>
      </c>
      <c r="Y9" s="13">
        <v>14.5</v>
      </c>
      <c r="Z9" s="10">
        <v>64</v>
      </c>
      <c r="AA9" s="13">
        <v>6.2</v>
      </c>
    </row>
    <row r="10" spans="1:50">
      <c r="A10" s="7" t="s">
        <v>7</v>
      </c>
      <c r="B10" s="8">
        <v>10</v>
      </c>
      <c r="C10" s="9">
        <v>2.2999999999999998</v>
      </c>
      <c r="D10" s="8">
        <v>1</v>
      </c>
      <c r="E10" s="9">
        <v>0</v>
      </c>
      <c r="F10" s="8">
        <v>132</v>
      </c>
      <c r="G10" s="9">
        <v>10</v>
      </c>
      <c r="H10" s="8">
        <v>55</v>
      </c>
      <c r="I10" s="9">
        <v>4.7</v>
      </c>
      <c r="J10" s="8">
        <v>14</v>
      </c>
      <c r="K10" s="9">
        <v>2.5</v>
      </c>
      <c r="L10" s="8">
        <v>36</v>
      </c>
      <c r="M10" s="9">
        <v>4.5</v>
      </c>
      <c r="N10" s="8">
        <v>49</v>
      </c>
      <c r="O10" s="9">
        <v>5</v>
      </c>
      <c r="P10" s="8">
        <v>65</v>
      </c>
      <c r="Q10" s="9">
        <v>6.7</v>
      </c>
      <c r="R10" s="8">
        <v>50</v>
      </c>
      <c r="S10" s="9">
        <v>5.2</v>
      </c>
      <c r="T10" s="8">
        <v>78</v>
      </c>
      <c r="U10" s="9">
        <v>6.9</v>
      </c>
      <c r="V10" s="8">
        <v>180</v>
      </c>
      <c r="W10" s="9">
        <v>13</v>
      </c>
      <c r="X10" s="8">
        <v>196</v>
      </c>
      <c r="Y10" s="12">
        <v>14</v>
      </c>
      <c r="Z10" s="8">
        <v>78</v>
      </c>
      <c r="AA10" s="12">
        <v>6.9</v>
      </c>
    </row>
    <row r="11" spans="1:50">
      <c r="A11" s="7" t="s">
        <v>5</v>
      </c>
      <c r="B11" s="8">
        <v>11</v>
      </c>
      <c r="C11" s="9">
        <v>2.2999999999999998</v>
      </c>
      <c r="D11" s="8">
        <v>21</v>
      </c>
      <c r="E11" s="9">
        <v>3</v>
      </c>
      <c r="F11" s="8">
        <v>120</v>
      </c>
      <c r="G11" s="9">
        <v>9.5</v>
      </c>
      <c r="H11" s="8">
        <v>42</v>
      </c>
      <c r="I11" s="9">
        <v>4.5</v>
      </c>
      <c r="J11" s="8">
        <v>32</v>
      </c>
      <c r="K11" s="9">
        <v>3.5</v>
      </c>
      <c r="L11" s="8">
        <v>35</v>
      </c>
      <c r="M11" s="9">
        <v>4.5</v>
      </c>
      <c r="N11" s="8">
        <v>63</v>
      </c>
      <c r="O11" s="9">
        <v>6.2</v>
      </c>
      <c r="P11" s="8">
        <v>79</v>
      </c>
      <c r="Q11" s="9">
        <v>6.9</v>
      </c>
      <c r="R11" s="8">
        <v>63</v>
      </c>
      <c r="S11" s="9">
        <v>6.2</v>
      </c>
      <c r="T11" s="8">
        <v>90</v>
      </c>
      <c r="U11" s="9">
        <v>7.1</v>
      </c>
      <c r="V11" s="8">
        <v>183</v>
      </c>
      <c r="W11" s="9">
        <v>13</v>
      </c>
      <c r="X11" s="8">
        <v>222</v>
      </c>
      <c r="Y11" s="12">
        <v>14.5</v>
      </c>
      <c r="Z11" s="8">
        <v>82</v>
      </c>
      <c r="AA11" s="12">
        <v>6.9</v>
      </c>
    </row>
    <row r="12" spans="1:50">
      <c r="A12" s="6" t="s">
        <v>8</v>
      </c>
      <c r="B12" s="10">
        <v>13</v>
      </c>
      <c r="C12" s="11">
        <v>2.5</v>
      </c>
      <c r="D12" s="10">
        <v>13</v>
      </c>
      <c r="E12" s="11">
        <v>2.5</v>
      </c>
      <c r="F12" s="10">
        <v>135</v>
      </c>
      <c r="G12" s="11">
        <v>10</v>
      </c>
      <c r="H12" s="10">
        <v>60</v>
      </c>
      <c r="I12" s="11">
        <v>6.2</v>
      </c>
      <c r="J12" s="10">
        <v>11</v>
      </c>
      <c r="K12" s="11">
        <v>2.5</v>
      </c>
      <c r="L12" s="10">
        <v>40</v>
      </c>
      <c r="M12" s="11">
        <v>4.5</v>
      </c>
      <c r="N12" s="10">
        <v>55</v>
      </c>
      <c r="O12" s="11">
        <v>5.2</v>
      </c>
      <c r="P12" s="10">
        <v>71</v>
      </c>
      <c r="Q12" s="11">
        <v>6.9</v>
      </c>
      <c r="R12" s="10">
        <v>56</v>
      </c>
      <c r="S12" s="11">
        <v>5.2</v>
      </c>
      <c r="T12" s="10">
        <v>83</v>
      </c>
      <c r="U12" s="11">
        <v>6.9</v>
      </c>
      <c r="V12" s="10">
        <v>165</v>
      </c>
      <c r="W12" s="11">
        <v>13</v>
      </c>
      <c r="X12" s="10">
        <v>207</v>
      </c>
      <c r="Y12" s="13">
        <v>14.5</v>
      </c>
      <c r="Z12" s="10">
        <v>68</v>
      </c>
      <c r="AA12" s="13">
        <v>6.7</v>
      </c>
    </row>
    <row r="13" spans="1:50">
      <c r="A13" s="6" t="s">
        <v>6</v>
      </c>
      <c r="B13" s="10">
        <v>18</v>
      </c>
      <c r="C13" s="11">
        <v>3</v>
      </c>
      <c r="D13" s="10">
        <v>19</v>
      </c>
      <c r="E13" s="11">
        <v>3</v>
      </c>
      <c r="F13" s="10">
        <v>125</v>
      </c>
      <c r="G13" s="11">
        <v>9.5</v>
      </c>
      <c r="H13" s="10">
        <v>27</v>
      </c>
      <c r="I13" s="11">
        <v>3.5</v>
      </c>
      <c r="J13" s="10">
        <v>36</v>
      </c>
      <c r="K13" s="11">
        <v>4.5</v>
      </c>
      <c r="L13" s="10">
        <v>14</v>
      </c>
      <c r="M13" s="11">
        <v>2.5</v>
      </c>
      <c r="N13" s="10">
        <v>45</v>
      </c>
      <c r="O13" s="11">
        <v>5</v>
      </c>
      <c r="P13" s="10">
        <v>62</v>
      </c>
      <c r="Q13" s="11">
        <v>6.5</v>
      </c>
      <c r="R13" s="10">
        <v>45</v>
      </c>
      <c r="S13" s="11">
        <v>5</v>
      </c>
      <c r="T13" s="10">
        <v>72</v>
      </c>
      <c r="U13" s="11">
        <v>6.9</v>
      </c>
      <c r="V13" s="10">
        <v>191</v>
      </c>
      <c r="W13" s="11">
        <v>13.5</v>
      </c>
      <c r="X13" s="10">
        <v>180</v>
      </c>
      <c r="Y13" s="13">
        <v>13</v>
      </c>
      <c r="Z13" s="10">
        <v>62</v>
      </c>
      <c r="AA13" s="13">
        <v>6.2</v>
      </c>
    </row>
    <row r="14" spans="1:50">
      <c r="A14" s="7" t="s">
        <v>9</v>
      </c>
      <c r="B14" s="8">
        <v>18</v>
      </c>
      <c r="C14" s="9">
        <v>3</v>
      </c>
      <c r="D14" s="8">
        <v>23</v>
      </c>
      <c r="E14" s="9">
        <v>3</v>
      </c>
      <c r="F14" s="8">
        <v>121</v>
      </c>
      <c r="G14" s="9">
        <v>10</v>
      </c>
      <c r="H14" s="8">
        <v>68</v>
      </c>
      <c r="I14" s="9">
        <v>6.7</v>
      </c>
      <c r="J14" s="8">
        <v>19</v>
      </c>
      <c r="K14" s="9">
        <v>3</v>
      </c>
      <c r="L14" s="8">
        <v>45</v>
      </c>
      <c r="M14" s="9">
        <v>5</v>
      </c>
      <c r="N14" s="8">
        <v>72</v>
      </c>
      <c r="O14" s="9">
        <v>6.9</v>
      </c>
      <c r="P14" s="8">
        <v>83</v>
      </c>
      <c r="Q14" s="9">
        <v>6.9</v>
      </c>
      <c r="R14" s="8">
        <v>73</v>
      </c>
      <c r="S14" s="9">
        <v>6.9</v>
      </c>
      <c r="T14" s="8">
        <v>109</v>
      </c>
      <c r="U14" s="9">
        <v>8</v>
      </c>
      <c r="V14" s="8">
        <v>160</v>
      </c>
      <c r="W14" s="9">
        <v>13</v>
      </c>
      <c r="X14" s="8">
        <v>212</v>
      </c>
      <c r="Y14" s="12">
        <v>14.5</v>
      </c>
      <c r="Z14" s="8">
        <v>92</v>
      </c>
      <c r="AA14" s="12">
        <v>6.9</v>
      </c>
    </row>
    <row r="15" spans="1:50">
      <c r="A15" s="6" t="s">
        <v>22</v>
      </c>
      <c r="B15" s="10">
        <v>20</v>
      </c>
      <c r="C15" s="11">
        <v>3</v>
      </c>
      <c r="D15" s="10">
        <v>8.1999999999999993</v>
      </c>
      <c r="E15" s="11">
        <v>2</v>
      </c>
      <c r="F15" s="10">
        <v>146</v>
      </c>
      <c r="G15" s="11">
        <v>10</v>
      </c>
      <c r="H15" s="10">
        <v>56</v>
      </c>
      <c r="I15" s="11">
        <v>5.2</v>
      </c>
      <c r="J15" s="10">
        <v>8</v>
      </c>
      <c r="K15" s="11">
        <v>2.2999999999999998</v>
      </c>
      <c r="L15" s="10">
        <v>38</v>
      </c>
      <c r="M15" s="11">
        <v>4.5</v>
      </c>
      <c r="N15" s="10">
        <v>49</v>
      </c>
      <c r="O15" s="11">
        <v>5.2</v>
      </c>
      <c r="P15" s="10">
        <v>60</v>
      </c>
      <c r="Q15" s="11">
        <v>6.2</v>
      </c>
      <c r="R15" s="10">
        <v>45</v>
      </c>
      <c r="S15" s="11">
        <v>5</v>
      </c>
      <c r="T15" s="10">
        <v>73</v>
      </c>
      <c r="U15" s="11">
        <v>6.9</v>
      </c>
      <c r="V15" s="10">
        <v>180</v>
      </c>
      <c r="W15" s="11">
        <v>13</v>
      </c>
      <c r="X15" s="10">
        <v>197</v>
      </c>
      <c r="Y15" s="13">
        <v>14.5</v>
      </c>
      <c r="Z15" s="10">
        <v>62</v>
      </c>
      <c r="AA15" s="13">
        <v>6.2</v>
      </c>
    </row>
    <row r="16" spans="1:50">
      <c r="A16" s="6" t="s">
        <v>19</v>
      </c>
      <c r="B16" s="10">
        <v>24</v>
      </c>
      <c r="C16" s="11">
        <v>4.3</v>
      </c>
      <c r="D16" s="10">
        <v>16</v>
      </c>
      <c r="E16" s="11">
        <v>4</v>
      </c>
      <c r="F16" s="10">
        <v>149</v>
      </c>
      <c r="G16" s="11">
        <v>10.5</v>
      </c>
      <c r="H16" s="10">
        <v>55</v>
      </c>
      <c r="I16" s="11">
        <v>4.7</v>
      </c>
      <c r="J16" s="10">
        <v>20</v>
      </c>
      <c r="K16" s="11">
        <v>4</v>
      </c>
      <c r="L16" s="10">
        <v>37</v>
      </c>
      <c r="M16" s="11">
        <v>4.5</v>
      </c>
      <c r="N16" s="10">
        <v>39</v>
      </c>
      <c r="O16" s="11">
        <v>4.5</v>
      </c>
      <c r="P16" s="10">
        <v>48</v>
      </c>
      <c r="Q16" s="11">
        <v>5</v>
      </c>
      <c r="R16" s="10">
        <v>33</v>
      </c>
      <c r="S16" s="11">
        <v>4.5</v>
      </c>
      <c r="T16" s="10">
        <v>61</v>
      </c>
      <c r="U16" s="11">
        <v>6.2</v>
      </c>
      <c r="V16" s="10">
        <v>192</v>
      </c>
      <c r="W16" s="11">
        <v>14</v>
      </c>
      <c r="X16" s="10">
        <v>197</v>
      </c>
      <c r="Y16" s="13">
        <v>14</v>
      </c>
      <c r="Z16" s="10">
        <v>53</v>
      </c>
      <c r="AA16" s="13">
        <v>5</v>
      </c>
    </row>
    <row r="17" spans="1:27">
      <c r="A17" s="6" t="s">
        <v>21</v>
      </c>
      <c r="B17" s="10">
        <v>27</v>
      </c>
      <c r="C17" s="11">
        <v>4.3</v>
      </c>
      <c r="D17" s="10">
        <v>16</v>
      </c>
      <c r="E17" s="11">
        <v>4</v>
      </c>
      <c r="F17" s="10">
        <v>152</v>
      </c>
      <c r="G17" s="11">
        <v>10.5</v>
      </c>
      <c r="H17" s="10">
        <v>61</v>
      </c>
      <c r="I17" s="11">
        <v>6.2</v>
      </c>
      <c r="J17" s="10">
        <v>14</v>
      </c>
      <c r="K17" s="11">
        <v>2.5</v>
      </c>
      <c r="L17" s="10">
        <v>43</v>
      </c>
      <c r="M17" s="11">
        <v>4.7</v>
      </c>
      <c r="N17" s="10">
        <v>50</v>
      </c>
      <c r="O17" s="11">
        <v>5.2</v>
      </c>
      <c r="P17" s="10">
        <v>57</v>
      </c>
      <c r="Q17" s="11">
        <v>6</v>
      </c>
      <c r="R17" s="10">
        <v>45</v>
      </c>
      <c r="S17" s="11">
        <v>5</v>
      </c>
      <c r="T17" s="10">
        <v>69</v>
      </c>
      <c r="U17" s="11">
        <v>6.2</v>
      </c>
      <c r="V17" s="10">
        <v>189</v>
      </c>
      <c r="W17" s="11">
        <v>13</v>
      </c>
      <c r="X17" s="10">
        <v>206</v>
      </c>
      <c r="Y17" s="13">
        <v>14.5</v>
      </c>
      <c r="Z17" s="10">
        <v>62</v>
      </c>
      <c r="AA17" s="13">
        <v>6.2</v>
      </c>
    </row>
    <row r="18" spans="1:27">
      <c r="A18" s="7" t="s">
        <v>12</v>
      </c>
      <c r="B18" s="8">
        <v>28</v>
      </c>
      <c r="C18" s="9">
        <v>3.5</v>
      </c>
      <c r="D18" s="8">
        <v>28</v>
      </c>
      <c r="E18" s="9">
        <v>3.5</v>
      </c>
      <c r="F18" s="8">
        <v>143</v>
      </c>
      <c r="G18" s="9">
        <v>10</v>
      </c>
      <c r="H18" s="8">
        <v>69</v>
      </c>
      <c r="I18" s="9">
        <v>6.7</v>
      </c>
      <c r="J18" s="8">
        <v>18</v>
      </c>
      <c r="K18" s="9">
        <v>3</v>
      </c>
      <c r="L18" s="8">
        <v>55</v>
      </c>
      <c r="M18" s="9">
        <v>5.2</v>
      </c>
      <c r="N18" s="8">
        <v>80</v>
      </c>
      <c r="O18" s="9">
        <v>6.9</v>
      </c>
      <c r="P18" s="8">
        <v>83</v>
      </c>
      <c r="Q18" s="9">
        <v>6.9</v>
      </c>
      <c r="R18" s="8">
        <v>80</v>
      </c>
      <c r="S18" s="9">
        <v>6.9</v>
      </c>
      <c r="T18" s="8">
        <v>109</v>
      </c>
      <c r="U18" s="9">
        <v>8</v>
      </c>
      <c r="V18" s="8">
        <v>155</v>
      </c>
      <c r="W18" s="9">
        <v>13</v>
      </c>
      <c r="X18" s="8">
        <v>231</v>
      </c>
      <c r="Y18" s="12">
        <v>14.5</v>
      </c>
      <c r="Z18" s="8">
        <v>92</v>
      </c>
      <c r="AA18" s="12">
        <v>6.9</v>
      </c>
    </row>
    <row r="19" spans="1:27">
      <c r="A19" s="7" t="s">
        <v>4</v>
      </c>
      <c r="B19" s="8">
        <v>30</v>
      </c>
      <c r="C19" s="9">
        <v>3.8</v>
      </c>
      <c r="D19" s="8">
        <v>14</v>
      </c>
      <c r="E19" s="9">
        <v>2.5</v>
      </c>
      <c r="F19" s="8">
        <v>148</v>
      </c>
      <c r="G19" s="9">
        <v>10</v>
      </c>
      <c r="H19" s="8">
        <v>66</v>
      </c>
      <c r="I19" s="9">
        <v>6.7</v>
      </c>
      <c r="J19" s="8">
        <v>0</v>
      </c>
      <c r="K19" s="9">
        <v>0</v>
      </c>
      <c r="L19" s="8">
        <v>47</v>
      </c>
      <c r="M19" s="9">
        <v>5</v>
      </c>
      <c r="N19" s="8">
        <v>57</v>
      </c>
      <c r="O19" s="9">
        <v>4.7</v>
      </c>
      <c r="P19" s="8">
        <v>68</v>
      </c>
      <c r="Q19" s="9">
        <v>6.7</v>
      </c>
      <c r="R19" s="8">
        <v>53</v>
      </c>
      <c r="S19" s="9">
        <v>6</v>
      </c>
      <c r="T19" s="8">
        <v>81</v>
      </c>
      <c r="U19" s="9">
        <v>6.9</v>
      </c>
      <c r="V19" s="8">
        <v>165</v>
      </c>
      <c r="W19" s="9">
        <v>13</v>
      </c>
      <c r="X19" s="8">
        <v>208</v>
      </c>
      <c r="Y19" s="12">
        <v>14.5</v>
      </c>
      <c r="Z19" s="8">
        <v>90</v>
      </c>
      <c r="AA19" s="12">
        <v>6.9</v>
      </c>
    </row>
    <row r="20" spans="1:27">
      <c r="A20" s="6" t="s">
        <v>17</v>
      </c>
      <c r="B20" s="10">
        <v>30</v>
      </c>
      <c r="C20" s="11">
        <v>4.3</v>
      </c>
      <c r="D20" s="10">
        <v>22</v>
      </c>
      <c r="E20" s="11">
        <v>4.0999999999999996</v>
      </c>
      <c r="F20" s="10">
        <v>151</v>
      </c>
      <c r="G20" s="11">
        <v>10.5</v>
      </c>
      <c r="H20" s="10">
        <v>45</v>
      </c>
      <c r="I20" s="11">
        <v>4.7</v>
      </c>
      <c r="J20" s="10">
        <v>30</v>
      </c>
      <c r="K20" s="11">
        <v>4.3</v>
      </c>
      <c r="L20" s="10">
        <v>30</v>
      </c>
      <c r="M20" s="11">
        <v>4.3</v>
      </c>
      <c r="N20" s="10">
        <v>27</v>
      </c>
      <c r="O20" s="11">
        <v>4</v>
      </c>
      <c r="P20" s="10">
        <v>43</v>
      </c>
      <c r="Q20" s="11">
        <v>5</v>
      </c>
      <c r="R20" s="10">
        <v>28</v>
      </c>
      <c r="S20" s="11">
        <v>3.5</v>
      </c>
      <c r="T20" s="10">
        <v>54</v>
      </c>
      <c r="U20" s="11">
        <v>5.2</v>
      </c>
      <c r="V20" s="10">
        <v>198</v>
      </c>
      <c r="W20" s="11">
        <v>14.5</v>
      </c>
      <c r="X20" s="10">
        <v>178</v>
      </c>
      <c r="Y20" s="13">
        <v>13</v>
      </c>
      <c r="Z20" s="10">
        <v>40</v>
      </c>
      <c r="AA20" s="13">
        <v>4.5</v>
      </c>
    </row>
    <row r="21" spans="1:27">
      <c r="A21" s="7" t="s">
        <v>20</v>
      </c>
      <c r="B21" s="8">
        <v>31</v>
      </c>
      <c r="C21" s="9">
        <v>4.5</v>
      </c>
      <c r="D21" s="8">
        <v>23</v>
      </c>
      <c r="E21" s="9">
        <v>4</v>
      </c>
      <c r="F21" s="8">
        <v>159</v>
      </c>
      <c r="G21" s="9">
        <v>10.5</v>
      </c>
      <c r="H21" s="8">
        <v>54</v>
      </c>
      <c r="I21" s="9">
        <v>4.7</v>
      </c>
      <c r="J21" s="8">
        <v>31</v>
      </c>
      <c r="K21" s="9">
        <v>4.5</v>
      </c>
      <c r="L21" s="8">
        <v>36</v>
      </c>
      <c r="M21" s="9">
        <v>4.5</v>
      </c>
      <c r="N21" s="8">
        <v>29</v>
      </c>
      <c r="O21" s="9">
        <v>3.8</v>
      </c>
      <c r="P21" s="8">
        <v>42</v>
      </c>
      <c r="Q21" s="9">
        <v>5</v>
      </c>
      <c r="R21" s="8">
        <v>27</v>
      </c>
      <c r="S21" s="9">
        <v>4</v>
      </c>
      <c r="T21" s="8">
        <v>55</v>
      </c>
      <c r="U21" s="9">
        <v>5.2</v>
      </c>
      <c r="V21" s="8">
        <v>199</v>
      </c>
      <c r="W21" s="9">
        <v>14.5</v>
      </c>
      <c r="X21" s="8">
        <v>180</v>
      </c>
      <c r="Y21" s="12">
        <v>13</v>
      </c>
      <c r="Z21" s="8">
        <v>42</v>
      </c>
      <c r="AA21" s="12">
        <v>4.5</v>
      </c>
    </row>
    <row r="22" spans="1:27">
      <c r="A22" s="7" t="s">
        <v>29</v>
      </c>
      <c r="B22" s="8">
        <v>32</v>
      </c>
      <c r="C22" s="9">
        <v>4.3</v>
      </c>
      <c r="D22" s="8">
        <v>32</v>
      </c>
      <c r="E22" s="9">
        <v>4.3</v>
      </c>
      <c r="F22" s="8">
        <v>125</v>
      </c>
      <c r="G22" s="9">
        <v>9</v>
      </c>
      <c r="H22" s="8">
        <v>15</v>
      </c>
      <c r="I22" s="9">
        <v>2.5</v>
      </c>
      <c r="J22" s="8">
        <v>47</v>
      </c>
      <c r="K22" s="9">
        <v>4.7</v>
      </c>
      <c r="L22" s="8">
        <v>0</v>
      </c>
      <c r="M22" s="9">
        <v>0</v>
      </c>
      <c r="N22" s="8">
        <v>46</v>
      </c>
      <c r="O22" s="9">
        <v>4.7</v>
      </c>
      <c r="P22" s="8">
        <v>64</v>
      </c>
      <c r="Q22" s="9">
        <v>6.7</v>
      </c>
      <c r="R22" s="8">
        <v>46</v>
      </c>
      <c r="S22" s="9">
        <v>5</v>
      </c>
      <c r="T22" s="8">
        <v>74</v>
      </c>
      <c r="U22" s="9">
        <v>6.9</v>
      </c>
      <c r="V22" s="8">
        <v>208</v>
      </c>
      <c r="W22" s="9">
        <v>14.5</v>
      </c>
      <c r="X22" s="8">
        <v>193</v>
      </c>
      <c r="Y22" s="12">
        <v>14</v>
      </c>
      <c r="Z22" s="8">
        <v>58</v>
      </c>
      <c r="AA22" s="12">
        <v>5.2</v>
      </c>
    </row>
    <row r="23" spans="1:27">
      <c r="A23" s="7" t="s">
        <v>18</v>
      </c>
      <c r="B23" s="8">
        <v>35</v>
      </c>
      <c r="C23" s="9">
        <v>4.5</v>
      </c>
      <c r="D23" s="8">
        <v>27</v>
      </c>
      <c r="E23" s="9">
        <v>4.3</v>
      </c>
      <c r="F23" s="8">
        <v>155</v>
      </c>
      <c r="G23" s="9">
        <v>10.5</v>
      </c>
      <c r="H23" s="8">
        <v>69</v>
      </c>
      <c r="I23" s="9">
        <v>6.7</v>
      </c>
      <c r="J23" s="8">
        <v>28</v>
      </c>
      <c r="K23" s="9">
        <v>4.3</v>
      </c>
      <c r="L23" s="8">
        <v>51</v>
      </c>
      <c r="M23" s="9">
        <v>5.2</v>
      </c>
      <c r="N23" s="8">
        <v>43</v>
      </c>
      <c r="O23" s="9">
        <v>5</v>
      </c>
      <c r="P23" s="8">
        <v>47</v>
      </c>
      <c r="Q23" s="9">
        <v>5</v>
      </c>
      <c r="R23" s="8">
        <v>31</v>
      </c>
      <c r="S23" s="9">
        <v>4.5</v>
      </c>
      <c r="T23" s="8">
        <v>59</v>
      </c>
      <c r="U23" s="9">
        <v>5.2</v>
      </c>
      <c r="V23" s="8">
        <v>195</v>
      </c>
      <c r="W23" s="9">
        <v>14</v>
      </c>
      <c r="X23" s="8">
        <v>215</v>
      </c>
      <c r="Y23" s="12">
        <v>14.5</v>
      </c>
      <c r="Z23" s="8">
        <v>56</v>
      </c>
      <c r="AA23" s="12">
        <v>5.2</v>
      </c>
    </row>
    <row r="24" spans="1:27">
      <c r="A24" s="6" t="s">
        <v>10</v>
      </c>
      <c r="B24" s="10">
        <v>40</v>
      </c>
      <c r="C24" s="11">
        <v>4.5</v>
      </c>
      <c r="D24" s="10">
        <v>46</v>
      </c>
      <c r="E24" s="11">
        <v>4.7</v>
      </c>
      <c r="F24" s="10">
        <v>115</v>
      </c>
      <c r="G24" s="11">
        <v>8.5</v>
      </c>
      <c r="H24" s="10">
        <v>0</v>
      </c>
      <c r="I24" s="11">
        <v>0</v>
      </c>
      <c r="J24" s="10">
        <v>66</v>
      </c>
      <c r="K24" s="11">
        <v>6.7</v>
      </c>
      <c r="L24" s="10">
        <v>15</v>
      </c>
      <c r="M24" s="11">
        <v>2.5</v>
      </c>
      <c r="N24" s="10">
        <v>51</v>
      </c>
      <c r="O24" s="11">
        <v>5.5</v>
      </c>
      <c r="P24" s="10">
        <v>79</v>
      </c>
      <c r="Q24" s="11">
        <v>6.9</v>
      </c>
      <c r="R24" s="10">
        <v>54</v>
      </c>
      <c r="S24" s="11">
        <v>5.2</v>
      </c>
      <c r="T24" s="10">
        <v>75</v>
      </c>
      <c r="U24" s="11">
        <v>6.9</v>
      </c>
      <c r="V24" s="10">
        <v>216</v>
      </c>
      <c r="W24" s="11">
        <v>14.5</v>
      </c>
      <c r="X24" s="10">
        <v>196</v>
      </c>
      <c r="Y24" s="13">
        <v>14</v>
      </c>
      <c r="Z24" s="10">
        <v>57</v>
      </c>
      <c r="AA24" s="13">
        <v>5.2</v>
      </c>
    </row>
    <row r="25" spans="1:27">
      <c r="A25" s="6" t="s">
        <v>11</v>
      </c>
      <c r="B25" s="10">
        <v>46</v>
      </c>
      <c r="C25" s="11">
        <v>5</v>
      </c>
      <c r="D25" s="10">
        <v>52</v>
      </c>
      <c r="E25" s="11">
        <v>5.2</v>
      </c>
      <c r="F25" s="10">
        <v>166</v>
      </c>
      <c r="G25" s="11">
        <v>11</v>
      </c>
      <c r="H25" s="10">
        <v>93</v>
      </c>
      <c r="I25" s="11">
        <v>7.1</v>
      </c>
      <c r="J25" s="10">
        <v>37</v>
      </c>
      <c r="K25" s="11">
        <v>4.5</v>
      </c>
      <c r="L25" s="10">
        <v>74</v>
      </c>
      <c r="M25" s="11">
        <v>6.9</v>
      </c>
      <c r="N25" s="10">
        <v>97</v>
      </c>
      <c r="O25" s="11">
        <v>7.8</v>
      </c>
      <c r="P25" s="10">
        <v>121</v>
      </c>
      <c r="Q25" s="11">
        <v>10</v>
      </c>
      <c r="R25" s="10">
        <v>104</v>
      </c>
      <c r="S25" s="11">
        <v>8</v>
      </c>
      <c r="T25" s="10">
        <v>133</v>
      </c>
      <c r="U25" s="11">
        <v>10</v>
      </c>
      <c r="V25" s="10">
        <v>132</v>
      </c>
      <c r="W25" s="11">
        <v>11</v>
      </c>
      <c r="X25" s="10">
        <v>234</v>
      </c>
      <c r="Y25" s="13">
        <v>14.5</v>
      </c>
      <c r="Z25" s="10">
        <v>116</v>
      </c>
      <c r="AA25" s="13">
        <v>8</v>
      </c>
    </row>
    <row r="26" spans="1:27">
      <c r="A26" s="6" t="s">
        <v>15</v>
      </c>
      <c r="B26" s="10">
        <v>62</v>
      </c>
      <c r="C26" s="11">
        <v>6.2</v>
      </c>
      <c r="D26" s="10">
        <v>50</v>
      </c>
      <c r="E26" s="11">
        <v>6</v>
      </c>
      <c r="F26" s="10">
        <v>178</v>
      </c>
      <c r="G26" s="11">
        <v>11</v>
      </c>
      <c r="H26" s="10">
        <v>54</v>
      </c>
      <c r="I26" s="11">
        <v>5.2</v>
      </c>
      <c r="J26" s="10">
        <v>53</v>
      </c>
      <c r="K26" s="11">
        <v>5.2</v>
      </c>
      <c r="L26" s="10">
        <v>46</v>
      </c>
      <c r="M26" s="11">
        <v>4.7</v>
      </c>
      <c r="N26" s="10">
        <v>10</v>
      </c>
      <c r="O26" s="11">
        <v>3</v>
      </c>
      <c r="P26" s="10">
        <v>15</v>
      </c>
      <c r="Q26" s="11">
        <v>4</v>
      </c>
      <c r="R26" s="10">
        <v>0</v>
      </c>
      <c r="S26" s="11">
        <v>0</v>
      </c>
      <c r="T26" s="10">
        <v>32</v>
      </c>
      <c r="U26" s="11">
        <v>4.5</v>
      </c>
      <c r="V26" s="10">
        <v>286</v>
      </c>
      <c r="W26" s="11">
        <v>16.5</v>
      </c>
      <c r="X26" s="10">
        <v>165</v>
      </c>
      <c r="Y26" s="13">
        <v>13</v>
      </c>
      <c r="Z26" s="10">
        <v>27</v>
      </c>
      <c r="AA26" s="13">
        <v>4</v>
      </c>
    </row>
    <row r="27" spans="1:27">
      <c r="A27" s="6" t="s">
        <v>13</v>
      </c>
      <c r="B27" s="10">
        <v>65</v>
      </c>
      <c r="C27" s="11">
        <v>6</v>
      </c>
      <c r="D27" s="10">
        <v>49</v>
      </c>
      <c r="E27" s="11">
        <v>5.5</v>
      </c>
      <c r="F27" s="10">
        <v>168</v>
      </c>
      <c r="G27" s="11">
        <v>10.5</v>
      </c>
      <c r="H27" s="10">
        <v>51</v>
      </c>
      <c r="I27" s="11">
        <v>5.5</v>
      </c>
      <c r="J27" s="10">
        <v>57</v>
      </c>
      <c r="K27" s="11">
        <v>4.7</v>
      </c>
      <c r="L27" s="10">
        <v>46</v>
      </c>
      <c r="M27" s="11">
        <v>4.7</v>
      </c>
      <c r="N27" s="10">
        <v>0</v>
      </c>
      <c r="O27" s="11">
        <v>0</v>
      </c>
      <c r="P27" s="10">
        <v>22</v>
      </c>
      <c r="Q27" s="11">
        <v>4</v>
      </c>
      <c r="R27" s="10">
        <v>10</v>
      </c>
      <c r="S27" s="11">
        <v>3</v>
      </c>
      <c r="T27" s="10">
        <v>26</v>
      </c>
      <c r="U27" s="11">
        <v>4</v>
      </c>
      <c r="V27" s="10">
        <v>276</v>
      </c>
      <c r="W27" s="11">
        <v>15</v>
      </c>
      <c r="X27" s="10">
        <v>176</v>
      </c>
      <c r="Y27" s="13">
        <v>13</v>
      </c>
      <c r="Z27" s="10">
        <v>12</v>
      </c>
      <c r="AA27" s="13">
        <v>3</v>
      </c>
    </row>
    <row r="28" spans="1:27">
      <c r="A28" s="7" t="s">
        <v>14</v>
      </c>
      <c r="B28" s="8">
        <v>73</v>
      </c>
      <c r="C28" s="9">
        <v>6.9</v>
      </c>
      <c r="D28" s="8">
        <v>65</v>
      </c>
      <c r="E28" s="9">
        <v>6.7</v>
      </c>
      <c r="F28" s="8">
        <v>190</v>
      </c>
      <c r="G28" s="9">
        <v>12</v>
      </c>
      <c r="H28" s="8">
        <v>79</v>
      </c>
      <c r="I28" s="9">
        <v>6.9</v>
      </c>
      <c r="J28" s="8">
        <v>68</v>
      </c>
      <c r="K28" s="9">
        <v>6.7</v>
      </c>
      <c r="L28" s="8">
        <v>64</v>
      </c>
      <c r="M28" s="9">
        <v>6.2</v>
      </c>
      <c r="N28" s="8">
        <v>22</v>
      </c>
      <c r="O28" s="9">
        <v>4</v>
      </c>
      <c r="P28" s="8">
        <v>0</v>
      </c>
      <c r="Q28" s="9">
        <v>0</v>
      </c>
      <c r="R28" s="8">
        <v>15</v>
      </c>
      <c r="S28" s="9">
        <v>4</v>
      </c>
      <c r="T28" s="8">
        <v>32</v>
      </c>
      <c r="U28" s="9">
        <v>4</v>
      </c>
      <c r="V28" s="8">
        <v>299</v>
      </c>
      <c r="W28" s="9">
        <v>16.5</v>
      </c>
      <c r="X28" s="8">
        <v>177</v>
      </c>
      <c r="Y28" s="12">
        <v>13</v>
      </c>
      <c r="Z28" s="8">
        <v>19</v>
      </c>
      <c r="AA28" s="12">
        <v>3</v>
      </c>
    </row>
    <row r="29" spans="1:27">
      <c r="A29" s="7" t="s">
        <v>16</v>
      </c>
      <c r="B29" s="8">
        <v>94</v>
      </c>
      <c r="C29" s="9">
        <v>7.1</v>
      </c>
      <c r="D29" s="8">
        <v>78</v>
      </c>
      <c r="E29" s="9">
        <v>6.9</v>
      </c>
      <c r="F29" s="8">
        <v>183</v>
      </c>
      <c r="G29" s="9">
        <v>12</v>
      </c>
      <c r="H29" s="8">
        <v>75</v>
      </c>
      <c r="I29" s="9">
        <v>6.9</v>
      </c>
      <c r="J29" s="8">
        <v>81</v>
      </c>
      <c r="K29" s="9">
        <v>6.9</v>
      </c>
      <c r="L29" s="8">
        <v>74</v>
      </c>
      <c r="M29" s="9">
        <v>6.9</v>
      </c>
      <c r="N29" s="8">
        <v>26</v>
      </c>
      <c r="O29" s="9">
        <v>4</v>
      </c>
      <c r="P29" s="8">
        <v>32</v>
      </c>
      <c r="Q29" s="9">
        <v>4</v>
      </c>
      <c r="R29" s="8">
        <v>32</v>
      </c>
      <c r="S29" s="9">
        <v>4.5</v>
      </c>
      <c r="T29" s="8">
        <v>0</v>
      </c>
      <c r="U29" s="9">
        <v>0</v>
      </c>
      <c r="V29" s="8">
        <v>291</v>
      </c>
      <c r="W29" s="9">
        <v>16.5</v>
      </c>
      <c r="X29" s="8">
        <v>141</v>
      </c>
      <c r="Y29" s="12">
        <v>13</v>
      </c>
      <c r="Z29" s="8">
        <v>17</v>
      </c>
      <c r="AA29" s="12">
        <v>3</v>
      </c>
    </row>
    <row r="30" spans="1:27">
      <c r="A30" s="7" t="s">
        <v>23</v>
      </c>
      <c r="B30" s="8">
        <v>104</v>
      </c>
      <c r="C30" s="9">
        <v>8</v>
      </c>
      <c r="D30" s="8">
        <v>97</v>
      </c>
      <c r="E30" s="9">
        <v>8</v>
      </c>
      <c r="F30" s="8">
        <v>228</v>
      </c>
      <c r="G30" s="9">
        <v>13</v>
      </c>
      <c r="H30" s="8">
        <v>138</v>
      </c>
      <c r="I30" s="9">
        <v>9.5</v>
      </c>
      <c r="J30" s="8">
        <v>88</v>
      </c>
      <c r="K30" s="9">
        <v>7.1</v>
      </c>
      <c r="L30" s="8">
        <v>104</v>
      </c>
      <c r="M30" s="9">
        <v>8</v>
      </c>
      <c r="N30" s="8">
        <v>67</v>
      </c>
      <c r="O30" s="9">
        <v>6.7</v>
      </c>
      <c r="P30" s="8">
        <v>55</v>
      </c>
      <c r="Q30" s="9">
        <v>6</v>
      </c>
      <c r="R30" s="8">
        <v>56</v>
      </c>
      <c r="S30" s="9">
        <v>5.2</v>
      </c>
      <c r="T30" s="8">
        <v>60</v>
      </c>
      <c r="U30" s="9">
        <v>6.2</v>
      </c>
      <c r="V30" s="8">
        <v>240</v>
      </c>
      <c r="W30" s="9">
        <v>14.5</v>
      </c>
      <c r="X30" s="8">
        <v>236</v>
      </c>
      <c r="Y30" s="12">
        <v>14.5</v>
      </c>
      <c r="Z30" s="8">
        <v>68</v>
      </c>
      <c r="AA30" s="12">
        <v>6.7</v>
      </c>
    </row>
    <row r="31" spans="1:27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2:23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2:2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</sheetData>
  <sortState ref="A6:AX30">
    <sortCondition ref="B6:B30"/>
  </sortState>
  <mergeCells count="24">
    <mergeCell ref="AS3:AT3"/>
    <mergeCell ref="AU3:AV3"/>
    <mergeCell ref="N3:O3"/>
    <mergeCell ref="P3:Q3"/>
    <mergeCell ref="R3:S3"/>
    <mergeCell ref="V3:W3"/>
    <mergeCell ref="X3:Y3"/>
    <mergeCell ref="T3:U3"/>
    <mergeCell ref="B3:C3"/>
    <mergeCell ref="A3:A4"/>
    <mergeCell ref="AW3:AX3"/>
    <mergeCell ref="D3:E3"/>
    <mergeCell ref="F3:G3"/>
    <mergeCell ref="H3:I3"/>
    <mergeCell ref="J3:K3"/>
    <mergeCell ref="L3:M3"/>
    <mergeCell ref="AE3:AF3"/>
    <mergeCell ref="AG3:AH3"/>
    <mergeCell ref="AI3:AJ3"/>
    <mergeCell ref="AK3:AL3"/>
    <mergeCell ref="AM3:AN3"/>
    <mergeCell ref="AO3:AP3"/>
    <mergeCell ref="Z3:AA3"/>
    <mergeCell ref="AQ3:AR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X39"/>
  <sheetViews>
    <sheetView workbookViewId="0">
      <selection activeCell="C37" sqref="C37"/>
    </sheetView>
  </sheetViews>
  <sheetFormatPr defaultColWidth="11.5703125" defaultRowHeight="15"/>
  <cols>
    <col min="1" max="1" width="15.28515625" bestFit="1" customWidth="1"/>
    <col min="2" max="2" width="10.5703125" customWidth="1"/>
    <col min="3" max="3" width="8.5703125" customWidth="1"/>
    <col min="4" max="4" width="10" customWidth="1"/>
    <col min="5" max="5" width="7.7109375" customWidth="1"/>
    <col min="6" max="6" width="8.28515625" customWidth="1"/>
    <col min="7" max="7" width="8.140625" customWidth="1"/>
    <col min="8" max="8" width="8.85546875" customWidth="1"/>
    <col min="9" max="9" width="10" customWidth="1"/>
    <col min="11" max="11" width="9" customWidth="1"/>
    <col min="13" max="13" width="8.7109375" customWidth="1"/>
    <col min="14" max="14" width="10" customWidth="1"/>
    <col min="15" max="15" width="8.85546875" customWidth="1"/>
    <col min="16" max="16" width="9.28515625" customWidth="1"/>
    <col min="17" max="17" width="9" customWidth="1"/>
    <col min="18" max="18" width="8.42578125" customWidth="1"/>
    <col min="19" max="19" width="7.42578125" customWidth="1"/>
    <col min="20" max="20" width="9.28515625" customWidth="1"/>
    <col min="21" max="21" width="9" customWidth="1"/>
    <col min="22" max="22" width="10.42578125" customWidth="1"/>
    <col min="23" max="23" width="8.140625" customWidth="1"/>
    <col min="24" max="24" width="9.42578125" style="2" customWidth="1"/>
    <col min="25" max="25" width="8.5703125" customWidth="1"/>
    <col min="26" max="26" width="9.5703125" style="2" customWidth="1"/>
    <col min="27" max="27" width="8.7109375" customWidth="1"/>
  </cols>
  <sheetData>
    <row r="1" spans="1:50">
      <c r="B1">
        <v>2013</v>
      </c>
      <c r="C1" s="16">
        <v>0</v>
      </c>
      <c r="X1" s="4"/>
      <c r="Z1" s="4"/>
    </row>
    <row r="2" spans="1:50">
      <c r="B2">
        <v>2014</v>
      </c>
      <c r="C2" s="16"/>
      <c r="X2" s="4"/>
      <c r="Z2" s="4"/>
    </row>
    <row r="3" spans="1:50">
      <c r="B3">
        <v>2015</v>
      </c>
      <c r="C3" s="16"/>
      <c r="X3" s="4"/>
      <c r="Z3" s="4"/>
    </row>
    <row r="4" spans="1:50">
      <c r="B4">
        <v>2016</v>
      </c>
      <c r="C4" s="16"/>
      <c r="X4" s="4"/>
      <c r="Z4" s="4"/>
    </row>
    <row r="5" spans="1:50">
      <c r="B5">
        <v>2017</v>
      </c>
      <c r="C5" s="16"/>
      <c r="X5" s="4"/>
      <c r="Z5" s="4"/>
    </row>
    <row r="6" spans="1:50">
      <c r="B6">
        <v>2018</v>
      </c>
      <c r="C6" s="16"/>
      <c r="X6" s="4"/>
      <c r="Z6" s="4"/>
    </row>
    <row r="7" spans="1:50">
      <c r="B7" t="s">
        <v>40</v>
      </c>
      <c r="C7" s="16">
        <f>SUM(C1:C6)</f>
        <v>0</v>
      </c>
    </row>
    <row r="9" spans="1:50">
      <c r="A9" s="43" t="s">
        <v>32</v>
      </c>
      <c r="B9" s="42" t="s">
        <v>0</v>
      </c>
      <c r="C9" s="42"/>
      <c r="D9" s="42" t="s">
        <v>27</v>
      </c>
      <c r="E9" s="42"/>
      <c r="F9" s="42" t="s">
        <v>28</v>
      </c>
      <c r="G9" s="42"/>
      <c r="H9" s="42" t="s">
        <v>10</v>
      </c>
      <c r="I9" s="42"/>
      <c r="J9" s="46" t="s">
        <v>4</v>
      </c>
      <c r="K9" s="42"/>
      <c r="L9" s="42" t="s">
        <v>29</v>
      </c>
      <c r="M9" s="42"/>
      <c r="N9" s="42" t="s">
        <v>13</v>
      </c>
      <c r="O9" s="42"/>
      <c r="P9" s="42" t="s">
        <v>14</v>
      </c>
      <c r="Q9" s="42"/>
      <c r="R9" s="42" t="s">
        <v>15</v>
      </c>
      <c r="S9" s="42"/>
      <c r="T9" s="42" t="s">
        <v>16</v>
      </c>
      <c r="U9" s="42"/>
      <c r="V9" s="42" t="s">
        <v>24</v>
      </c>
      <c r="W9" s="42"/>
      <c r="X9" s="42" t="s">
        <v>30</v>
      </c>
      <c r="Y9" s="42"/>
      <c r="Z9" s="42" t="s">
        <v>31</v>
      </c>
      <c r="AA9" s="42"/>
      <c r="AB9" s="3"/>
      <c r="AC9" s="3"/>
      <c r="AD9" s="3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</row>
    <row r="10" spans="1:50">
      <c r="A10" s="44"/>
      <c r="B10" s="14" t="s">
        <v>25</v>
      </c>
      <c r="C10" s="15" t="s">
        <v>26</v>
      </c>
      <c r="D10" s="14" t="s">
        <v>25</v>
      </c>
      <c r="E10" s="15" t="s">
        <v>26</v>
      </c>
      <c r="F10" s="14" t="s">
        <v>25</v>
      </c>
      <c r="G10" s="15" t="s">
        <v>26</v>
      </c>
      <c r="H10" s="14" t="s">
        <v>25</v>
      </c>
      <c r="I10" s="15" t="s">
        <v>26</v>
      </c>
      <c r="J10" s="14" t="s">
        <v>25</v>
      </c>
      <c r="K10" s="15" t="s">
        <v>26</v>
      </c>
      <c r="L10" s="14" t="s">
        <v>25</v>
      </c>
      <c r="M10" s="15" t="s">
        <v>26</v>
      </c>
      <c r="N10" s="14" t="s">
        <v>25</v>
      </c>
      <c r="O10" s="15" t="s">
        <v>26</v>
      </c>
      <c r="P10" s="14" t="s">
        <v>25</v>
      </c>
      <c r="Q10" s="15" t="s">
        <v>26</v>
      </c>
      <c r="R10" s="14" t="s">
        <v>25</v>
      </c>
      <c r="S10" s="15" t="s">
        <v>26</v>
      </c>
      <c r="T10" s="14" t="s">
        <v>25</v>
      </c>
      <c r="U10" s="15" t="s">
        <v>26</v>
      </c>
      <c r="V10" s="14" t="s">
        <v>25</v>
      </c>
      <c r="W10" s="15" t="s">
        <v>26</v>
      </c>
      <c r="X10" s="14" t="s">
        <v>25</v>
      </c>
      <c r="Y10" s="15" t="s">
        <v>26</v>
      </c>
      <c r="Z10" s="14" t="s">
        <v>25</v>
      </c>
      <c r="AA10" s="15" t="s">
        <v>26</v>
      </c>
    </row>
    <row r="11" spans="1:50">
      <c r="A11" s="7" t="s">
        <v>0</v>
      </c>
      <c r="B11" s="8">
        <v>0</v>
      </c>
      <c r="C11" s="9">
        <f>(base!C6*tarif!$C$7)+base!C6</f>
        <v>0</v>
      </c>
      <c r="D11" s="8">
        <v>10</v>
      </c>
      <c r="E11" s="9">
        <f>(base!E6*tarif!$C$7)+base!E6</f>
        <v>2.2999999999999998</v>
      </c>
      <c r="F11" s="8">
        <v>125</v>
      </c>
      <c r="G11" s="9">
        <f>(base!G6*tarif!$C$7)+base!G6</f>
        <v>9.5</v>
      </c>
      <c r="H11" s="8">
        <v>38</v>
      </c>
      <c r="I11" s="9">
        <f>(base!I6*tarif!$C$7)+base!I6</f>
        <v>4.5</v>
      </c>
      <c r="J11" s="8">
        <v>23</v>
      </c>
      <c r="K11" s="9">
        <f>(base!K6*tarif!$C$7)+base!K6</f>
        <v>3.8</v>
      </c>
      <c r="L11" s="8">
        <v>32</v>
      </c>
      <c r="M11" s="9">
        <f>(base!M6*tarif!$C$7)+base!M6</f>
        <v>3.8</v>
      </c>
      <c r="N11" s="8">
        <v>65</v>
      </c>
      <c r="O11" s="9">
        <f>(base!O6*tarif!$C$7)+base!O6</f>
        <v>6</v>
      </c>
      <c r="P11" s="8">
        <v>73</v>
      </c>
      <c r="Q11" s="9">
        <f>(base!Q6*tarif!$C$7)+base!Q6</f>
        <v>6.9</v>
      </c>
      <c r="R11" s="8">
        <v>62</v>
      </c>
      <c r="S11" s="9">
        <f>(base!S6*tarif!$C$7)+base!S6</f>
        <v>6.2</v>
      </c>
      <c r="T11" s="8">
        <v>94</v>
      </c>
      <c r="U11" s="9">
        <f>(base!U6*tarif!$C$7)+base!U6</f>
        <v>7.1</v>
      </c>
      <c r="V11" s="8">
        <v>174</v>
      </c>
      <c r="W11" s="9">
        <f>(base!W6*tarif!$C$7)+base!W6</f>
        <v>13</v>
      </c>
      <c r="X11" s="8">
        <v>216</v>
      </c>
      <c r="Y11" s="9">
        <f>(base!Y6*tarif!$C$7)+base!Y6</f>
        <v>14.5</v>
      </c>
      <c r="Z11" s="8">
        <v>77</v>
      </c>
      <c r="AA11" s="9">
        <f>(base!AA6*tarif!$C$7)+base!AA6</f>
        <v>6.9</v>
      </c>
    </row>
    <row r="12" spans="1:50">
      <c r="A12" s="6" t="s">
        <v>1</v>
      </c>
      <c r="B12" s="10">
        <v>7</v>
      </c>
      <c r="C12" s="11">
        <f>(base!C7*tarif!$C$7)+base!C7</f>
        <v>2</v>
      </c>
      <c r="D12" s="10">
        <v>17</v>
      </c>
      <c r="E12" s="11">
        <f>(base!E7*tarif!$C$7)+base!E7</f>
        <v>3</v>
      </c>
      <c r="F12" s="10">
        <v>121</v>
      </c>
      <c r="G12" s="11">
        <f>(base!G7*tarif!$C$7)+base!G7</f>
        <v>9.5</v>
      </c>
      <c r="H12" s="10">
        <v>38</v>
      </c>
      <c r="I12" s="11">
        <f>(base!I7*tarif!$C$7)+base!I7</f>
        <v>4.5</v>
      </c>
      <c r="J12" s="10">
        <v>31</v>
      </c>
      <c r="K12" s="11">
        <f>(base!K7*tarif!$C$7)+base!K7</f>
        <v>3.5</v>
      </c>
      <c r="L12" s="10">
        <v>25</v>
      </c>
      <c r="M12" s="11">
        <f>(base!M7*tarif!$C$7)+base!M7</f>
        <v>3</v>
      </c>
      <c r="N12" s="10">
        <v>67</v>
      </c>
      <c r="O12" s="11">
        <f>(base!O7*tarif!$C$7)+base!O7</f>
        <v>6.7</v>
      </c>
      <c r="P12" s="10">
        <v>75</v>
      </c>
      <c r="Q12" s="11">
        <f>(base!Q7*tarif!$C$7)+base!Q7</f>
        <v>6.9</v>
      </c>
      <c r="R12" s="10">
        <v>64</v>
      </c>
      <c r="S12" s="11">
        <f>(base!S7*tarif!$C$7)+base!S7</f>
        <v>6.2</v>
      </c>
      <c r="T12" s="10">
        <v>96</v>
      </c>
      <c r="U12" s="11">
        <f>(base!U7*tarif!$C$7)+base!U7</f>
        <v>7.1</v>
      </c>
      <c r="V12" s="10">
        <v>181</v>
      </c>
      <c r="W12" s="11">
        <f>(base!W7*tarif!$C$7)+base!W7</f>
        <v>13</v>
      </c>
      <c r="X12" s="10">
        <v>218</v>
      </c>
      <c r="Y12" s="11">
        <f>(base!Y7*tarif!$C$7)+base!Y7</f>
        <v>14.5</v>
      </c>
      <c r="Z12" s="10">
        <v>78</v>
      </c>
      <c r="AA12" s="11">
        <f>(base!AA7*tarif!$C$7)+base!AA7</f>
        <v>6.9</v>
      </c>
    </row>
    <row r="13" spans="1:50">
      <c r="A13" s="7" t="s">
        <v>2</v>
      </c>
      <c r="B13" s="8">
        <v>8</v>
      </c>
      <c r="C13" s="9">
        <f>(base!C8*tarif!$C$7)+base!C8</f>
        <v>2</v>
      </c>
      <c r="D13" s="8">
        <v>18</v>
      </c>
      <c r="E13" s="9">
        <f>(base!E8*tarif!$C$7)+base!E8</f>
        <v>3</v>
      </c>
      <c r="F13" s="8">
        <v>129</v>
      </c>
      <c r="G13" s="9">
        <f>(base!G8*tarif!$C$7)+base!G8</f>
        <v>9.5</v>
      </c>
      <c r="H13" s="8">
        <v>53</v>
      </c>
      <c r="I13" s="9">
        <f>(base!I8*tarif!$C$7)+base!I8</f>
        <v>5.2</v>
      </c>
      <c r="J13" s="8">
        <v>25</v>
      </c>
      <c r="K13" s="9">
        <f>(base!K8*tarif!$C$7)+base!K8</f>
        <v>10</v>
      </c>
      <c r="L13" s="8">
        <v>39</v>
      </c>
      <c r="M13" s="9">
        <f>(base!M8*tarif!$C$7)+base!M8</f>
        <v>4.5</v>
      </c>
      <c r="N13" s="8">
        <v>73</v>
      </c>
      <c r="O13" s="9">
        <f>(base!O8*tarif!$C$7)+base!O8</f>
        <v>6.9</v>
      </c>
      <c r="P13" s="8">
        <v>82</v>
      </c>
      <c r="Q13" s="9">
        <f>(base!Q8*tarif!$C$7)+base!Q8</f>
        <v>6.9</v>
      </c>
      <c r="R13" s="8">
        <v>67</v>
      </c>
      <c r="S13" s="9">
        <f>(base!S8*tarif!$C$7)+base!S8</f>
        <v>6.7</v>
      </c>
      <c r="T13" s="8">
        <v>103</v>
      </c>
      <c r="U13" s="9">
        <f>(base!U8*tarif!$C$7)+base!U8</f>
        <v>8</v>
      </c>
      <c r="V13" s="8">
        <v>171</v>
      </c>
      <c r="W13" s="9">
        <f>(base!W8*tarif!$C$7)+base!W8</f>
        <v>13</v>
      </c>
      <c r="X13" s="8">
        <v>205</v>
      </c>
      <c r="Y13" s="9">
        <f>(base!Y8*tarif!$C$7)+base!Y8</f>
        <v>14.5</v>
      </c>
      <c r="Z13" s="8">
        <v>86</v>
      </c>
      <c r="AA13" s="9">
        <f>(base!AA8*tarif!$C$7)+base!AA8</f>
        <v>6.9</v>
      </c>
    </row>
    <row r="14" spans="1:50">
      <c r="A14" s="6" t="s">
        <v>3</v>
      </c>
      <c r="B14" s="10">
        <v>10</v>
      </c>
      <c r="C14" s="11">
        <f>(base!C9*tarif!$C$7)+base!C9</f>
        <v>2.2999999999999998</v>
      </c>
      <c r="D14" s="10">
        <v>13</v>
      </c>
      <c r="E14" s="11">
        <f>(base!E9*tarif!$C$7)+base!E9</f>
        <v>2.5</v>
      </c>
      <c r="F14" s="10">
        <v>135</v>
      </c>
      <c r="G14" s="11">
        <f>(base!G9*tarif!$C$7)+base!G9</f>
        <v>10</v>
      </c>
      <c r="H14" s="10">
        <v>41</v>
      </c>
      <c r="I14" s="11">
        <f>(base!I9*tarif!$C$7)+base!I9</f>
        <v>4.5</v>
      </c>
      <c r="J14" s="10">
        <v>26</v>
      </c>
      <c r="K14" s="11">
        <f>(base!K9*tarif!$C$7)+base!K9</f>
        <v>3.5</v>
      </c>
      <c r="L14" s="10">
        <v>22</v>
      </c>
      <c r="M14" s="11">
        <f>(base!M9*tarif!$C$7)+base!M9</f>
        <v>3</v>
      </c>
      <c r="N14" s="10">
        <v>48</v>
      </c>
      <c r="O14" s="11">
        <f>(base!O9*tarif!$C$7)+base!O9</f>
        <v>5</v>
      </c>
      <c r="P14" s="10">
        <v>68</v>
      </c>
      <c r="Q14" s="11">
        <f>(base!Q9*tarif!$C$7)+base!Q9</f>
        <v>6.7</v>
      </c>
      <c r="R14" s="10">
        <v>48</v>
      </c>
      <c r="S14" s="11">
        <f>(base!S9*tarif!$C$7)+base!S9</f>
        <v>5.2</v>
      </c>
      <c r="T14" s="10">
        <v>80</v>
      </c>
      <c r="U14" s="11">
        <f>(base!U9*tarif!$C$7)+base!U9</f>
        <v>6.9</v>
      </c>
      <c r="V14" s="10">
        <v>181</v>
      </c>
      <c r="W14" s="11">
        <f>(base!W9*tarif!$C$7)+base!W9</f>
        <v>13</v>
      </c>
      <c r="X14" s="10">
        <v>203</v>
      </c>
      <c r="Y14" s="11">
        <f>(base!Y9*tarif!$C$7)+base!Y9</f>
        <v>14.5</v>
      </c>
      <c r="Z14" s="10">
        <v>64</v>
      </c>
      <c r="AA14" s="11">
        <f>(base!AA9*tarif!$C$7)+base!AA9</f>
        <v>6.2</v>
      </c>
    </row>
    <row r="15" spans="1:50">
      <c r="A15" s="7" t="s">
        <v>4</v>
      </c>
      <c r="B15" s="8">
        <v>30</v>
      </c>
      <c r="C15" s="9">
        <f>(base!C10*tarif!$C$7)+base!C10</f>
        <v>2.2999999999999998</v>
      </c>
      <c r="D15" s="8">
        <v>14</v>
      </c>
      <c r="E15" s="9">
        <f>(base!E10*tarif!$C$7)+base!E10</f>
        <v>0</v>
      </c>
      <c r="F15" s="8">
        <v>148</v>
      </c>
      <c r="G15" s="9">
        <f>(base!G10*tarif!$C$7)+base!G10</f>
        <v>10</v>
      </c>
      <c r="H15" s="8">
        <v>66</v>
      </c>
      <c r="I15" s="9">
        <f>(base!I10*tarif!$C$7)+base!I10</f>
        <v>4.7</v>
      </c>
      <c r="J15" s="8">
        <v>0</v>
      </c>
      <c r="K15" s="9">
        <f>(base!K10*tarif!$C$7)+base!K10</f>
        <v>2.5</v>
      </c>
      <c r="L15" s="8">
        <v>47</v>
      </c>
      <c r="M15" s="9">
        <f>(base!M10*tarif!$C$7)+base!M10</f>
        <v>4.5</v>
      </c>
      <c r="N15" s="8">
        <v>57</v>
      </c>
      <c r="O15" s="9">
        <f>(base!O10*tarif!$C$7)+base!O10</f>
        <v>5</v>
      </c>
      <c r="P15" s="8">
        <v>68</v>
      </c>
      <c r="Q15" s="9">
        <f>(base!Q10*tarif!$C$7)+base!Q10</f>
        <v>6.7</v>
      </c>
      <c r="R15" s="8">
        <v>53</v>
      </c>
      <c r="S15" s="9">
        <f>(base!S10*tarif!$C$7)+base!S10</f>
        <v>5.2</v>
      </c>
      <c r="T15" s="8">
        <v>81</v>
      </c>
      <c r="U15" s="9">
        <f>(base!U10*tarif!$C$7)+base!U10</f>
        <v>6.9</v>
      </c>
      <c r="V15" s="8">
        <v>165</v>
      </c>
      <c r="W15" s="9">
        <f>(base!W10*tarif!$C$7)+base!W10</f>
        <v>13</v>
      </c>
      <c r="X15" s="8">
        <v>208</v>
      </c>
      <c r="Y15" s="9">
        <f>(base!Y10*tarif!$C$7)+base!Y10</f>
        <v>14</v>
      </c>
      <c r="Z15" s="8">
        <v>90</v>
      </c>
      <c r="AA15" s="9">
        <f>(base!AA10*tarif!$C$7)+base!AA10</f>
        <v>6.9</v>
      </c>
    </row>
    <row r="16" spans="1:50">
      <c r="A16" s="6" t="s">
        <v>22</v>
      </c>
      <c r="B16" s="10">
        <v>20</v>
      </c>
      <c r="C16" s="11">
        <f>(base!C11*tarif!$C$7)+base!C11</f>
        <v>2.2999999999999998</v>
      </c>
      <c r="D16" s="10">
        <v>8.1999999999999993</v>
      </c>
      <c r="E16" s="11">
        <f>(base!E11*tarif!$C$7)+base!E11</f>
        <v>3</v>
      </c>
      <c r="F16" s="10">
        <v>146</v>
      </c>
      <c r="G16" s="11">
        <f>(base!G11*tarif!$C$7)+base!G11</f>
        <v>9.5</v>
      </c>
      <c r="H16" s="10">
        <v>56</v>
      </c>
      <c r="I16" s="11">
        <f>(base!I11*tarif!$C$7)+base!I11</f>
        <v>4.5</v>
      </c>
      <c r="J16" s="10">
        <v>8</v>
      </c>
      <c r="K16" s="11">
        <f>(base!K11*tarif!$C$7)+base!K11</f>
        <v>3.5</v>
      </c>
      <c r="L16" s="10">
        <v>38</v>
      </c>
      <c r="M16" s="11">
        <f>(base!M11*tarif!$C$7)+base!M11</f>
        <v>4.5</v>
      </c>
      <c r="N16" s="10">
        <v>49</v>
      </c>
      <c r="O16" s="11">
        <f>(base!O11*tarif!$C$7)+base!O11</f>
        <v>6.2</v>
      </c>
      <c r="P16" s="10">
        <v>60</v>
      </c>
      <c r="Q16" s="11">
        <f>(base!Q11*tarif!$C$7)+base!Q11</f>
        <v>6.9</v>
      </c>
      <c r="R16" s="10">
        <v>45</v>
      </c>
      <c r="S16" s="11">
        <f>(base!S11*tarif!$C$7)+base!S11</f>
        <v>6.2</v>
      </c>
      <c r="T16" s="10">
        <v>73</v>
      </c>
      <c r="U16" s="11">
        <f>(base!U11*tarif!$C$7)+base!U11</f>
        <v>7.1</v>
      </c>
      <c r="V16" s="10">
        <v>180</v>
      </c>
      <c r="W16" s="11">
        <f>(base!W11*tarif!$C$7)+base!W11</f>
        <v>13</v>
      </c>
      <c r="X16" s="10">
        <v>197</v>
      </c>
      <c r="Y16" s="11">
        <f>(base!Y11*tarif!$C$7)+base!Y11</f>
        <v>14.5</v>
      </c>
      <c r="Z16" s="10">
        <v>62</v>
      </c>
      <c r="AA16" s="11">
        <f>(base!AA11*tarif!$C$7)+base!AA11</f>
        <v>6.9</v>
      </c>
    </row>
    <row r="17" spans="1:27">
      <c r="A17" s="7" t="s">
        <v>5</v>
      </c>
      <c r="B17" s="8">
        <v>11</v>
      </c>
      <c r="C17" s="9">
        <f>(base!C12*tarif!$C$7)+base!C12</f>
        <v>2.5</v>
      </c>
      <c r="D17" s="8">
        <v>21</v>
      </c>
      <c r="E17" s="9">
        <f>(base!E12*tarif!$C$7)+base!E12</f>
        <v>2.5</v>
      </c>
      <c r="F17" s="8">
        <v>120</v>
      </c>
      <c r="G17" s="9">
        <f>(base!G12*tarif!$C$7)+base!G12</f>
        <v>10</v>
      </c>
      <c r="H17" s="8">
        <v>42</v>
      </c>
      <c r="I17" s="9">
        <f>(base!I12*tarif!$C$7)+base!I12</f>
        <v>6.2</v>
      </c>
      <c r="J17" s="8">
        <v>32</v>
      </c>
      <c r="K17" s="9">
        <f>(base!K12*tarif!$C$7)+base!K12</f>
        <v>2.5</v>
      </c>
      <c r="L17" s="8">
        <v>35</v>
      </c>
      <c r="M17" s="9">
        <f>(base!M12*tarif!$C$7)+base!M12</f>
        <v>4.5</v>
      </c>
      <c r="N17" s="8">
        <v>63</v>
      </c>
      <c r="O17" s="9">
        <f>(base!O12*tarif!$C$7)+base!O12</f>
        <v>5.2</v>
      </c>
      <c r="P17" s="8">
        <v>79</v>
      </c>
      <c r="Q17" s="9">
        <f>(base!Q12*tarif!$C$7)+base!Q12</f>
        <v>6.9</v>
      </c>
      <c r="R17" s="8">
        <v>63</v>
      </c>
      <c r="S17" s="9">
        <f>(base!S12*tarif!$C$7)+base!S12</f>
        <v>5.2</v>
      </c>
      <c r="T17" s="8">
        <v>90</v>
      </c>
      <c r="U17" s="9">
        <f>(base!U12*tarif!$C$7)+base!U12</f>
        <v>6.9</v>
      </c>
      <c r="V17" s="8">
        <v>183</v>
      </c>
      <c r="W17" s="9">
        <f>(base!W12*tarif!$C$7)+base!W12</f>
        <v>13</v>
      </c>
      <c r="X17" s="8">
        <v>222</v>
      </c>
      <c r="Y17" s="9">
        <f>(base!Y12*tarif!$C$7)+base!Y12</f>
        <v>14.5</v>
      </c>
      <c r="Z17" s="8">
        <v>82</v>
      </c>
      <c r="AA17" s="9">
        <f>(base!AA12*tarif!$C$7)+base!AA12</f>
        <v>6.7</v>
      </c>
    </row>
    <row r="18" spans="1:27">
      <c r="A18" s="6" t="s">
        <v>6</v>
      </c>
      <c r="B18" s="10">
        <v>18</v>
      </c>
      <c r="C18" s="11">
        <f>(base!C13*tarif!$C$7)+base!C13</f>
        <v>3</v>
      </c>
      <c r="D18" s="10">
        <v>19</v>
      </c>
      <c r="E18" s="11">
        <f>(base!E13*tarif!$C$7)+base!E13</f>
        <v>3</v>
      </c>
      <c r="F18" s="10">
        <v>125</v>
      </c>
      <c r="G18" s="11">
        <f>(base!G13*tarif!$C$7)+base!G13</f>
        <v>9.5</v>
      </c>
      <c r="H18" s="10">
        <v>27</v>
      </c>
      <c r="I18" s="11">
        <f>(base!I13*tarif!$C$7)+base!I13</f>
        <v>3.5</v>
      </c>
      <c r="J18" s="10">
        <v>36</v>
      </c>
      <c r="K18" s="11">
        <f>(base!K13*tarif!$C$7)+base!K13</f>
        <v>4.5</v>
      </c>
      <c r="L18" s="10">
        <v>14</v>
      </c>
      <c r="M18" s="11">
        <f>(base!M13*tarif!$C$7)+base!M13</f>
        <v>2.5</v>
      </c>
      <c r="N18" s="10">
        <v>45</v>
      </c>
      <c r="O18" s="11">
        <f>(base!O13*tarif!$C$7)+base!O13</f>
        <v>5</v>
      </c>
      <c r="P18" s="10">
        <v>62</v>
      </c>
      <c r="Q18" s="11">
        <f>(base!Q13*tarif!$C$7)+base!Q13</f>
        <v>6.5</v>
      </c>
      <c r="R18" s="10">
        <v>45</v>
      </c>
      <c r="S18" s="11">
        <f>(base!S13*tarif!$C$7)+base!S13</f>
        <v>5</v>
      </c>
      <c r="T18" s="10">
        <v>72</v>
      </c>
      <c r="U18" s="11">
        <f>(base!U13*tarif!$C$7)+base!U13</f>
        <v>6.9</v>
      </c>
      <c r="V18" s="10">
        <v>191</v>
      </c>
      <c r="W18" s="11">
        <f>(base!W13*tarif!$C$7)+base!W13</f>
        <v>13.5</v>
      </c>
      <c r="X18" s="10">
        <v>180</v>
      </c>
      <c r="Y18" s="11">
        <f>(base!Y13*tarif!$C$7)+base!Y13</f>
        <v>13</v>
      </c>
      <c r="Z18" s="10">
        <v>62</v>
      </c>
      <c r="AA18" s="11">
        <f>(base!AA13*tarif!$C$7)+base!AA13</f>
        <v>6.2</v>
      </c>
    </row>
    <row r="19" spans="1:27">
      <c r="A19" s="7" t="s">
        <v>7</v>
      </c>
      <c r="B19" s="8">
        <v>10</v>
      </c>
      <c r="C19" s="9">
        <f>(base!C14*tarif!$C$7)+base!C14</f>
        <v>3</v>
      </c>
      <c r="D19" s="8">
        <v>1</v>
      </c>
      <c r="E19" s="9">
        <f>(base!E14*tarif!$C$7)+base!E14</f>
        <v>3</v>
      </c>
      <c r="F19" s="8">
        <v>132</v>
      </c>
      <c r="G19" s="9">
        <f>(base!G14*tarif!$C$7)+base!G14</f>
        <v>10</v>
      </c>
      <c r="H19" s="8">
        <v>55</v>
      </c>
      <c r="I19" s="9">
        <f>(base!I14*tarif!$C$7)+base!I14</f>
        <v>6.7</v>
      </c>
      <c r="J19" s="8">
        <v>14</v>
      </c>
      <c r="K19" s="9">
        <f>(base!K14*tarif!$C$7)+base!K14</f>
        <v>3</v>
      </c>
      <c r="L19" s="8">
        <v>36</v>
      </c>
      <c r="M19" s="9">
        <f>(base!M14*tarif!$C$7)+base!M14</f>
        <v>5</v>
      </c>
      <c r="N19" s="8">
        <v>49</v>
      </c>
      <c r="O19" s="9">
        <f>(base!O14*tarif!$C$7)+base!O14</f>
        <v>6.9</v>
      </c>
      <c r="P19" s="8">
        <v>65</v>
      </c>
      <c r="Q19" s="9">
        <f>(base!Q14*tarif!$C$7)+base!Q14</f>
        <v>6.9</v>
      </c>
      <c r="R19" s="8">
        <v>50</v>
      </c>
      <c r="S19" s="9">
        <f>(base!S14*tarif!$C$7)+base!S14</f>
        <v>6.9</v>
      </c>
      <c r="T19" s="8">
        <v>78</v>
      </c>
      <c r="U19" s="9">
        <f>(base!U14*tarif!$C$7)+base!U14</f>
        <v>8</v>
      </c>
      <c r="V19" s="8">
        <v>180</v>
      </c>
      <c r="W19" s="9">
        <f>(base!W14*tarif!$C$7)+base!W14</f>
        <v>13</v>
      </c>
      <c r="X19" s="8">
        <v>196</v>
      </c>
      <c r="Y19" s="9">
        <f>(base!Y14*tarif!$C$7)+base!Y14</f>
        <v>14.5</v>
      </c>
      <c r="Z19" s="8">
        <v>78</v>
      </c>
      <c r="AA19" s="9">
        <f>(base!AA14*tarif!$C$7)+base!AA14</f>
        <v>6.9</v>
      </c>
    </row>
    <row r="20" spans="1:27">
      <c r="A20" s="6" t="s">
        <v>8</v>
      </c>
      <c r="B20" s="10">
        <v>13</v>
      </c>
      <c r="C20" s="11">
        <f>(base!C15*tarif!$C$7)+base!C15</f>
        <v>3</v>
      </c>
      <c r="D20" s="10">
        <v>13</v>
      </c>
      <c r="E20" s="11">
        <f>(base!E15*tarif!$C$7)+base!E15</f>
        <v>2</v>
      </c>
      <c r="F20" s="10">
        <v>135</v>
      </c>
      <c r="G20" s="11">
        <f>(base!G15*tarif!$C$7)+base!G15</f>
        <v>10</v>
      </c>
      <c r="H20" s="10">
        <v>60</v>
      </c>
      <c r="I20" s="11">
        <f>(base!I15*tarif!$C$7)+base!I15</f>
        <v>5.2</v>
      </c>
      <c r="J20" s="10">
        <v>11</v>
      </c>
      <c r="K20" s="11">
        <f>(base!K15*tarif!$C$7)+base!K15</f>
        <v>2.2999999999999998</v>
      </c>
      <c r="L20" s="10">
        <v>40</v>
      </c>
      <c r="M20" s="11">
        <f>(base!M15*tarif!$C$7)+base!M15</f>
        <v>4.5</v>
      </c>
      <c r="N20" s="10">
        <v>55</v>
      </c>
      <c r="O20" s="11">
        <f>(base!O15*tarif!$C$7)+base!O15</f>
        <v>5.2</v>
      </c>
      <c r="P20" s="10">
        <v>71</v>
      </c>
      <c r="Q20" s="11">
        <f>(base!Q15*tarif!$C$7)+base!Q15</f>
        <v>6.2</v>
      </c>
      <c r="R20" s="10">
        <v>56</v>
      </c>
      <c r="S20" s="11">
        <f>(base!S15*tarif!$C$7)+base!S15</f>
        <v>5</v>
      </c>
      <c r="T20" s="10">
        <v>83</v>
      </c>
      <c r="U20" s="11">
        <f>(base!U15*tarif!$C$7)+base!U15</f>
        <v>6.9</v>
      </c>
      <c r="V20" s="10">
        <v>165</v>
      </c>
      <c r="W20" s="11">
        <f>(base!W15*tarif!$C$7)+base!W15</f>
        <v>13</v>
      </c>
      <c r="X20" s="10">
        <v>207</v>
      </c>
      <c r="Y20" s="11">
        <f>(base!Y15*tarif!$C$7)+base!Y15</f>
        <v>14.5</v>
      </c>
      <c r="Z20" s="10">
        <v>68</v>
      </c>
      <c r="AA20" s="11">
        <f>(base!AA15*tarif!$C$7)+base!AA15</f>
        <v>6.2</v>
      </c>
    </row>
    <row r="21" spans="1:27">
      <c r="A21" s="7" t="s">
        <v>9</v>
      </c>
      <c r="B21" s="8">
        <v>18</v>
      </c>
      <c r="C21" s="9">
        <f>(base!C16*tarif!$C$7)+base!C16</f>
        <v>4.3</v>
      </c>
      <c r="D21" s="8">
        <v>23</v>
      </c>
      <c r="E21" s="9">
        <f>(base!E16*tarif!$C$7)+base!E16</f>
        <v>4</v>
      </c>
      <c r="F21" s="8">
        <v>121</v>
      </c>
      <c r="G21" s="9">
        <f>(base!G16*tarif!$C$7)+base!G16</f>
        <v>10.5</v>
      </c>
      <c r="H21" s="8">
        <v>68</v>
      </c>
      <c r="I21" s="9">
        <f>(base!I16*tarif!$C$7)+base!I16</f>
        <v>4.7</v>
      </c>
      <c r="J21" s="8">
        <v>19</v>
      </c>
      <c r="K21" s="9">
        <f>(base!K16*tarif!$C$7)+base!K16</f>
        <v>4</v>
      </c>
      <c r="L21" s="8">
        <v>45</v>
      </c>
      <c r="M21" s="9">
        <f>(base!M16*tarif!$C$7)+base!M16</f>
        <v>4.5</v>
      </c>
      <c r="N21" s="8">
        <v>72</v>
      </c>
      <c r="O21" s="9">
        <f>(base!O16*tarif!$C$7)+base!O16</f>
        <v>4.5</v>
      </c>
      <c r="P21" s="8">
        <v>83</v>
      </c>
      <c r="Q21" s="9">
        <f>(base!Q16*tarif!$C$7)+base!Q16</f>
        <v>5</v>
      </c>
      <c r="R21" s="8">
        <v>73</v>
      </c>
      <c r="S21" s="9">
        <f>(base!S16*tarif!$C$7)+base!S16</f>
        <v>4.5</v>
      </c>
      <c r="T21" s="8">
        <v>109</v>
      </c>
      <c r="U21" s="9">
        <f>(base!U16*tarif!$C$7)+base!U16</f>
        <v>6.2</v>
      </c>
      <c r="V21" s="8">
        <v>160</v>
      </c>
      <c r="W21" s="9">
        <f>(base!W16*tarif!$C$7)+base!W16</f>
        <v>14</v>
      </c>
      <c r="X21" s="8">
        <v>212</v>
      </c>
      <c r="Y21" s="9">
        <f>(base!Y16*tarif!$C$7)+base!Y16</f>
        <v>14</v>
      </c>
      <c r="Z21" s="8">
        <v>92</v>
      </c>
      <c r="AA21" s="9">
        <f>(base!AA16*tarif!$C$7)+base!AA16</f>
        <v>5</v>
      </c>
    </row>
    <row r="22" spans="1:27">
      <c r="A22" s="6" t="s">
        <v>10</v>
      </c>
      <c r="B22" s="10">
        <v>40</v>
      </c>
      <c r="C22" s="11">
        <f>(base!C17*tarif!$C$7)+base!C17</f>
        <v>4.3</v>
      </c>
      <c r="D22" s="10">
        <v>46</v>
      </c>
      <c r="E22" s="11">
        <f>(base!E17*tarif!$C$7)+base!E17</f>
        <v>4</v>
      </c>
      <c r="F22" s="10">
        <v>115</v>
      </c>
      <c r="G22" s="11">
        <f>(base!G17*tarif!$C$7)+base!G17</f>
        <v>10.5</v>
      </c>
      <c r="H22" s="10">
        <v>0</v>
      </c>
      <c r="I22" s="11">
        <f>(base!I17*tarif!$C$7)+base!I17</f>
        <v>6.2</v>
      </c>
      <c r="J22" s="10">
        <v>66</v>
      </c>
      <c r="K22" s="11">
        <f>(base!K17*tarif!$C$7)+base!K17</f>
        <v>2.5</v>
      </c>
      <c r="L22" s="10">
        <v>15</v>
      </c>
      <c r="M22" s="11">
        <f>(base!M17*tarif!$C$7)+base!M17</f>
        <v>4.7</v>
      </c>
      <c r="N22" s="10">
        <v>51</v>
      </c>
      <c r="O22" s="11">
        <f>(base!O17*tarif!$C$7)+base!O17</f>
        <v>5.2</v>
      </c>
      <c r="P22" s="10">
        <v>79</v>
      </c>
      <c r="Q22" s="11">
        <f>(base!Q17*tarif!$C$7)+base!Q17</f>
        <v>6</v>
      </c>
      <c r="R22" s="10">
        <v>54</v>
      </c>
      <c r="S22" s="11">
        <f>(base!S17*tarif!$C$7)+base!S17</f>
        <v>5</v>
      </c>
      <c r="T22" s="10">
        <v>75</v>
      </c>
      <c r="U22" s="11">
        <f>(base!U17*tarif!$C$7)+base!U17</f>
        <v>6.2</v>
      </c>
      <c r="V22" s="10">
        <v>216</v>
      </c>
      <c r="W22" s="11">
        <f>(base!W17*tarif!$C$7)+base!W17</f>
        <v>13</v>
      </c>
      <c r="X22" s="10">
        <v>196</v>
      </c>
      <c r="Y22" s="11">
        <f>(base!Y17*tarif!$C$7)+base!Y17</f>
        <v>14.5</v>
      </c>
      <c r="Z22" s="10">
        <v>57</v>
      </c>
      <c r="AA22" s="11">
        <f>(base!AA17*tarif!$C$7)+base!AA17</f>
        <v>6.2</v>
      </c>
    </row>
    <row r="23" spans="1:27">
      <c r="A23" s="7" t="s">
        <v>29</v>
      </c>
      <c r="B23" s="8">
        <v>32</v>
      </c>
      <c r="C23" s="9">
        <f>(base!C18*tarif!$C$7)+base!C18</f>
        <v>3.5</v>
      </c>
      <c r="D23" s="8">
        <v>32</v>
      </c>
      <c r="E23" s="9">
        <f>(base!E18*tarif!$C$7)+base!E18</f>
        <v>3.5</v>
      </c>
      <c r="F23" s="8">
        <v>125</v>
      </c>
      <c r="G23" s="9">
        <f>(base!G18*tarif!$C$7)+base!G18</f>
        <v>10</v>
      </c>
      <c r="H23" s="8">
        <v>15</v>
      </c>
      <c r="I23" s="9">
        <f>(base!I18*tarif!$C$7)+base!I18</f>
        <v>6.7</v>
      </c>
      <c r="J23" s="8">
        <v>47</v>
      </c>
      <c r="K23" s="9">
        <f>(base!K18*tarif!$C$7)+base!K18</f>
        <v>3</v>
      </c>
      <c r="L23" s="8">
        <v>0</v>
      </c>
      <c r="M23" s="9">
        <f>(base!M18*tarif!$C$7)+base!M18</f>
        <v>5.2</v>
      </c>
      <c r="N23" s="8">
        <v>46</v>
      </c>
      <c r="O23" s="9">
        <f>(base!O18*tarif!$C$7)+base!O18</f>
        <v>6.9</v>
      </c>
      <c r="P23" s="8">
        <v>64</v>
      </c>
      <c r="Q23" s="9">
        <f>(base!Q18*tarif!$C$7)+base!Q18</f>
        <v>6.9</v>
      </c>
      <c r="R23" s="8">
        <v>46</v>
      </c>
      <c r="S23" s="9">
        <f>(base!S18*tarif!$C$7)+base!S18</f>
        <v>6.9</v>
      </c>
      <c r="T23" s="8">
        <v>74</v>
      </c>
      <c r="U23" s="9">
        <f>(base!U18*tarif!$C$7)+base!U18</f>
        <v>8</v>
      </c>
      <c r="V23" s="8">
        <v>208</v>
      </c>
      <c r="W23" s="9">
        <f>(base!W18*tarif!$C$7)+base!W18</f>
        <v>13</v>
      </c>
      <c r="X23" s="8">
        <v>193</v>
      </c>
      <c r="Y23" s="9">
        <f>(base!Y18*tarif!$C$7)+base!Y18</f>
        <v>14.5</v>
      </c>
      <c r="Z23" s="8">
        <v>58</v>
      </c>
      <c r="AA23" s="9">
        <f>(base!AA18*tarif!$C$7)+base!AA18</f>
        <v>6.9</v>
      </c>
    </row>
    <row r="24" spans="1:27">
      <c r="A24" s="6" t="s">
        <v>11</v>
      </c>
      <c r="B24" s="10">
        <v>46</v>
      </c>
      <c r="C24" s="11">
        <f>(base!C19*tarif!$C$7)+base!C19</f>
        <v>3.8</v>
      </c>
      <c r="D24" s="10">
        <v>52</v>
      </c>
      <c r="E24" s="11">
        <f>(base!E19*tarif!$C$7)+base!E19</f>
        <v>2.5</v>
      </c>
      <c r="F24" s="10">
        <v>166</v>
      </c>
      <c r="G24" s="11">
        <f>(base!G19*tarif!$C$7)+base!G19</f>
        <v>10</v>
      </c>
      <c r="H24" s="10">
        <v>93</v>
      </c>
      <c r="I24" s="11">
        <f>(base!I19*tarif!$C$7)+base!I19</f>
        <v>6.7</v>
      </c>
      <c r="J24" s="10">
        <v>37</v>
      </c>
      <c r="K24" s="11">
        <f>(base!K19*tarif!$C$7)+base!K19</f>
        <v>0</v>
      </c>
      <c r="L24" s="10">
        <v>74</v>
      </c>
      <c r="M24" s="11">
        <f>(base!M19*tarif!$C$7)+base!M19</f>
        <v>5</v>
      </c>
      <c r="N24" s="10">
        <v>97</v>
      </c>
      <c r="O24" s="11">
        <f>(base!O19*tarif!$C$7)+base!O19</f>
        <v>4.7</v>
      </c>
      <c r="P24" s="10">
        <v>121</v>
      </c>
      <c r="Q24" s="11">
        <f>(base!Q19*tarif!$C$7)+base!Q19</f>
        <v>6.7</v>
      </c>
      <c r="R24" s="10">
        <v>104</v>
      </c>
      <c r="S24" s="11">
        <f>(base!S19*tarif!$C$7)+base!S19</f>
        <v>6</v>
      </c>
      <c r="T24" s="10">
        <v>133</v>
      </c>
      <c r="U24" s="11">
        <f>(base!U19*tarif!$C$7)+base!U19</f>
        <v>6.9</v>
      </c>
      <c r="V24" s="10">
        <v>132</v>
      </c>
      <c r="W24" s="11">
        <f>(base!W19*tarif!$C$7)+base!W19</f>
        <v>13</v>
      </c>
      <c r="X24" s="10">
        <v>234</v>
      </c>
      <c r="Y24" s="11">
        <f>(base!Y19*tarif!$C$7)+base!Y19</f>
        <v>14.5</v>
      </c>
      <c r="Z24" s="10">
        <v>116</v>
      </c>
      <c r="AA24" s="11">
        <f>(base!AA19*tarif!$C$7)+base!AA19</f>
        <v>6.9</v>
      </c>
    </row>
    <row r="25" spans="1:27">
      <c r="A25" s="7" t="s">
        <v>12</v>
      </c>
      <c r="B25" s="8">
        <v>28</v>
      </c>
      <c r="C25" s="9">
        <f>(base!C20*tarif!$C$7)+base!C20</f>
        <v>4.3</v>
      </c>
      <c r="D25" s="8">
        <v>28</v>
      </c>
      <c r="E25" s="9">
        <f>(base!E20*tarif!$C$7)+base!E20</f>
        <v>4.0999999999999996</v>
      </c>
      <c r="F25" s="8">
        <v>143</v>
      </c>
      <c r="G25" s="9">
        <f>(base!G20*tarif!$C$7)+base!G20</f>
        <v>10.5</v>
      </c>
      <c r="H25" s="8">
        <v>69</v>
      </c>
      <c r="I25" s="9">
        <f>(base!I20*tarif!$C$7)+base!I20</f>
        <v>4.7</v>
      </c>
      <c r="J25" s="8">
        <v>18</v>
      </c>
      <c r="K25" s="9">
        <f>(base!K20*tarif!$C$7)+base!K20</f>
        <v>4.3</v>
      </c>
      <c r="L25" s="8">
        <v>55</v>
      </c>
      <c r="M25" s="9">
        <f>(base!M20*tarif!$C$7)+base!M20</f>
        <v>4.3</v>
      </c>
      <c r="N25" s="8">
        <v>80</v>
      </c>
      <c r="O25" s="9">
        <f>(base!O20*tarif!$C$7)+base!O20</f>
        <v>4</v>
      </c>
      <c r="P25" s="8">
        <v>83</v>
      </c>
      <c r="Q25" s="9">
        <f>(base!Q20*tarif!$C$7)+base!Q20</f>
        <v>5</v>
      </c>
      <c r="R25" s="8">
        <v>80</v>
      </c>
      <c r="S25" s="9">
        <f>(base!S20*tarif!$C$7)+base!S20</f>
        <v>3.5</v>
      </c>
      <c r="T25" s="8">
        <v>109</v>
      </c>
      <c r="U25" s="9">
        <f>(base!U20*tarif!$C$7)+base!U20</f>
        <v>5.2</v>
      </c>
      <c r="V25" s="8">
        <v>155</v>
      </c>
      <c r="W25" s="9">
        <f>(base!W20*tarif!$C$7)+base!W20</f>
        <v>14.5</v>
      </c>
      <c r="X25" s="8">
        <v>231</v>
      </c>
      <c r="Y25" s="9">
        <f>(base!Y20*tarif!$C$7)+base!Y20</f>
        <v>13</v>
      </c>
      <c r="Z25" s="8">
        <v>92</v>
      </c>
      <c r="AA25" s="9">
        <f>(base!AA20*tarif!$C$7)+base!AA20</f>
        <v>4.5</v>
      </c>
    </row>
    <row r="26" spans="1:27">
      <c r="A26" s="6" t="s">
        <v>13</v>
      </c>
      <c r="B26" s="10">
        <v>65</v>
      </c>
      <c r="C26" s="11">
        <f>(base!C21*tarif!$C$7)+base!C21</f>
        <v>4.5</v>
      </c>
      <c r="D26" s="10">
        <v>49</v>
      </c>
      <c r="E26" s="11">
        <f>(base!E21*tarif!$C$7)+base!E21</f>
        <v>4</v>
      </c>
      <c r="F26" s="10">
        <v>168</v>
      </c>
      <c r="G26" s="11">
        <f>(base!G21*tarif!$C$7)+base!G21</f>
        <v>10.5</v>
      </c>
      <c r="H26" s="10">
        <v>51</v>
      </c>
      <c r="I26" s="11">
        <f>(base!I21*tarif!$C$7)+base!I21</f>
        <v>4.7</v>
      </c>
      <c r="J26" s="10">
        <v>57</v>
      </c>
      <c r="K26" s="11">
        <f>(base!K21*tarif!$C$7)+base!K21</f>
        <v>4.5</v>
      </c>
      <c r="L26" s="10">
        <v>46</v>
      </c>
      <c r="M26" s="11">
        <f>(base!M21*tarif!$C$7)+base!M21</f>
        <v>4.5</v>
      </c>
      <c r="N26" s="10">
        <v>0</v>
      </c>
      <c r="O26" s="11">
        <f>(base!O21*tarif!$C$7)+base!O21</f>
        <v>3.8</v>
      </c>
      <c r="P26" s="10">
        <v>22</v>
      </c>
      <c r="Q26" s="11">
        <f>(base!Q21*tarif!$C$7)+base!Q21</f>
        <v>5</v>
      </c>
      <c r="R26" s="10">
        <v>10</v>
      </c>
      <c r="S26" s="11">
        <f>(base!S21*tarif!$C$7)+base!S21</f>
        <v>4</v>
      </c>
      <c r="T26" s="10">
        <v>26</v>
      </c>
      <c r="U26" s="11">
        <f>(base!U21*tarif!$C$7)+base!U21</f>
        <v>5.2</v>
      </c>
      <c r="V26" s="10">
        <v>276</v>
      </c>
      <c r="W26" s="11">
        <f>(base!W21*tarif!$C$7)+base!W21</f>
        <v>14.5</v>
      </c>
      <c r="X26" s="10">
        <v>176</v>
      </c>
      <c r="Y26" s="11">
        <f>(base!Y21*tarif!$C$7)+base!Y21</f>
        <v>13</v>
      </c>
      <c r="Z26" s="10">
        <v>12</v>
      </c>
      <c r="AA26" s="11">
        <f>(base!AA21*tarif!$C$7)+base!AA21</f>
        <v>4.5</v>
      </c>
    </row>
    <row r="27" spans="1:27">
      <c r="A27" s="7" t="s">
        <v>14</v>
      </c>
      <c r="B27" s="8">
        <v>73</v>
      </c>
      <c r="C27" s="9">
        <f>(base!C22*tarif!$C$7)+base!C22</f>
        <v>4.3</v>
      </c>
      <c r="D27" s="8">
        <v>65</v>
      </c>
      <c r="E27" s="9">
        <f>(base!E22*tarif!$C$7)+base!E22</f>
        <v>4.3</v>
      </c>
      <c r="F27" s="8">
        <v>190</v>
      </c>
      <c r="G27" s="9">
        <f>(base!G22*tarif!$C$7)+base!G22</f>
        <v>9</v>
      </c>
      <c r="H27" s="8">
        <v>79</v>
      </c>
      <c r="I27" s="9">
        <f>(base!I22*tarif!$C$7)+base!I22</f>
        <v>2.5</v>
      </c>
      <c r="J27" s="8">
        <v>68</v>
      </c>
      <c r="K27" s="9">
        <f>(base!K22*tarif!$C$7)+base!K22</f>
        <v>4.7</v>
      </c>
      <c r="L27" s="8">
        <v>64</v>
      </c>
      <c r="M27" s="9">
        <f>(base!M22*tarif!$C$7)+base!M22</f>
        <v>0</v>
      </c>
      <c r="N27" s="8">
        <v>22</v>
      </c>
      <c r="O27" s="9">
        <f>(base!O22*tarif!$C$7)+base!O22</f>
        <v>4.7</v>
      </c>
      <c r="P27" s="8">
        <v>0</v>
      </c>
      <c r="Q27" s="9">
        <f>(base!Q22*tarif!$C$7)+base!Q22</f>
        <v>6.7</v>
      </c>
      <c r="R27" s="8">
        <v>15</v>
      </c>
      <c r="S27" s="9">
        <f>(base!S22*tarif!$C$7)+base!S22</f>
        <v>5</v>
      </c>
      <c r="T27" s="8">
        <v>32</v>
      </c>
      <c r="U27" s="9">
        <f>(base!U22*tarif!$C$7)+base!U22</f>
        <v>6.9</v>
      </c>
      <c r="V27" s="8">
        <v>299</v>
      </c>
      <c r="W27" s="9">
        <f>(base!W22*tarif!$C$7)+base!W22</f>
        <v>14.5</v>
      </c>
      <c r="X27" s="8">
        <v>177</v>
      </c>
      <c r="Y27" s="9">
        <f>(base!Y22*tarif!$C$7)+base!Y22</f>
        <v>14</v>
      </c>
      <c r="Z27" s="8">
        <v>19</v>
      </c>
      <c r="AA27" s="9">
        <f>(base!AA22*tarif!$C$7)+base!AA22</f>
        <v>5.2</v>
      </c>
    </row>
    <row r="28" spans="1:27">
      <c r="A28" s="6" t="s">
        <v>15</v>
      </c>
      <c r="B28" s="10">
        <v>62</v>
      </c>
      <c r="C28" s="11">
        <f>(base!C23*tarif!$C$7)+base!C23</f>
        <v>4.5</v>
      </c>
      <c r="D28" s="10">
        <v>50</v>
      </c>
      <c r="E28" s="11">
        <f>(base!E23*tarif!$C$7)+base!E23</f>
        <v>4.3</v>
      </c>
      <c r="F28" s="10">
        <v>178</v>
      </c>
      <c r="G28" s="11">
        <f>(base!G23*tarif!$C$7)+base!G23</f>
        <v>10.5</v>
      </c>
      <c r="H28" s="10">
        <v>54</v>
      </c>
      <c r="I28" s="11">
        <f>(base!I23*tarif!$C$7)+base!I23</f>
        <v>6.7</v>
      </c>
      <c r="J28" s="10">
        <v>53</v>
      </c>
      <c r="K28" s="11">
        <f>(base!K23*tarif!$C$7)+base!K23</f>
        <v>4.3</v>
      </c>
      <c r="L28" s="10">
        <v>46</v>
      </c>
      <c r="M28" s="11">
        <f>(base!M23*tarif!$C$7)+base!M23</f>
        <v>5.2</v>
      </c>
      <c r="N28" s="10">
        <v>10</v>
      </c>
      <c r="O28" s="11">
        <f>(base!O23*tarif!$C$7)+base!O23</f>
        <v>5</v>
      </c>
      <c r="P28" s="10">
        <v>15</v>
      </c>
      <c r="Q28" s="11">
        <f>(base!Q23*tarif!$C$7)+base!Q23</f>
        <v>5</v>
      </c>
      <c r="R28" s="10">
        <v>0</v>
      </c>
      <c r="S28" s="11">
        <f>(base!S23*tarif!$C$7)+base!S23</f>
        <v>4.5</v>
      </c>
      <c r="T28" s="10">
        <v>32</v>
      </c>
      <c r="U28" s="11">
        <f>(base!U23*tarif!$C$7)+base!U23</f>
        <v>5.2</v>
      </c>
      <c r="V28" s="10">
        <v>286</v>
      </c>
      <c r="W28" s="11">
        <f>(base!W23*tarif!$C$7)+base!W23</f>
        <v>14</v>
      </c>
      <c r="X28" s="10">
        <v>165</v>
      </c>
      <c r="Y28" s="11">
        <f>(base!Y23*tarif!$C$7)+base!Y23</f>
        <v>14.5</v>
      </c>
      <c r="Z28" s="10">
        <v>27</v>
      </c>
      <c r="AA28" s="11">
        <f>(base!AA23*tarif!$C$7)+base!AA23</f>
        <v>5.2</v>
      </c>
    </row>
    <row r="29" spans="1:27">
      <c r="A29" s="7" t="s">
        <v>16</v>
      </c>
      <c r="B29" s="8">
        <v>94</v>
      </c>
      <c r="C29" s="9">
        <f>(base!C24*tarif!$C$7)+base!C24</f>
        <v>4.5</v>
      </c>
      <c r="D29" s="8">
        <v>78</v>
      </c>
      <c r="E29" s="9">
        <f>(base!E24*tarif!$C$7)+base!E24</f>
        <v>4.7</v>
      </c>
      <c r="F29" s="8">
        <v>183</v>
      </c>
      <c r="G29" s="9">
        <f>(base!G24*tarif!$C$7)+base!G24</f>
        <v>8.5</v>
      </c>
      <c r="H29" s="8">
        <v>75</v>
      </c>
      <c r="I29" s="9">
        <f>(base!I24*tarif!$C$7)+base!I24</f>
        <v>0</v>
      </c>
      <c r="J29" s="8">
        <v>81</v>
      </c>
      <c r="K29" s="9">
        <f>(base!K24*tarif!$C$7)+base!K24</f>
        <v>6.7</v>
      </c>
      <c r="L29" s="8">
        <v>74</v>
      </c>
      <c r="M29" s="9">
        <f>(base!M24*tarif!$C$7)+base!M24</f>
        <v>2.5</v>
      </c>
      <c r="N29" s="8">
        <v>26</v>
      </c>
      <c r="O29" s="9">
        <f>(base!O24*tarif!$C$7)+base!O24</f>
        <v>5.5</v>
      </c>
      <c r="P29" s="8">
        <v>32</v>
      </c>
      <c r="Q29" s="9">
        <f>(base!Q24*tarif!$C$7)+base!Q24</f>
        <v>6.9</v>
      </c>
      <c r="R29" s="8">
        <v>32</v>
      </c>
      <c r="S29" s="9">
        <f>(base!S24*tarif!$C$7)+base!S24</f>
        <v>5.2</v>
      </c>
      <c r="T29" s="8">
        <v>0</v>
      </c>
      <c r="U29" s="9">
        <f>(base!U24*tarif!$C$7)+base!U24</f>
        <v>6.9</v>
      </c>
      <c r="V29" s="8">
        <v>291</v>
      </c>
      <c r="W29" s="9">
        <f>(base!W24*tarif!$C$7)+base!W24</f>
        <v>14.5</v>
      </c>
      <c r="X29" s="8">
        <v>141</v>
      </c>
      <c r="Y29" s="9">
        <f>(base!Y24*tarif!$C$7)+base!Y24</f>
        <v>14</v>
      </c>
      <c r="Z29" s="8">
        <v>17</v>
      </c>
      <c r="AA29" s="9">
        <f>(base!AA24*tarif!$C$7)+base!AA24</f>
        <v>5.2</v>
      </c>
    </row>
    <row r="30" spans="1:27">
      <c r="A30" s="6" t="s">
        <v>17</v>
      </c>
      <c r="B30" s="10">
        <v>30</v>
      </c>
      <c r="C30" s="11">
        <f>(base!C25*tarif!$C$7)+base!C25</f>
        <v>5</v>
      </c>
      <c r="D30" s="10">
        <v>22</v>
      </c>
      <c r="E30" s="11">
        <f>(base!E25*tarif!$C$7)+base!E25</f>
        <v>5.2</v>
      </c>
      <c r="F30" s="10">
        <v>151</v>
      </c>
      <c r="G30" s="11">
        <f>(base!G25*tarif!$C$7)+base!G25</f>
        <v>11</v>
      </c>
      <c r="H30" s="10">
        <v>45</v>
      </c>
      <c r="I30" s="11">
        <f>(base!I25*tarif!$C$7)+base!I25</f>
        <v>7.1</v>
      </c>
      <c r="J30" s="10">
        <v>30</v>
      </c>
      <c r="K30" s="11">
        <f>(base!K25*tarif!$C$7)+base!K25</f>
        <v>4.5</v>
      </c>
      <c r="L30" s="10">
        <v>30</v>
      </c>
      <c r="M30" s="11">
        <f>(base!M25*tarif!$C$7)+base!M25</f>
        <v>6.9</v>
      </c>
      <c r="N30" s="10">
        <v>27</v>
      </c>
      <c r="O30" s="11">
        <f>(base!O25*tarif!$C$7)+base!O25</f>
        <v>7.8</v>
      </c>
      <c r="P30" s="10">
        <v>43</v>
      </c>
      <c r="Q30" s="11">
        <f>(base!Q25*tarif!$C$7)+base!Q25</f>
        <v>10</v>
      </c>
      <c r="R30" s="10">
        <v>28</v>
      </c>
      <c r="S30" s="11">
        <f>(base!S25*tarif!$C$7)+base!S25</f>
        <v>8</v>
      </c>
      <c r="T30" s="10">
        <v>54</v>
      </c>
      <c r="U30" s="11">
        <f>(base!U25*tarif!$C$7)+base!U25</f>
        <v>10</v>
      </c>
      <c r="V30" s="10">
        <v>198</v>
      </c>
      <c r="W30" s="11">
        <f>(base!W25*tarif!$C$7)+base!W25</f>
        <v>11</v>
      </c>
      <c r="X30" s="10">
        <v>178</v>
      </c>
      <c r="Y30" s="11">
        <f>(base!Y25*tarif!$C$7)+base!Y25</f>
        <v>14.5</v>
      </c>
      <c r="Z30" s="10">
        <v>40</v>
      </c>
      <c r="AA30" s="11">
        <f>(base!AA25*tarif!$C$7)+base!AA25</f>
        <v>8</v>
      </c>
    </row>
    <row r="31" spans="1:27">
      <c r="A31" s="7" t="s">
        <v>18</v>
      </c>
      <c r="B31" s="8">
        <v>35</v>
      </c>
      <c r="C31" s="9">
        <f>(base!C26*tarif!$C$7)+base!C26</f>
        <v>6.2</v>
      </c>
      <c r="D31" s="8">
        <v>27</v>
      </c>
      <c r="E31" s="9">
        <f>(base!E26*tarif!$C$7)+base!E26</f>
        <v>6</v>
      </c>
      <c r="F31" s="8">
        <v>155</v>
      </c>
      <c r="G31" s="9">
        <f>(base!G26*tarif!$C$7)+base!G26</f>
        <v>11</v>
      </c>
      <c r="H31" s="8">
        <v>69</v>
      </c>
      <c r="I31" s="9">
        <f>(base!I26*tarif!$C$7)+base!I26</f>
        <v>5.2</v>
      </c>
      <c r="J31" s="8">
        <v>28</v>
      </c>
      <c r="K31" s="9">
        <f>(base!K26*tarif!$C$7)+base!K26</f>
        <v>5.2</v>
      </c>
      <c r="L31" s="8">
        <v>51</v>
      </c>
      <c r="M31" s="9">
        <f>(base!M26*tarif!$C$7)+base!M26</f>
        <v>4.7</v>
      </c>
      <c r="N31" s="8">
        <v>43</v>
      </c>
      <c r="O31" s="9">
        <f>(base!O26*tarif!$C$7)+base!O26</f>
        <v>3</v>
      </c>
      <c r="P31" s="8">
        <v>47</v>
      </c>
      <c r="Q31" s="9">
        <f>(base!Q26*tarif!$C$7)+base!Q26</f>
        <v>4</v>
      </c>
      <c r="R31" s="8">
        <v>31</v>
      </c>
      <c r="S31" s="9">
        <f>(base!S26*tarif!$C$7)+base!S26</f>
        <v>0</v>
      </c>
      <c r="T31" s="8">
        <v>59</v>
      </c>
      <c r="U31" s="9">
        <f>(base!U26*tarif!$C$7)+base!U26</f>
        <v>4.5</v>
      </c>
      <c r="V31" s="8">
        <v>195</v>
      </c>
      <c r="W31" s="9">
        <f>(base!W26*tarif!$C$7)+base!W26</f>
        <v>16.5</v>
      </c>
      <c r="X31" s="8">
        <v>215</v>
      </c>
      <c r="Y31" s="9">
        <f>(base!Y26*tarif!$C$7)+base!Y26</f>
        <v>13</v>
      </c>
      <c r="Z31" s="8">
        <v>56</v>
      </c>
      <c r="AA31" s="9">
        <f>(base!AA26*tarif!$C$7)+base!AA26</f>
        <v>4</v>
      </c>
    </row>
    <row r="32" spans="1:27">
      <c r="A32" s="6" t="s">
        <v>19</v>
      </c>
      <c r="B32" s="10">
        <v>24</v>
      </c>
      <c r="C32" s="11">
        <f>(base!C27*tarif!$C$7)+base!C27</f>
        <v>6</v>
      </c>
      <c r="D32" s="10">
        <v>16</v>
      </c>
      <c r="E32" s="11">
        <f>(base!E27*tarif!$C$7)+base!E27</f>
        <v>5.5</v>
      </c>
      <c r="F32" s="10">
        <v>149</v>
      </c>
      <c r="G32" s="11">
        <f>(base!G27*tarif!$C$7)+base!G27</f>
        <v>10.5</v>
      </c>
      <c r="H32" s="10">
        <v>55</v>
      </c>
      <c r="I32" s="11">
        <f>(base!I27*tarif!$C$7)+base!I27</f>
        <v>5.5</v>
      </c>
      <c r="J32" s="10">
        <v>20</v>
      </c>
      <c r="K32" s="11">
        <f>(base!K27*tarif!$C$7)+base!K27</f>
        <v>4.7</v>
      </c>
      <c r="L32" s="10">
        <v>37</v>
      </c>
      <c r="M32" s="11">
        <f>(base!M27*tarif!$C$7)+base!M27</f>
        <v>4.7</v>
      </c>
      <c r="N32" s="10">
        <v>39</v>
      </c>
      <c r="O32" s="11">
        <f>(base!O27*tarif!$C$7)+base!O27</f>
        <v>0</v>
      </c>
      <c r="P32" s="10">
        <v>48</v>
      </c>
      <c r="Q32" s="11">
        <f>(base!Q27*tarif!$C$7)+base!Q27</f>
        <v>4</v>
      </c>
      <c r="R32" s="10">
        <v>33</v>
      </c>
      <c r="S32" s="11">
        <f>(base!S27*tarif!$C$7)+base!S27</f>
        <v>3</v>
      </c>
      <c r="T32" s="10">
        <v>61</v>
      </c>
      <c r="U32" s="11">
        <f>(base!U27*tarif!$C$7)+base!U27</f>
        <v>4</v>
      </c>
      <c r="V32" s="10">
        <v>192</v>
      </c>
      <c r="W32" s="11">
        <f>(base!W27*tarif!$C$7)+base!W27</f>
        <v>15</v>
      </c>
      <c r="X32" s="10">
        <v>197</v>
      </c>
      <c r="Y32" s="11">
        <f>(base!Y27*tarif!$C$7)+base!Y27</f>
        <v>13</v>
      </c>
      <c r="Z32" s="10">
        <v>53</v>
      </c>
      <c r="AA32" s="11">
        <f>(base!AA27*tarif!$C$7)+base!AA27</f>
        <v>3</v>
      </c>
    </row>
    <row r="33" spans="1:27">
      <c r="A33" s="7" t="s">
        <v>20</v>
      </c>
      <c r="B33" s="8">
        <v>31</v>
      </c>
      <c r="C33" s="9">
        <f>(base!C28*tarif!$C$7)+base!C28</f>
        <v>6.9</v>
      </c>
      <c r="D33" s="8">
        <v>23</v>
      </c>
      <c r="E33" s="9">
        <f>(base!E28*tarif!$C$7)+base!E28</f>
        <v>6.7</v>
      </c>
      <c r="F33" s="8">
        <v>159</v>
      </c>
      <c r="G33" s="9">
        <f>(base!G28*tarif!$C$7)+base!G28</f>
        <v>12</v>
      </c>
      <c r="H33" s="8">
        <v>54</v>
      </c>
      <c r="I33" s="9">
        <f>(base!I28*tarif!$C$7)+base!I28</f>
        <v>6.9</v>
      </c>
      <c r="J33" s="8">
        <v>31</v>
      </c>
      <c r="K33" s="9">
        <f>(base!K28*tarif!$C$7)+base!K28</f>
        <v>6.7</v>
      </c>
      <c r="L33" s="8">
        <v>36</v>
      </c>
      <c r="M33" s="9">
        <f>(base!M28*tarif!$C$7)+base!M28</f>
        <v>6.2</v>
      </c>
      <c r="N33" s="8">
        <v>29</v>
      </c>
      <c r="O33" s="9">
        <f>(base!O28*tarif!$C$7)+base!O28</f>
        <v>4</v>
      </c>
      <c r="P33" s="8">
        <v>42</v>
      </c>
      <c r="Q33" s="9">
        <f>(base!Q28*tarif!$C$7)+base!Q28</f>
        <v>0</v>
      </c>
      <c r="R33" s="8">
        <v>27</v>
      </c>
      <c r="S33" s="9">
        <f>(base!S28*tarif!$C$7)+base!S28</f>
        <v>4</v>
      </c>
      <c r="T33" s="8">
        <v>55</v>
      </c>
      <c r="U33" s="9">
        <f>(base!U28*tarif!$C$7)+base!U28</f>
        <v>4</v>
      </c>
      <c r="V33" s="8">
        <v>199</v>
      </c>
      <c r="W33" s="9">
        <f>(base!W28*tarif!$C$7)+base!W28</f>
        <v>16.5</v>
      </c>
      <c r="X33" s="8">
        <v>180</v>
      </c>
      <c r="Y33" s="9">
        <f>(base!Y28*tarif!$C$7)+base!Y28</f>
        <v>13</v>
      </c>
      <c r="Z33" s="8">
        <v>42</v>
      </c>
      <c r="AA33" s="9">
        <f>(base!AA28*tarif!$C$7)+base!AA28</f>
        <v>3</v>
      </c>
    </row>
    <row r="34" spans="1:27">
      <c r="A34" s="6" t="s">
        <v>21</v>
      </c>
      <c r="B34" s="10">
        <v>27</v>
      </c>
      <c r="C34" s="11">
        <f>(base!C29*tarif!$C$7)+base!C29</f>
        <v>7.1</v>
      </c>
      <c r="D34" s="10">
        <v>16</v>
      </c>
      <c r="E34" s="11">
        <f>(base!E29*tarif!$C$7)+base!E29</f>
        <v>6.9</v>
      </c>
      <c r="F34" s="10">
        <v>152</v>
      </c>
      <c r="G34" s="11">
        <f>(base!G29*tarif!$C$7)+base!G29</f>
        <v>12</v>
      </c>
      <c r="H34" s="10">
        <v>61</v>
      </c>
      <c r="I34" s="11">
        <f>(base!I29*tarif!$C$7)+base!I29</f>
        <v>6.9</v>
      </c>
      <c r="J34" s="10">
        <v>14</v>
      </c>
      <c r="K34" s="11">
        <f>(base!K29*tarif!$C$7)+base!K29</f>
        <v>6.9</v>
      </c>
      <c r="L34" s="10">
        <v>43</v>
      </c>
      <c r="M34" s="11">
        <f>(base!M29*tarif!$C$7)+base!M29</f>
        <v>6.9</v>
      </c>
      <c r="N34" s="10">
        <v>50</v>
      </c>
      <c r="O34" s="11">
        <f>(base!O29*tarif!$C$7)+base!O29</f>
        <v>4</v>
      </c>
      <c r="P34" s="10">
        <v>57</v>
      </c>
      <c r="Q34" s="11">
        <f>(base!Q29*tarif!$C$7)+base!Q29</f>
        <v>4</v>
      </c>
      <c r="R34" s="10">
        <v>45</v>
      </c>
      <c r="S34" s="11">
        <f>(base!S29*tarif!$C$7)+base!S29</f>
        <v>4.5</v>
      </c>
      <c r="T34" s="10">
        <v>69</v>
      </c>
      <c r="U34" s="11">
        <f>(base!U29*tarif!$C$7)+base!U29</f>
        <v>0</v>
      </c>
      <c r="V34" s="10">
        <v>189</v>
      </c>
      <c r="W34" s="11">
        <f>(base!W29*tarif!$C$7)+base!W29</f>
        <v>16.5</v>
      </c>
      <c r="X34" s="10">
        <v>206</v>
      </c>
      <c r="Y34" s="11">
        <f>(base!Y29*tarif!$C$7)+base!Y29</f>
        <v>13</v>
      </c>
      <c r="Z34" s="10">
        <v>62</v>
      </c>
      <c r="AA34" s="11">
        <f>(base!AA29*tarif!$C$7)+base!AA29</f>
        <v>3</v>
      </c>
    </row>
    <row r="35" spans="1:27">
      <c r="A35" s="7" t="s">
        <v>23</v>
      </c>
      <c r="B35" s="8">
        <v>104</v>
      </c>
      <c r="C35" s="9">
        <f>(base!C30*tarif!$C$7)+base!C30</f>
        <v>8</v>
      </c>
      <c r="D35" s="8">
        <v>97</v>
      </c>
      <c r="E35" s="9">
        <f>(base!E30*tarif!$C$7)+base!E30</f>
        <v>8</v>
      </c>
      <c r="F35" s="8">
        <v>228</v>
      </c>
      <c r="G35" s="9">
        <f>(base!G30*tarif!$C$7)+base!G30</f>
        <v>13</v>
      </c>
      <c r="H35" s="8">
        <v>138</v>
      </c>
      <c r="I35" s="9">
        <f>(base!I30*tarif!$C$7)+base!I30</f>
        <v>9.5</v>
      </c>
      <c r="J35" s="8">
        <v>88</v>
      </c>
      <c r="K35" s="9">
        <f>(base!K30*tarif!$C$7)+base!K30</f>
        <v>7.1</v>
      </c>
      <c r="L35" s="8">
        <v>104</v>
      </c>
      <c r="M35" s="9">
        <f>(base!M30*tarif!$C$7)+base!M30</f>
        <v>8</v>
      </c>
      <c r="N35" s="8">
        <v>67</v>
      </c>
      <c r="O35" s="9">
        <f>(base!O30*tarif!$C$7)+base!O30</f>
        <v>6.7</v>
      </c>
      <c r="P35" s="8">
        <v>55</v>
      </c>
      <c r="Q35" s="9">
        <f>(base!Q30*tarif!$C$7)+base!Q30</f>
        <v>6</v>
      </c>
      <c r="R35" s="8">
        <v>56</v>
      </c>
      <c r="S35" s="9">
        <f>(base!S30*tarif!$C$7)+base!S30</f>
        <v>5.2</v>
      </c>
      <c r="T35" s="8">
        <v>60</v>
      </c>
      <c r="U35" s="9">
        <f>(base!U30*tarif!$C$7)+base!U30</f>
        <v>6.2</v>
      </c>
      <c r="V35" s="8">
        <v>240</v>
      </c>
      <c r="W35" s="9">
        <f>(base!W30*tarif!$C$7)+base!W30</f>
        <v>14.5</v>
      </c>
      <c r="X35" s="8">
        <v>236</v>
      </c>
      <c r="Y35" s="9">
        <f>(base!Y30*tarif!$C$7)+base!Y30</f>
        <v>14.5</v>
      </c>
      <c r="Z35" s="8">
        <v>68</v>
      </c>
      <c r="AA35" s="9">
        <f>(base!AA30*tarif!$C$7)+base!AA30</f>
        <v>6.7</v>
      </c>
    </row>
    <row r="36" spans="1:27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7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7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7">
      <c r="B39" s="4"/>
      <c r="C39" s="2"/>
      <c r="D39" s="2"/>
      <c r="E39" s="2"/>
      <c r="F39" s="2"/>
      <c r="G39" s="4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</sheetData>
  <sheetProtection sheet="1" objects="1" scenarios="1"/>
  <mergeCells count="24">
    <mergeCell ref="V9:W9"/>
    <mergeCell ref="A9:A10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AW9:AX9"/>
    <mergeCell ref="X9:Y9"/>
    <mergeCell ref="Z9:AA9"/>
    <mergeCell ref="AE9:AF9"/>
    <mergeCell ref="AG9:AH9"/>
    <mergeCell ref="AI9:AJ9"/>
    <mergeCell ref="AK9:AL9"/>
    <mergeCell ref="AM9:AN9"/>
    <mergeCell ref="AO9:AP9"/>
    <mergeCell ref="AQ9:AR9"/>
    <mergeCell ref="AS9:AT9"/>
    <mergeCell ref="AU9:AV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2:AB32"/>
  <sheetViews>
    <sheetView workbookViewId="0">
      <selection activeCell="D34" sqref="D34"/>
    </sheetView>
  </sheetViews>
  <sheetFormatPr defaultColWidth="11.5703125" defaultRowHeight="15"/>
  <cols>
    <col min="1" max="1" width="13.42578125" customWidth="1"/>
    <col min="2" max="2" width="11.5703125" customWidth="1"/>
    <col min="3" max="3" width="12.42578125" customWidth="1"/>
    <col min="10" max="10" width="10.85546875" customWidth="1"/>
    <col min="12" max="12" width="9" customWidth="1"/>
    <col min="20" max="20" width="8.85546875" customWidth="1"/>
    <col min="21" max="21" width="11" bestFit="1" customWidth="1"/>
    <col min="23" max="23" width="14.42578125" bestFit="1" customWidth="1"/>
    <col min="25" max="25" width="8.5703125" customWidth="1"/>
    <col min="26" max="26" width="9.42578125" customWidth="1"/>
  </cols>
  <sheetData>
    <row r="2" spans="1:28" ht="18.75">
      <c r="A2" s="47" t="s">
        <v>54</v>
      </c>
      <c r="B2" s="47"/>
      <c r="C2" s="47"/>
      <c r="F2" t="s">
        <v>74</v>
      </c>
      <c r="G2" s="49" t="s">
        <v>75</v>
      </c>
    </row>
    <row r="4" spans="1:28">
      <c r="A4" s="41"/>
      <c r="B4" s="41" t="s">
        <v>0</v>
      </c>
      <c r="C4" s="41" t="s">
        <v>1</v>
      </c>
      <c r="D4" s="41" t="s">
        <v>2</v>
      </c>
      <c r="E4" s="41" t="s">
        <v>3</v>
      </c>
      <c r="F4" s="41" t="s">
        <v>4</v>
      </c>
      <c r="G4" s="41" t="s">
        <v>22</v>
      </c>
      <c r="H4" s="41" t="s">
        <v>5</v>
      </c>
      <c r="I4" s="41" t="s">
        <v>6</v>
      </c>
      <c r="J4" s="41" t="s">
        <v>7</v>
      </c>
      <c r="K4" s="41" t="s">
        <v>8</v>
      </c>
      <c r="L4" s="41" t="s">
        <v>9</v>
      </c>
      <c r="M4" s="41" t="s">
        <v>10</v>
      </c>
      <c r="N4" s="41" t="s">
        <v>29</v>
      </c>
      <c r="O4" s="41" t="s">
        <v>11</v>
      </c>
      <c r="P4" s="41" t="s">
        <v>12</v>
      </c>
      <c r="Q4" s="41" t="s">
        <v>13</v>
      </c>
      <c r="R4" s="41" t="s">
        <v>14</v>
      </c>
      <c r="S4" s="41" t="s">
        <v>15</v>
      </c>
      <c r="T4" s="41" t="s">
        <v>16</v>
      </c>
      <c r="U4" s="41" t="s">
        <v>17</v>
      </c>
      <c r="V4" s="41" t="s">
        <v>18</v>
      </c>
      <c r="W4" s="41" t="s">
        <v>19</v>
      </c>
      <c r="X4" s="41" t="s">
        <v>20</v>
      </c>
      <c r="Y4" s="41" t="s">
        <v>21</v>
      </c>
      <c r="Z4" s="41" t="s">
        <v>23</v>
      </c>
      <c r="AA4" s="41"/>
      <c r="AB4" s="41" t="s">
        <v>40</v>
      </c>
    </row>
    <row r="5" spans="1:28">
      <c r="A5" s="41" t="s">
        <v>46</v>
      </c>
      <c r="B5" s="41">
        <v>2500</v>
      </c>
      <c r="C5" s="41">
        <v>2000</v>
      </c>
      <c r="D5" s="41">
        <v>2000</v>
      </c>
      <c r="E5" s="41">
        <v>2600</v>
      </c>
      <c r="F5" s="41">
        <v>2400</v>
      </c>
      <c r="G5" s="41">
        <v>1000</v>
      </c>
      <c r="H5" s="41">
        <v>2600</v>
      </c>
      <c r="I5" s="41">
        <v>2600</v>
      </c>
      <c r="J5" s="41">
        <v>1000</v>
      </c>
      <c r="K5" s="41">
        <v>2000</v>
      </c>
      <c r="L5" s="41">
        <v>2000</v>
      </c>
      <c r="M5" s="41">
        <v>5000</v>
      </c>
      <c r="N5" s="41">
        <v>3000</v>
      </c>
      <c r="O5" s="41">
        <v>3000</v>
      </c>
      <c r="P5" s="41">
        <v>2000</v>
      </c>
      <c r="Q5" s="41">
        <v>1500</v>
      </c>
      <c r="R5" s="41">
        <v>9000</v>
      </c>
      <c r="S5" s="41">
        <v>4000</v>
      </c>
      <c r="T5" s="41">
        <v>5000</v>
      </c>
      <c r="U5" s="41">
        <v>1500</v>
      </c>
      <c r="V5" s="41">
        <v>3000</v>
      </c>
      <c r="W5" s="41">
        <v>600</v>
      </c>
      <c r="X5" s="41">
        <v>1000</v>
      </c>
      <c r="Y5" s="41">
        <v>500</v>
      </c>
      <c r="Z5" s="41">
        <v>400</v>
      </c>
      <c r="AA5" s="41"/>
      <c r="AB5" s="41">
        <f>SUM(B5:AA5)</f>
        <v>62200</v>
      </c>
    </row>
    <row r="6" spans="1:28">
      <c r="A6" s="41" t="s">
        <v>47</v>
      </c>
      <c r="B6" s="41">
        <v>150</v>
      </c>
      <c r="C6" s="41"/>
      <c r="D6" s="41">
        <v>55</v>
      </c>
      <c r="E6" s="41"/>
      <c r="F6" s="41">
        <v>100</v>
      </c>
      <c r="G6" s="41">
        <v>25</v>
      </c>
      <c r="H6" s="41">
        <v>150</v>
      </c>
      <c r="I6" s="41">
        <v>100</v>
      </c>
      <c r="J6" s="41"/>
      <c r="K6" s="41">
        <v>200</v>
      </c>
      <c r="L6" s="41">
        <v>50</v>
      </c>
      <c r="M6" s="41">
        <v>100</v>
      </c>
      <c r="N6" s="41">
        <v>100</v>
      </c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>
        <f t="shared" ref="AB6:AB12" si="0">SUM(B6:AA6)</f>
        <v>1030</v>
      </c>
    </row>
    <row r="7" spans="1:28">
      <c r="A7" s="41" t="s">
        <v>45</v>
      </c>
      <c r="B7" s="41">
        <v>700</v>
      </c>
      <c r="C7" s="41">
        <v>150</v>
      </c>
      <c r="D7" s="41">
        <v>500</v>
      </c>
      <c r="E7" s="41">
        <v>500</v>
      </c>
      <c r="F7" s="41">
        <v>800</v>
      </c>
      <c r="G7" s="41">
        <v>400</v>
      </c>
      <c r="H7" s="41">
        <v>700</v>
      </c>
      <c r="I7" s="41">
        <v>800</v>
      </c>
      <c r="J7" s="41">
        <v>400</v>
      </c>
      <c r="K7" s="41">
        <v>400</v>
      </c>
      <c r="L7" s="41">
        <v>800</v>
      </c>
      <c r="M7" s="41">
        <v>800</v>
      </c>
      <c r="N7" s="41">
        <v>1000</v>
      </c>
      <c r="O7" s="41">
        <v>500</v>
      </c>
      <c r="P7" s="41">
        <v>400</v>
      </c>
      <c r="Q7" s="41">
        <v>400</v>
      </c>
      <c r="R7" s="41">
        <v>1000</v>
      </c>
      <c r="S7" s="41">
        <v>400</v>
      </c>
      <c r="T7" s="41">
        <v>600</v>
      </c>
      <c r="U7" s="41">
        <v>150</v>
      </c>
      <c r="V7" s="41">
        <v>200</v>
      </c>
      <c r="W7" s="41">
        <v>200</v>
      </c>
      <c r="X7" s="41">
        <v>200</v>
      </c>
      <c r="Y7" s="41">
        <v>120</v>
      </c>
      <c r="Z7" s="41">
        <v>300</v>
      </c>
      <c r="AA7" s="41"/>
      <c r="AB7" s="41">
        <f t="shared" si="0"/>
        <v>12420</v>
      </c>
    </row>
    <row r="8" spans="1:28">
      <c r="A8" s="41" t="s">
        <v>48</v>
      </c>
      <c r="B8" s="41">
        <v>350</v>
      </c>
      <c r="C8" s="41">
        <v>100</v>
      </c>
      <c r="D8" s="41">
        <v>200</v>
      </c>
      <c r="E8" s="41">
        <v>250</v>
      </c>
      <c r="F8" s="41">
        <v>400</v>
      </c>
      <c r="G8" s="41">
        <v>100</v>
      </c>
      <c r="H8" s="41">
        <v>250</v>
      </c>
      <c r="I8" s="41">
        <v>300</v>
      </c>
      <c r="J8" s="41">
        <v>250</v>
      </c>
      <c r="K8" s="41">
        <v>300</v>
      </c>
      <c r="L8" s="41">
        <v>200</v>
      </c>
      <c r="M8" s="41">
        <v>400</v>
      </c>
      <c r="N8" s="41">
        <v>400</v>
      </c>
      <c r="O8" s="41">
        <v>800</v>
      </c>
      <c r="P8" s="41">
        <v>500</v>
      </c>
      <c r="Q8" s="41">
        <v>400</v>
      </c>
      <c r="R8" s="41">
        <v>800</v>
      </c>
      <c r="S8" s="41">
        <v>600</v>
      </c>
      <c r="T8" s="41">
        <v>400</v>
      </c>
      <c r="U8" s="41">
        <v>300</v>
      </c>
      <c r="V8" s="41">
        <v>800</v>
      </c>
      <c r="W8" s="41">
        <v>100</v>
      </c>
      <c r="X8" s="41">
        <v>100</v>
      </c>
      <c r="Y8" s="41">
        <v>100</v>
      </c>
      <c r="Z8" s="41">
        <v>60</v>
      </c>
      <c r="AA8" s="41"/>
      <c r="AB8" s="41">
        <f t="shared" si="0"/>
        <v>8460</v>
      </c>
    </row>
    <row r="9" spans="1:28">
      <c r="A9" s="41" t="s">
        <v>52</v>
      </c>
      <c r="B9" s="41">
        <v>300</v>
      </c>
      <c r="C9" s="41"/>
      <c r="D9" s="41"/>
      <c r="E9" s="41"/>
      <c r="F9" s="41"/>
      <c r="G9" s="41"/>
      <c r="H9" s="41">
        <v>100</v>
      </c>
      <c r="I9" s="41"/>
      <c r="J9" s="41"/>
      <c r="K9" s="41"/>
      <c r="L9" s="41"/>
      <c r="M9" s="41">
        <v>100</v>
      </c>
      <c r="N9" s="41">
        <v>50</v>
      </c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>
        <f t="shared" si="0"/>
        <v>550</v>
      </c>
    </row>
    <row r="10" spans="1:28">
      <c r="A10" s="41" t="s">
        <v>49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>
        <v>400</v>
      </c>
      <c r="T10" s="41"/>
      <c r="U10" s="41"/>
      <c r="V10" s="41"/>
      <c r="W10" s="41"/>
      <c r="X10" s="41"/>
      <c r="Y10" s="41"/>
      <c r="Z10" s="41">
        <v>550</v>
      </c>
      <c r="AA10" s="41"/>
      <c r="AB10" s="41">
        <f t="shared" si="0"/>
        <v>950</v>
      </c>
    </row>
    <row r="11" spans="1:28">
      <c r="A11" s="41" t="s">
        <v>50</v>
      </c>
      <c r="B11" s="41">
        <v>100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>
        <v>50</v>
      </c>
      <c r="N11" s="41">
        <v>50</v>
      </c>
      <c r="O11" s="41"/>
      <c r="P11" s="41"/>
      <c r="Q11" s="41"/>
      <c r="R11" s="41">
        <v>100</v>
      </c>
      <c r="S11" s="41"/>
      <c r="T11" s="41"/>
      <c r="U11" s="41"/>
      <c r="V11" s="41"/>
      <c r="W11" s="41"/>
      <c r="X11" s="41"/>
      <c r="Y11" s="41"/>
      <c r="Z11" s="41">
        <v>250</v>
      </c>
      <c r="AA11" s="41"/>
      <c r="AB11" s="41">
        <f t="shared" si="0"/>
        <v>550</v>
      </c>
    </row>
    <row r="12" spans="1:28">
      <c r="A12" s="41" t="s">
        <v>51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>
        <f t="shared" si="0"/>
        <v>0</v>
      </c>
    </row>
    <row r="13" spans="1:28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</row>
    <row r="14" spans="1:28">
      <c r="A14" s="41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>
        <f>SUM(AB5:AB13)</f>
        <v>86160</v>
      </c>
    </row>
    <row r="15" spans="1:28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</row>
    <row r="21" spans="1:16" ht="18.75">
      <c r="A21" s="47" t="s">
        <v>53</v>
      </c>
      <c r="B21" s="47"/>
    </row>
    <row r="23" spans="1:16">
      <c r="A23" s="41"/>
      <c r="B23" s="41" t="s">
        <v>0</v>
      </c>
      <c r="C23" s="41" t="s">
        <v>27</v>
      </c>
      <c r="D23" s="41" t="s">
        <v>10</v>
      </c>
      <c r="E23" s="41" t="s">
        <v>29</v>
      </c>
      <c r="F23" s="41" t="s">
        <v>13</v>
      </c>
      <c r="G23" s="41" t="s">
        <v>14</v>
      </c>
      <c r="H23" s="41" t="s">
        <v>16</v>
      </c>
      <c r="I23" s="41" t="s">
        <v>4</v>
      </c>
      <c r="J23" s="41" t="s">
        <v>15</v>
      </c>
      <c r="K23" s="41" t="s">
        <v>3</v>
      </c>
      <c r="L23" s="41" t="s">
        <v>5</v>
      </c>
      <c r="M23" s="41" t="s">
        <v>6</v>
      </c>
      <c r="N23" s="41"/>
      <c r="O23" s="41"/>
      <c r="P23" s="41" t="s">
        <v>40</v>
      </c>
    </row>
    <row r="24" spans="1:16">
      <c r="A24" s="41" t="s">
        <v>46</v>
      </c>
      <c r="B24" s="41">
        <v>3000</v>
      </c>
      <c r="C24" s="41">
        <v>40000</v>
      </c>
      <c r="D24" s="41">
        <v>3000</v>
      </c>
      <c r="E24" s="41">
        <v>4000</v>
      </c>
      <c r="F24" s="41">
        <v>1000</v>
      </c>
      <c r="G24" s="41">
        <v>3000</v>
      </c>
      <c r="H24" s="41">
        <v>1500</v>
      </c>
      <c r="I24" s="41">
        <v>1000</v>
      </c>
      <c r="J24" s="41">
        <v>2000</v>
      </c>
      <c r="K24" s="41">
        <v>1300</v>
      </c>
      <c r="L24" s="41">
        <v>1300</v>
      </c>
      <c r="M24" s="41">
        <v>1300</v>
      </c>
      <c r="N24" s="41"/>
      <c r="O24" s="41"/>
      <c r="P24" s="41">
        <f>SUM(B24:O24)</f>
        <v>62400</v>
      </c>
    </row>
    <row r="25" spans="1:16">
      <c r="A25" s="41" t="s">
        <v>47</v>
      </c>
      <c r="B25" s="41">
        <v>1000</v>
      </c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>
        <f t="shared" ref="P25:P30" si="1">SUM(B25:O25)</f>
        <v>1000</v>
      </c>
    </row>
    <row r="26" spans="1:16">
      <c r="A26" s="41" t="s">
        <v>45</v>
      </c>
      <c r="B26" s="41">
        <v>2500</v>
      </c>
      <c r="C26" s="41">
        <v>9000</v>
      </c>
      <c r="D26" s="41"/>
      <c r="E26" s="41">
        <v>600</v>
      </c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>
        <f t="shared" si="1"/>
        <v>12100</v>
      </c>
    </row>
    <row r="27" spans="1:16">
      <c r="A27" s="41" t="s">
        <v>48</v>
      </c>
      <c r="B27" s="41">
        <v>1000</v>
      </c>
      <c r="C27" s="41">
        <v>6000</v>
      </c>
      <c r="D27" s="41"/>
      <c r="E27" s="41"/>
      <c r="F27" s="41"/>
      <c r="G27" s="41">
        <v>300</v>
      </c>
      <c r="H27" s="41">
        <v>600</v>
      </c>
      <c r="I27" s="41">
        <v>300</v>
      </c>
      <c r="J27" s="41"/>
      <c r="K27" s="41"/>
      <c r="L27" s="41"/>
      <c r="M27" s="41"/>
      <c r="N27" s="41"/>
      <c r="O27" s="41"/>
      <c r="P27" s="41">
        <f t="shared" si="1"/>
        <v>8200</v>
      </c>
    </row>
    <row r="28" spans="1:16">
      <c r="A28" s="41" t="s">
        <v>52</v>
      </c>
      <c r="B28" s="41">
        <v>500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>
        <f t="shared" si="1"/>
        <v>500</v>
      </c>
    </row>
    <row r="29" spans="1:16">
      <c r="A29" s="41" t="s">
        <v>49</v>
      </c>
      <c r="B29" s="41"/>
      <c r="C29" s="41"/>
      <c r="D29" s="41"/>
      <c r="E29" s="41"/>
      <c r="F29" s="41"/>
      <c r="G29" s="41">
        <v>1000</v>
      </c>
      <c r="H29" s="41"/>
      <c r="I29" s="41"/>
      <c r="J29" s="41"/>
      <c r="K29" s="41"/>
      <c r="L29" s="41"/>
      <c r="M29" s="41"/>
      <c r="N29" s="41"/>
      <c r="O29" s="41"/>
      <c r="P29" s="41">
        <f t="shared" si="1"/>
        <v>1000</v>
      </c>
    </row>
    <row r="30" spans="1:16">
      <c r="A30" s="41" t="s">
        <v>50</v>
      </c>
      <c r="B30" s="41"/>
      <c r="C30" s="41"/>
      <c r="D30" s="41"/>
      <c r="E30" s="41"/>
      <c r="F30" s="41"/>
      <c r="G30" s="41">
        <v>300</v>
      </c>
      <c r="H30" s="41"/>
      <c r="I30" s="41">
        <v>300</v>
      </c>
      <c r="J30" s="41"/>
      <c r="K30" s="41"/>
      <c r="L30" s="41"/>
      <c r="M30" s="41"/>
      <c r="N30" s="41"/>
      <c r="O30" s="41"/>
      <c r="P30" s="41">
        <f t="shared" si="1"/>
        <v>600</v>
      </c>
    </row>
    <row r="31" spans="1:16">
      <c r="A31" s="41" t="s">
        <v>51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</row>
    <row r="32" spans="1:16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>
        <f>SUM(P24:P31)</f>
        <v>85800</v>
      </c>
    </row>
  </sheetData>
  <mergeCells count="2">
    <mergeCell ref="A2:C2"/>
    <mergeCell ref="A21:B21"/>
  </mergeCells>
  <dataValidations count="1">
    <dataValidation type="list" allowBlank="1" showInputMessage="1" showErrorMessage="1" sqref="G2">
      <formula1>"prix, kilomètre"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BW13"/>
  <sheetViews>
    <sheetView workbookViewId="0">
      <selection activeCell="BU2" sqref="BU2:BW13"/>
    </sheetView>
  </sheetViews>
  <sheetFormatPr defaultRowHeight="15"/>
  <sheetData>
    <row r="1" spans="1:75">
      <c r="B1" t="s">
        <v>0</v>
      </c>
      <c r="E1" t="s">
        <v>1</v>
      </c>
      <c r="H1" t="s">
        <v>2</v>
      </c>
      <c r="K1" t="s">
        <v>3</v>
      </c>
      <c r="N1" t="s">
        <v>4</v>
      </c>
      <c r="Q1" t="s">
        <v>22</v>
      </c>
      <c r="T1" t="s">
        <v>5</v>
      </c>
      <c r="W1" t="s">
        <v>6</v>
      </c>
      <c r="Z1" t="s">
        <v>7</v>
      </c>
      <c r="AC1" t="s">
        <v>8</v>
      </c>
      <c r="AF1" t="s">
        <v>9</v>
      </c>
      <c r="AI1" t="s">
        <v>10</v>
      </c>
      <c r="AL1" t="s">
        <v>29</v>
      </c>
      <c r="AO1" t="s">
        <v>11</v>
      </c>
      <c r="AR1" t="s">
        <v>12</v>
      </c>
      <c r="AU1" t="s">
        <v>13</v>
      </c>
      <c r="AX1" t="s">
        <v>14</v>
      </c>
      <c r="BA1" t="s">
        <v>15</v>
      </c>
      <c r="BD1" t="s">
        <v>16</v>
      </c>
      <c r="BG1" t="s">
        <v>17</v>
      </c>
      <c r="BJ1" t="s">
        <v>18</v>
      </c>
      <c r="BM1" t="s">
        <v>19</v>
      </c>
      <c r="BP1" t="s">
        <v>20</v>
      </c>
      <c r="BS1" t="s">
        <v>21</v>
      </c>
      <c r="BV1" t="s">
        <v>23</v>
      </c>
    </row>
    <row r="2" spans="1:75">
      <c r="A2" t="s">
        <v>55</v>
      </c>
      <c r="B2">
        <v>0</v>
      </c>
      <c r="C2">
        <v>0</v>
      </c>
      <c r="D2" t="s">
        <v>55</v>
      </c>
      <c r="E2">
        <v>7</v>
      </c>
      <c r="F2">
        <v>2</v>
      </c>
      <c r="G2" t="s">
        <v>55</v>
      </c>
      <c r="H2">
        <v>8</v>
      </c>
      <c r="I2">
        <v>2</v>
      </c>
      <c r="J2" t="s">
        <v>55</v>
      </c>
      <c r="K2">
        <v>10</v>
      </c>
      <c r="L2">
        <v>2.2999999999999998</v>
      </c>
      <c r="M2" t="s">
        <v>56</v>
      </c>
      <c r="N2">
        <v>14</v>
      </c>
      <c r="O2">
        <v>0</v>
      </c>
      <c r="P2" t="s">
        <v>55</v>
      </c>
      <c r="Q2">
        <v>20</v>
      </c>
      <c r="R2">
        <v>2.2999999999999998</v>
      </c>
      <c r="S2" t="s">
        <v>55</v>
      </c>
      <c r="T2">
        <v>11</v>
      </c>
      <c r="U2">
        <v>2.5</v>
      </c>
      <c r="V2" t="s">
        <v>58</v>
      </c>
      <c r="W2">
        <v>14</v>
      </c>
      <c r="X2">
        <v>2.5</v>
      </c>
      <c r="Y2" t="s">
        <v>55</v>
      </c>
      <c r="Z2">
        <v>10</v>
      </c>
      <c r="AA2">
        <v>3</v>
      </c>
      <c r="AB2" t="s">
        <v>56</v>
      </c>
      <c r="AC2">
        <v>13</v>
      </c>
      <c r="AD2">
        <v>2</v>
      </c>
      <c r="AE2" t="s">
        <v>56</v>
      </c>
      <c r="AF2">
        <v>23</v>
      </c>
      <c r="AG2">
        <v>4</v>
      </c>
      <c r="AH2" t="s">
        <v>62</v>
      </c>
      <c r="AI2">
        <v>66</v>
      </c>
      <c r="AJ2">
        <v>2.5</v>
      </c>
      <c r="AK2" t="s">
        <v>62</v>
      </c>
      <c r="AL2">
        <v>47</v>
      </c>
      <c r="AM2">
        <v>3</v>
      </c>
      <c r="AN2" t="s">
        <v>62</v>
      </c>
      <c r="AO2">
        <v>37</v>
      </c>
      <c r="AP2">
        <v>0</v>
      </c>
      <c r="AQ2" t="s">
        <v>63</v>
      </c>
      <c r="AR2">
        <v>80</v>
      </c>
      <c r="AS2">
        <v>3.5</v>
      </c>
      <c r="AT2" t="s">
        <v>59</v>
      </c>
      <c r="AU2">
        <v>0</v>
      </c>
      <c r="AV2">
        <v>3.8</v>
      </c>
      <c r="AW2" t="s">
        <v>58</v>
      </c>
      <c r="AX2">
        <v>64</v>
      </c>
      <c r="AY2">
        <v>0</v>
      </c>
      <c r="AZ2" t="s">
        <v>56</v>
      </c>
      <c r="BA2">
        <v>50</v>
      </c>
      <c r="BB2">
        <v>4.3</v>
      </c>
      <c r="BC2" t="s">
        <v>57</v>
      </c>
      <c r="BD2">
        <v>75</v>
      </c>
      <c r="BE2">
        <v>0</v>
      </c>
      <c r="BF2" t="s">
        <v>62</v>
      </c>
      <c r="BG2">
        <v>30</v>
      </c>
      <c r="BH2">
        <v>4.5</v>
      </c>
      <c r="BI2" t="s">
        <v>63</v>
      </c>
      <c r="BJ2">
        <v>31</v>
      </c>
      <c r="BK2">
        <v>0</v>
      </c>
      <c r="BL2" t="s">
        <v>59</v>
      </c>
      <c r="BM2">
        <v>39</v>
      </c>
      <c r="BN2">
        <v>0</v>
      </c>
      <c r="BO2" t="s">
        <v>60</v>
      </c>
      <c r="BP2">
        <v>42</v>
      </c>
      <c r="BQ2">
        <v>0</v>
      </c>
      <c r="BR2" t="s">
        <v>61</v>
      </c>
      <c r="BS2">
        <v>69</v>
      </c>
      <c r="BT2">
        <v>0</v>
      </c>
      <c r="BU2" t="s">
        <v>63</v>
      </c>
      <c r="BV2">
        <v>56</v>
      </c>
      <c r="BW2">
        <v>5.2</v>
      </c>
    </row>
    <row r="3" spans="1:75">
      <c r="A3" t="s">
        <v>56</v>
      </c>
      <c r="B3">
        <v>10</v>
      </c>
      <c r="C3">
        <v>2.2999999999999998</v>
      </c>
      <c r="D3" t="s">
        <v>56</v>
      </c>
      <c r="E3">
        <v>17</v>
      </c>
      <c r="F3">
        <v>3</v>
      </c>
      <c r="G3" t="s">
        <v>56</v>
      </c>
      <c r="H3">
        <v>18</v>
      </c>
      <c r="I3">
        <v>3</v>
      </c>
      <c r="J3" t="s">
        <v>56</v>
      </c>
      <c r="K3">
        <v>13</v>
      </c>
      <c r="L3">
        <v>2.5</v>
      </c>
      <c r="M3" t="s">
        <v>55</v>
      </c>
      <c r="N3">
        <v>30</v>
      </c>
      <c r="O3">
        <v>2.2999999999999998</v>
      </c>
      <c r="P3" t="s">
        <v>56</v>
      </c>
      <c r="Q3">
        <v>8.1999999999999993</v>
      </c>
      <c r="R3">
        <v>3</v>
      </c>
      <c r="S3" t="s">
        <v>56</v>
      </c>
      <c r="T3">
        <v>21</v>
      </c>
      <c r="U3">
        <v>2.5</v>
      </c>
      <c r="V3" t="s">
        <v>55</v>
      </c>
      <c r="W3">
        <v>18</v>
      </c>
      <c r="X3">
        <v>3</v>
      </c>
      <c r="Y3" t="s">
        <v>56</v>
      </c>
      <c r="Z3">
        <v>1</v>
      </c>
      <c r="AA3">
        <v>3</v>
      </c>
      <c r="AB3" t="s">
        <v>62</v>
      </c>
      <c r="AC3">
        <v>11</v>
      </c>
      <c r="AD3">
        <v>2.2999999999999998</v>
      </c>
      <c r="AE3" t="s">
        <v>62</v>
      </c>
      <c r="AF3">
        <v>19</v>
      </c>
      <c r="AG3">
        <v>4</v>
      </c>
      <c r="AH3" t="s">
        <v>56</v>
      </c>
      <c r="AI3">
        <v>46</v>
      </c>
      <c r="AJ3">
        <v>4</v>
      </c>
      <c r="AK3" t="s">
        <v>55</v>
      </c>
      <c r="AL3">
        <v>32</v>
      </c>
      <c r="AM3">
        <v>3.5</v>
      </c>
      <c r="AN3" t="s">
        <v>56</v>
      </c>
      <c r="AO3">
        <v>52</v>
      </c>
      <c r="AP3">
        <v>2.5</v>
      </c>
      <c r="AQ3" t="s">
        <v>59</v>
      </c>
      <c r="AR3">
        <v>80</v>
      </c>
      <c r="AS3">
        <v>4</v>
      </c>
      <c r="AT3" t="s">
        <v>56</v>
      </c>
      <c r="AU3">
        <v>49</v>
      </c>
      <c r="AV3">
        <v>4</v>
      </c>
      <c r="AW3" t="s">
        <v>57</v>
      </c>
      <c r="AX3">
        <v>79</v>
      </c>
      <c r="AY3">
        <v>2.5</v>
      </c>
      <c r="AZ3" t="s">
        <v>62</v>
      </c>
      <c r="BA3">
        <v>53</v>
      </c>
      <c r="BB3">
        <v>4.3</v>
      </c>
      <c r="BC3" t="s">
        <v>58</v>
      </c>
      <c r="BD3">
        <v>74</v>
      </c>
      <c r="BE3">
        <v>2.5</v>
      </c>
      <c r="BF3" t="s">
        <v>55</v>
      </c>
      <c r="BG3">
        <v>30</v>
      </c>
      <c r="BH3">
        <v>5</v>
      </c>
      <c r="BI3" t="s">
        <v>59</v>
      </c>
      <c r="BJ3">
        <v>43</v>
      </c>
      <c r="BK3">
        <v>3</v>
      </c>
      <c r="BL3" t="s">
        <v>63</v>
      </c>
      <c r="BM3">
        <v>33</v>
      </c>
      <c r="BN3">
        <v>3</v>
      </c>
      <c r="BO3" t="s">
        <v>59</v>
      </c>
      <c r="BP3">
        <v>29</v>
      </c>
      <c r="BQ3">
        <v>4</v>
      </c>
      <c r="BR3" t="s">
        <v>59</v>
      </c>
      <c r="BS3">
        <v>50</v>
      </c>
      <c r="BT3">
        <v>4</v>
      </c>
      <c r="BU3" t="s">
        <v>60</v>
      </c>
      <c r="BV3">
        <v>55</v>
      </c>
      <c r="BW3">
        <v>6</v>
      </c>
    </row>
    <row r="4" spans="1:75">
      <c r="A4" t="s">
        <v>58</v>
      </c>
      <c r="B4">
        <v>32</v>
      </c>
      <c r="C4">
        <v>3.8</v>
      </c>
      <c r="D4" t="s">
        <v>58</v>
      </c>
      <c r="E4">
        <v>25</v>
      </c>
      <c r="F4">
        <v>3</v>
      </c>
      <c r="G4" t="s">
        <v>58</v>
      </c>
      <c r="H4">
        <v>39</v>
      </c>
      <c r="I4">
        <v>4.5</v>
      </c>
      <c r="J4" t="s">
        <v>58</v>
      </c>
      <c r="K4">
        <v>22</v>
      </c>
      <c r="L4">
        <v>3</v>
      </c>
      <c r="M4" t="s">
        <v>62</v>
      </c>
      <c r="N4">
        <v>0</v>
      </c>
      <c r="O4">
        <v>2.5</v>
      </c>
      <c r="P4" t="s">
        <v>62</v>
      </c>
      <c r="Q4">
        <v>8</v>
      </c>
      <c r="R4">
        <v>3.5</v>
      </c>
      <c r="S4" t="s">
        <v>62</v>
      </c>
      <c r="T4">
        <v>32</v>
      </c>
      <c r="U4">
        <v>2.5</v>
      </c>
      <c r="V4" t="s">
        <v>56</v>
      </c>
      <c r="W4">
        <v>19</v>
      </c>
      <c r="X4">
        <v>3</v>
      </c>
      <c r="Y4" t="s">
        <v>62</v>
      </c>
      <c r="Z4">
        <v>14</v>
      </c>
      <c r="AA4">
        <v>3</v>
      </c>
      <c r="AB4" t="s">
        <v>55</v>
      </c>
      <c r="AC4">
        <v>13</v>
      </c>
      <c r="AD4">
        <v>3</v>
      </c>
      <c r="AE4" t="s">
        <v>55</v>
      </c>
      <c r="AF4">
        <v>18</v>
      </c>
      <c r="AG4">
        <v>4.3</v>
      </c>
      <c r="AH4" t="s">
        <v>55</v>
      </c>
      <c r="AI4">
        <v>40</v>
      </c>
      <c r="AJ4">
        <v>4.3</v>
      </c>
      <c r="AK4" t="s">
        <v>56</v>
      </c>
      <c r="AL4">
        <v>32</v>
      </c>
      <c r="AM4">
        <v>3.5</v>
      </c>
      <c r="AN4" t="s">
        <v>55</v>
      </c>
      <c r="AO4">
        <v>46</v>
      </c>
      <c r="AP4">
        <v>3.8</v>
      </c>
      <c r="AQ4" t="s">
        <v>56</v>
      </c>
      <c r="AR4">
        <v>28</v>
      </c>
      <c r="AS4">
        <v>4.0999999999999996</v>
      </c>
      <c r="AT4" t="s">
        <v>63</v>
      </c>
      <c r="AU4">
        <v>10</v>
      </c>
      <c r="AV4">
        <v>4</v>
      </c>
      <c r="AW4" t="s">
        <v>55</v>
      </c>
      <c r="AX4">
        <v>73</v>
      </c>
      <c r="AY4">
        <v>4.3</v>
      </c>
      <c r="AZ4" t="s">
        <v>55</v>
      </c>
      <c r="BA4">
        <v>62</v>
      </c>
      <c r="BB4">
        <v>4.5</v>
      </c>
      <c r="BC4" t="s">
        <v>55</v>
      </c>
      <c r="BD4">
        <v>94</v>
      </c>
      <c r="BE4">
        <v>4.5</v>
      </c>
      <c r="BF4" t="s">
        <v>56</v>
      </c>
      <c r="BG4">
        <v>22</v>
      </c>
      <c r="BH4">
        <v>5.2</v>
      </c>
      <c r="BI4" t="s">
        <v>60</v>
      </c>
      <c r="BJ4">
        <v>47</v>
      </c>
      <c r="BK4">
        <v>4</v>
      </c>
      <c r="BL4" t="s">
        <v>60</v>
      </c>
      <c r="BM4">
        <v>48</v>
      </c>
      <c r="BN4">
        <v>4</v>
      </c>
      <c r="BO4" t="s">
        <v>61</v>
      </c>
      <c r="BP4">
        <v>55</v>
      </c>
      <c r="BQ4">
        <v>4</v>
      </c>
      <c r="BR4" t="s">
        <v>60</v>
      </c>
      <c r="BS4">
        <v>57</v>
      </c>
      <c r="BT4">
        <v>4</v>
      </c>
      <c r="BU4" t="s">
        <v>61</v>
      </c>
      <c r="BV4">
        <v>60</v>
      </c>
      <c r="BW4">
        <v>6.2</v>
      </c>
    </row>
    <row r="5" spans="1:75">
      <c r="A5" t="s">
        <v>62</v>
      </c>
      <c r="B5">
        <v>23</v>
      </c>
      <c r="C5">
        <v>3.8</v>
      </c>
      <c r="D5" t="s">
        <v>62</v>
      </c>
      <c r="E5">
        <v>31</v>
      </c>
      <c r="F5">
        <v>3.5</v>
      </c>
      <c r="G5" t="s">
        <v>57</v>
      </c>
      <c r="H5">
        <v>53</v>
      </c>
      <c r="I5">
        <v>5.2</v>
      </c>
      <c r="J5" t="s">
        <v>62</v>
      </c>
      <c r="K5">
        <v>26</v>
      </c>
      <c r="L5">
        <v>3.5</v>
      </c>
      <c r="M5" t="s">
        <v>58</v>
      </c>
      <c r="N5">
        <v>47</v>
      </c>
      <c r="O5">
        <v>4.5</v>
      </c>
      <c r="P5" t="s">
        <v>57</v>
      </c>
      <c r="Q5">
        <v>56</v>
      </c>
      <c r="R5">
        <v>4.5</v>
      </c>
      <c r="S5" t="s">
        <v>58</v>
      </c>
      <c r="T5">
        <v>35</v>
      </c>
      <c r="U5">
        <v>4.5</v>
      </c>
      <c r="V5" t="s">
        <v>57</v>
      </c>
      <c r="W5">
        <v>27</v>
      </c>
      <c r="X5">
        <v>3.5</v>
      </c>
      <c r="Y5" t="s">
        <v>58</v>
      </c>
      <c r="Z5">
        <v>36</v>
      </c>
      <c r="AA5">
        <v>5</v>
      </c>
      <c r="AB5" t="s">
        <v>58</v>
      </c>
      <c r="AC5">
        <v>40</v>
      </c>
      <c r="AD5">
        <v>4.5</v>
      </c>
      <c r="AE5" t="s">
        <v>58</v>
      </c>
      <c r="AF5">
        <v>45</v>
      </c>
      <c r="AG5">
        <v>4.5</v>
      </c>
      <c r="AH5" t="s">
        <v>58</v>
      </c>
      <c r="AI5">
        <v>15</v>
      </c>
      <c r="AJ5">
        <v>4.7</v>
      </c>
      <c r="AK5" t="s">
        <v>58</v>
      </c>
      <c r="AL5">
        <v>0</v>
      </c>
      <c r="AM5">
        <v>5.2</v>
      </c>
      <c r="AN5" t="s">
        <v>59</v>
      </c>
      <c r="AO5">
        <v>97</v>
      </c>
      <c r="AP5">
        <v>4.7</v>
      </c>
      <c r="AQ5" t="s">
        <v>55</v>
      </c>
      <c r="AR5">
        <v>28</v>
      </c>
      <c r="AS5">
        <v>4.3</v>
      </c>
      <c r="AT5" t="s">
        <v>55</v>
      </c>
      <c r="AU5">
        <v>65</v>
      </c>
      <c r="AV5">
        <v>4.5</v>
      </c>
      <c r="AW5" t="s">
        <v>56</v>
      </c>
      <c r="AX5">
        <v>65</v>
      </c>
      <c r="AY5">
        <v>4.3</v>
      </c>
      <c r="AZ5" t="s">
        <v>63</v>
      </c>
      <c r="BA5">
        <v>0</v>
      </c>
      <c r="BB5">
        <v>4.5</v>
      </c>
      <c r="BC5" t="s">
        <v>56</v>
      </c>
      <c r="BD5">
        <v>78</v>
      </c>
      <c r="BE5">
        <v>4.7</v>
      </c>
      <c r="BF5" t="s">
        <v>58</v>
      </c>
      <c r="BG5">
        <v>30</v>
      </c>
      <c r="BH5">
        <v>6.9</v>
      </c>
      <c r="BI5" t="s">
        <v>61</v>
      </c>
      <c r="BJ5">
        <v>59</v>
      </c>
      <c r="BK5">
        <v>4.5</v>
      </c>
      <c r="BL5" t="s">
        <v>61</v>
      </c>
      <c r="BM5">
        <v>61</v>
      </c>
      <c r="BN5">
        <v>4</v>
      </c>
      <c r="BO5" t="s">
        <v>63</v>
      </c>
      <c r="BP5">
        <v>27</v>
      </c>
      <c r="BQ5">
        <v>4</v>
      </c>
      <c r="BR5" t="s">
        <v>63</v>
      </c>
      <c r="BS5">
        <v>45</v>
      </c>
      <c r="BT5">
        <v>4.5</v>
      </c>
      <c r="BU5" t="s">
        <v>59</v>
      </c>
      <c r="BV5">
        <v>67</v>
      </c>
      <c r="BW5">
        <v>6.7</v>
      </c>
    </row>
    <row r="6" spans="1:75">
      <c r="A6" t="s">
        <v>57</v>
      </c>
      <c r="B6">
        <v>38</v>
      </c>
      <c r="C6">
        <v>4.5</v>
      </c>
      <c r="D6" t="s">
        <v>57</v>
      </c>
      <c r="E6">
        <v>38</v>
      </c>
      <c r="F6">
        <v>4.5</v>
      </c>
      <c r="G6" t="s">
        <v>63</v>
      </c>
      <c r="H6">
        <v>67</v>
      </c>
      <c r="I6">
        <v>6.7</v>
      </c>
      <c r="J6" t="s">
        <v>57</v>
      </c>
      <c r="K6">
        <v>41</v>
      </c>
      <c r="L6">
        <v>4.5</v>
      </c>
      <c r="M6" t="s">
        <v>57</v>
      </c>
      <c r="N6">
        <v>66</v>
      </c>
      <c r="O6">
        <v>4.7</v>
      </c>
      <c r="P6" t="s">
        <v>58</v>
      </c>
      <c r="Q6">
        <v>38</v>
      </c>
      <c r="R6">
        <v>4.5</v>
      </c>
      <c r="S6" t="s">
        <v>59</v>
      </c>
      <c r="T6">
        <v>63</v>
      </c>
      <c r="U6">
        <v>5.2</v>
      </c>
      <c r="V6" t="s">
        <v>62</v>
      </c>
      <c r="W6">
        <v>36</v>
      </c>
      <c r="X6">
        <v>4.5</v>
      </c>
      <c r="Y6" t="s">
        <v>57</v>
      </c>
      <c r="Z6">
        <v>55</v>
      </c>
      <c r="AA6">
        <v>6.7</v>
      </c>
      <c r="AB6" t="s">
        <v>63</v>
      </c>
      <c r="AC6">
        <v>56</v>
      </c>
      <c r="AD6">
        <v>5</v>
      </c>
      <c r="AE6" t="s">
        <v>59</v>
      </c>
      <c r="AF6">
        <v>72</v>
      </c>
      <c r="AG6">
        <v>4.5</v>
      </c>
      <c r="AH6" t="s">
        <v>63</v>
      </c>
      <c r="AI6">
        <v>54</v>
      </c>
      <c r="AJ6">
        <v>5</v>
      </c>
      <c r="AK6" t="s">
        <v>57</v>
      </c>
      <c r="AL6">
        <v>15</v>
      </c>
      <c r="AM6">
        <v>6.7</v>
      </c>
      <c r="AN6" t="s">
        <v>58</v>
      </c>
      <c r="AO6">
        <v>74</v>
      </c>
      <c r="AP6">
        <v>5</v>
      </c>
      <c r="AQ6" t="s">
        <v>58</v>
      </c>
      <c r="AR6">
        <v>55</v>
      </c>
      <c r="AS6">
        <v>4.3</v>
      </c>
      <c r="AT6" t="s">
        <v>58</v>
      </c>
      <c r="AU6">
        <v>46</v>
      </c>
      <c r="AV6">
        <v>4.5</v>
      </c>
      <c r="AW6" t="s">
        <v>59</v>
      </c>
      <c r="AX6">
        <v>22</v>
      </c>
      <c r="AY6">
        <v>4.7</v>
      </c>
      <c r="AZ6" t="s">
        <v>59</v>
      </c>
      <c r="BA6">
        <v>10</v>
      </c>
      <c r="BB6">
        <v>5</v>
      </c>
      <c r="BC6" t="s">
        <v>63</v>
      </c>
      <c r="BD6">
        <v>32</v>
      </c>
      <c r="BE6">
        <v>5.2</v>
      </c>
      <c r="BF6" t="s">
        <v>57</v>
      </c>
      <c r="BG6">
        <v>45</v>
      </c>
      <c r="BH6">
        <v>7.1</v>
      </c>
      <c r="BI6" t="s">
        <v>58</v>
      </c>
      <c r="BJ6">
        <v>51</v>
      </c>
      <c r="BK6">
        <v>4.7</v>
      </c>
      <c r="BL6" t="s">
        <v>58</v>
      </c>
      <c r="BM6">
        <v>37</v>
      </c>
      <c r="BN6">
        <v>4.7</v>
      </c>
      <c r="BO6" t="s">
        <v>58</v>
      </c>
      <c r="BP6">
        <v>36</v>
      </c>
      <c r="BQ6">
        <v>6.2</v>
      </c>
      <c r="BR6" t="s">
        <v>56</v>
      </c>
      <c r="BS6">
        <v>16</v>
      </c>
      <c r="BT6">
        <v>6.9</v>
      </c>
      <c r="BU6" t="s">
        <v>62</v>
      </c>
      <c r="BV6">
        <v>88</v>
      </c>
      <c r="BW6">
        <v>7.1</v>
      </c>
    </row>
    <row r="7" spans="1:75">
      <c r="A7" t="s">
        <v>59</v>
      </c>
      <c r="B7">
        <v>65</v>
      </c>
      <c r="C7">
        <v>6</v>
      </c>
      <c r="D7" t="s">
        <v>63</v>
      </c>
      <c r="E7">
        <v>64</v>
      </c>
      <c r="F7">
        <v>6.2</v>
      </c>
      <c r="G7" t="s">
        <v>59</v>
      </c>
      <c r="H7">
        <v>73</v>
      </c>
      <c r="I7">
        <v>6.9</v>
      </c>
      <c r="J7" t="s">
        <v>59</v>
      </c>
      <c r="K7">
        <v>48</v>
      </c>
      <c r="L7">
        <v>5</v>
      </c>
      <c r="M7" t="s">
        <v>59</v>
      </c>
      <c r="N7">
        <v>57</v>
      </c>
      <c r="O7">
        <v>5</v>
      </c>
      <c r="P7" t="s">
        <v>59</v>
      </c>
      <c r="Q7">
        <v>49</v>
      </c>
      <c r="R7">
        <v>6.2</v>
      </c>
      <c r="S7" t="s">
        <v>63</v>
      </c>
      <c r="T7">
        <v>63</v>
      </c>
      <c r="U7">
        <v>5.2</v>
      </c>
      <c r="V7" t="s">
        <v>59</v>
      </c>
      <c r="W7">
        <v>45</v>
      </c>
      <c r="X7">
        <v>5</v>
      </c>
      <c r="Y7" t="s">
        <v>59</v>
      </c>
      <c r="Z7">
        <v>49</v>
      </c>
      <c r="AA7">
        <v>6.9</v>
      </c>
      <c r="AB7" t="s">
        <v>57</v>
      </c>
      <c r="AC7">
        <v>60</v>
      </c>
      <c r="AD7">
        <v>5.2</v>
      </c>
      <c r="AE7" t="s">
        <v>63</v>
      </c>
      <c r="AF7">
        <v>73</v>
      </c>
      <c r="AG7">
        <v>4.5</v>
      </c>
      <c r="AH7" t="s">
        <v>59</v>
      </c>
      <c r="AI7">
        <v>51</v>
      </c>
      <c r="AJ7">
        <v>5.2</v>
      </c>
      <c r="AK7" t="s">
        <v>59</v>
      </c>
      <c r="AL7">
        <v>46</v>
      </c>
      <c r="AM7">
        <v>6.9</v>
      </c>
      <c r="AN7" t="s">
        <v>63</v>
      </c>
      <c r="AO7">
        <v>104</v>
      </c>
      <c r="AP7">
        <v>6</v>
      </c>
      <c r="AQ7" t="s">
        <v>62</v>
      </c>
      <c r="AR7">
        <v>18</v>
      </c>
      <c r="AS7">
        <v>4.3</v>
      </c>
      <c r="AT7" t="s">
        <v>62</v>
      </c>
      <c r="AU7">
        <v>57</v>
      </c>
      <c r="AV7">
        <v>4.5</v>
      </c>
      <c r="AW7" t="s">
        <v>62</v>
      </c>
      <c r="AX7">
        <v>68</v>
      </c>
      <c r="AY7">
        <v>4.7</v>
      </c>
      <c r="AZ7" t="s">
        <v>60</v>
      </c>
      <c r="BA7">
        <v>15</v>
      </c>
      <c r="BB7">
        <v>5</v>
      </c>
      <c r="BC7" t="s">
        <v>59</v>
      </c>
      <c r="BD7">
        <v>26</v>
      </c>
      <c r="BE7">
        <v>5.5</v>
      </c>
      <c r="BF7" t="s">
        <v>59</v>
      </c>
      <c r="BG7">
        <v>27</v>
      </c>
      <c r="BH7">
        <v>7.8</v>
      </c>
      <c r="BI7" t="s">
        <v>57</v>
      </c>
      <c r="BJ7">
        <v>69</v>
      </c>
      <c r="BK7">
        <v>5.2</v>
      </c>
      <c r="BL7" t="s">
        <v>62</v>
      </c>
      <c r="BM7">
        <v>20</v>
      </c>
      <c r="BN7">
        <v>4.7</v>
      </c>
      <c r="BO7" t="s">
        <v>56</v>
      </c>
      <c r="BP7">
        <v>23</v>
      </c>
      <c r="BQ7">
        <v>6.7</v>
      </c>
      <c r="BR7" t="s">
        <v>57</v>
      </c>
      <c r="BS7">
        <v>61</v>
      </c>
      <c r="BT7">
        <v>6.9</v>
      </c>
      <c r="BU7" t="s">
        <v>55</v>
      </c>
      <c r="BV7">
        <v>104</v>
      </c>
      <c r="BW7">
        <v>8</v>
      </c>
    </row>
    <row r="8" spans="1:75">
      <c r="A8" t="s">
        <v>63</v>
      </c>
      <c r="B8">
        <v>62</v>
      </c>
      <c r="C8">
        <v>6.2</v>
      </c>
      <c r="D8" t="s">
        <v>59</v>
      </c>
      <c r="E8">
        <v>67</v>
      </c>
      <c r="F8">
        <v>6.7</v>
      </c>
      <c r="G8" t="s">
        <v>60</v>
      </c>
      <c r="H8">
        <v>82</v>
      </c>
      <c r="I8">
        <v>6.9</v>
      </c>
      <c r="J8" t="s">
        <v>63</v>
      </c>
      <c r="K8">
        <v>48</v>
      </c>
      <c r="L8">
        <v>5.2</v>
      </c>
      <c r="M8" t="s">
        <v>63</v>
      </c>
      <c r="N8">
        <v>53</v>
      </c>
      <c r="O8">
        <v>5.2</v>
      </c>
      <c r="P8" t="s">
        <v>63</v>
      </c>
      <c r="Q8">
        <v>45</v>
      </c>
      <c r="R8">
        <v>6.2</v>
      </c>
      <c r="S8" t="s">
        <v>57</v>
      </c>
      <c r="T8">
        <v>42</v>
      </c>
      <c r="U8">
        <v>6.2</v>
      </c>
      <c r="V8" t="s">
        <v>63</v>
      </c>
      <c r="W8">
        <v>45</v>
      </c>
      <c r="X8">
        <v>5</v>
      </c>
      <c r="Y8" t="s">
        <v>60</v>
      </c>
      <c r="Z8">
        <v>65</v>
      </c>
      <c r="AA8">
        <v>6.9</v>
      </c>
      <c r="AB8" t="s">
        <v>59</v>
      </c>
      <c r="AC8">
        <v>55</v>
      </c>
      <c r="AD8">
        <v>5.2</v>
      </c>
      <c r="AE8" t="s">
        <v>57</v>
      </c>
      <c r="AF8">
        <v>68</v>
      </c>
      <c r="AG8">
        <v>4.7</v>
      </c>
      <c r="AH8" t="s">
        <v>60</v>
      </c>
      <c r="AI8">
        <v>79</v>
      </c>
      <c r="AJ8">
        <v>6</v>
      </c>
      <c r="AK8" t="s">
        <v>60</v>
      </c>
      <c r="AL8">
        <v>64</v>
      </c>
      <c r="AM8">
        <v>6.9</v>
      </c>
      <c r="AN8" t="s">
        <v>57</v>
      </c>
      <c r="AO8">
        <v>93</v>
      </c>
      <c r="AP8">
        <v>6.7</v>
      </c>
      <c r="AQ8" t="s">
        <v>57</v>
      </c>
      <c r="AR8">
        <v>69</v>
      </c>
      <c r="AS8">
        <v>4.7</v>
      </c>
      <c r="AT8" t="s">
        <v>57</v>
      </c>
      <c r="AU8">
        <v>51</v>
      </c>
      <c r="AV8">
        <v>4.7</v>
      </c>
      <c r="AW8" t="s">
        <v>63</v>
      </c>
      <c r="AX8">
        <v>15</v>
      </c>
      <c r="AY8">
        <v>5</v>
      </c>
      <c r="AZ8" t="s">
        <v>58</v>
      </c>
      <c r="BA8">
        <v>46</v>
      </c>
      <c r="BB8">
        <v>5.2</v>
      </c>
      <c r="BC8" t="s">
        <v>62</v>
      </c>
      <c r="BD8">
        <v>81</v>
      </c>
      <c r="BE8">
        <v>6.7</v>
      </c>
      <c r="BF8" t="s">
        <v>63</v>
      </c>
      <c r="BG8">
        <v>28</v>
      </c>
      <c r="BH8">
        <v>8</v>
      </c>
      <c r="BI8" t="s">
        <v>62</v>
      </c>
      <c r="BJ8">
        <v>28</v>
      </c>
      <c r="BK8">
        <v>5.2</v>
      </c>
      <c r="BL8" t="s">
        <v>56</v>
      </c>
      <c r="BM8">
        <v>16</v>
      </c>
      <c r="BN8">
        <v>5.5</v>
      </c>
      <c r="BO8" t="s">
        <v>62</v>
      </c>
      <c r="BP8">
        <v>31</v>
      </c>
      <c r="BQ8">
        <v>6.7</v>
      </c>
      <c r="BR8" t="s">
        <v>58</v>
      </c>
      <c r="BS8">
        <v>43</v>
      </c>
      <c r="BT8">
        <v>6.9</v>
      </c>
      <c r="BU8" t="s">
        <v>56</v>
      </c>
      <c r="BV8">
        <v>97</v>
      </c>
      <c r="BW8">
        <v>8</v>
      </c>
    </row>
    <row r="9" spans="1:75">
      <c r="A9" t="s">
        <v>60</v>
      </c>
      <c r="B9">
        <v>73</v>
      </c>
      <c r="C9">
        <v>6.9</v>
      </c>
      <c r="D9" t="s">
        <v>60</v>
      </c>
      <c r="E9">
        <v>75</v>
      </c>
      <c r="F9">
        <v>6.9</v>
      </c>
      <c r="G9" t="s">
        <v>61</v>
      </c>
      <c r="H9">
        <v>103</v>
      </c>
      <c r="I9">
        <v>8</v>
      </c>
      <c r="J9" t="s">
        <v>60</v>
      </c>
      <c r="K9">
        <v>68</v>
      </c>
      <c r="L9">
        <v>6.7</v>
      </c>
      <c r="M9" t="s">
        <v>60</v>
      </c>
      <c r="N9">
        <v>68</v>
      </c>
      <c r="O9">
        <v>6.7</v>
      </c>
      <c r="P9" t="s">
        <v>60</v>
      </c>
      <c r="Q9">
        <v>60</v>
      </c>
      <c r="R9">
        <v>6.9</v>
      </c>
      <c r="S9" t="s">
        <v>60</v>
      </c>
      <c r="T9">
        <v>79</v>
      </c>
      <c r="U9">
        <v>6.9</v>
      </c>
      <c r="V9" t="s">
        <v>60</v>
      </c>
      <c r="W9">
        <v>62</v>
      </c>
      <c r="X9">
        <v>6.5</v>
      </c>
      <c r="Y9" t="s">
        <v>63</v>
      </c>
      <c r="Z9">
        <v>50</v>
      </c>
      <c r="AA9">
        <v>6.9</v>
      </c>
      <c r="AB9" t="s">
        <v>60</v>
      </c>
      <c r="AC9">
        <v>71</v>
      </c>
      <c r="AD9">
        <v>6.2</v>
      </c>
      <c r="AE9" t="s">
        <v>60</v>
      </c>
      <c r="AF9">
        <v>83</v>
      </c>
      <c r="AG9">
        <v>5</v>
      </c>
      <c r="AH9" t="s">
        <v>57</v>
      </c>
      <c r="AI9">
        <v>0</v>
      </c>
      <c r="AJ9">
        <v>6.2</v>
      </c>
      <c r="AK9" t="s">
        <v>63</v>
      </c>
      <c r="AL9">
        <v>46</v>
      </c>
      <c r="AM9">
        <v>6.9</v>
      </c>
      <c r="AN9" t="s">
        <v>60</v>
      </c>
      <c r="AO9">
        <v>121</v>
      </c>
      <c r="AP9">
        <v>6.7</v>
      </c>
      <c r="AQ9" t="s">
        <v>60</v>
      </c>
      <c r="AR9">
        <v>83</v>
      </c>
      <c r="AS9">
        <v>5</v>
      </c>
      <c r="AT9" t="s">
        <v>60</v>
      </c>
      <c r="AU9">
        <v>22</v>
      </c>
      <c r="AV9">
        <v>5</v>
      </c>
      <c r="AW9" t="s">
        <v>60</v>
      </c>
      <c r="AX9">
        <v>0</v>
      </c>
      <c r="AY9">
        <v>6.7</v>
      </c>
      <c r="AZ9" t="s">
        <v>61</v>
      </c>
      <c r="BA9">
        <v>32</v>
      </c>
      <c r="BB9">
        <v>5.2</v>
      </c>
      <c r="BC9" t="s">
        <v>60</v>
      </c>
      <c r="BD9">
        <v>32</v>
      </c>
      <c r="BE9">
        <v>6.9</v>
      </c>
      <c r="BF9" t="s">
        <v>60</v>
      </c>
      <c r="BG9">
        <v>43</v>
      </c>
      <c r="BH9">
        <v>10</v>
      </c>
      <c r="BI9" t="s">
        <v>56</v>
      </c>
      <c r="BJ9">
        <v>27</v>
      </c>
      <c r="BK9">
        <v>6</v>
      </c>
      <c r="BL9" t="s">
        <v>57</v>
      </c>
      <c r="BM9">
        <v>55</v>
      </c>
      <c r="BN9">
        <v>5.5</v>
      </c>
      <c r="BO9" t="s">
        <v>55</v>
      </c>
      <c r="BP9">
        <v>31</v>
      </c>
      <c r="BQ9">
        <v>6.9</v>
      </c>
      <c r="BR9" t="s">
        <v>62</v>
      </c>
      <c r="BS9">
        <v>14</v>
      </c>
      <c r="BT9">
        <v>6.9</v>
      </c>
      <c r="BU9" t="s">
        <v>58</v>
      </c>
      <c r="BV9">
        <v>104</v>
      </c>
      <c r="BW9">
        <v>8</v>
      </c>
    </row>
    <row r="10" spans="1:75">
      <c r="A10" t="s">
        <v>61</v>
      </c>
      <c r="B10">
        <v>94</v>
      </c>
      <c r="C10">
        <v>7.1</v>
      </c>
      <c r="D10" t="s">
        <v>61</v>
      </c>
      <c r="E10">
        <v>96</v>
      </c>
      <c r="F10">
        <v>7.1</v>
      </c>
      <c r="G10" t="s">
        <v>62</v>
      </c>
      <c r="H10">
        <v>25</v>
      </c>
      <c r="I10">
        <v>10</v>
      </c>
      <c r="J10" t="s">
        <v>61</v>
      </c>
      <c r="K10">
        <v>80</v>
      </c>
      <c r="L10">
        <v>6.9</v>
      </c>
      <c r="M10" t="s">
        <v>61</v>
      </c>
      <c r="N10">
        <v>81</v>
      </c>
      <c r="O10">
        <v>6.9</v>
      </c>
      <c r="P10" t="s">
        <v>61</v>
      </c>
      <c r="Q10">
        <v>73</v>
      </c>
      <c r="R10">
        <v>7.1</v>
      </c>
      <c r="S10" t="s">
        <v>61</v>
      </c>
      <c r="T10">
        <v>90</v>
      </c>
      <c r="U10">
        <v>6.9</v>
      </c>
      <c r="V10" t="s">
        <v>61</v>
      </c>
      <c r="W10">
        <v>72</v>
      </c>
      <c r="X10">
        <v>6.9</v>
      </c>
      <c r="Y10" t="s">
        <v>61</v>
      </c>
      <c r="Z10">
        <v>78</v>
      </c>
      <c r="AA10">
        <v>8</v>
      </c>
      <c r="AB10" t="s">
        <v>61</v>
      </c>
      <c r="AC10">
        <v>83</v>
      </c>
      <c r="AD10">
        <v>6.9</v>
      </c>
      <c r="AE10" t="s">
        <v>61</v>
      </c>
      <c r="AF10">
        <v>109</v>
      </c>
      <c r="AG10">
        <v>6.2</v>
      </c>
      <c r="AH10" t="s">
        <v>61</v>
      </c>
      <c r="AI10">
        <v>75</v>
      </c>
      <c r="AJ10">
        <v>6.2</v>
      </c>
      <c r="AK10" t="s">
        <v>61</v>
      </c>
      <c r="AL10">
        <v>74</v>
      </c>
      <c r="AM10">
        <v>8</v>
      </c>
      <c r="AN10" t="s">
        <v>61</v>
      </c>
      <c r="AO10">
        <v>133</v>
      </c>
      <c r="AP10">
        <v>6.9</v>
      </c>
      <c r="AQ10" t="s">
        <v>61</v>
      </c>
      <c r="AR10">
        <v>109</v>
      </c>
      <c r="AS10">
        <v>5.2</v>
      </c>
      <c r="AT10" t="s">
        <v>61</v>
      </c>
      <c r="AU10">
        <v>26</v>
      </c>
      <c r="AV10">
        <v>5.2</v>
      </c>
      <c r="AW10" t="s">
        <v>61</v>
      </c>
      <c r="AX10">
        <v>32</v>
      </c>
      <c r="AY10">
        <v>6.9</v>
      </c>
      <c r="AZ10" t="s">
        <v>57</v>
      </c>
      <c r="BA10">
        <v>54</v>
      </c>
      <c r="BB10">
        <v>6.7</v>
      </c>
      <c r="BC10" t="s">
        <v>61</v>
      </c>
      <c r="BD10">
        <v>0</v>
      </c>
      <c r="BE10">
        <v>6.9</v>
      </c>
      <c r="BF10" t="s">
        <v>61</v>
      </c>
      <c r="BG10">
        <v>54</v>
      </c>
      <c r="BH10">
        <v>10</v>
      </c>
      <c r="BI10" t="s">
        <v>55</v>
      </c>
      <c r="BJ10">
        <v>35</v>
      </c>
      <c r="BK10">
        <v>6.2</v>
      </c>
      <c r="BL10" t="s">
        <v>55</v>
      </c>
      <c r="BM10">
        <v>24</v>
      </c>
      <c r="BN10">
        <v>6</v>
      </c>
      <c r="BO10" t="s">
        <v>57</v>
      </c>
      <c r="BP10">
        <v>54</v>
      </c>
      <c r="BQ10">
        <v>6.9</v>
      </c>
      <c r="BR10" t="s">
        <v>55</v>
      </c>
      <c r="BS10">
        <v>27</v>
      </c>
      <c r="BT10">
        <v>7.1</v>
      </c>
      <c r="BU10" t="s">
        <v>57</v>
      </c>
      <c r="BV10">
        <v>138</v>
      </c>
      <c r="BW10">
        <v>9.5</v>
      </c>
    </row>
    <row r="11" spans="1:75">
      <c r="A11" t="s">
        <v>64</v>
      </c>
      <c r="B11">
        <v>999</v>
      </c>
      <c r="C11">
        <v>999</v>
      </c>
      <c r="D11" t="s">
        <v>64</v>
      </c>
      <c r="E11">
        <v>999</v>
      </c>
      <c r="F11">
        <v>999</v>
      </c>
      <c r="G11" t="s">
        <v>64</v>
      </c>
      <c r="H11">
        <v>999</v>
      </c>
      <c r="I11">
        <v>999</v>
      </c>
      <c r="J11" t="s">
        <v>64</v>
      </c>
      <c r="K11">
        <v>999</v>
      </c>
      <c r="L11">
        <v>999</v>
      </c>
      <c r="M11" t="s">
        <v>64</v>
      </c>
      <c r="N11">
        <v>999</v>
      </c>
      <c r="O11">
        <v>999</v>
      </c>
      <c r="P11" t="s">
        <v>64</v>
      </c>
      <c r="Q11">
        <v>999</v>
      </c>
      <c r="R11">
        <v>999</v>
      </c>
      <c r="S11" t="s">
        <v>64</v>
      </c>
      <c r="T11">
        <v>999</v>
      </c>
      <c r="U11">
        <v>999</v>
      </c>
      <c r="V11" t="s">
        <v>64</v>
      </c>
      <c r="W11">
        <v>999</v>
      </c>
      <c r="X11">
        <v>999</v>
      </c>
      <c r="Y11" t="s">
        <v>64</v>
      </c>
      <c r="Z11">
        <v>999</v>
      </c>
      <c r="AA11">
        <v>999</v>
      </c>
      <c r="AB11" t="s">
        <v>64</v>
      </c>
      <c r="AC11">
        <v>999</v>
      </c>
      <c r="AD11">
        <v>999</v>
      </c>
      <c r="AE11" t="s">
        <v>64</v>
      </c>
      <c r="AF11">
        <v>999</v>
      </c>
      <c r="AG11">
        <v>999</v>
      </c>
      <c r="AH11" t="s">
        <v>64</v>
      </c>
      <c r="AI11">
        <v>999</v>
      </c>
      <c r="AJ11">
        <v>999</v>
      </c>
      <c r="AK11" t="s">
        <v>64</v>
      </c>
      <c r="AL11">
        <v>999</v>
      </c>
      <c r="AM11">
        <v>999</v>
      </c>
      <c r="AN11" t="s">
        <v>64</v>
      </c>
      <c r="AO11">
        <v>999</v>
      </c>
      <c r="AP11">
        <v>999</v>
      </c>
      <c r="AQ11" t="s">
        <v>64</v>
      </c>
      <c r="AR11">
        <v>999</v>
      </c>
      <c r="AS11">
        <v>999</v>
      </c>
      <c r="AT11" t="s">
        <v>64</v>
      </c>
      <c r="AU11">
        <v>999</v>
      </c>
      <c r="AV11">
        <v>999</v>
      </c>
      <c r="AW11" t="s">
        <v>64</v>
      </c>
      <c r="AX11">
        <v>999</v>
      </c>
      <c r="AY11">
        <v>999</v>
      </c>
      <c r="AZ11" t="s">
        <v>64</v>
      </c>
      <c r="BA11">
        <v>999</v>
      </c>
      <c r="BB11">
        <v>999</v>
      </c>
      <c r="BC11" t="s">
        <v>64</v>
      </c>
      <c r="BD11">
        <v>999</v>
      </c>
      <c r="BE11">
        <v>999</v>
      </c>
      <c r="BF11" t="s">
        <v>64</v>
      </c>
      <c r="BG11">
        <v>999</v>
      </c>
      <c r="BH11">
        <v>999</v>
      </c>
      <c r="BI11" t="s">
        <v>64</v>
      </c>
      <c r="BJ11">
        <v>999</v>
      </c>
      <c r="BK11">
        <v>999</v>
      </c>
      <c r="BL11" t="s">
        <v>64</v>
      </c>
      <c r="BM11">
        <v>999</v>
      </c>
      <c r="BN11">
        <v>999</v>
      </c>
      <c r="BO11" t="s">
        <v>64</v>
      </c>
      <c r="BP11">
        <v>999</v>
      </c>
      <c r="BQ11">
        <v>999</v>
      </c>
      <c r="BR11" t="s">
        <v>64</v>
      </c>
      <c r="BS11">
        <v>999</v>
      </c>
      <c r="BT11">
        <v>999</v>
      </c>
      <c r="BU11" t="s">
        <v>64</v>
      </c>
      <c r="BV11">
        <v>999</v>
      </c>
      <c r="BW11">
        <v>999</v>
      </c>
    </row>
    <row r="12" spans="1:75">
      <c r="A12" t="s">
        <v>65</v>
      </c>
      <c r="B12">
        <v>999</v>
      </c>
      <c r="C12">
        <v>999</v>
      </c>
      <c r="D12" t="s">
        <v>65</v>
      </c>
      <c r="E12">
        <v>999</v>
      </c>
      <c r="F12">
        <v>999</v>
      </c>
      <c r="G12" t="s">
        <v>65</v>
      </c>
      <c r="H12">
        <v>999</v>
      </c>
      <c r="I12">
        <v>999</v>
      </c>
      <c r="J12" t="s">
        <v>65</v>
      </c>
      <c r="K12">
        <v>999</v>
      </c>
      <c r="L12">
        <v>999</v>
      </c>
      <c r="M12" t="s">
        <v>65</v>
      </c>
      <c r="N12">
        <v>999</v>
      </c>
      <c r="O12">
        <v>999</v>
      </c>
      <c r="P12" t="s">
        <v>65</v>
      </c>
      <c r="Q12">
        <v>999</v>
      </c>
      <c r="R12">
        <v>999</v>
      </c>
      <c r="S12" t="s">
        <v>65</v>
      </c>
      <c r="T12">
        <v>999</v>
      </c>
      <c r="U12">
        <v>999</v>
      </c>
      <c r="V12" t="s">
        <v>65</v>
      </c>
      <c r="W12">
        <v>999</v>
      </c>
      <c r="X12">
        <v>999</v>
      </c>
      <c r="Y12" t="s">
        <v>65</v>
      </c>
      <c r="Z12">
        <v>999</v>
      </c>
      <c r="AA12">
        <v>999</v>
      </c>
      <c r="AB12" t="s">
        <v>65</v>
      </c>
      <c r="AC12">
        <v>999</v>
      </c>
      <c r="AD12">
        <v>999</v>
      </c>
      <c r="AE12" t="s">
        <v>65</v>
      </c>
      <c r="AF12">
        <v>999</v>
      </c>
      <c r="AG12">
        <v>999</v>
      </c>
      <c r="AH12" t="s">
        <v>65</v>
      </c>
      <c r="AI12">
        <v>999</v>
      </c>
      <c r="AJ12">
        <v>999</v>
      </c>
      <c r="AK12" t="s">
        <v>65</v>
      </c>
      <c r="AL12">
        <v>999</v>
      </c>
      <c r="AM12">
        <v>999</v>
      </c>
      <c r="AN12" t="s">
        <v>65</v>
      </c>
      <c r="AO12">
        <v>999</v>
      </c>
      <c r="AP12">
        <v>999</v>
      </c>
      <c r="AQ12" t="s">
        <v>65</v>
      </c>
      <c r="AR12">
        <v>999</v>
      </c>
      <c r="AS12">
        <v>999</v>
      </c>
      <c r="AT12" t="s">
        <v>65</v>
      </c>
      <c r="AU12">
        <v>999</v>
      </c>
      <c r="AV12">
        <v>999</v>
      </c>
      <c r="AW12" t="s">
        <v>65</v>
      </c>
      <c r="AX12">
        <v>999</v>
      </c>
      <c r="AY12">
        <v>999</v>
      </c>
      <c r="AZ12" t="s">
        <v>65</v>
      </c>
      <c r="BA12">
        <v>999</v>
      </c>
      <c r="BB12">
        <v>999</v>
      </c>
      <c r="BC12" t="s">
        <v>65</v>
      </c>
      <c r="BD12">
        <v>999</v>
      </c>
      <c r="BE12">
        <v>999</v>
      </c>
      <c r="BF12" t="s">
        <v>65</v>
      </c>
      <c r="BG12">
        <v>999</v>
      </c>
      <c r="BH12">
        <v>999</v>
      </c>
      <c r="BI12" t="s">
        <v>65</v>
      </c>
      <c r="BJ12">
        <v>999</v>
      </c>
      <c r="BK12">
        <v>999</v>
      </c>
      <c r="BL12" t="s">
        <v>65</v>
      </c>
      <c r="BM12">
        <v>999</v>
      </c>
      <c r="BN12">
        <v>999</v>
      </c>
      <c r="BO12" t="s">
        <v>65</v>
      </c>
      <c r="BP12">
        <v>999</v>
      </c>
      <c r="BQ12">
        <v>999</v>
      </c>
      <c r="BR12" t="s">
        <v>65</v>
      </c>
      <c r="BS12">
        <v>999</v>
      </c>
      <c r="BT12">
        <v>999</v>
      </c>
      <c r="BU12" t="s">
        <v>65</v>
      </c>
      <c r="BV12">
        <v>999</v>
      </c>
      <c r="BW12">
        <v>999</v>
      </c>
    </row>
    <row r="13" spans="1:75">
      <c r="A13" t="s">
        <v>66</v>
      </c>
      <c r="B13">
        <v>999</v>
      </c>
      <c r="C13">
        <v>999</v>
      </c>
      <c r="D13" t="s">
        <v>66</v>
      </c>
      <c r="E13">
        <v>999</v>
      </c>
      <c r="F13">
        <v>999</v>
      </c>
      <c r="G13" t="s">
        <v>66</v>
      </c>
      <c r="H13">
        <v>999</v>
      </c>
      <c r="I13">
        <v>999</v>
      </c>
      <c r="J13" t="s">
        <v>66</v>
      </c>
      <c r="K13">
        <v>999</v>
      </c>
      <c r="L13">
        <v>999</v>
      </c>
      <c r="M13" t="s">
        <v>66</v>
      </c>
      <c r="N13">
        <v>999</v>
      </c>
      <c r="O13">
        <v>999</v>
      </c>
      <c r="P13" t="s">
        <v>66</v>
      </c>
      <c r="Q13">
        <v>999</v>
      </c>
      <c r="R13">
        <v>999</v>
      </c>
      <c r="S13" t="s">
        <v>66</v>
      </c>
      <c r="T13">
        <v>999</v>
      </c>
      <c r="U13">
        <v>999</v>
      </c>
      <c r="V13" t="s">
        <v>66</v>
      </c>
      <c r="W13">
        <v>999</v>
      </c>
      <c r="X13">
        <v>999</v>
      </c>
      <c r="Y13" t="s">
        <v>66</v>
      </c>
      <c r="Z13">
        <v>999</v>
      </c>
      <c r="AA13">
        <v>999</v>
      </c>
      <c r="AB13" t="s">
        <v>66</v>
      </c>
      <c r="AC13">
        <v>999</v>
      </c>
      <c r="AD13">
        <v>999</v>
      </c>
      <c r="AE13" t="s">
        <v>66</v>
      </c>
      <c r="AF13">
        <v>999</v>
      </c>
      <c r="AG13">
        <v>999</v>
      </c>
      <c r="AH13" t="s">
        <v>66</v>
      </c>
      <c r="AI13">
        <v>999</v>
      </c>
      <c r="AJ13">
        <v>999</v>
      </c>
      <c r="AK13" t="s">
        <v>66</v>
      </c>
      <c r="AL13">
        <v>999</v>
      </c>
      <c r="AM13">
        <v>999</v>
      </c>
      <c r="AN13" t="s">
        <v>66</v>
      </c>
      <c r="AO13">
        <v>999</v>
      </c>
      <c r="AP13">
        <v>999</v>
      </c>
      <c r="AQ13" t="s">
        <v>66</v>
      </c>
      <c r="AR13">
        <v>999</v>
      </c>
      <c r="AS13">
        <v>999</v>
      </c>
      <c r="AT13" t="s">
        <v>66</v>
      </c>
      <c r="AU13">
        <v>999</v>
      </c>
      <c r="AV13">
        <v>999</v>
      </c>
      <c r="AW13" t="s">
        <v>66</v>
      </c>
      <c r="AX13">
        <v>999</v>
      </c>
      <c r="AY13">
        <v>999</v>
      </c>
      <c r="AZ13" t="s">
        <v>66</v>
      </c>
      <c r="BA13">
        <v>999</v>
      </c>
      <c r="BB13">
        <v>999</v>
      </c>
      <c r="BC13" t="s">
        <v>66</v>
      </c>
      <c r="BD13">
        <v>999</v>
      </c>
      <c r="BE13">
        <v>999</v>
      </c>
      <c r="BF13" t="s">
        <v>66</v>
      </c>
      <c r="BG13">
        <v>999</v>
      </c>
      <c r="BH13">
        <v>999</v>
      </c>
      <c r="BI13" t="s">
        <v>66</v>
      </c>
      <c r="BJ13">
        <v>999</v>
      </c>
      <c r="BK13">
        <v>999</v>
      </c>
      <c r="BL13" t="s">
        <v>66</v>
      </c>
      <c r="BM13">
        <v>999</v>
      </c>
      <c r="BN13">
        <v>999</v>
      </c>
      <c r="BO13" t="s">
        <v>66</v>
      </c>
      <c r="BP13">
        <v>999</v>
      </c>
      <c r="BQ13">
        <v>999</v>
      </c>
      <c r="BR13" t="s">
        <v>66</v>
      </c>
      <c r="BS13">
        <v>999</v>
      </c>
      <c r="BT13">
        <v>999</v>
      </c>
      <c r="BU13" t="s">
        <v>66</v>
      </c>
      <c r="BV13">
        <v>999</v>
      </c>
      <c r="BW13">
        <v>999</v>
      </c>
    </row>
  </sheetData>
  <sortState ref="BU2:BW13">
    <sortCondition ref="BW2:BW1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O50"/>
  <sheetViews>
    <sheetView workbookViewId="0">
      <selection activeCell="M4" sqref="M4"/>
    </sheetView>
  </sheetViews>
  <sheetFormatPr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5" ht="21">
      <c r="A2" s="48" t="s">
        <v>70</v>
      </c>
      <c r="B2" s="48"/>
    </row>
    <row r="4" spans="1:15">
      <c r="A4" s="17" t="s">
        <v>72</v>
      </c>
      <c r="M4" s="17" t="s">
        <v>71</v>
      </c>
    </row>
    <row r="5" spans="1:1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5">
      <c r="A6" s="23"/>
      <c r="B6" s="30"/>
      <c r="C6" s="25"/>
      <c r="D6" s="25"/>
      <c r="E6" s="24"/>
      <c r="F6" s="24"/>
      <c r="G6" s="24"/>
      <c r="H6" s="24"/>
      <c r="I6" s="24"/>
      <c r="J6" s="26" t="str">
        <f>IF(I6="","",I6/29)</f>
        <v/>
      </c>
      <c r="K6" s="27" t="str">
        <f>IF(C6="","",IF(J6="","",J6*C6))</f>
        <v/>
      </c>
      <c r="L6" s="28" t="str">
        <f>IF(D6="","",IF(I6="","",I6*D6))</f>
        <v/>
      </c>
      <c r="M6" s="18"/>
      <c r="N6" s="19"/>
    </row>
    <row r="7" spans="1:15">
      <c r="A7" s="29"/>
      <c r="B7" s="30"/>
      <c r="C7" s="31"/>
      <c r="D7" s="31"/>
      <c r="E7" s="30"/>
      <c r="F7" s="30"/>
      <c r="G7" s="30"/>
      <c r="H7" s="30"/>
      <c r="I7" s="30"/>
      <c r="J7" s="32" t="str">
        <f t="shared" ref="J7:J49" si="0">IF(I7="","",I7/29)</f>
        <v/>
      </c>
      <c r="K7" s="33" t="str">
        <f t="shared" ref="K7:K49" si="1">IF(C7="","",IF(J7="","",J7*C7))</f>
        <v/>
      </c>
      <c r="L7" s="34" t="str">
        <f t="shared" ref="L7:L49" si="2">IF(D7="","",IF(I7="","",I7*D7))</f>
        <v/>
      </c>
    </row>
    <row r="8" spans="1:15">
      <c r="A8" s="29"/>
      <c r="B8" s="30"/>
      <c r="C8" s="31"/>
      <c r="D8" s="31"/>
      <c r="E8" s="30"/>
      <c r="F8" s="30"/>
      <c r="G8" s="30"/>
      <c r="H8" s="30"/>
      <c r="I8" s="30"/>
      <c r="J8" s="32" t="str">
        <f t="shared" si="0"/>
        <v/>
      </c>
      <c r="K8" s="33" t="str">
        <f t="shared" si="1"/>
        <v/>
      </c>
      <c r="L8" s="34" t="str">
        <f t="shared" si="2"/>
        <v/>
      </c>
    </row>
    <row r="9" spans="1:15">
      <c r="A9" s="29"/>
      <c r="B9" s="30"/>
      <c r="C9" s="31"/>
      <c r="D9" s="31"/>
      <c r="E9" s="30"/>
      <c r="F9" s="30"/>
      <c r="G9" s="30"/>
      <c r="H9" s="30"/>
      <c r="I9" s="30"/>
      <c r="J9" s="32" t="str">
        <f t="shared" si="0"/>
        <v/>
      </c>
      <c r="K9" s="33" t="str">
        <f t="shared" si="1"/>
        <v/>
      </c>
      <c r="L9" s="34" t="str">
        <f t="shared" si="2"/>
        <v/>
      </c>
    </row>
    <row r="10" spans="1:15">
      <c r="A10" s="29"/>
      <c r="B10" s="30"/>
      <c r="C10" s="31"/>
      <c r="D10" s="31"/>
      <c r="E10" s="30"/>
      <c r="F10" s="30"/>
      <c r="G10" s="30"/>
      <c r="H10" s="30"/>
      <c r="I10" s="30"/>
      <c r="J10" s="32" t="str">
        <f t="shared" si="0"/>
        <v/>
      </c>
      <c r="K10" s="33" t="str">
        <f t="shared" si="1"/>
        <v/>
      </c>
      <c r="L10" s="34" t="str">
        <f t="shared" si="2"/>
        <v/>
      </c>
    </row>
    <row r="11" spans="1:15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</row>
    <row r="12" spans="1:15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</row>
    <row r="13" spans="1:15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</row>
    <row r="14" spans="1:15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</row>
    <row r="15" spans="1:15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</row>
    <row r="16" spans="1:15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</row>
    <row r="17" spans="1:12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</row>
    <row r="18" spans="1:12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</row>
    <row r="19" spans="1:12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2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2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2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2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2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2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2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2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2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2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2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2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2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 t="s">
        <v>40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>
      <selection activeCell="A2" sqref="A2"/>
    </sheetView>
  </sheetViews>
  <sheetFormatPr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2:O50"/>
  <sheetViews>
    <sheetView tabSelected="1" workbookViewId="0">
      <selection activeCell="J40" sqref="J40"/>
    </sheetView>
  </sheetViews>
  <sheetFormatPr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5" ht="21">
      <c r="A2" s="48" t="s">
        <v>46</v>
      </c>
      <c r="B2" s="48"/>
    </row>
    <row r="4" spans="1:15">
      <c r="A4" s="17" t="s">
        <v>72</v>
      </c>
      <c r="M4" s="17" t="s">
        <v>71</v>
      </c>
    </row>
    <row r="5" spans="1:1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5">
      <c r="A6" s="23" t="s">
        <v>0</v>
      </c>
      <c r="B6" s="30" t="s">
        <v>0</v>
      </c>
      <c r="C6" s="25">
        <v>0</v>
      </c>
      <c r="D6" s="25">
        <v>0</v>
      </c>
      <c r="E6" s="24"/>
      <c r="F6" s="24"/>
      <c r="G6" s="24"/>
      <c r="H6" s="24"/>
      <c r="I6" s="24">
        <v>2500</v>
      </c>
      <c r="J6" s="26">
        <f>IF(I6="","",I6/29)</f>
        <v>86.206896551724142</v>
      </c>
      <c r="K6" s="27">
        <f>IF(C6="","",IF(J6="","",J6*C6))</f>
        <v>0</v>
      </c>
      <c r="L6" s="28">
        <f>IF(D6="","",IF(I6="","",I6*D6))</f>
        <v>0</v>
      </c>
      <c r="M6" s="18" t="s">
        <v>0</v>
      </c>
      <c r="N6" s="19">
        <v>3000</v>
      </c>
      <c r="O6" s="17">
        <v>2500</v>
      </c>
    </row>
    <row r="7" spans="1:15">
      <c r="A7" s="29" t="s">
        <v>1</v>
      </c>
      <c r="B7" s="30" t="s">
        <v>27</v>
      </c>
      <c r="C7" s="31">
        <v>17</v>
      </c>
      <c r="D7" s="31">
        <v>3</v>
      </c>
      <c r="E7" s="30"/>
      <c r="F7" s="30"/>
      <c r="G7" s="30"/>
      <c r="H7" s="30"/>
      <c r="I7" s="30">
        <v>2000</v>
      </c>
      <c r="J7" s="32">
        <f t="shared" ref="J7:J49" si="0">IF(I7="","",I7/29)</f>
        <v>68.965517241379317</v>
      </c>
      <c r="K7" s="33">
        <f t="shared" ref="K7:K49" si="1">IF(C7="","",IF(J7="","",J7*C7))</f>
        <v>1172.4137931034484</v>
      </c>
      <c r="L7" s="34">
        <f t="shared" ref="L7:L49" si="2">IF(D7="","",IF(I7="","",I7*D7))</f>
        <v>6000</v>
      </c>
      <c r="M7" s="17" t="s">
        <v>27</v>
      </c>
      <c r="N7" s="17">
        <v>40000</v>
      </c>
      <c r="O7" s="17">
        <v>39100</v>
      </c>
    </row>
    <row r="8" spans="1:15">
      <c r="A8" s="29" t="s">
        <v>2</v>
      </c>
      <c r="B8" s="30" t="s">
        <v>27</v>
      </c>
      <c r="C8" s="31">
        <v>18</v>
      </c>
      <c r="D8" s="31">
        <v>3</v>
      </c>
      <c r="E8" s="30"/>
      <c r="F8" s="30"/>
      <c r="G8" s="30"/>
      <c r="H8" s="30"/>
      <c r="I8" s="30">
        <v>2000</v>
      </c>
      <c r="J8" s="32">
        <f t="shared" si="0"/>
        <v>68.965517241379317</v>
      </c>
      <c r="K8" s="33">
        <f t="shared" si="1"/>
        <v>1241.3793103448277</v>
      </c>
      <c r="L8" s="34">
        <f t="shared" si="2"/>
        <v>6000</v>
      </c>
      <c r="M8" s="17" t="s">
        <v>10</v>
      </c>
      <c r="N8" s="17">
        <v>3000</v>
      </c>
      <c r="O8" s="17">
        <v>1500</v>
      </c>
    </row>
    <row r="9" spans="1:15">
      <c r="A9" s="29" t="s">
        <v>3</v>
      </c>
      <c r="B9" s="30" t="s">
        <v>27</v>
      </c>
      <c r="C9" s="31">
        <v>13</v>
      </c>
      <c r="D9" s="31">
        <v>2.5</v>
      </c>
      <c r="E9" s="30"/>
      <c r="F9" s="30"/>
      <c r="G9" s="30"/>
      <c r="H9" s="30"/>
      <c r="I9" s="30">
        <v>2600</v>
      </c>
      <c r="J9" s="32">
        <f t="shared" si="0"/>
        <v>89.65517241379311</v>
      </c>
      <c r="K9" s="33">
        <f t="shared" si="1"/>
        <v>1165.5172413793105</v>
      </c>
      <c r="L9" s="34">
        <f t="shared" si="2"/>
        <v>6500</v>
      </c>
      <c r="M9" s="17" t="s">
        <v>29</v>
      </c>
      <c r="N9" s="17">
        <v>4000</v>
      </c>
      <c r="O9" s="17">
        <v>2600</v>
      </c>
    </row>
    <row r="10" spans="1:15">
      <c r="A10" s="29" t="s">
        <v>4</v>
      </c>
      <c r="B10" s="30" t="s">
        <v>27</v>
      </c>
      <c r="C10" s="31">
        <v>14</v>
      </c>
      <c r="D10" s="31">
        <v>0</v>
      </c>
      <c r="E10" s="30"/>
      <c r="F10" s="30"/>
      <c r="G10" s="30"/>
      <c r="H10" s="30"/>
      <c r="I10" s="30">
        <v>2400</v>
      </c>
      <c r="J10" s="32">
        <f t="shared" si="0"/>
        <v>82.758620689655174</v>
      </c>
      <c r="K10" s="33">
        <f t="shared" si="1"/>
        <v>1158.6206896551726</v>
      </c>
      <c r="L10" s="34">
        <f t="shared" si="2"/>
        <v>0</v>
      </c>
      <c r="M10" s="17" t="s">
        <v>13</v>
      </c>
      <c r="N10" s="17">
        <v>1000</v>
      </c>
      <c r="O10" s="17">
        <v>1000</v>
      </c>
    </row>
    <row r="11" spans="1:15">
      <c r="A11" s="29" t="s">
        <v>22</v>
      </c>
      <c r="B11" s="30" t="s">
        <v>27</v>
      </c>
      <c r="C11" s="31">
        <v>8.1999999999999993</v>
      </c>
      <c r="D11" s="31">
        <v>3</v>
      </c>
      <c r="E11" s="30"/>
      <c r="F11" s="30"/>
      <c r="G11" s="30"/>
      <c r="H11" s="30"/>
      <c r="I11" s="30">
        <v>1000</v>
      </c>
      <c r="J11" s="32">
        <f t="shared" si="0"/>
        <v>34.482758620689658</v>
      </c>
      <c r="K11" s="33">
        <f t="shared" si="1"/>
        <v>282.75862068965517</v>
      </c>
      <c r="L11" s="34">
        <f t="shared" si="2"/>
        <v>3000</v>
      </c>
      <c r="M11" s="17" t="s">
        <v>14</v>
      </c>
      <c r="N11" s="17">
        <v>3000</v>
      </c>
      <c r="O11" s="17">
        <v>3000</v>
      </c>
    </row>
    <row r="12" spans="1:15">
      <c r="A12" s="29" t="s">
        <v>5</v>
      </c>
      <c r="B12" s="30" t="s">
        <v>27</v>
      </c>
      <c r="C12" s="31">
        <v>21</v>
      </c>
      <c r="D12" s="31">
        <v>2.5</v>
      </c>
      <c r="E12" s="30"/>
      <c r="F12" s="30"/>
      <c r="G12" s="30"/>
      <c r="H12" s="30"/>
      <c r="I12" s="30">
        <v>2600</v>
      </c>
      <c r="J12" s="32">
        <f t="shared" si="0"/>
        <v>89.65517241379311</v>
      </c>
      <c r="K12" s="33">
        <f t="shared" si="1"/>
        <v>1882.7586206896553</v>
      </c>
      <c r="L12" s="34">
        <f t="shared" si="2"/>
        <v>6500</v>
      </c>
      <c r="M12" s="17" t="s">
        <v>16</v>
      </c>
      <c r="N12" s="17">
        <v>1500</v>
      </c>
      <c r="O12" s="17">
        <v>1500</v>
      </c>
    </row>
    <row r="13" spans="1:15">
      <c r="A13" s="29" t="s">
        <v>6</v>
      </c>
      <c r="B13" s="30" t="s">
        <v>29</v>
      </c>
      <c r="C13" s="31">
        <v>14</v>
      </c>
      <c r="D13" s="31">
        <v>2.5</v>
      </c>
      <c r="E13" s="30"/>
      <c r="F13" s="30"/>
      <c r="G13" s="30"/>
      <c r="H13" s="30"/>
      <c r="I13" s="30">
        <v>2600</v>
      </c>
      <c r="J13" s="32">
        <f t="shared" si="0"/>
        <v>89.65517241379311</v>
      </c>
      <c r="K13" s="33">
        <f t="shared" si="1"/>
        <v>1255.1724137931035</v>
      </c>
      <c r="L13" s="34">
        <f t="shared" si="2"/>
        <v>6500</v>
      </c>
      <c r="M13" s="17" t="s">
        <v>4</v>
      </c>
      <c r="N13" s="17">
        <v>1000</v>
      </c>
      <c r="O13" s="17">
        <v>0</v>
      </c>
    </row>
    <row r="14" spans="1:15">
      <c r="A14" s="29" t="s">
        <v>7</v>
      </c>
      <c r="B14" s="30" t="s">
        <v>27</v>
      </c>
      <c r="C14" s="31">
        <v>1</v>
      </c>
      <c r="D14" s="31">
        <v>3</v>
      </c>
      <c r="E14" s="30"/>
      <c r="F14" s="30"/>
      <c r="G14" s="30"/>
      <c r="H14" s="30"/>
      <c r="I14" s="30">
        <v>1000</v>
      </c>
      <c r="J14" s="32">
        <f t="shared" si="0"/>
        <v>34.482758620689658</v>
      </c>
      <c r="K14" s="33">
        <f t="shared" si="1"/>
        <v>34.482758620689658</v>
      </c>
      <c r="L14" s="34">
        <f t="shared" si="2"/>
        <v>3000</v>
      </c>
      <c r="M14" s="17" t="s">
        <v>15</v>
      </c>
      <c r="N14" s="17">
        <v>2000</v>
      </c>
      <c r="O14" s="17">
        <v>2000</v>
      </c>
    </row>
    <row r="15" spans="1:15">
      <c r="A15" s="29" t="s">
        <v>8</v>
      </c>
      <c r="B15" s="30" t="s">
        <v>27</v>
      </c>
      <c r="C15" s="31">
        <v>13</v>
      </c>
      <c r="D15" s="31">
        <v>2</v>
      </c>
      <c r="E15" s="30"/>
      <c r="F15" s="30"/>
      <c r="G15" s="30"/>
      <c r="H15" s="30"/>
      <c r="I15" s="30">
        <v>2000</v>
      </c>
      <c r="J15" s="32">
        <f t="shared" si="0"/>
        <v>68.965517241379317</v>
      </c>
      <c r="K15" s="33">
        <f t="shared" si="1"/>
        <v>896.55172413793116</v>
      </c>
      <c r="L15" s="34">
        <f t="shared" si="2"/>
        <v>4000</v>
      </c>
      <c r="M15" s="17" t="s">
        <v>3</v>
      </c>
      <c r="N15" s="17">
        <v>1300</v>
      </c>
      <c r="O15" s="17">
        <v>0</v>
      </c>
    </row>
    <row r="16" spans="1:15">
      <c r="A16" s="29" t="s">
        <v>9</v>
      </c>
      <c r="B16" s="30" t="s">
        <v>27</v>
      </c>
      <c r="C16" s="31">
        <v>23</v>
      </c>
      <c r="D16" s="31">
        <v>4</v>
      </c>
      <c r="E16" s="30"/>
      <c r="F16" s="30"/>
      <c r="G16" s="30"/>
      <c r="H16" s="30"/>
      <c r="I16" s="30">
        <v>2000</v>
      </c>
      <c r="J16" s="32">
        <f t="shared" si="0"/>
        <v>68.965517241379317</v>
      </c>
      <c r="K16" s="33">
        <f t="shared" si="1"/>
        <v>1586.2068965517242</v>
      </c>
      <c r="L16" s="34">
        <f t="shared" si="2"/>
        <v>8000</v>
      </c>
      <c r="M16" s="17" t="s">
        <v>5</v>
      </c>
      <c r="N16" s="17">
        <v>1300</v>
      </c>
      <c r="O16" s="17">
        <v>0</v>
      </c>
    </row>
    <row r="17" spans="1:15">
      <c r="A17" s="29" t="s">
        <v>10</v>
      </c>
      <c r="B17" s="30" t="s">
        <v>27</v>
      </c>
      <c r="C17" s="31">
        <v>46</v>
      </c>
      <c r="D17" s="31">
        <v>4</v>
      </c>
      <c r="E17" s="30"/>
      <c r="F17" s="30"/>
      <c r="G17" s="30"/>
      <c r="H17" s="30"/>
      <c r="I17" s="30">
        <v>5000</v>
      </c>
      <c r="J17" s="32">
        <f t="shared" si="0"/>
        <v>172.41379310344828</v>
      </c>
      <c r="K17" s="33">
        <f t="shared" si="1"/>
        <v>7931.0344827586214</v>
      </c>
      <c r="L17" s="34">
        <f t="shared" si="2"/>
        <v>20000</v>
      </c>
      <c r="M17" s="17" t="s">
        <v>6</v>
      </c>
      <c r="N17" s="17">
        <v>1300</v>
      </c>
      <c r="O17" s="17">
        <v>0</v>
      </c>
    </row>
    <row r="18" spans="1:15">
      <c r="A18" s="29" t="s">
        <v>29</v>
      </c>
      <c r="B18" s="30" t="s">
        <v>27</v>
      </c>
      <c r="C18" s="31">
        <v>32</v>
      </c>
      <c r="D18" s="31">
        <v>3.5</v>
      </c>
      <c r="E18" s="30"/>
      <c r="F18" s="30"/>
      <c r="G18" s="30"/>
      <c r="H18" s="30"/>
      <c r="I18" s="30">
        <v>3000</v>
      </c>
      <c r="J18" s="32">
        <f t="shared" si="0"/>
        <v>103.44827586206897</v>
      </c>
      <c r="K18" s="33">
        <f t="shared" si="1"/>
        <v>3310.344827586207</v>
      </c>
      <c r="L18" s="34">
        <f t="shared" si="2"/>
        <v>10500</v>
      </c>
    </row>
    <row r="19" spans="1:15">
      <c r="A19" s="29" t="s">
        <v>11</v>
      </c>
      <c r="B19" s="30" t="s">
        <v>27</v>
      </c>
      <c r="C19" s="31">
        <v>52</v>
      </c>
      <c r="D19" s="31">
        <v>2.5</v>
      </c>
      <c r="E19" s="30"/>
      <c r="F19" s="30"/>
      <c r="G19" s="30"/>
      <c r="H19" s="30"/>
      <c r="I19" s="30">
        <v>3000</v>
      </c>
      <c r="J19" s="32">
        <f t="shared" si="0"/>
        <v>103.44827586206897</v>
      </c>
      <c r="K19" s="33">
        <f t="shared" si="1"/>
        <v>5379.3103448275861</v>
      </c>
      <c r="L19" s="34">
        <f t="shared" si="2"/>
        <v>7500</v>
      </c>
    </row>
    <row r="20" spans="1:15">
      <c r="A20" s="29" t="s">
        <v>12</v>
      </c>
      <c r="B20" s="30" t="s">
        <v>15</v>
      </c>
      <c r="C20" s="31">
        <v>80</v>
      </c>
      <c r="D20" s="31">
        <v>3.5</v>
      </c>
      <c r="E20" s="30"/>
      <c r="F20" s="30"/>
      <c r="G20" s="30"/>
      <c r="H20" s="30"/>
      <c r="I20" s="30">
        <v>2000</v>
      </c>
      <c r="J20" s="32">
        <f t="shared" si="0"/>
        <v>68.965517241379317</v>
      </c>
      <c r="K20" s="33">
        <f t="shared" si="1"/>
        <v>5517.2413793103451</v>
      </c>
      <c r="L20" s="34">
        <f t="shared" si="2"/>
        <v>7000</v>
      </c>
    </row>
    <row r="21" spans="1:15">
      <c r="A21" s="29" t="s">
        <v>13</v>
      </c>
      <c r="B21" s="30" t="s">
        <v>27</v>
      </c>
      <c r="C21" s="31">
        <v>49</v>
      </c>
      <c r="D21" s="31">
        <v>4</v>
      </c>
      <c r="E21" s="30"/>
      <c r="F21" s="30"/>
      <c r="G21" s="30"/>
      <c r="H21" s="30"/>
      <c r="I21" s="30">
        <v>1500</v>
      </c>
      <c r="J21" s="32">
        <f t="shared" si="0"/>
        <v>51.724137931034484</v>
      </c>
      <c r="K21" s="33">
        <f t="shared" si="1"/>
        <v>2534.4827586206898</v>
      </c>
      <c r="L21" s="34">
        <f t="shared" si="2"/>
        <v>6000</v>
      </c>
    </row>
    <row r="22" spans="1:15">
      <c r="A22" s="29" t="s">
        <v>14</v>
      </c>
      <c r="B22" s="30" t="s">
        <v>27</v>
      </c>
      <c r="C22" s="31">
        <v>65</v>
      </c>
      <c r="D22" s="31">
        <v>4.3</v>
      </c>
      <c r="E22" s="30"/>
      <c r="F22" s="30"/>
      <c r="G22" s="30"/>
      <c r="H22" s="30"/>
      <c r="I22" s="30">
        <v>9000</v>
      </c>
      <c r="J22" s="32">
        <f t="shared" si="0"/>
        <v>310.34482758620692</v>
      </c>
      <c r="K22" s="33">
        <f t="shared" si="1"/>
        <v>20172.413793103449</v>
      </c>
      <c r="L22" s="34">
        <f t="shared" si="2"/>
        <v>38700</v>
      </c>
    </row>
    <row r="23" spans="1:15">
      <c r="A23" s="29" t="s">
        <v>15</v>
      </c>
      <c r="B23" s="30" t="s">
        <v>73</v>
      </c>
      <c r="C23" s="31"/>
      <c r="D23" s="31"/>
      <c r="E23" s="30"/>
      <c r="F23" s="30"/>
      <c r="G23" s="30"/>
      <c r="H23" s="30"/>
      <c r="I23" s="30">
        <v>4000</v>
      </c>
      <c r="J23" s="32">
        <f t="shared" si="0"/>
        <v>137.93103448275863</v>
      </c>
      <c r="K23" s="33" t="str">
        <f t="shared" si="1"/>
        <v/>
      </c>
      <c r="L23" s="34" t="str">
        <f t="shared" si="2"/>
        <v/>
      </c>
    </row>
    <row r="24" spans="1:15">
      <c r="A24" s="29" t="s">
        <v>16</v>
      </c>
      <c r="B24" s="30" t="s">
        <v>73</v>
      </c>
      <c r="C24" s="31"/>
      <c r="D24" s="31"/>
      <c r="E24" s="30"/>
      <c r="F24" s="30"/>
      <c r="G24" s="30"/>
      <c r="H24" s="30"/>
      <c r="I24" s="30">
        <v>5000</v>
      </c>
      <c r="J24" s="32">
        <f t="shared" si="0"/>
        <v>172.41379310344828</v>
      </c>
      <c r="K24" s="33" t="str">
        <f t="shared" si="1"/>
        <v/>
      </c>
      <c r="L24" s="34" t="str">
        <f t="shared" si="2"/>
        <v/>
      </c>
    </row>
    <row r="25" spans="1:15">
      <c r="A25" s="29" t="s">
        <v>17</v>
      </c>
      <c r="B25" s="30" t="s">
        <v>10</v>
      </c>
      <c r="C25" s="31">
        <v>45</v>
      </c>
      <c r="D25" s="31">
        <v>7.1</v>
      </c>
      <c r="E25" s="30"/>
      <c r="F25" s="30"/>
      <c r="G25" s="30"/>
      <c r="H25" s="30"/>
      <c r="I25" s="30">
        <v>1500</v>
      </c>
      <c r="J25" s="32">
        <f t="shared" si="0"/>
        <v>51.724137931034484</v>
      </c>
      <c r="K25" s="33">
        <f t="shared" si="1"/>
        <v>2327.5862068965516</v>
      </c>
      <c r="L25" s="34">
        <f t="shared" si="2"/>
        <v>10650</v>
      </c>
    </row>
    <row r="26" spans="1:15">
      <c r="A26" s="29" t="s">
        <v>18</v>
      </c>
      <c r="B26" s="30" t="s">
        <v>14</v>
      </c>
      <c r="C26" s="31">
        <v>47</v>
      </c>
      <c r="D26" s="31">
        <v>4</v>
      </c>
      <c r="E26" s="30"/>
      <c r="F26" s="30"/>
      <c r="G26" s="30"/>
      <c r="H26" s="30"/>
      <c r="I26" s="30">
        <v>3000</v>
      </c>
      <c r="J26" s="32">
        <f t="shared" si="0"/>
        <v>103.44827586206897</v>
      </c>
      <c r="K26" s="33">
        <f t="shared" si="1"/>
        <v>4862.0689655172418</v>
      </c>
      <c r="L26" s="34">
        <f t="shared" si="2"/>
        <v>12000</v>
      </c>
    </row>
    <row r="27" spans="1:15">
      <c r="A27" s="29" t="s">
        <v>19</v>
      </c>
      <c r="B27" s="30" t="s">
        <v>13</v>
      </c>
      <c r="C27" s="31">
        <v>39</v>
      </c>
      <c r="D27" s="31">
        <v>0</v>
      </c>
      <c r="E27" s="30"/>
      <c r="F27" s="30"/>
      <c r="G27" s="30"/>
      <c r="H27" s="30"/>
      <c r="I27" s="30">
        <v>600</v>
      </c>
      <c r="J27" s="32">
        <f t="shared" si="0"/>
        <v>20.689655172413794</v>
      </c>
      <c r="K27" s="33">
        <f t="shared" si="1"/>
        <v>806.89655172413791</v>
      </c>
      <c r="L27" s="34">
        <f t="shared" si="2"/>
        <v>0</v>
      </c>
    </row>
    <row r="28" spans="1:15">
      <c r="A28" s="29" t="s">
        <v>20</v>
      </c>
      <c r="B28" s="30" t="s">
        <v>16</v>
      </c>
      <c r="C28" s="31">
        <v>55</v>
      </c>
      <c r="D28" s="31">
        <v>4</v>
      </c>
      <c r="E28" s="30"/>
      <c r="F28" s="30"/>
      <c r="G28" s="30"/>
      <c r="H28" s="30"/>
      <c r="I28" s="30">
        <v>1000</v>
      </c>
      <c r="J28" s="32">
        <f t="shared" si="0"/>
        <v>34.482758620689658</v>
      </c>
      <c r="K28" s="33">
        <f t="shared" si="1"/>
        <v>1896.5517241379312</v>
      </c>
      <c r="L28" s="34">
        <f t="shared" si="2"/>
        <v>4000</v>
      </c>
    </row>
    <row r="29" spans="1:15">
      <c r="A29" s="29" t="s">
        <v>21</v>
      </c>
      <c r="B29" s="30" t="s">
        <v>16</v>
      </c>
      <c r="C29" s="31">
        <v>69</v>
      </c>
      <c r="D29" s="31">
        <v>0</v>
      </c>
      <c r="E29" s="30"/>
      <c r="F29" s="30"/>
      <c r="G29" s="30"/>
      <c r="H29" s="30"/>
      <c r="I29" s="30">
        <v>500</v>
      </c>
      <c r="J29" s="32">
        <f t="shared" si="0"/>
        <v>17.241379310344829</v>
      </c>
      <c r="K29" s="33">
        <f t="shared" si="1"/>
        <v>1189.6551724137933</v>
      </c>
      <c r="L29" s="34">
        <f t="shared" si="2"/>
        <v>0</v>
      </c>
    </row>
    <row r="30" spans="1:15">
      <c r="A30" s="29" t="s">
        <v>23</v>
      </c>
      <c r="B30" s="30" t="s">
        <v>13</v>
      </c>
      <c r="C30" s="31">
        <v>67</v>
      </c>
      <c r="D30" s="31">
        <v>6.7</v>
      </c>
      <c r="E30" s="30"/>
      <c r="F30" s="30"/>
      <c r="G30" s="30"/>
      <c r="H30" s="30"/>
      <c r="I30" s="30">
        <v>400</v>
      </c>
      <c r="J30" s="32">
        <f t="shared" si="0"/>
        <v>13.793103448275861</v>
      </c>
      <c r="K30" s="33">
        <f t="shared" si="1"/>
        <v>924.13793103448268</v>
      </c>
      <c r="L30" s="34">
        <f t="shared" si="2"/>
        <v>2680</v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 t="s">
        <v>40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2:O50"/>
  <sheetViews>
    <sheetView workbookViewId="0">
      <selection activeCell="M4" sqref="M4"/>
    </sheetView>
  </sheetViews>
  <sheetFormatPr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5" ht="21">
      <c r="A2" s="48" t="s">
        <v>47</v>
      </c>
      <c r="B2" s="48"/>
    </row>
    <row r="4" spans="1:15">
      <c r="A4" s="17" t="s">
        <v>72</v>
      </c>
      <c r="M4" s="17" t="s">
        <v>71</v>
      </c>
    </row>
    <row r="5" spans="1:1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5">
      <c r="A6" s="23" t="s">
        <v>0</v>
      </c>
      <c r="B6" s="30" t="s">
        <v>0</v>
      </c>
      <c r="C6" s="25">
        <v>0</v>
      </c>
      <c r="D6" s="25">
        <v>0</v>
      </c>
      <c r="E6" s="24"/>
      <c r="F6" s="24"/>
      <c r="G6" s="24"/>
      <c r="H6" s="24"/>
      <c r="I6" s="24">
        <v>150</v>
      </c>
      <c r="J6" s="26">
        <f>IF(I6="","",I6/29)</f>
        <v>5.1724137931034484</v>
      </c>
      <c r="K6" s="27">
        <f>IF(C6="","",IF(J6="","",J6*C6))</f>
        <v>0</v>
      </c>
      <c r="L6" s="28">
        <f>IF(D6="","",IF(I6="","",I6*D6))</f>
        <v>0</v>
      </c>
      <c r="M6" s="18" t="s">
        <v>0</v>
      </c>
      <c r="N6" s="19">
        <v>1000</v>
      </c>
      <c r="O6" s="17">
        <v>930</v>
      </c>
    </row>
    <row r="7" spans="1:15">
      <c r="A7" s="29" t="s">
        <v>2</v>
      </c>
      <c r="B7" s="30" t="s">
        <v>0</v>
      </c>
      <c r="C7" s="31">
        <v>7</v>
      </c>
      <c r="D7" s="31">
        <v>2</v>
      </c>
      <c r="E7" s="30"/>
      <c r="F7" s="30"/>
      <c r="G7" s="30"/>
      <c r="H7" s="30"/>
      <c r="I7" s="30">
        <v>55</v>
      </c>
      <c r="J7" s="32">
        <f t="shared" ref="J7:J49" si="0">IF(I7="","",I7/29)</f>
        <v>1.896551724137931</v>
      </c>
      <c r="K7" s="33">
        <f t="shared" ref="K7:K49" si="1">IF(C7="","",IF(J7="","",J7*C7))</f>
        <v>13.275862068965518</v>
      </c>
      <c r="L7" s="34">
        <f t="shared" ref="L7:L49" si="2">IF(D7="","",IF(I7="","",I7*D7))</f>
        <v>110</v>
      </c>
      <c r="M7" s="17" t="s">
        <v>27</v>
      </c>
      <c r="O7" s="17">
        <v>0</v>
      </c>
    </row>
    <row r="8" spans="1:15">
      <c r="A8" s="29" t="s">
        <v>4</v>
      </c>
      <c r="B8" s="30" t="s">
        <v>0</v>
      </c>
      <c r="C8" s="31">
        <v>8</v>
      </c>
      <c r="D8" s="31">
        <v>2</v>
      </c>
      <c r="E8" s="30"/>
      <c r="F8" s="30"/>
      <c r="G8" s="30"/>
      <c r="H8" s="30"/>
      <c r="I8" s="30">
        <v>100</v>
      </c>
      <c r="J8" s="32">
        <f t="shared" si="0"/>
        <v>3.4482758620689653</v>
      </c>
      <c r="K8" s="33">
        <f t="shared" si="1"/>
        <v>27.586206896551722</v>
      </c>
      <c r="L8" s="34">
        <f t="shared" si="2"/>
        <v>200</v>
      </c>
      <c r="M8" s="17" t="s">
        <v>10</v>
      </c>
      <c r="O8" s="17">
        <v>0</v>
      </c>
    </row>
    <row r="9" spans="1:15">
      <c r="A9" s="29" t="s">
        <v>22</v>
      </c>
      <c r="B9" s="30" t="s">
        <v>0</v>
      </c>
      <c r="C9" s="31">
        <v>10</v>
      </c>
      <c r="D9" s="31">
        <v>2.2999999999999998</v>
      </c>
      <c r="E9" s="30"/>
      <c r="F9" s="30"/>
      <c r="G9" s="30"/>
      <c r="H9" s="30"/>
      <c r="I9" s="30">
        <v>25</v>
      </c>
      <c r="J9" s="32">
        <f t="shared" si="0"/>
        <v>0.86206896551724133</v>
      </c>
      <c r="K9" s="33">
        <f t="shared" si="1"/>
        <v>8.6206896551724128</v>
      </c>
      <c r="L9" s="34">
        <f t="shared" si="2"/>
        <v>57.499999999999993</v>
      </c>
      <c r="M9" s="17" t="s">
        <v>29</v>
      </c>
      <c r="O9" s="17">
        <v>0</v>
      </c>
    </row>
    <row r="10" spans="1:15">
      <c r="A10" s="29" t="s">
        <v>5</v>
      </c>
      <c r="B10" s="30" t="s">
        <v>0</v>
      </c>
      <c r="C10" s="31">
        <v>30</v>
      </c>
      <c r="D10" s="31">
        <v>2.2999999999999998</v>
      </c>
      <c r="E10" s="30"/>
      <c r="F10" s="30"/>
      <c r="G10" s="30"/>
      <c r="H10" s="30"/>
      <c r="I10" s="30">
        <v>150</v>
      </c>
      <c r="J10" s="32">
        <f t="shared" si="0"/>
        <v>5.1724137931034484</v>
      </c>
      <c r="K10" s="33">
        <f t="shared" si="1"/>
        <v>155.17241379310346</v>
      </c>
      <c r="L10" s="34">
        <f t="shared" si="2"/>
        <v>345</v>
      </c>
      <c r="M10" s="17" t="s">
        <v>13</v>
      </c>
      <c r="O10" s="17">
        <v>0</v>
      </c>
    </row>
    <row r="11" spans="1:15">
      <c r="A11" s="29" t="s">
        <v>6</v>
      </c>
      <c r="B11" s="30" t="s">
        <v>0</v>
      </c>
      <c r="C11" s="31">
        <v>20</v>
      </c>
      <c r="D11" s="31">
        <v>2.2999999999999998</v>
      </c>
      <c r="E11" s="30"/>
      <c r="F11" s="30"/>
      <c r="G11" s="30"/>
      <c r="H11" s="30"/>
      <c r="I11" s="30">
        <v>100</v>
      </c>
      <c r="J11" s="32">
        <f t="shared" si="0"/>
        <v>3.4482758620689653</v>
      </c>
      <c r="K11" s="33">
        <f t="shared" si="1"/>
        <v>68.965517241379303</v>
      </c>
      <c r="L11" s="34">
        <f t="shared" si="2"/>
        <v>229.99999999999997</v>
      </c>
      <c r="M11" s="17" t="s">
        <v>14</v>
      </c>
      <c r="O11" s="17">
        <v>0</v>
      </c>
    </row>
    <row r="12" spans="1:15">
      <c r="A12" s="29" t="s">
        <v>8</v>
      </c>
      <c r="B12" s="30" t="s">
        <v>0</v>
      </c>
      <c r="C12" s="31">
        <v>11</v>
      </c>
      <c r="D12" s="31">
        <v>2.5</v>
      </c>
      <c r="E12" s="30"/>
      <c r="F12" s="30"/>
      <c r="G12" s="30"/>
      <c r="H12" s="30"/>
      <c r="I12" s="30">
        <v>200</v>
      </c>
      <c r="J12" s="32">
        <f t="shared" si="0"/>
        <v>6.8965517241379306</v>
      </c>
      <c r="K12" s="33">
        <f t="shared" si="1"/>
        <v>75.862068965517238</v>
      </c>
      <c r="L12" s="34">
        <f t="shared" si="2"/>
        <v>500</v>
      </c>
      <c r="M12" s="17" t="s">
        <v>16</v>
      </c>
      <c r="O12" s="17">
        <v>0</v>
      </c>
    </row>
    <row r="13" spans="1:15">
      <c r="A13" s="29" t="s">
        <v>9</v>
      </c>
      <c r="B13" s="30" t="s">
        <v>0</v>
      </c>
      <c r="C13" s="31">
        <v>18</v>
      </c>
      <c r="D13" s="31">
        <v>3</v>
      </c>
      <c r="E13" s="30"/>
      <c r="F13" s="30"/>
      <c r="G13" s="30"/>
      <c r="H13" s="30"/>
      <c r="I13" s="30">
        <v>50</v>
      </c>
      <c r="J13" s="32">
        <f t="shared" si="0"/>
        <v>1.7241379310344827</v>
      </c>
      <c r="K13" s="33">
        <f t="shared" si="1"/>
        <v>31.034482758620687</v>
      </c>
      <c r="L13" s="34">
        <f t="shared" si="2"/>
        <v>150</v>
      </c>
      <c r="M13" s="17" t="s">
        <v>4</v>
      </c>
      <c r="O13" s="17">
        <v>0</v>
      </c>
    </row>
    <row r="14" spans="1:15">
      <c r="A14" s="29" t="s">
        <v>10</v>
      </c>
      <c r="B14" s="30" t="s">
        <v>0</v>
      </c>
      <c r="C14" s="31">
        <v>10</v>
      </c>
      <c r="D14" s="31">
        <v>3</v>
      </c>
      <c r="E14" s="30"/>
      <c r="F14" s="30"/>
      <c r="G14" s="30"/>
      <c r="H14" s="30"/>
      <c r="I14" s="30">
        <v>100</v>
      </c>
      <c r="J14" s="32">
        <f t="shared" si="0"/>
        <v>3.4482758620689653</v>
      </c>
      <c r="K14" s="33">
        <f t="shared" si="1"/>
        <v>34.482758620689651</v>
      </c>
      <c r="L14" s="34">
        <f t="shared" si="2"/>
        <v>300</v>
      </c>
      <c r="M14" s="17" t="s">
        <v>15</v>
      </c>
      <c r="O14" s="17">
        <v>0</v>
      </c>
    </row>
    <row r="15" spans="1:15">
      <c r="A15" s="29" t="s">
        <v>29</v>
      </c>
      <c r="B15" s="30" t="s">
        <v>73</v>
      </c>
      <c r="C15" s="31"/>
      <c r="D15" s="31"/>
      <c r="E15" s="30"/>
      <c r="F15" s="30"/>
      <c r="G15" s="30"/>
      <c r="H15" s="30"/>
      <c r="I15" s="30">
        <v>100</v>
      </c>
      <c r="J15" s="32">
        <f t="shared" si="0"/>
        <v>3.4482758620689653</v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5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</row>
    <row r="19" spans="1:1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 t="s">
        <v>40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2:O50"/>
  <sheetViews>
    <sheetView workbookViewId="0">
      <selection activeCell="M4" sqref="M4"/>
    </sheetView>
  </sheetViews>
  <sheetFormatPr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5" ht="21">
      <c r="A2" s="48" t="s">
        <v>45</v>
      </c>
      <c r="B2" s="48"/>
    </row>
    <row r="4" spans="1:15">
      <c r="A4" s="17" t="s">
        <v>72</v>
      </c>
      <c r="M4" s="17" t="s">
        <v>71</v>
      </c>
    </row>
    <row r="5" spans="1:1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5">
      <c r="A6" s="23" t="s">
        <v>0</v>
      </c>
      <c r="B6" s="30" t="s">
        <v>0</v>
      </c>
      <c r="C6" s="25">
        <v>0</v>
      </c>
      <c r="D6" s="25">
        <v>0</v>
      </c>
      <c r="E6" s="24"/>
      <c r="F6" s="24"/>
      <c r="G6" s="24"/>
      <c r="H6" s="24"/>
      <c r="I6" s="24">
        <v>700</v>
      </c>
      <c r="J6" s="26">
        <f>IF(I6="","",I6/29)</f>
        <v>24.137931034482758</v>
      </c>
      <c r="K6" s="27">
        <f>IF(C6="","",IF(J6="","",J6*C6))</f>
        <v>0</v>
      </c>
      <c r="L6" s="28">
        <f>IF(D6="","",IF(I6="","",I6*D6))</f>
        <v>0</v>
      </c>
      <c r="M6" s="18" t="s">
        <v>0</v>
      </c>
      <c r="N6" s="19">
        <v>2500</v>
      </c>
      <c r="O6" s="17">
        <v>2400</v>
      </c>
    </row>
    <row r="7" spans="1:15">
      <c r="A7" s="29" t="s">
        <v>1</v>
      </c>
      <c r="B7" s="30" t="s">
        <v>0</v>
      </c>
      <c r="C7" s="31">
        <v>7</v>
      </c>
      <c r="D7" s="31">
        <v>2</v>
      </c>
      <c r="E7" s="30"/>
      <c r="F7" s="30"/>
      <c r="G7" s="30"/>
      <c r="H7" s="30"/>
      <c r="I7" s="30">
        <v>150</v>
      </c>
      <c r="J7" s="32">
        <f t="shared" ref="J7:J49" si="0">IF(I7="","",I7/29)</f>
        <v>5.1724137931034484</v>
      </c>
      <c r="K7" s="33">
        <f t="shared" ref="K7:K49" si="1">IF(C7="","",IF(J7="","",J7*C7))</f>
        <v>36.206896551724142</v>
      </c>
      <c r="L7" s="34">
        <f t="shared" ref="L7:L49" si="2">IF(D7="","",IF(I7="","",I7*D7))</f>
        <v>300</v>
      </c>
      <c r="M7" s="17" t="s">
        <v>27</v>
      </c>
      <c r="N7" s="17">
        <v>9000</v>
      </c>
      <c r="O7" s="17">
        <v>9000</v>
      </c>
    </row>
    <row r="8" spans="1:15">
      <c r="A8" s="29" t="s">
        <v>2</v>
      </c>
      <c r="B8" s="30" t="s">
        <v>0</v>
      </c>
      <c r="C8" s="31">
        <v>8</v>
      </c>
      <c r="D8" s="31">
        <v>2</v>
      </c>
      <c r="E8" s="30"/>
      <c r="F8" s="30"/>
      <c r="G8" s="30"/>
      <c r="H8" s="30"/>
      <c r="I8" s="30">
        <v>500</v>
      </c>
      <c r="J8" s="32">
        <f t="shared" si="0"/>
        <v>17.241379310344829</v>
      </c>
      <c r="K8" s="33">
        <f t="shared" si="1"/>
        <v>137.93103448275863</v>
      </c>
      <c r="L8" s="34">
        <f t="shared" si="2"/>
        <v>1000</v>
      </c>
      <c r="M8" s="17" t="s">
        <v>10</v>
      </c>
      <c r="O8" s="17">
        <v>0</v>
      </c>
    </row>
    <row r="9" spans="1:15">
      <c r="A9" s="29" t="s">
        <v>3</v>
      </c>
      <c r="B9" s="30" t="s">
        <v>0</v>
      </c>
      <c r="C9" s="31">
        <v>10</v>
      </c>
      <c r="D9" s="31">
        <v>2.2999999999999998</v>
      </c>
      <c r="E9" s="30"/>
      <c r="F9" s="30"/>
      <c r="G9" s="30"/>
      <c r="H9" s="30"/>
      <c r="I9" s="30">
        <v>500</v>
      </c>
      <c r="J9" s="32">
        <f t="shared" si="0"/>
        <v>17.241379310344829</v>
      </c>
      <c r="K9" s="33">
        <f t="shared" si="1"/>
        <v>172.41379310344828</v>
      </c>
      <c r="L9" s="34">
        <f t="shared" si="2"/>
        <v>1150</v>
      </c>
      <c r="M9" s="17" t="s">
        <v>29</v>
      </c>
      <c r="N9" s="17">
        <v>600</v>
      </c>
      <c r="O9" s="17">
        <v>600</v>
      </c>
    </row>
    <row r="10" spans="1:15">
      <c r="A10" s="29" t="s">
        <v>4</v>
      </c>
      <c r="B10" s="30" t="s">
        <v>27</v>
      </c>
      <c r="C10" s="31">
        <v>14</v>
      </c>
      <c r="D10" s="31">
        <v>0</v>
      </c>
      <c r="E10" s="30"/>
      <c r="F10" s="30"/>
      <c r="G10" s="30"/>
      <c r="H10" s="30"/>
      <c r="I10" s="30">
        <v>800</v>
      </c>
      <c r="J10" s="32">
        <f t="shared" si="0"/>
        <v>27.586206896551722</v>
      </c>
      <c r="K10" s="33">
        <f t="shared" si="1"/>
        <v>386.20689655172413</v>
      </c>
      <c r="L10" s="34">
        <f t="shared" si="2"/>
        <v>0</v>
      </c>
      <c r="M10" s="17" t="s">
        <v>13</v>
      </c>
      <c r="O10" s="17">
        <v>0</v>
      </c>
    </row>
    <row r="11" spans="1:15">
      <c r="A11" s="29" t="s">
        <v>22</v>
      </c>
      <c r="B11" s="30" t="s">
        <v>0</v>
      </c>
      <c r="C11" s="31">
        <v>20</v>
      </c>
      <c r="D11" s="31">
        <v>2.2999999999999998</v>
      </c>
      <c r="E11" s="30"/>
      <c r="F11" s="30"/>
      <c r="G11" s="30"/>
      <c r="H11" s="30"/>
      <c r="I11" s="30">
        <v>400</v>
      </c>
      <c r="J11" s="32">
        <f t="shared" si="0"/>
        <v>13.793103448275861</v>
      </c>
      <c r="K11" s="33">
        <f t="shared" si="1"/>
        <v>275.86206896551721</v>
      </c>
      <c r="L11" s="34">
        <f t="shared" si="2"/>
        <v>919.99999999999989</v>
      </c>
      <c r="M11" s="17" t="s">
        <v>14</v>
      </c>
      <c r="O11" s="17">
        <v>0</v>
      </c>
    </row>
    <row r="12" spans="1:15">
      <c r="A12" s="29" t="s">
        <v>5</v>
      </c>
      <c r="B12" s="30" t="s">
        <v>27</v>
      </c>
      <c r="C12" s="31">
        <v>21</v>
      </c>
      <c r="D12" s="31">
        <v>2.5</v>
      </c>
      <c r="E12" s="30"/>
      <c r="F12" s="30"/>
      <c r="G12" s="30"/>
      <c r="H12" s="30"/>
      <c r="I12" s="30">
        <v>700</v>
      </c>
      <c r="J12" s="32">
        <f t="shared" si="0"/>
        <v>24.137931034482758</v>
      </c>
      <c r="K12" s="33">
        <f t="shared" si="1"/>
        <v>506.89655172413791</v>
      </c>
      <c r="L12" s="34">
        <f t="shared" si="2"/>
        <v>1750</v>
      </c>
      <c r="M12" s="17" t="s">
        <v>16</v>
      </c>
      <c r="O12" s="17">
        <v>0</v>
      </c>
    </row>
    <row r="13" spans="1:15">
      <c r="A13" s="29" t="s">
        <v>6</v>
      </c>
      <c r="B13" s="30" t="s">
        <v>27</v>
      </c>
      <c r="C13" s="31">
        <v>19</v>
      </c>
      <c r="D13" s="31">
        <v>3</v>
      </c>
      <c r="E13" s="30"/>
      <c r="F13" s="30"/>
      <c r="G13" s="30"/>
      <c r="H13" s="30"/>
      <c r="I13" s="30">
        <v>800</v>
      </c>
      <c r="J13" s="32">
        <f t="shared" si="0"/>
        <v>27.586206896551722</v>
      </c>
      <c r="K13" s="33">
        <f t="shared" si="1"/>
        <v>524.13793103448268</v>
      </c>
      <c r="L13" s="34">
        <f t="shared" si="2"/>
        <v>2400</v>
      </c>
      <c r="M13" s="17" t="s">
        <v>4</v>
      </c>
      <c r="O13" s="17">
        <v>0</v>
      </c>
    </row>
    <row r="14" spans="1:15">
      <c r="A14" s="29" t="s">
        <v>7</v>
      </c>
      <c r="B14" s="30" t="s">
        <v>27</v>
      </c>
      <c r="C14" s="31">
        <v>1</v>
      </c>
      <c r="D14" s="31">
        <v>3</v>
      </c>
      <c r="E14" s="30"/>
      <c r="F14" s="30"/>
      <c r="G14" s="30"/>
      <c r="H14" s="30"/>
      <c r="I14" s="30">
        <v>400</v>
      </c>
      <c r="J14" s="32">
        <f t="shared" si="0"/>
        <v>13.793103448275861</v>
      </c>
      <c r="K14" s="33">
        <f t="shared" si="1"/>
        <v>13.793103448275861</v>
      </c>
      <c r="L14" s="34">
        <f t="shared" si="2"/>
        <v>1200</v>
      </c>
      <c r="M14" s="17" t="s">
        <v>15</v>
      </c>
      <c r="O14" s="17">
        <v>0</v>
      </c>
    </row>
    <row r="15" spans="1:15">
      <c r="A15" s="29" t="s">
        <v>8</v>
      </c>
      <c r="B15" s="30" t="s">
        <v>27</v>
      </c>
      <c r="C15" s="31">
        <v>13</v>
      </c>
      <c r="D15" s="31">
        <v>2</v>
      </c>
      <c r="E15" s="30"/>
      <c r="F15" s="30"/>
      <c r="G15" s="30"/>
      <c r="H15" s="30"/>
      <c r="I15" s="30">
        <v>400</v>
      </c>
      <c r="J15" s="32">
        <f t="shared" si="0"/>
        <v>13.793103448275861</v>
      </c>
      <c r="K15" s="33">
        <f t="shared" si="1"/>
        <v>179.31034482758619</v>
      </c>
      <c r="L15" s="34">
        <f t="shared" si="2"/>
        <v>800</v>
      </c>
      <c r="M15" s="17" t="s">
        <v>3</v>
      </c>
      <c r="O15" s="17">
        <v>0</v>
      </c>
    </row>
    <row r="16" spans="1:15">
      <c r="A16" s="29" t="s">
        <v>9</v>
      </c>
      <c r="B16" s="30" t="s">
        <v>27</v>
      </c>
      <c r="C16" s="31">
        <v>23</v>
      </c>
      <c r="D16" s="31">
        <v>4</v>
      </c>
      <c r="E16" s="30"/>
      <c r="F16" s="30"/>
      <c r="G16" s="30"/>
      <c r="H16" s="30"/>
      <c r="I16" s="30">
        <v>800</v>
      </c>
      <c r="J16" s="32">
        <f t="shared" si="0"/>
        <v>27.586206896551722</v>
      </c>
      <c r="K16" s="33">
        <f t="shared" si="1"/>
        <v>634.48275862068965</v>
      </c>
      <c r="L16" s="34">
        <f t="shared" si="2"/>
        <v>3200</v>
      </c>
      <c r="M16" s="17" t="s">
        <v>5</v>
      </c>
      <c r="O16" s="17">
        <v>0</v>
      </c>
    </row>
    <row r="17" spans="1:15">
      <c r="A17" s="29" t="s">
        <v>10</v>
      </c>
      <c r="B17" s="30" t="s">
        <v>27</v>
      </c>
      <c r="C17" s="31">
        <v>46</v>
      </c>
      <c r="D17" s="31">
        <v>4</v>
      </c>
      <c r="E17" s="30"/>
      <c r="F17" s="30"/>
      <c r="G17" s="30"/>
      <c r="H17" s="30"/>
      <c r="I17" s="30">
        <v>800</v>
      </c>
      <c r="J17" s="32">
        <f t="shared" si="0"/>
        <v>27.586206896551722</v>
      </c>
      <c r="K17" s="33">
        <f t="shared" si="1"/>
        <v>1268.9655172413793</v>
      </c>
      <c r="L17" s="34">
        <f t="shared" si="2"/>
        <v>3200</v>
      </c>
      <c r="M17" s="17" t="s">
        <v>6</v>
      </c>
      <c r="O17" s="17">
        <v>0</v>
      </c>
    </row>
    <row r="18" spans="1:15">
      <c r="A18" s="29" t="s">
        <v>29</v>
      </c>
      <c r="B18" s="30" t="s">
        <v>27</v>
      </c>
      <c r="C18" s="31">
        <v>32</v>
      </c>
      <c r="D18" s="31">
        <v>3.5</v>
      </c>
      <c r="E18" s="30"/>
      <c r="F18" s="30"/>
      <c r="G18" s="30"/>
      <c r="H18" s="30"/>
      <c r="I18" s="30">
        <v>1000</v>
      </c>
      <c r="J18" s="32">
        <f t="shared" si="0"/>
        <v>34.482758620689658</v>
      </c>
      <c r="K18" s="33">
        <f t="shared" si="1"/>
        <v>1103.4482758620691</v>
      </c>
      <c r="L18" s="34">
        <f t="shared" si="2"/>
        <v>3500</v>
      </c>
    </row>
    <row r="19" spans="1:15">
      <c r="A19" s="29" t="s">
        <v>11</v>
      </c>
      <c r="B19" s="30" t="s">
        <v>27</v>
      </c>
      <c r="C19" s="31">
        <v>52</v>
      </c>
      <c r="D19" s="31">
        <v>2.5</v>
      </c>
      <c r="E19" s="30"/>
      <c r="F19" s="30"/>
      <c r="G19" s="30"/>
      <c r="H19" s="30"/>
      <c r="I19" s="30">
        <v>500</v>
      </c>
      <c r="J19" s="32">
        <f t="shared" si="0"/>
        <v>17.241379310344829</v>
      </c>
      <c r="K19" s="33">
        <f t="shared" si="1"/>
        <v>896.55172413793116</v>
      </c>
      <c r="L19" s="34">
        <f t="shared" si="2"/>
        <v>1250</v>
      </c>
    </row>
    <row r="20" spans="1:15">
      <c r="A20" s="29" t="s">
        <v>12</v>
      </c>
      <c r="B20" s="30" t="s">
        <v>27</v>
      </c>
      <c r="C20" s="31">
        <v>28</v>
      </c>
      <c r="D20" s="31">
        <v>4.0999999999999996</v>
      </c>
      <c r="E20" s="30"/>
      <c r="F20" s="30"/>
      <c r="G20" s="30"/>
      <c r="H20" s="30"/>
      <c r="I20" s="30">
        <v>400</v>
      </c>
      <c r="J20" s="32">
        <f t="shared" si="0"/>
        <v>13.793103448275861</v>
      </c>
      <c r="K20" s="33">
        <f t="shared" si="1"/>
        <v>386.20689655172413</v>
      </c>
      <c r="L20" s="34">
        <f t="shared" si="2"/>
        <v>1639.9999999999998</v>
      </c>
    </row>
    <row r="21" spans="1:15">
      <c r="A21" s="29" t="s">
        <v>13</v>
      </c>
      <c r="B21" s="30" t="s">
        <v>27</v>
      </c>
      <c r="C21" s="31">
        <v>49</v>
      </c>
      <c r="D21" s="31">
        <v>4</v>
      </c>
      <c r="E21" s="30"/>
      <c r="F21" s="30"/>
      <c r="G21" s="30"/>
      <c r="H21" s="30"/>
      <c r="I21" s="30">
        <v>400</v>
      </c>
      <c r="J21" s="32">
        <f t="shared" si="0"/>
        <v>13.793103448275861</v>
      </c>
      <c r="K21" s="33">
        <f t="shared" si="1"/>
        <v>675.86206896551721</v>
      </c>
      <c r="L21" s="34">
        <f t="shared" si="2"/>
        <v>1600</v>
      </c>
    </row>
    <row r="22" spans="1:15">
      <c r="A22" s="29" t="s">
        <v>14</v>
      </c>
      <c r="B22" s="30" t="s">
        <v>27</v>
      </c>
      <c r="C22" s="31">
        <v>65</v>
      </c>
      <c r="D22" s="31">
        <v>4.3</v>
      </c>
      <c r="E22" s="30"/>
      <c r="F22" s="30"/>
      <c r="G22" s="30"/>
      <c r="H22" s="30"/>
      <c r="I22" s="30">
        <v>1000</v>
      </c>
      <c r="J22" s="32">
        <f t="shared" si="0"/>
        <v>34.482758620689658</v>
      </c>
      <c r="K22" s="33">
        <f t="shared" si="1"/>
        <v>2241.3793103448279</v>
      </c>
      <c r="L22" s="34">
        <f t="shared" si="2"/>
        <v>4300</v>
      </c>
    </row>
    <row r="23" spans="1:15">
      <c r="A23" s="29" t="s">
        <v>15</v>
      </c>
      <c r="B23" s="30" t="s">
        <v>27</v>
      </c>
      <c r="C23" s="31">
        <v>50</v>
      </c>
      <c r="D23" s="31">
        <v>4.3</v>
      </c>
      <c r="E23" s="30"/>
      <c r="F23" s="30"/>
      <c r="G23" s="30"/>
      <c r="H23" s="30"/>
      <c r="I23" s="30">
        <v>400</v>
      </c>
      <c r="J23" s="32">
        <f t="shared" si="0"/>
        <v>13.793103448275861</v>
      </c>
      <c r="K23" s="33">
        <f t="shared" si="1"/>
        <v>689.65517241379303</v>
      </c>
      <c r="L23" s="34">
        <f t="shared" si="2"/>
        <v>1720</v>
      </c>
    </row>
    <row r="24" spans="1:15">
      <c r="A24" s="29" t="s">
        <v>16</v>
      </c>
      <c r="B24" s="30" t="s">
        <v>29</v>
      </c>
      <c r="C24" s="31">
        <v>74</v>
      </c>
      <c r="D24" s="31">
        <v>2.5</v>
      </c>
      <c r="E24" s="30"/>
      <c r="F24" s="30"/>
      <c r="G24" s="30"/>
      <c r="H24" s="30"/>
      <c r="I24" s="30">
        <v>600</v>
      </c>
      <c r="J24" s="32">
        <f t="shared" si="0"/>
        <v>20.689655172413794</v>
      </c>
      <c r="K24" s="33">
        <f t="shared" si="1"/>
        <v>1531.0344827586207</v>
      </c>
      <c r="L24" s="34">
        <f t="shared" si="2"/>
        <v>1500</v>
      </c>
    </row>
    <row r="25" spans="1:15">
      <c r="A25" s="29" t="s">
        <v>17</v>
      </c>
      <c r="B25" s="30" t="s">
        <v>0</v>
      </c>
      <c r="C25" s="31">
        <v>30</v>
      </c>
      <c r="D25" s="31">
        <v>5</v>
      </c>
      <c r="E25" s="30"/>
      <c r="F25" s="30"/>
      <c r="G25" s="30"/>
      <c r="H25" s="30"/>
      <c r="I25" s="30">
        <v>150</v>
      </c>
      <c r="J25" s="32">
        <f t="shared" si="0"/>
        <v>5.1724137931034484</v>
      </c>
      <c r="K25" s="33">
        <f t="shared" si="1"/>
        <v>155.17241379310346</v>
      </c>
      <c r="L25" s="34">
        <f t="shared" si="2"/>
        <v>750</v>
      </c>
    </row>
    <row r="26" spans="1:15">
      <c r="A26" s="29" t="s">
        <v>18</v>
      </c>
      <c r="B26" s="30" t="s">
        <v>27</v>
      </c>
      <c r="C26" s="31">
        <v>27</v>
      </c>
      <c r="D26" s="31">
        <v>6</v>
      </c>
      <c r="E26" s="30"/>
      <c r="F26" s="30"/>
      <c r="G26" s="30"/>
      <c r="H26" s="30"/>
      <c r="I26" s="30">
        <v>200</v>
      </c>
      <c r="J26" s="32">
        <f t="shared" si="0"/>
        <v>6.8965517241379306</v>
      </c>
      <c r="K26" s="33">
        <f t="shared" si="1"/>
        <v>186.20689655172413</v>
      </c>
      <c r="L26" s="34">
        <f t="shared" si="2"/>
        <v>1200</v>
      </c>
    </row>
    <row r="27" spans="1:15">
      <c r="A27" s="29" t="s">
        <v>19</v>
      </c>
      <c r="B27" s="30" t="s">
        <v>27</v>
      </c>
      <c r="C27" s="31">
        <v>16</v>
      </c>
      <c r="D27" s="31">
        <v>5.5</v>
      </c>
      <c r="E27" s="30"/>
      <c r="F27" s="30"/>
      <c r="G27" s="30"/>
      <c r="H27" s="30"/>
      <c r="I27" s="30">
        <v>200</v>
      </c>
      <c r="J27" s="32">
        <f t="shared" si="0"/>
        <v>6.8965517241379306</v>
      </c>
      <c r="K27" s="33">
        <f t="shared" si="1"/>
        <v>110.34482758620689</v>
      </c>
      <c r="L27" s="34">
        <f t="shared" si="2"/>
        <v>1100</v>
      </c>
    </row>
    <row r="28" spans="1:15">
      <c r="A28" s="29" t="s">
        <v>20</v>
      </c>
      <c r="B28" s="30" t="s">
        <v>27</v>
      </c>
      <c r="C28" s="31">
        <v>23</v>
      </c>
      <c r="D28" s="31">
        <v>6.7</v>
      </c>
      <c r="E28" s="30"/>
      <c r="F28" s="30"/>
      <c r="G28" s="30"/>
      <c r="H28" s="30"/>
      <c r="I28" s="30">
        <v>200</v>
      </c>
      <c r="J28" s="32">
        <f t="shared" si="0"/>
        <v>6.8965517241379306</v>
      </c>
      <c r="K28" s="33">
        <f t="shared" si="1"/>
        <v>158.62068965517241</v>
      </c>
      <c r="L28" s="34">
        <f t="shared" si="2"/>
        <v>1340</v>
      </c>
    </row>
    <row r="29" spans="1:15">
      <c r="A29" s="29" t="s">
        <v>21</v>
      </c>
      <c r="B29" s="30" t="s">
        <v>73</v>
      </c>
      <c r="C29" s="31"/>
      <c r="D29" s="31"/>
      <c r="E29" s="30"/>
      <c r="F29" s="30"/>
      <c r="G29" s="30"/>
      <c r="H29" s="30"/>
      <c r="I29" s="30">
        <v>120</v>
      </c>
      <c r="J29" s="32">
        <f t="shared" si="0"/>
        <v>4.1379310344827589</v>
      </c>
      <c r="K29" s="33" t="str">
        <f t="shared" si="1"/>
        <v/>
      </c>
      <c r="L29" s="34" t="str">
        <f t="shared" si="2"/>
        <v/>
      </c>
    </row>
    <row r="30" spans="1:15">
      <c r="A30" s="29" t="s">
        <v>23</v>
      </c>
      <c r="B30" s="30" t="s">
        <v>73</v>
      </c>
      <c r="C30" s="31"/>
      <c r="D30" s="31"/>
      <c r="E30" s="30"/>
      <c r="F30" s="30"/>
      <c r="G30" s="30"/>
      <c r="H30" s="30"/>
      <c r="I30" s="30">
        <v>300</v>
      </c>
      <c r="J30" s="32">
        <f t="shared" si="0"/>
        <v>10.344827586206897</v>
      </c>
      <c r="K30" s="33" t="str">
        <f t="shared" si="1"/>
        <v/>
      </c>
      <c r="L30" s="34" t="str">
        <f t="shared" si="2"/>
        <v/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 t="s">
        <v>40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A2:O50"/>
  <sheetViews>
    <sheetView workbookViewId="0">
      <selection activeCell="M4" sqref="M4"/>
    </sheetView>
  </sheetViews>
  <sheetFormatPr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5" ht="21">
      <c r="A2" s="48" t="s">
        <v>48</v>
      </c>
      <c r="B2" s="48"/>
    </row>
    <row r="4" spans="1:15">
      <c r="A4" s="17" t="s">
        <v>72</v>
      </c>
      <c r="M4" s="17" t="s">
        <v>71</v>
      </c>
    </row>
    <row r="5" spans="1:1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5">
      <c r="A6" s="23" t="s">
        <v>0</v>
      </c>
      <c r="B6" s="30" t="s">
        <v>0</v>
      </c>
      <c r="C6" s="25">
        <v>0</v>
      </c>
      <c r="D6" s="25">
        <v>0</v>
      </c>
      <c r="E6" s="24"/>
      <c r="F6" s="24"/>
      <c r="G6" s="24"/>
      <c r="H6" s="24"/>
      <c r="I6" s="24">
        <v>350</v>
      </c>
      <c r="J6" s="26">
        <f>IF(I6="","",I6/29)</f>
        <v>12.068965517241379</v>
      </c>
      <c r="K6" s="27">
        <f>IF(C6="","",IF(J6="","",J6*C6))</f>
        <v>0</v>
      </c>
      <c r="L6" s="28">
        <f>IF(D6="","",IF(I6="","",I6*D6))</f>
        <v>0</v>
      </c>
      <c r="M6" s="18" t="s">
        <v>0</v>
      </c>
      <c r="N6" s="19">
        <v>1000</v>
      </c>
      <c r="O6" s="17">
        <v>1000</v>
      </c>
    </row>
    <row r="7" spans="1:15">
      <c r="A7" s="29" t="s">
        <v>1</v>
      </c>
      <c r="B7" s="30" t="s">
        <v>0</v>
      </c>
      <c r="C7" s="31">
        <v>7</v>
      </c>
      <c r="D7" s="31">
        <v>2</v>
      </c>
      <c r="E7" s="30"/>
      <c r="F7" s="30"/>
      <c r="G7" s="30"/>
      <c r="H7" s="30"/>
      <c r="I7" s="30">
        <v>100</v>
      </c>
      <c r="J7" s="32">
        <f t="shared" ref="J7:J49" si="0">IF(I7="","",I7/29)</f>
        <v>3.4482758620689653</v>
      </c>
      <c r="K7" s="33">
        <f t="shared" ref="K7:K49" si="1">IF(C7="","",IF(J7="","",J7*C7))</f>
        <v>24.137931034482758</v>
      </c>
      <c r="L7" s="34">
        <f t="shared" ref="L7:L49" si="2">IF(D7="","",IF(I7="","",I7*D7))</f>
        <v>200</v>
      </c>
      <c r="M7" s="17" t="s">
        <v>27</v>
      </c>
      <c r="N7" s="17">
        <v>6000</v>
      </c>
      <c r="O7" s="17">
        <v>6000</v>
      </c>
    </row>
    <row r="8" spans="1:15">
      <c r="A8" s="29" t="s">
        <v>2</v>
      </c>
      <c r="B8" s="30" t="s">
        <v>0</v>
      </c>
      <c r="C8" s="31">
        <v>8</v>
      </c>
      <c r="D8" s="31">
        <v>2</v>
      </c>
      <c r="E8" s="30"/>
      <c r="F8" s="30"/>
      <c r="G8" s="30"/>
      <c r="H8" s="30"/>
      <c r="I8" s="30">
        <v>200</v>
      </c>
      <c r="J8" s="32">
        <f t="shared" si="0"/>
        <v>6.8965517241379306</v>
      </c>
      <c r="K8" s="33">
        <f t="shared" si="1"/>
        <v>55.172413793103445</v>
      </c>
      <c r="L8" s="34">
        <f t="shared" si="2"/>
        <v>400</v>
      </c>
      <c r="M8" s="17" t="s">
        <v>10</v>
      </c>
      <c r="O8" s="17">
        <v>0</v>
      </c>
    </row>
    <row r="9" spans="1:15">
      <c r="A9" s="29" t="s">
        <v>3</v>
      </c>
      <c r="B9" s="30" t="s">
        <v>0</v>
      </c>
      <c r="C9" s="31">
        <v>10</v>
      </c>
      <c r="D9" s="31">
        <v>2.2999999999999998</v>
      </c>
      <c r="E9" s="30"/>
      <c r="F9" s="30"/>
      <c r="G9" s="30"/>
      <c r="H9" s="30"/>
      <c r="I9" s="30">
        <v>250</v>
      </c>
      <c r="J9" s="32">
        <f t="shared" si="0"/>
        <v>8.6206896551724146</v>
      </c>
      <c r="K9" s="33">
        <f t="shared" si="1"/>
        <v>86.206896551724142</v>
      </c>
      <c r="L9" s="34">
        <f t="shared" si="2"/>
        <v>575</v>
      </c>
      <c r="M9" s="17" t="s">
        <v>29</v>
      </c>
      <c r="O9" s="17">
        <v>0</v>
      </c>
    </row>
    <row r="10" spans="1:15">
      <c r="A10" s="29" t="s">
        <v>4</v>
      </c>
      <c r="B10" s="30" t="s">
        <v>27</v>
      </c>
      <c r="C10" s="31">
        <v>14</v>
      </c>
      <c r="D10" s="31">
        <v>0</v>
      </c>
      <c r="E10" s="30"/>
      <c r="F10" s="30"/>
      <c r="G10" s="30"/>
      <c r="H10" s="30"/>
      <c r="I10" s="30">
        <v>400</v>
      </c>
      <c r="J10" s="32">
        <f t="shared" si="0"/>
        <v>13.793103448275861</v>
      </c>
      <c r="K10" s="33">
        <f t="shared" si="1"/>
        <v>193.10344827586206</v>
      </c>
      <c r="L10" s="34">
        <f t="shared" si="2"/>
        <v>0</v>
      </c>
      <c r="M10" s="17" t="s">
        <v>13</v>
      </c>
      <c r="O10" s="17">
        <v>0</v>
      </c>
    </row>
    <row r="11" spans="1:15">
      <c r="A11" s="29" t="s">
        <v>22</v>
      </c>
      <c r="B11" s="30" t="s">
        <v>0</v>
      </c>
      <c r="C11" s="31">
        <v>20</v>
      </c>
      <c r="D11" s="31">
        <v>2.2999999999999998</v>
      </c>
      <c r="E11" s="30"/>
      <c r="F11" s="30"/>
      <c r="G11" s="30"/>
      <c r="H11" s="30"/>
      <c r="I11" s="30">
        <v>100</v>
      </c>
      <c r="J11" s="32">
        <f t="shared" si="0"/>
        <v>3.4482758620689653</v>
      </c>
      <c r="K11" s="33">
        <f t="shared" si="1"/>
        <v>68.965517241379303</v>
      </c>
      <c r="L11" s="34">
        <f t="shared" si="2"/>
        <v>229.99999999999997</v>
      </c>
      <c r="M11" s="17" t="s">
        <v>14</v>
      </c>
      <c r="N11" s="17">
        <v>300</v>
      </c>
      <c r="O11" s="17">
        <v>260</v>
      </c>
    </row>
    <row r="12" spans="1:15">
      <c r="A12" s="29" t="s">
        <v>5</v>
      </c>
      <c r="B12" s="30" t="s">
        <v>27</v>
      </c>
      <c r="C12" s="31">
        <v>21</v>
      </c>
      <c r="D12" s="31">
        <v>2.5</v>
      </c>
      <c r="E12" s="30"/>
      <c r="F12" s="30"/>
      <c r="G12" s="30"/>
      <c r="H12" s="30"/>
      <c r="I12" s="30">
        <v>250</v>
      </c>
      <c r="J12" s="32">
        <f t="shared" si="0"/>
        <v>8.6206896551724146</v>
      </c>
      <c r="K12" s="33">
        <f t="shared" si="1"/>
        <v>181.0344827586207</v>
      </c>
      <c r="L12" s="34">
        <f t="shared" si="2"/>
        <v>625</v>
      </c>
      <c r="M12" s="17" t="s">
        <v>16</v>
      </c>
      <c r="N12" s="17">
        <v>600</v>
      </c>
      <c r="O12" s="17">
        <v>100</v>
      </c>
    </row>
    <row r="13" spans="1:15">
      <c r="A13" s="29" t="s">
        <v>6</v>
      </c>
      <c r="B13" s="30" t="s">
        <v>27</v>
      </c>
      <c r="C13" s="31">
        <v>19</v>
      </c>
      <c r="D13" s="31">
        <v>3</v>
      </c>
      <c r="E13" s="30"/>
      <c r="F13" s="30"/>
      <c r="G13" s="30"/>
      <c r="H13" s="30"/>
      <c r="I13" s="30">
        <v>300</v>
      </c>
      <c r="J13" s="32">
        <f t="shared" si="0"/>
        <v>10.344827586206897</v>
      </c>
      <c r="K13" s="33">
        <f t="shared" si="1"/>
        <v>196.55172413793105</v>
      </c>
      <c r="L13" s="34">
        <f t="shared" si="2"/>
        <v>900</v>
      </c>
      <c r="M13" s="17" t="s">
        <v>4</v>
      </c>
      <c r="N13" s="17">
        <v>300</v>
      </c>
      <c r="O13" s="17">
        <v>300</v>
      </c>
    </row>
    <row r="14" spans="1:15">
      <c r="A14" s="29" t="s">
        <v>7</v>
      </c>
      <c r="B14" s="30" t="s">
        <v>27</v>
      </c>
      <c r="C14" s="31">
        <v>1</v>
      </c>
      <c r="D14" s="31">
        <v>3</v>
      </c>
      <c r="E14" s="30"/>
      <c r="F14" s="30"/>
      <c r="G14" s="30"/>
      <c r="H14" s="30"/>
      <c r="I14" s="30">
        <v>250</v>
      </c>
      <c r="J14" s="32">
        <f t="shared" si="0"/>
        <v>8.6206896551724146</v>
      </c>
      <c r="K14" s="33">
        <f t="shared" si="1"/>
        <v>8.6206896551724146</v>
      </c>
      <c r="L14" s="34">
        <f t="shared" si="2"/>
        <v>750</v>
      </c>
      <c r="M14" s="17" t="s">
        <v>15</v>
      </c>
      <c r="O14" s="17">
        <v>0</v>
      </c>
    </row>
    <row r="15" spans="1:15">
      <c r="A15" s="29" t="s">
        <v>8</v>
      </c>
      <c r="B15" s="30" t="s">
        <v>27</v>
      </c>
      <c r="C15" s="31">
        <v>13</v>
      </c>
      <c r="D15" s="31">
        <v>2</v>
      </c>
      <c r="E15" s="30"/>
      <c r="F15" s="30"/>
      <c r="G15" s="30"/>
      <c r="H15" s="30"/>
      <c r="I15" s="30">
        <v>300</v>
      </c>
      <c r="J15" s="32">
        <f t="shared" si="0"/>
        <v>10.344827586206897</v>
      </c>
      <c r="K15" s="33">
        <f t="shared" si="1"/>
        <v>134.48275862068965</v>
      </c>
      <c r="L15" s="34">
        <f t="shared" si="2"/>
        <v>600</v>
      </c>
      <c r="M15" s="17" t="s">
        <v>3</v>
      </c>
      <c r="O15" s="17">
        <v>0</v>
      </c>
    </row>
    <row r="16" spans="1:15">
      <c r="A16" s="29" t="s">
        <v>9</v>
      </c>
      <c r="B16" s="30" t="s">
        <v>27</v>
      </c>
      <c r="C16" s="31">
        <v>23</v>
      </c>
      <c r="D16" s="31">
        <v>4</v>
      </c>
      <c r="E16" s="30"/>
      <c r="F16" s="30"/>
      <c r="G16" s="30"/>
      <c r="H16" s="30"/>
      <c r="I16" s="30">
        <v>200</v>
      </c>
      <c r="J16" s="32">
        <f t="shared" si="0"/>
        <v>6.8965517241379306</v>
      </c>
      <c r="K16" s="33">
        <f t="shared" si="1"/>
        <v>158.62068965517241</v>
      </c>
      <c r="L16" s="34">
        <f t="shared" si="2"/>
        <v>800</v>
      </c>
      <c r="M16" s="17" t="s">
        <v>5</v>
      </c>
      <c r="O16" s="17">
        <v>0</v>
      </c>
    </row>
    <row r="17" spans="1:15">
      <c r="A17" s="29" t="s">
        <v>10</v>
      </c>
      <c r="B17" s="30" t="s">
        <v>27</v>
      </c>
      <c r="C17" s="31">
        <v>46</v>
      </c>
      <c r="D17" s="31">
        <v>4</v>
      </c>
      <c r="E17" s="30"/>
      <c r="F17" s="30"/>
      <c r="G17" s="30"/>
      <c r="H17" s="30"/>
      <c r="I17" s="30">
        <v>400</v>
      </c>
      <c r="J17" s="32">
        <f t="shared" si="0"/>
        <v>13.793103448275861</v>
      </c>
      <c r="K17" s="33">
        <f t="shared" si="1"/>
        <v>634.48275862068965</v>
      </c>
      <c r="L17" s="34">
        <f t="shared" si="2"/>
        <v>1600</v>
      </c>
      <c r="M17" s="17" t="s">
        <v>6</v>
      </c>
      <c r="O17" s="17">
        <v>0</v>
      </c>
    </row>
    <row r="18" spans="1:15">
      <c r="A18" s="29" t="s">
        <v>29</v>
      </c>
      <c r="B18" s="30" t="s">
        <v>27</v>
      </c>
      <c r="C18" s="31">
        <v>32</v>
      </c>
      <c r="D18" s="31">
        <v>3.5</v>
      </c>
      <c r="E18" s="30"/>
      <c r="F18" s="30"/>
      <c r="G18" s="30"/>
      <c r="H18" s="30"/>
      <c r="I18" s="30">
        <v>400</v>
      </c>
      <c r="J18" s="32">
        <f t="shared" si="0"/>
        <v>13.793103448275861</v>
      </c>
      <c r="K18" s="33">
        <f t="shared" si="1"/>
        <v>441.37931034482756</v>
      </c>
      <c r="L18" s="34">
        <f t="shared" si="2"/>
        <v>1400</v>
      </c>
    </row>
    <row r="19" spans="1:15">
      <c r="A19" s="29" t="s">
        <v>11</v>
      </c>
      <c r="B19" s="30" t="s">
        <v>27</v>
      </c>
      <c r="C19" s="31">
        <v>52</v>
      </c>
      <c r="D19" s="31">
        <v>2.5</v>
      </c>
      <c r="E19" s="30"/>
      <c r="F19" s="30"/>
      <c r="G19" s="30"/>
      <c r="H19" s="30"/>
      <c r="I19" s="30">
        <v>800</v>
      </c>
      <c r="J19" s="32">
        <f t="shared" si="0"/>
        <v>27.586206896551722</v>
      </c>
      <c r="K19" s="33">
        <f t="shared" si="1"/>
        <v>1434.4827586206895</v>
      </c>
      <c r="L19" s="34">
        <f t="shared" si="2"/>
        <v>2000</v>
      </c>
    </row>
    <row r="20" spans="1:15">
      <c r="A20" s="29" t="s">
        <v>12</v>
      </c>
      <c r="B20" s="30" t="s">
        <v>27</v>
      </c>
      <c r="C20" s="31">
        <v>28</v>
      </c>
      <c r="D20" s="31">
        <v>4.0999999999999996</v>
      </c>
      <c r="E20" s="30"/>
      <c r="F20" s="30"/>
      <c r="G20" s="30"/>
      <c r="H20" s="30"/>
      <c r="I20" s="30">
        <v>500</v>
      </c>
      <c r="J20" s="32">
        <f t="shared" si="0"/>
        <v>17.241379310344829</v>
      </c>
      <c r="K20" s="33">
        <f t="shared" si="1"/>
        <v>482.75862068965523</v>
      </c>
      <c r="L20" s="34">
        <f t="shared" si="2"/>
        <v>2050</v>
      </c>
    </row>
    <row r="21" spans="1:15">
      <c r="A21" s="29" t="s">
        <v>13</v>
      </c>
      <c r="B21" s="30" t="s">
        <v>27</v>
      </c>
      <c r="C21" s="31">
        <v>49</v>
      </c>
      <c r="D21" s="31">
        <v>4</v>
      </c>
      <c r="E21" s="30"/>
      <c r="F21" s="30"/>
      <c r="G21" s="30"/>
      <c r="H21" s="30"/>
      <c r="I21" s="30">
        <v>400</v>
      </c>
      <c r="J21" s="32">
        <f t="shared" si="0"/>
        <v>13.793103448275861</v>
      </c>
      <c r="K21" s="33">
        <f t="shared" si="1"/>
        <v>675.86206896551721</v>
      </c>
      <c r="L21" s="34">
        <f t="shared" si="2"/>
        <v>1600</v>
      </c>
    </row>
    <row r="22" spans="1:15">
      <c r="A22" s="29" t="s">
        <v>14</v>
      </c>
      <c r="B22" s="30" t="s">
        <v>27</v>
      </c>
      <c r="C22" s="31">
        <v>65</v>
      </c>
      <c r="D22" s="31">
        <v>4.3</v>
      </c>
      <c r="E22" s="30"/>
      <c r="F22" s="30"/>
      <c r="G22" s="30"/>
      <c r="H22" s="30"/>
      <c r="I22" s="30">
        <v>800</v>
      </c>
      <c r="J22" s="32">
        <f t="shared" si="0"/>
        <v>27.586206896551722</v>
      </c>
      <c r="K22" s="33">
        <f t="shared" si="1"/>
        <v>1793.1034482758619</v>
      </c>
      <c r="L22" s="34">
        <f t="shared" si="2"/>
        <v>3440</v>
      </c>
    </row>
    <row r="23" spans="1:15">
      <c r="A23" s="29" t="s">
        <v>15</v>
      </c>
      <c r="B23" s="30" t="s">
        <v>27</v>
      </c>
      <c r="C23" s="31">
        <v>50</v>
      </c>
      <c r="D23" s="31">
        <v>4.3</v>
      </c>
      <c r="E23" s="30"/>
      <c r="F23" s="30"/>
      <c r="G23" s="30"/>
      <c r="H23" s="30"/>
      <c r="I23" s="30">
        <v>600</v>
      </c>
      <c r="J23" s="32">
        <f t="shared" si="0"/>
        <v>20.689655172413794</v>
      </c>
      <c r="K23" s="33">
        <f t="shared" si="1"/>
        <v>1034.4827586206898</v>
      </c>
      <c r="L23" s="34">
        <f t="shared" si="2"/>
        <v>2580</v>
      </c>
    </row>
    <row r="24" spans="1:15">
      <c r="A24" s="29" t="s">
        <v>16</v>
      </c>
      <c r="B24" s="30" t="s">
        <v>27</v>
      </c>
      <c r="C24" s="31">
        <v>78</v>
      </c>
      <c r="D24" s="31">
        <v>4.7</v>
      </c>
      <c r="E24" s="30"/>
      <c r="F24" s="30"/>
      <c r="G24" s="30"/>
      <c r="H24" s="30"/>
      <c r="I24" s="30">
        <v>400</v>
      </c>
      <c r="J24" s="32">
        <f t="shared" si="0"/>
        <v>13.793103448275861</v>
      </c>
      <c r="K24" s="33">
        <f t="shared" si="1"/>
        <v>1075.8620689655172</v>
      </c>
      <c r="L24" s="34">
        <f t="shared" si="2"/>
        <v>1880</v>
      </c>
    </row>
    <row r="25" spans="1:15">
      <c r="A25" s="29" t="s">
        <v>17</v>
      </c>
      <c r="B25" s="30" t="s">
        <v>4</v>
      </c>
      <c r="C25" s="31">
        <v>30</v>
      </c>
      <c r="D25" s="31">
        <v>4.5</v>
      </c>
      <c r="E25" s="30"/>
      <c r="F25" s="30"/>
      <c r="G25" s="30"/>
      <c r="H25" s="30"/>
      <c r="I25" s="30">
        <v>300</v>
      </c>
      <c r="J25" s="32">
        <f t="shared" si="0"/>
        <v>10.344827586206897</v>
      </c>
      <c r="K25" s="33">
        <f t="shared" si="1"/>
        <v>310.34482758620692</v>
      </c>
      <c r="L25" s="34">
        <f t="shared" si="2"/>
        <v>1350</v>
      </c>
    </row>
    <row r="26" spans="1:15">
      <c r="A26" s="29" t="s">
        <v>18</v>
      </c>
      <c r="B26" s="30" t="s">
        <v>73</v>
      </c>
      <c r="C26" s="31"/>
      <c r="D26" s="31"/>
      <c r="E26" s="30"/>
      <c r="F26" s="30"/>
      <c r="G26" s="30"/>
      <c r="H26" s="30"/>
      <c r="I26" s="30">
        <v>800</v>
      </c>
      <c r="J26" s="32">
        <f t="shared" si="0"/>
        <v>27.586206896551722</v>
      </c>
      <c r="K26" s="33" t="str">
        <f t="shared" si="1"/>
        <v/>
      </c>
      <c r="L26" s="34" t="str">
        <f t="shared" si="2"/>
        <v/>
      </c>
    </row>
    <row r="27" spans="1:15">
      <c r="A27" s="29" t="s">
        <v>19</v>
      </c>
      <c r="B27" s="30" t="s">
        <v>14</v>
      </c>
      <c r="C27" s="31">
        <v>48</v>
      </c>
      <c r="D27" s="31">
        <v>4</v>
      </c>
      <c r="E27" s="30"/>
      <c r="F27" s="30"/>
      <c r="G27" s="30"/>
      <c r="H27" s="30"/>
      <c r="I27" s="30">
        <v>100</v>
      </c>
      <c r="J27" s="32">
        <f t="shared" si="0"/>
        <v>3.4482758620689653</v>
      </c>
      <c r="K27" s="33">
        <f t="shared" si="1"/>
        <v>165.51724137931035</v>
      </c>
      <c r="L27" s="34">
        <f t="shared" si="2"/>
        <v>400</v>
      </c>
    </row>
    <row r="28" spans="1:15">
      <c r="A28" s="29" t="s">
        <v>20</v>
      </c>
      <c r="B28" s="30" t="s">
        <v>14</v>
      </c>
      <c r="C28" s="31">
        <v>42</v>
      </c>
      <c r="D28" s="31">
        <v>0</v>
      </c>
      <c r="E28" s="30"/>
      <c r="F28" s="30"/>
      <c r="G28" s="30"/>
      <c r="H28" s="30"/>
      <c r="I28" s="30">
        <v>100</v>
      </c>
      <c r="J28" s="32">
        <f t="shared" si="0"/>
        <v>3.4482758620689653</v>
      </c>
      <c r="K28" s="33">
        <f t="shared" si="1"/>
        <v>144.82758620689654</v>
      </c>
      <c r="L28" s="34">
        <f t="shared" si="2"/>
        <v>0</v>
      </c>
    </row>
    <row r="29" spans="1:15">
      <c r="A29" s="29" t="s">
        <v>21</v>
      </c>
      <c r="B29" s="30" t="s">
        <v>16</v>
      </c>
      <c r="C29" s="31">
        <v>69</v>
      </c>
      <c r="D29" s="31">
        <v>0</v>
      </c>
      <c r="E29" s="30"/>
      <c r="F29" s="30"/>
      <c r="G29" s="30"/>
      <c r="H29" s="30"/>
      <c r="I29" s="30">
        <v>100</v>
      </c>
      <c r="J29" s="32">
        <f t="shared" si="0"/>
        <v>3.4482758620689653</v>
      </c>
      <c r="K29" s="33">
        <f t="shared" si="1"/>
        <v>237.93103448275861</v>
      </c>
      <c r="L29" s="34">
        <f t="shared" si="2"/>
        <v>0</v>
      </c>
    </row>
    <row r="30" spans="1:15">
      <c r="A30" s="29" t="s">
        <v>23</v>
      </c>
      <c r="B30" s="30" t="s">
        <v>14</v>
      </c>
      <c r="C30" s="31">
        <v>55</v>
      </c>
      <c r="D30" s="31">
        <v>6</v>
      </c>
      <c r="E30" s="30"/>
      <c r="F30" s="30"/>
      <c r="G30" s="30"/>
      <c r="H30" s="30"/>
      <c r="I30" s="30">
        <v>60</v>
      </c>
      <c r="J30" s="32">
        <f t="shared" si="0"/>
        <v>2.0689655172413794</v>
      </c>
      <c r="K30" s="33">
        <f t="shared" si="1"/>
        <v>113.79310344827587</v>
      </c>
      <c r="L30" s="34">
        <f t="shared" si="2"/>
        <v>360</v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 t="s">
        <v>40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9"/>
  <dimension ref="A2:O50"/>
  <sheetViews>
    <sheetView workbookViewId="0">
      <selection activeCell="M4" sqref="M4"/>
    </sheetView>
  </sheetViews>
  <sheetFormatPr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5" ht="21">
      <c r="A2" s="48" t="s">
        <v>52</v>
      </c>
      <c r="B2" s="48"/>
    </row>
    <row r="4" spans="1:15">
      <c r="A4" s="17" t="s">
        <v>72</v>
      </c>
      <c r="M4" s="17" t="s">
        <v>71</v>
      </c>
    </row>
    <row r="5" spans="1:1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5">
      <c r="A6" s="23" t="s">
        <v>0</v>
      </c>
      <c r="B6" s="30" t="s">
        <v>0</v>
      </c>
      <c r="C6" s="25">
        <v>0</v>
      </c>
      <c r="D6" s="25">
        <v>0</v>
      </c>
      <c r="E6" s="24"/>
      <c r="F6" s="24"/>
      <c r="G6" s="24"/>
      <c r="H6" s="24"/>
      <c r="I6" s="24">
        <v>300</v>
      </c>
      <c r="J6" s="26">
        <f>IF(I6="","",I6/29)</f>
        <v>10.344827586206897</v>
      </c>
      <c r="K6" s="27">
        <f>IF(C6="","",IF(J6="","",J6*C6))</f>
        <v>0</v>
      </c>
      <c r="L6" s="28">
        <f>IF(D6="","",IF(I6="","",I6*D6))</f>
        <v>0</v>
      </c>
      <c r="M6" s="18" t="s">
        <v>0</v>
      </c>
      <c r="N6" s="19">
        <v>500</v>
      </c>
      <c r="O6" s="17">
        <v>500</v>
      </c>
    </row>
    <row r="7" spans="1:15">
      <c r="A7" s="29" t="s">
        <v>5</v>
      </c>
      <c r="B7" s="30" t="s">
        <v>0</v>
      </c>
      <c r="C7" s="31">
        <v>7</v>
      </c>
      <c r="D7" s="31">
        <v>2</v>
      </c>
      <c r="E7" s="30"/>
      <c r="F7" s="30"/>
      <c r="G7" s="30"/>
      <c r="H7" s="30"/>
      <c r="I7" s="30">
        <v>100</v>
      </c>
      <c r="J7" s="32">
        <f t="shared" ref="J7:J49" si="0">IF(I7="","",I7/29)</f>
        <v>3.4482758620689653</v>
      </c>
      <c r="K7" s="33">
        <f t="shared" ref="K7:K49" si="1">IF(C7="","",IF(J7="","",J7*C7))</f>
        <v>24.137931034482758</v>
      </c>
      <c r="L7" s="34">
        <f t="shared" ref="L7:L49" si="2">IF(D7="","",IF(I7="","",I7*D7))</f>
        <v>200</v>
      </c>
      <c r="M7" s="17" t="s">
        <v>27</v>
      </c>
      <c r="O7" s="17">
        <v>0</v>
      </c>
    </row>
    <row r="8" spans="1:15">
      <c r="A8" s="29" t="s">
        <v>10</v>
      </c>
      <c r="B8" s="30" t="s">
        <v>0</v>
      </c>
      <c r="C8" s="31">
        <v>8</v>
      </c>
      <c r="D8" s="31">
        <v>2</v>
      </c>
      <c r="E8" s="30"/>
      <c r="F8" s="30"/>
      <c r="G8" s="30"/>
      <c r="H8" s="30"/>
      <c r="I8" s="30">
        <v>100</v>
      </c>
      <c r="J8" s="32">
        <f t="shared" si="0"/>
        <v>3.4482758620689653</v>
      </c>
      <c r="K8" s="33">
        <f t="shared" si="1"/>
        <v>27.586206896551722</v>
      </c>
      <c r="L8" s="34">
        <f t="shared" si="2"/>
        <v>200</v>
      </c>
      <c r="M8" s="17" t="s">
        <v>10</v>
      </c>
      <c r="O8" s="17">
        <v>0</v>
      </c>
    </row>
    <row r="9" spans="1:15">
      <c r="A9" s="29" t="s">
        <v>29</v>
      </c>
      <c r="B9" s="30" t="s">
        <v>73</v>
      </c>
      <c r="C9" s="31"/>
      <c r="D9" s="31"/>
      <c r="E9" s="30"/>
      <c r="F9" s="30"/>
      <c r="G9" s="30"/>
      <c r="H9" s="30"/>
      <c r="I9" s="30">
        <v>50</v>
      </c>
      <c r="J9" s="32">
        <f t="shared" si="0"/>
        <v>1.7241379310344827</v>
      </c>
      <c r="K9" s="33" t="str">
        <f t="shared" si="1"/>
        <v/>
      </c>
      <c r="L9" s="34" t="str">
        <f t="shared" si="2"/>
        <v/>
      </c>
      <c r="M9" s="17" t="s">
        <v>29</v>
      </c>
      <c r="O9" s="17">
        <v>0</v>
      </c>
    </row>
    <row r="10" spans="1:15">
      <c r="A10" s="29"/>
      <c r="B10" s="30"/>
      <c r="C10" s="31"/>
      <c r="D10" s="31"/>
      <c r="E10" s="30"/>
      <c r="F10" s="30"/>
      <c r="G10" s="30"/>
      <c r="H10" s="30"/>
      <c r="I10" s="30"/>
      <c r="J10" s="32" t="str">
        <f t="shared" si="0"/>
        <v/>
      </c>
      <c r="K10" s="33" t="str">
        <f t="shared" si="1"/>
        <v/>
      </c>
      <c r="L10" s="34" t="str">
        <f t="shared" si="2"/>
        <v/>
      </c>
      <c r="M10" s="17" t="s">
        <v>13</v>
      </c>
      <c r="O10" s="17">
        <v>0</v>
      </c>
    </row>
    <row r="11" spans="1:15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O11" s="17">
        <v>0</v>
      </c>
    </row>
    <row r="12" spans="1:15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5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O13" s="17">
        <v>0</v>
      </c>
    </row>
    <row r="14" spans="1:15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5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5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</row>
    <row r="19" spans="1:1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 t="s">
        <v>40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0"/>
  <dimension ref="A2:O50"/>
  <sheetViews>
    <sheetView workbookViewId="0">
      <selection activeCell="M4" sqref="M4"/>
    </sheetView>
  </sheetViews>
  <sheetFormatPr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5" ht="21">
      <c r="A2" s="48" t="s">
        <v>49</v>
      </c>
      <c r="B2" s="48"/>
    </row>
    <row r="4" spans="1:15">
      <c r="A4" s="17" t="s">
        <v>72</v>
      </c>
      <c r="M4" s="17" t="s">
        <v>71</v>
      </c>
    </row>
    <row r="5" spans="1:1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5">
      <c r="A6" s="23" t="s">
        <v>15</v>
      </c>
      <c r="B6" s="30" t="s">
        <v>14</v>
      </c>
      <c r="C6" s="25">
        <v>73</v>
      </c>
      <c r="D6" s="25">
        <v>6.9</v>
      </c>
      <c r="E6" s="24"/>
      <c r="F6" s="24"/>
      <c r="G6" s="24"/>
      <c r="H6" s="24"/>
      <c r="I6" s="24">
        <v>400</v>
      </c>
      <c r="J6" s="26">
        <f>IF(I6="","",I6/29)</f>
        <v>13.793103448275861</v>
      </c>
      <c r="K6" s="27">
        <f>IF(C6="","",IF(J6="","",J6*C6))</f>
        <v>1006.8965517241379</v>
      </c>
      <c r="L6" s="28">
        <f>IF(D6="","",IF(I6="","",I6*D6))</f>
        <v>2760</v>
      </c>
      <c r="M6" s="18" t="s">
        <v>0</v>
      </c>
      <c r="N6" s="19"/>
      <c r="O6" s="17">
        <v>0</v>
      </c>
    </row>
    <row r="7" spans="1:15">
      <c r="A7" s="29" t="s">
        <v>23</v>
      </c>
      <c r="B7" s="30" t="s">
        <v>14</v>
      </c>
      <c r="C7" s="31">
        <v>75</v>
      </c>
      <c r="D7" s="31">
        <v>6.9</v>
      </c>
      <c r="E7" s="30"/>
      <c r="F7" s="30"/>
      <c r="G7" s="30"/>
      <c r="H7" s="30"/>
      <c r="I7" s="30">
        <v>550</v>
      </c>
      <c r="J7" s="32">
        <f t="shared" ref="J7:J49" si="0">IF(I7="","",I7/29)</f>
        <v>18.96551724137931</v>
      </c>
      <c r="K7" s="33">
        <f t="shared" ref="K7:K49" si="1">IF(C7="","",IF(J7="","",J7*C7))</f>
        <v>1422.4137931034481</v>
      </c>
      <c r="L7" s="34">
        <f t="shared" ref="L7:L49" si="2">IF(D7="","",IF(I7="","",I7*D7))</f>
        <v>3795</v>
      </c>
      <c r="M7" s="17" t="s">
        <v>27</v>
      </c>
      <c r="O7" s="17">
        <v>0</v>
      </c>
    </row>
    <row r="8" spans="1:15">
      <c r="A8" s="29"/>
      <c r="B8" s="30"/>
      <c r="C8" s="31"/>
      <c r="D8" s="31"/>
      <c r="E8" s="30"/>
      <c r="F8" s="30"/>
      <c r="G8" s="30"/>
      <c r="H8" s="30"/>
      <c r="I8" s="30"/>
      <c r="J8" s="32" t="str">
        <f t="shared" si="0"/>
        <v/>
      </c>
      <c r="K8" s="33" t="str">
        <f t="shared" si="1"/>
        <v/>
      </c>
      <c r="L8" s="34" t="str">
        <f t="shared" si="2"/>
        <v/>
      </c>
      <c r="M8" s="17" t="s">
        <v>10</v>
      </c>
      <c r="O8" s="17">
        <v>0</v>
      </c>
    </row>
    <row r="9" spans="1:15">
      <c r="A9" s="29"/>
      <c r="B9" s="30"/>
      <c r="C9" s="31"/>
      <c r="D9" s="31"/>
      <c r="E9" s="30"/>
      <c r="F9" s="30"/>
      <c r="G9" s="30"/>
      <c r="H9" s="30"/>
      <c r="I9" s="30"/>
      <c r="J9" s="32" t="str">
        <f t="shared" si="0"/>
        <v/>
      </c>
      <c r="K9" s="33" t="str">
        <f t="shared" si="1"/>
        <v/>
      </c>
      <c r="L9" s="34" t="str">
        <f t="shared" si="2"/>
        <v/>
      </c>
      <c r="M9" s="17" t="s">
        <v>29</v>
      </c>
      <c r="O9" s="17">
        <v>0</v>
      </c>
    </row>
    <row r="10" spans="1:15">
      <c r="A10" s="29"/>
      <c r="B10" s="30"/>
      <c r="C10" s="31"/>
      <c r="D10" s="31"/>
      <c r="E10" s="30"/>
      <c r="F10" s="30"/>
      <c r="G10" s="30"/>
      <c r="H10" s="30"/>
      <c r="I10" s="30"/>
      <c r="J10" s="32" t="str">
        <f t="shared" si="0"/>
        <v/>
      </c>
      <c r="K10" s="33" t="str">
        <f t="shared" si="1"/>
        <v/>
      </c>
      <c r="L10" s="34" t="str">
        <f t="shared" si="2"/>
        <v/>
      </c>
      <c r="M10" s="17" t="s">
        <v>13</v>
      </c>
      <c r="O10" s="17">
        <v>0</v>
      </c>
    </row>
    <row r="11" spans="1:15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N11" s="17">
        <v>1000</v>
      </c>
      <c r="O11" s="17">
        <v>950</v>
      </c>
    </row>
    <row r="12" spans="1:15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5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O13" s="17">
        <v>0</v>
      </c>
    </row>
    <row r="14" spans="1:15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5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5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</row>
    <row r="19" spans="1:1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 t="s">
        <v>40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1"/>
  <dimension ref="A2:O50"/>
  <sheetViews>
    <sheetView workbookViewId="0">
      <selection activeCell="M4" sqref="M4"/>
    </sheetView>
  </sheetViews>
  <sheetFormatPr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5" ht="21">
      <c r="A2" s="48" t="s">
        <v>50</v>
      </c>
      <c r="B2" s="48"/>
    </row>
    <row r="4" spans="1:15">
      <c r="A4" s="17" t="s">
        <v>72</v>
      </c>
      <c r="M4" s="17" t="s">
        <v>71</v>
      </c>
    </row>
    <row r="5" spans="1:1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5">
      <c r="A6" s="23" t="s">
        <v>0</v>
      </c>
      <c r="B6" s="30" t="s">
        <v>4</v>
      </c>
      <c r="C6" s="25">
        <v>23</v>
      </c>
      <c r="D6" s="25">
        <v>3.8</v>
      </c>
      <c r="E6" s="24"/>
      <c r="F6" s="24"/>
      <c r="G6" s="24"/>
      <c r="H6" s="24"/>
      <c r="I6" s="24">
        <v>100</v>
      </c>
      <c r="J6" s="26">
        <f>IF(I6="","",I6/29)</f>
        <v>3.4482758620689653</v>
      </c>
      <c r="K6" s="27">
        <f>IF(C6="","",IF(J6="","",J6*C6))</f>
        <v>79.310344827586206</v>
      </c>
      <c r="L6" s="28">
        <f>IF(D6="","",IF(I6="","",I6*D6))</f>
        <v>380</v>
      </c>
      <c r="M6" s="18" t="s">
        <v>0</v>
      </c>
      <c r="N6" s="19"/>
      <c r="O6" s="17">
        <v>0</v>
      </c>
    </row>
    <row r="7" spans="1:15">
      <c r="A7" s="29" t="s">
        <v>10</v>
      </c>
      <c r="B7" s="30" t="s">
        <v>4</v>
      </c>
      <c r="C7" s="31">
        <v>31</v>
      </c>
      <c r="D7" s="31">
        <v>3.5</v>
      </c>
      <c r="E7" s="30"/>
      <c r="F7" s="30"/>
      <c r="G7" s="30"/>
      <c r="H7" s="30"/>
      <c r="I7" s="30">
        <v>50</v>
      </c>
      <c r="J7" s="32">
        <f t="shared" ref="J7:J49" si="0">IF(I7="","",I7/29)</f>
        <v>1.7241379310344827</v>
      </c>
      <c r="K7" s="33">
        <f t="shared" ref="K7:K49" si="1">IF(C7="","",IF(J7="","",J7*C7))</f>
        <v>53.448275862068961</v>
      </c>
      <c r="L7" s="34">
        <f t="shared" ref="L7:L49" si="2">IF(D7="","",IF(I7="","",I7*D7))</f>
        <v>175</v>
      </c>
      <c r="M7" s="17" t="s">
        <v>27</v>
      </c>
      <c r="O7" s="17">
        <v>0</v>
      </c>
    </row>
    <row r="8" spans="1:15">
      <c r="A8" s="29" t="s">
        <v>29</v>
      </c>
      <c r="B8" s="30" t="s">
        <v>14</v>
      </c>
      <c r="C8" s="31">
        <v>82</v>
      </c>
      <c r="D8" s="31">
        <v>6.9</v>
      </c>
      <c r="E8" s="30"/>
      <c r="F8" s="30"/>
      <c r="G8" s="30"/>
      <c r="H8" s="30"/>
      <c r="I8" s="30">
        <v>50</v>
      </c>
      <c r="J8" s="32">
        <f t="shared" si="0"/>
        <v>1.7241379310344827</v>
      </c>
      <c r="K8" s="33">
        <f t="shared" si="1"/>
        <v>141.37931034482759</v>
      </c>
      <c r="L8" s="34">
        <f t="shared" si="2"/>
        <v>345</v>
      </c>
      <c r="M8" s="17" t="s">
        <v>10</v>
      </c>
      <c r="O8" s="17">
        <v>0</v>
      </c>
    </row>
    <row r="9" spans="1:15">
      <c r="A9" s="29" t="s">
        <v>14</v>
      </c>
      <c r="B9" s="30" t="s">
        <v>4</v>
      </c>
      <c r="C9" s="31">
        <v>26</v>
      </c>
      <c r="D9" s="31">
        <v>3.5</v>
      </c>
      <c r="E9" s="30"/>
      <c r="F9" s="30"/>
      <c r="G9" s="30"/>
      <c r="H9" s="30"/>
      <c r="I9" s="30">
        <v>100</v>
      </c>
      <c r="J9" s="32">
        <f t="shared" si="0"/>
        <v>3.4482758620689653</v>
      </c>
      <c r="K9" s="33">
        <f t="shared" si="1"/>
        <v>89.655172413793096</v>
      </c>
      <c r="L9" s="34">
        <f t="shared" si="2"/>
        <v>350</v>
      </c>
      <c r="M9" s="17" t="s">
        <v>29</v>
      </c>
      <c r="O9" s="17">
        <v>0</v>
      </c>
    </row>
    <row r="10" spans="1:15">
      <c r="A10" s="29" t="s">
        <v>23</v>
      </c>
      <c r="B10" s="30" t="s">
        <v>14</v>
      </c>
      <c r="C10" s="31">
        <v>68</v>
      </c>
      <c r="D10" s="31">
        <v>6.7</v>
      </c>
      <c r="E10" s="30"/>
      <c r="F10" s="30"/>
      <c r="G10" s="30"/>
      <c r="H10" s="30"/>
      <c r="I10" s="30">
        <v>250</v>
      </c>
      <c r="J10" s="32">
        <f t="shared" si="0"/>
        <v>8.6206896551724146</v>
      </c>
      <c r="K10" s="33">
        <f t="shared" si="1"/>
        <v>586.20689655172418</v>
      </c>
      <c r="L10" s="34">
        <f t="shared" si="2"/>
        <v>1675</v>
      </c>
      <c r="M10" s="17" t="s">
        <v>13</v>
      </c>
      <c r="O10" s="17">
        <v>0</v>
      </c>
    </row>
    <row r="11" spans="1:15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N11" s="17">
        <v>300</v>
      </c>
      <c r="O11" s="17">
        <v>300</v>
      </c>
    </row>
    <row r="12" spans="1:15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5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N13" s="17">
        <v>300</v>
      </c>
      <c r="O13" s="17">
        <v>250</v>
      </c>
    </row>
    <row r="14" spans="1:15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5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5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</row>
    <row r="19" spans="1:1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 t="s">
        <v>40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2"/>
  <dimension ref="A2:O50"/>
  <sheetViews>
    <sheetView workbookViewId="0">
      <selection activeCell="M4" sqref="M4"/>
    </sheetView>
  </sheetViews>
  <sheetFormatPr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5" ht="21">
      <c r="A2" s="48" t="s">
        <v>51</v>
      </c>
      <c r="B2" s="48"/>
    </row>
    <row r="4" spans="1:15">
      <c r="A4" s="17" t="s">
        <v>72</v>
      </c>
      <c r="M4" s="17" t="s">
        <v>71</v>
      </c>
    </row>
    <row r="5" spans="1:15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5">
      <c r="A6" s="23"/>
      <c r="B6" s="30"/>
      <c r="C6" s="25"/>
      <c r="D6" s="25"/>
      <c r="E6" s="24"/>
      <c r="F6" s="24"/>
      <c r="G6" s="24"/>
      <c r="H6" s="24"/>
      <c r="I6" s="24"/>
      <c r="J6" s="26" t="str">
        <f>IF(I6="","",I6/29)</f>
        <v/>
      </c>
      <c r="K6" s="27" t="str">
        <f>IF(C6="","",IF(J6="","",J6*C6))</f>
        <v/>
      </c>
      <c r="L6" s="28" t="str">
        <f>IF(D6="","",IF(I6="","",I6*D6))</f>
        <v/>
      </c>
      <c r="M6" s="18" t="s">
        <v>0</v>
      </c>
      <c r="N6" s="19"/>
      <c r="O6" s="17">
        <v>0</v>
      </c>
    </row>
    <row r="7" spans="1:15">
      <c r="A7" s="29"/>
      <c r="B7" s="30"/>
      <c r="C7" s="31"/>
      <c r="D7" s="31"/>
      <c r="E7" s="30"/>
      <c r="F7" s="30"/>
      <c r="G7" s="30"/>
      <c r="H7" s="30"/>
      <c r="I7" s="30"/>
      <c r="J7" s="32" t="str">
        <f t="shared" ref="J7:J49" si="0">IF(I7="","",I7/29)</f>
        <v/>
      </c>
      <c r="K7" s="33" t="str">
        <f t="shared" ref="K7:K49" si="1">IF(C7="","",IF(J7="","",J7*C7))</f>
        <v/>
      </c>
      <c r="L7" s="34" t="str">
        <f t="shared" ref="L7:L49" si="2">IF(D7="","",IF(I7="","",I7*D7))</f>
        <v/>
      </c>
      <c r="M7" s="17" t="s">
        <v>27</v>
      </c>
      <c r="O7" s="17">
        <v>0</v>
      </c>
    </row>
    <row r="8" spans="1:15">
      <c r="A8" s="29"/>
      <c r="B8" s="30"/>
      <c r="C8" s="31"/>
      <c r="D8" s="31"/>
      <c r="E8" s="30"/>
      <c r="F8" s="30"/>
      <c r="G8" s="30"/>
      <c r="H8" s="30"/>
      <c r="I8" s="30"/>
      <c r="J8" s="32" t="str">
        <f t="shared" si="0"/>
        <v/>
      </c>
      <c r="K8" s="33" t="str">
        <f t="shared" si="1"/>
        <v/>
      </c>
      <c r="L8" s="34" t="str">
        <f t="shared" si="2"/>
        <v/>
      </c>
      <c r="M8" s="17" t="s">
        <v>10</v>
      </c>
      <c r="O8" s="17">
        <v>0</v>
      </c>
    </row>
    <row r="9" spans="1:15">
      <c r="A9" s="29"/>
      <c r="B9" s="30"/>
      <c r="C9" s="31"/>
      <c r="D9" s="31"/>
      <c r="E9" s="30"/>
      <c r="F9" s="30"/>
      <c r="G9" s="30"/>
      <c r="H9" s="30"/>
      <c r="I9" s="30"/>
      <c r="J9" s="32" t="str">
        <f t="shared" si="0"/>
        <v/>
      </c>
      <c r="K9" s="33" t="str">
        <f t="shared" si="1"/>
        <v/>
      </c>
      <c r="L9" s="34" t="str">
        <f t="shared" si="2"/>
        <v/>
      </c>
      <c r="M9" s="17" t="s">
        <v>29</v>
      </c>
      <c r="O9" s="17">
        <v>0</v>
      </c>
    </row>
    <row r="10" spans="1:15">
      <c r="A10" s="29"/>
      <c r="B10" s="30"/>
      <c r="C10" s="31"/>
      <c r="D10" s="31"/>
      <c r="E10" s="30"/>
      <c r="F10" s="30"/>
      <c r="G10" s="30"/>
      <c r="H10" s="30"/>
      <c r="I10" s="30"/>
      <c r="J10" s="32" t="str">
        <f t="shared" si="0"/>
        <v/>
      </c>
      <c r="K10" s="33" t="str">
        <f t="shared" si="1"/>
        <v/>
      </c>
      <c r="L10" s="34" t="str">
        <f t="shared" si="2"/>
        <v/>
      </c>
      <c r="M10" s="17" t="s">
        <v>13</v>
      </c>
      <c r="O10" s="17">
        <v>0</v>
      </c>
    </row>
    <row r="11" spans="1:15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O11" s="17">
        <v>0</v>
      </c>
    </row>
    <row r="12" spans="1:15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5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O13" s="17">
        <v>0</v>
      </c>
    </row>
    <row r="14" spans="1:15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5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5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</row>
    <row r="19" spans="1:1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 t="s">
        <v>40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base</vt:lpstr>
      <vt:lpstr>tarif</vt:lpstr>
      <vt:lpstr>Prévision</vt:lpstr>
      <vt:lpstr>distance</vt:lpstr>
      <vt:lpstr>Modèle</vt:lpstr>
      <vt:lpstr>Instructions</vt:lpstr>
      <vt:lpstr>P&gt;Blé tendre</vt:lpstr>
      <vt:lpstr>P&gt;Blé dur</vt:lpstr>
      <vt:lpstr>P&gt;Colza</vt:lpstr>
      <vt:lpstr>P&gt;Orge Mouture</vt:lpstr>
      <vt:lpstr>P&gt;Pois</vt:lpstr>
      <vt:lpstr>P&gt;Triticale</vt:lpstr>
      <vt:lpstr>P&gt;Avoine</vt:lpstr>
      <vt:lpstr>P&gt;Millet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Eric De Schrevel</cp:lastModifiedBy>
  <cp:lastPrinted>2013-10-01T14:17:38Z</cp:lastPrinted>
  <dcterms:created xsi:type="dcterms:W3CDTF">2013-09-27T06:40:20Z</dcterms:created>
  <dcterms:modified xsi:type="dcterms:W3CDTF">2013-11-05T13:00:46Z</dcterms:modified>
</cp:coreProperties>
</file>