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F137692-D4AF-468F-8221-41654D1336BC}" xr6:coauthVersionLast="45" xr6:coauthVersionMax="45" xr10:uidLastSave="{00000000-0000-0000-0000-000000000000}"/>
  <bookViews>
    <workbookView xWindow="-120" yWindow="-120" windowWidth="29040" windowHeight="16440" activeTab="1" xr2:uid="{02BA66E5-343A-4FFA-AC58-5B4A8E955AA8}"/>
  </bookViews>
  <sheets>
    <sheet name="Feuil1" sheetId="1" r:id="rId1"/>
    <sheet name="comptages" sheetId="4" r:id="rId2"/>
    <sheet name="données" sheetId="2" r:id="rId3"/>
  </sheet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9" i="1" l="1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2" i="2"/>
  <c r="C22" i="1"/>
  <c r="C23" i="1"/>
  <c r="C24" i="1"/>
  <c r="C25" i="1"/>
  <c r="C26" i="1"/>
  <c r="C21" i="1"/>
  <c r="G3" i="2"/>
  <c r="J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J11" i="2" s="1"/>
  <c r="G12" i="2"/>
  <c r="H12" i="2" s="1"/>
  <c r="G13" i="2"/>
  <c r="H13" i="2" s="1"/>
  <c r="G14" i="2"/>
  <c r="H14" i="2" s="1"/>
  <c r="G15" i="2"/>
  <c r="J15" i="2" s="1"/>
  <c r="G16" i="2"/>
  <c r="H16" i="2" s="1"/>
  <c r="G17" i="2"/>
  <c r="H17" i="2" s="1"/>
  <c r="G18" i="2"/>
  <c r="H18" i="2" s="1"/>
  <c r="G19" i="2"/>
  <c r="J19" i="2" s="1"/>
  <c r="G20" i="2"/>
  <c r="H20" i="2" s="1"/>
  <c r="G21" i="2"/>
  <c r="H21" i="2" s="1"/>
  <c r="G22" i="2"/>
  <c r="H22" i="2" s="1"/>
  <c r="G23" i="2"/>
  <c r="J23" i="2" s="1"/>
  <c r="G24" i="2"/>
  <c r="H24" i="2" s="1"/>
  <c r="G25" i="2"/>
  <c r="H25" i="2" s="1"/>
  <c r="G26" i="2"/>
  <c r="H26" i="2" s="1"/>
  <c r="G27" i="2"/>
  <c r="J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J35" i="2" s="1"/>
  <c r="G36" i="2"/>
  <c r="H36" i="2" s="1"/>
  <c r="G37" i="2"/>
  <c r="H37" i="2" s="1"/>
  <c r="G38" i="2"/>
  <c r="H38" i="2" s="1"/>
  <c r="G39" i="2"/>
  <c r="J39" i="2" s="1"/>
  <c r="G40" i="2"/>
  <c r="H40" i="2" s="1"/>
  <c r="G41" i="2"/>
  <c r="J41" i="2" s="1"/>
  <c r="G42" i="2"/>
  <c r="H42" i="2" s="1"/>
  <c r="G43" i="2"/>
  <c r="J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J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J57" i="2" s="1"/>
  <c r="G58" i="2"/>
  <c r="H58" i="2" s="1"/>
  <c r="G59" i="2"/>
  <c r="J59" i="2" s="1"/>
  <c r="G60" i="2"/>
  <c r="H60" i="2" s="1"/>
  <c r="G61" i="2"/>
  <c r="H61" i="2" s="1"/>
  <c r="G62" i="2"/>
  <c r="H62" i="2" s="1"/>
  <c r="G63" i="2"/>
  <c r="J63" i="2" s="1"/>
  <c r="G64" i="2"/>
  <c r="H64" i="2" s="1"/>
  <c r="G65" i="2"/>
  <c r="J65" i="2" s="1"/>
  <c r="G66" i="2"/>
  <c r="H66" i="2" s="1"/>
  <c r="G67" i="2"/>
  <c r="J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J75" i="2" s="1"/>
  <c r="G76" i="2"/>
  <c r="H76" i="2" s="1"/>
  <c r="G77" i="2"/>
  <c r="H77" i="2" s="1"/>
  <c r="G78" i="2"/>
  <c r="H78" i="2" s="1"/>
  <c r="G79" i="2"/>
  <c r="J79" i="2" s="1"/>
  <c r="G80" i="2"/>
  <c r="H80" i="2" s="1"/>
  <c r="G81" i="2"/>
  <c r="H81" i="2" s="1"/>
  <c r="G82" i="2"/>
  <c r="H82" i="2" s="1"/>
  <c r="G83" i="2"/>
  <c r="J83" i="2" s="1"/>
  <c r="G84" i="2"/>
  <c r="H84" i="2" s="1"/>
  <c r="G85" i="2"/>
  <c r="H85" i="2" s="1"/>
  <c r="G86" i="2"/>
  <c r="H86" i="2" s="1"/>
  <c r="G87" i="2"/>
  <c r="J87" i="2" s="1"/>
  <c r="G88" i="2"/>
  <c r="H88" i="2" s="1"/>
  <c r="G89" i="2"/>
  <c r="H89" i="2" s="1"/>
  <c r="G90" i="2"/>
  <c r="H90" i="2" s="1"/>
  <c r="G91" i="2"/>
  <c r="J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J99" i="2" s="1"/>
  <c r="G100" i="2"/>
  <c r="H100" i="2" s="1"/>
  <c r="G101" i="2"/>
  <c r="H101" i="2" s="1"/>
  <c r="G102" i="2"/>
  <c r="H102" i="2" s="1"/>
  <c r="G103" i="2"/>
  <c r="J103" i="2" s="1"/>
  <c r="G104" i="2"/>
  <c r="H104" i="2" s="1"/>
  <c r="G105" i="2"/>
  <c r="J105" i="2" s="1"/>
  <c r="G106" i="2"/>
  <c r="H106" i="2" s="1"/>
  <c r="G107" i="2"/>
  <c r="J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J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J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J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J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G178" i="2"/>
  <c r="H178" i="2" s="1"/>
  <c r="G2" i="2"/>
  <c r="H2" i="2" s="1"/>
  <c r="AG19" i="1"/>
  <c r="H15" i="2" l="1"/>
  <c r="H121" i="2"/>
  <c r="H79" i="2"/>
  <c r="H57" i="2"/>
  <c r="H99" i="2"/>
  <c r="H145" i="2"/>
  <c r="H107" i="2"/>
  <c r="H87" i="2"/>
  <c r="H65" i="2"/>
  <c r="H43" i="2"/>
  <c r="H23" i="2"/>
  <c r="J178" i="2"/>
  <c r="J170" i="2"/>
  <c r="J162" i="2"/>
  <c r="J154" i="2"/>
  <c r="J146" i="2"/>
  <c r="J138" i="2"/>
  <c r="J130" i="2"/>
  <c r="J122" i="2"/>
  <c r="J114" i="2"/>
  <c r="J106" i="2"/>
  <c r="J98" i="2"/>
  <c r="J90" i="2"/>
  <c r="J82" i="2"/>
  <c r="J74" i="2"/>
  <c r="J66" i="2"/>
  <c r="J58" i="2"/>
  <c r="J50" i="2"/>
  <c r="J42" i="2"/>
  <c r="J34" i="2"/>
  <c r="J26" i="2"/>
  <c r="J18" i="2"/>
  <c r="J10" i="2"/>
  <c r="H137" i="2"/>
  <c r="H105" i="2"/>
  <c r="H83" i="2"/>
  <c r="H63" i="2"/>
  <c r="H41" i="2"/>
  <c r="H19" i="2"/>
  <c r="J177" i="2"/>
  <c r="J169" i="2"/>
  <c r="J161" i="2"/>
  <c r="J153" i="2"/>
  <c r="J129" i="2"/>
  <c r="J113" i="2"/>
  <c r="J97" i="2"/>
  <c r="J89" i="2"/>
  <c r="J81" i="2"/>
  <c r="J73" i="2"/>
  <c r="J49" i="2"/>
  <c r="J33" i="2"/>
  <c r="J25" i="2"/>
  <c r="J17" i="2"/>
  <c r="J9" i="2"/>
  <c r="H103" i="2"/>
  <c r="H59" i="2"/>
  <c r="H39" i="2"/>
  <c r="J176" i="2"/>
  <c r="J168" i="2"/>
  <c r="J160" i="2"/>
  <c r="J152" i="2"/>
  <c r="J144" i="2"/>
  <c r="J136" i="2"/>
  <c r="J128" i="2"/>
  <c r="J120" i="2"/>
  <c r="J112" i="2"/>
  <c r="J104" i="2"/>
  <c r="J96" i="2"/>
  <c r="J88" i="2"/>
  <c r="J80" i="2"/>
  <c r="J72" i="2"/>
  <c r="J64" i="2"/>
  <c r="J56" i="2"/>
  <c r="J48" i="2"/>
  <c r="J40" i="2"/>
  <c r="J32" i="2"/>
  <c r="J24" i="2"/>
  <c r="J16" i="2"/>
  <c r="J8" i="2"/>
  <c r="J175" i="2"/>
  <c r="J167" i="2"/>
  <c r="J159" i="2"/>
  <c r="J151" i="2"/>
  <c r="J143" i="2"/>
  <c r="J135" i="2"/>
  <c r="J127" i="2"/>
  <c r="J119" i="2"/>
  <c r="J111" i="2"/>
  <c r="J95" i="2"/>
  <c r="J71" i="2"/>
  <c r="J55" i="2"/>
  <c r="J47" i="2"/>
  <c r="J31" i="2"/>
  <c r="J7" i="2"/>
  <c r="H75" i="2"/>
  <c r="H11" i="2"/>
  <c r="J174" i="2"/>
  <c r="J166" i="2"/>
  <c r="J158" i="2"/>
  <c r="J150" i="2"/>
  <c r="J142" i="2"/>
  <c r="J134" i="2"/>
  <c r="J126" i="2"/>
  <c r="J118" i="2"/>
  <c r="J110" i="2"/>
  <c r="J102" i="2"/>
  <c r="J94" i="2"/>
  <c r="J86" i="2"/>
  <c r="J78" i="2"/>
  <c r="J70" i="2"/>
  <c r="J62" i="2"/>
  <c r="J54" i="2"/>
  <c r="J46" i="2"/>
  <c r="J38" i="2"/>
  <c r="J30" i="2"/>
  <c r="J22" i="2"/>
  <c r="J14" i="2"/>
  <c r="J6" i="2"/>
  <c r="H115" i="2"/>
  <c r="H51" i="2"/>
  <c r="J173" i="2"/>
  <c r="J165" i="2"/>
  <c r="J157" i="2"/>
  <c r="J149" i="2"/>
  <c r="J141" i="2"/>
  <c r="J133" i="2"/>
  <c r="J125" i="2"/>
  <c r="J117" i="2"/>
  <c r="J109" i="2"/>
  <c r="J101" i="2"/>
  <c r="J93" i="2"/>
  <c r="J85" i="2"/>
  <c r="J77" i="2"/>
  <c r="J69" i="2"/>
  <c r="J61" i="2"/>
  <c r="J53" i="2"/>
  <c r="J45" i="2"/>
  <c r="J37" i="2"/>
  <c r="J29" i="2"/>
  <c r="J21" i="2"/>
  <c r="J13" i="2"/>
  <c r="J5" i="2"/>
  <c r="H35" i="2"/>
  <c r="H91" i="2"/>
  <c r="H27" i="2"/>
  <c r="J172" i="2"/>
  <c r="J164" i="2"/>
  <c r="J156" i="2"/>
  <c r="J148" i="2"/>
  <c r="J140" i="2"/>
  <c r="J132" i="2"/>
  <c r="J124" i="2"/>
  <c r="J116" i="2"/>
  <c r="J108" i="2"/>
  <c r="J100" i="2"/>
  <c r="J92" i="2"/>
  <c r="J84" i="2"/>
  <c r="J76" i="2"/>
  <c r="J68" i="2"/>
  <c r="J60" i="2"/>
  <c r="J52" i="2"/>
  <c r="J44" i="2"/>
  <c r="J36" i="2"/>
  <c r="J28" i="2"/>
  <c r="J20" i="2"/>
  <c r="J12" i="2"/>
  <c r="J4" i="2"/>
  <c r="H67" i="2"/>
  <c r="H3" i="2"/>
  <c r="J2" i="2"/>
  <c r="J171" i="2"/>
  <c r="J163" i="2"/>
  <c r="J155" i="2"/>
  <c r="J147" i="2"/>
  <c r="J139" i="2"/>
  <c r="J131" i="2"/>
  <c r="J123" i="2"/>
</calcChain>
</file>

<file path=xl/sharedStrings.xml><?xml version="1.0" encoding="utf-8"?>
<sst xmlns="http://schemas.openxmlformats.org/spreadsheetml/2006/main" count="1133" uniqueCount="126">
  <si>
    <t>Abbéville-la-Rivière</t>
  </si>
  <si>
    <t>Angerville</t>
  </si>
  <si>
    <t>Arrancourt</t>
  </si>
  <si>
    <t>Autruy-sur-Juine</t>
  </si>
  <si>
    <t>Auvers-Saint-Georges</t>
  </si>
  <si>
    <t>Avrainville</t>
  </si>
  <si>
    <t>Boissy-la-Rivière</t>
  </si>
  <si>
    <t>Bouray-sur-Juine</t>
  </si>
  <si>
    <t>Brières-les-Scellés</t>
  </si>
  <si>
    <t>Boutervilliers</t>
  </si>
  <si>
    <t>Chalo-Saint-Mars</t>
  </si>
  <si>
    <t>Chalou-Moulineux</t>
  </si>
  <si>
    <t>Chamarande</t>
  </si>
  <si>
    <t>Chauffour-lès-Etrechy</t>
  </si>
  <si>
    <t>Cheptainville</t>
  </si>
  <si>
    <t>Estouches</t>
  </si>
  <si>
    <t>Etampes</t>
  </si>
  <si>
    <t>Etrechy</t>
  </si>
  <si>
    <t>Fontaine-la-rivière</t>
  </si>
  <si>
    <t>Guibeville</t>
  </si>
  <si>
    <t>Guillerval</t>
  </si>
  <si>
    <t>Itteville</t>
  </si>
  <si>
    <t>Janville-sur-Juine</t>
  </si>
  <si>
    <t>Leudeville</t>
  </si>
  <si>
    <t>Marolles-en-Hurepoix</t>
  </si>
  <si>
    <t>Méréville</t>
  </si>
  <si>
    <t>Mérobert</t>
  </si>
  <si>
    <t>Monnerville</t>
  </si>
  <si>
    <t>Morigny-Champigny</t>
  </si>
  <si>
    <t>Ormoy-la-Rivière</t>
  </si>
  <si>
    <t>Plessis-Saint-Benoist</t>
  </si>
  <si>
    <t>Pussay</t>
  </si>
  <si>
    <t>Saclas</t>
  </si>
  <si>
    <t>Saint-Cyr-la-Rivière</t>
  </si>
  <si>
    <t>Saint-Escobille</t>
  </si>
  <si>
    <t>Saint-Hilaire</t>
  </si>
  <si>
    <t>Saint-Vrain</t>
  </si>
  <si>
    <t>Torfou</t>
  </si>
  <si>
    <t>Villeneuve-sur-Auvers</t>
  </si>
  <si>
    <t>Lardy</t>
  </si>
  <si>
    <t>Nom latins</t>
  </si>
  <si>
    <t>Nom verniculaires</t>
  </si>
  <si>
    <t>Bufo bufo</t>
  </si>
  <si>
    <t>Alytes obstetricans</t>
  </si>
  <si>
    <t>Lissotriton helveticus</t>
  </si>
  <si>
    <t>Lissotriton vulgaris</t>
  </si>
  <si>
    <t>Pelophylax kl. Esculentus</t>
  </si>
  <si>
    <t>Pelophylax ridibundus</t>
  </si>
  <si>
    <t>Pelophylax sp</t>
  </si>
  <si>
    <t>Rana dalmatina</t>
  </si>
  <si>
    <t>Rana temporaria</t>
  </si>
  <si>
    <t>Salamandra salamandra</t>
  </si>
  <si>
    <t>Triturus cristatus</t>
  </si>
  <si>
    <t>Alyte accoucheur</t>
  </si>
  <si>
    <t>Crapaud commun</t>
  </si>
  <si>
    <t>Triton alpestre</t>
  </si>
  <si>
    <t>Triton palmé</t>
  </si>
  <si>
    <t>Triton ponctué</t>
  </si>
  <si>
    <t>Grenouille commune</t>
  </si>
  <si>
    <t>Ichthyosaura alpestris</t>
  </si>
  <si>
    <t>Grenouille rieuse</t>
  </si>
  <si>
    <t>Grenouille verte</t>
  </si>
  <si>
    <t>Grenouille agile</t>
  </si>
  <si>
    <t>Grenouille rousse</t>
  </si>
  <si>
    <t>Salamandre tachetée</t>
  </si>
  <si>
    <t>Triton crêté</t>
  </si>
  <si>
    <t>ZNIEFF</t>
  </si>
  <si>
    <t>Bureaux d'études</t>
  </si>
  <si>
    <t>Cettia</t>
  </si>
  <si>
    <t>Associations</t>
  </si>
  <si>
    <t>Source</t>
  </si>
  <si>
    <t>Authon-la-plaine</t>
  </si>
  <si>
    <t>N° mare</t>
  </si>
  <si>
    <t>16,17,18,19,20,21</t>
  </si>
  <si>
    <t>Congerville</t>
  </si>
  <si>
    <t>25,30</t>
  </si>
  <si>
    <t>24,27,28,29,30,31</t>
  </si>
  <si>
    <t>85,86,87</t>
  </si>
  <si>
    <t>Nom vernaculaire</t>
  </si>
  <si>
    <t>Coefficient de confiance</t>
  </si>
  <si>
    <t>Type de point d'eau</t>
  </si>
  <si>
    <t>n/a</t>
  </si>
  <si>
    <t>plan d'eau</t>
  </si>
  <si>
    <t>mare ouverte</t>
  </si>
  <si>
    <t>mare fermée</t>
  </si>
  <si>
    <t>02</t>
  </si>
  <si>
    <t>2002</t>
  </si>
  <si>
    <t>2013</t>
  </si>
  <si>
    <t>13</t>
  </si>
  <si>
    <t>urbain</t>
  </si>
  <si>
    <t>74</t>
  </si>
  <si>
    <t>urbain/mare fermée</t>
  </si>
  <si>
    <t>Belvédère</t>
  </si>
  <si>
    <t>16,17,18,19,20,21, Belvédère</t>
  </si>
  <si>
    <t>16,17,18, Belvédère</t>
  </si>
  <si>
    <t>16,17, Belvédère</t>
  </si>
  <si>
    <t>ornière/fossé</t>
  </si>
  <si>
    <t>urbain/ornière/fossé</t>
  </si>
  <si>
    <t>urbain/ mare fermée</t>
  </si>
  <si>
    <t>mare ouverte/mare fermée</t>
  </si>
  <si>
    <t>24,28,29</t>
  </si>
  <si>
    <t>09</t>
  </si>
  <si>
    <t>Cettia (Naturessone, 
Département, AEV, PNR, …)</t>
  </si>
  <si>
    <t>Espèce probable</t>
  </si>
  <si>
    <t>Rareté</t>
  </si>
  <si>
    <t>Espèce probable 
(habitat propice)</t>
  </si>
  <si>
    <t>Patrimonialité</t>
  </si>
  <si>
    <t>Nombre d'anoure</t>
  </si>
  <si>
    <t>Nombre d'urodèle</t>
  </si>
  <si>
    <r>
      <t>S2</t>
    </r>
    <r>
      <rPr>
        <sz val="11"/>
        <color theme="1"/>
        <rFont val="Calibri"/>
        <family val="2"/>
      </rPr>
      <t>0</t>
    </r>
  </si>
  <si>
    <r>
      <t>S</t>
    </r>
    <r>
      <rPr>
        <sz val="11"/>
        <color theme="1"/>
        <rFont val="Calibri"/>
        <family val="2"/>
      </rPr>
      <t>20</t>
    </r>
  </si>
  <si>
    <t>S20</t>
  </si>
  <si>
    <t>anoure/urodèle</t>
  </si>
  <si>
    <t>anoure</t>
  </si>
  <si>
    <t>urodèle</t>
  </si>
  <si>
    <t>nom latin</t>
  </si>
  <si>
    <t>lieu</t>
  </si>
  <si>
    <t>source</t>
  </si>
  <si>
    <t>année</t>
  </si>
  <si>
    <t>mare</t>
  </si>
  <si>
    <t>nom vernaculaire</t>
  </si>
  <si>
    <t>rareté</t>
  </si>
  <si>
    <t>fiabilité</t>
  </si>
  <si>
    <t>Row Labels</t>
  </si>
  <si>
    <t>Grand Total</t>
  </si>
  <si>
    <t>Sum of rareté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</si>
</sst>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5" fillId="0" borderId="16" xfId="0" applyFont="1" applyBorder="1"/>
    <xf numFmtId="2" fontId="2" fillId="0" borderId="16" xfId="0" applyNumberFormat="1" applyFont="1" applyBorder="1"/>
    <xf numFmtId="2" fontId="4" fillId="0" borderId="16" xfId="0" applyNumberFormat="1" applyFont="1" applyBorder="1"/>
    <xf numFmtId="2" fontId="0" fillId="0" borderId="16" xfId="0" applyNumberFormat="1" applyBorder="1"/>
    <xf numFmtId="2" fontId="5" fillId="0" borderId="16" xfId="0" applyNumberFormat="1" applyFont="1" applyBorder="1"/>
    <xf numFmtId="2" fontId="2" fillId="0" borderId="16" xfId="0" applyNumberFormat="1" applyFont="1" applyBorder="1" applyAlignment="1">
      <alignment horizontal="left"/>
    </xf>
    <xf numFmtId="0" fontId="0" fillId="0" borderId="27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3" fillId="0" borderId="0" xfId="0" applyFont="1" applyBorder="1"/>
    <xf numFmtId="0" fontId="0" fillId="0" borderId="15" xfId="0" applyFont="1" applyBorder="1"/>
    <xf numFmtId="0" fontId="0" fillId="3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0" borderId="16" xfId="0" applyFont="1" applyBorder="1"/>
    <xf numFmtId="0" fontId="0" fillId="0" borderId="1" xfId="0" applyFont="1" applyBorder="1"/>
    <xf numFmtId="49" fontId="0" fillId="0" borderId="2" xfId="0" applyNumberFormat="1" applyFont="1" applyBorder="1"/>
    <xf numFmtId="0" fontId="0" fillId="0" borderId="24" xfId="0" applyFont="1" applyBorder="1"/>
    <xf numFmtId="0" fontId="0" fillId="0" borderId="11" xfId="0" applyFont="1" applyBorder="1"/>
    <xf numFmtId="49" fontId="0" fillId="0" borderId="16" xfId="0" applyNumberFormat="1" applyFont="1" applyBorder="1"/>
    <xf numFmtId="0" fontId="0" fillId="0" borderId="24" xfId="0" applyBorder="1"/>
    <xf numFmtId="0" fontId="0" fillId="0" borderId="27" xfId="0" applyFont="1" applyBorder="1"/>
    <xf numFmtId="49" fontId="0" fillId="0" borderId="27" xfId="0" applyNumberFormat="1" applyFont="1" applyBorder="1"/>
    <xf numFmtId="0" fontId="0" fillId="0" borderId="11" xfId="0" applyBorder="1"/>
    <xf numFmtId="0" fontId="0" fillId="0" borderId="31" xfId="0" applyBorder="1"/>
    <xf numFmtId="0" fontId="0" fillId="0" borderId="35" xfId="0" applyBorder="1"/>
    <xf numFmtId="0" fontId="0" fillId="0" borderId="36" xfId="0" applyBorder="1"/>
    <xf numFmtId="0" fontId="0" fillId="0" borderId="38" xfId="0" applyBorder="1"/>
    <xf numFmtId="0" fontId="0" fillId="0" borderId="34" xfId="0" applyBorder="1"/>
    <xf numFmtId="0" fontId="3" fillId="6" borderId="37" xfId="0" applyFont="1" applyFill="1" applyBorder="1"/>
    <xf numFmtId="0" fontId="4" fillId="5" borderId="18" xfId="0" applyFont="1" applyFill="1" applyBorder="1"/>
    <xf numFmtId="0" fontId="5" fillId="4" borderId="18" xfId="0" applyFont="1" applyFill="1" applyBorder="1"/>
    <xf numFmtId="0" fontId="6" fillId="3" borderId="18" xfId="0" applyFont="1" applyFill="1" applyBorder="1"/>
    <xf numFmtId="0" fontId="7" fillId="7" borderId="18" xfId="0" applyFont="1" applyFill="1" applyBorder="1"/>
    <xf numFmtId="0" fontId="0" fillId="2" borderId="38" xfId="0" applyFill="1" applyBorder="1"/>
    <xf numFmtId="0" fontId="8" fillId="0" borderId="29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7" borderId="15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49" fontId="0" fillId="3" borderId="5" xfId="0" applyNumberFormat="1" applyFont="1" applyFill="1" applyBorder="1" applyAlignment="1">
      <alignment horizontal="center"/>
    </xf>
    <xf numFmtId="49" fontId="0" fillId="3" borderId="7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0" borderId="28" xfId="0" applyNumberFormat="1" applyFont="1" applyBorder="1"/>
    <xf numFmtId="0" fontId="0" fillId="5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8" fillId="0" borderId="37" xfId="0" applyFont="1" applyBorder="1"/>
    <xf numFmtId="0" fontId="8" fillId="0" borderId="33" xfId="0" applyFont="1" applyBorder="1"/>
    <xf numFmtId="49" fontId="0" fillId="6" borderId="20" xfId="0" applyNumberFormat="1" applyFont="1" applyFill="1" applyBorder="1" applyAlignment="1">
      <alignment horizontal="center"/>
    </xf>
    <xf numFmtId="49" fontId="0" fillId="5" borderId="5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49" fontId="0" fillId="5" borderId="20" xfId="0" applyNumberFormat="1" applyFont="1" applyFill="1" applyBorder="1" applyAlignment="1">
      <alignment horizontal="center"/>
    </xf>
    <xf numFmtId="49" fontId="0" fillId="4" borderId="5" xfId="0" applyNumberFormat="1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38" xfId="0" applyFill="1" applyBorder="1"/>
    <xf numFmtId="0" fontId="0" fillId="0" borderId="35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31" xfId="0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6" borderId="3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49" fontId="0" fillId="0" borderId="24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0" borderId="25" xfId="0" applyNumberFormat="1" applyFont="1" applyBorder="1" applyAlignment="1">
      <alignment horizontal="center"/>
    </xf>
    <xf numFmtId="49" fontId="0" fillId="0" borderId="12" xfId="0" applyNumberFormat="1" applyFont="1" applyBorder="1" applyAlignment="1">
      <alignment horizontal="center"/>
    </xf>
    <xf numFmtId="49" fontId="0" fillId="3" borderId="26" xfId="0" applyNumberFormat="1" applyFont="1" applyFill="1" applyBorder="1" applyAlignment="1">
      <alignment horizontal="center"/>
    </xf>
    <xf numFmtId="49" fontId="0" fillId="3" borderId="8" xfId="0" applyNumberFormat="1" applyFont="1" applyFill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5" borderId="15" xfId="0" applyNumberFormat="1" applyFont="1" applyFill="1" applyBorder="1" applyAlignment="1">
      <alignment horizontal="center"/>
    </xf>
    <xf numFmtId="49" fontId="0" fillId="5" borderId="1" xfId="0" applyNumberFormat="1" applyFont="1" applyFill="1" applyBorder="1" applyAlignment="1">
      <alignment horizontal="center"/>
    </xf>
    <xf numFmtId="49" fontId="0" fillId="2" borderId="26" xfId="0" applyNumberFormat="1" applyFont="1" applyFill="1" applyBorder="1" applyAlignment="1">
      <alignment horizontal="center"/>
    </xf>
    <xf numFmtId="49" fontId="0" fillId="2" borderId="8" xfId="0" applyNumberFormat="1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49" fontId="0" fillId="0" borderId="15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5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49" fontId="0" fillId="0" borderId="26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9" fontId="0" fillId="0" borderId="20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23" xfId="0" applyNumberFormat="1" applyFont="1" applyBorder="1" applyAlignment="1">
      <alignment horizontal="center"/>
    </xf>
    <xf numFmtId="49" fontId="0" fillId="0" borderId="9" xfId="0" applyNumberFormat="1" applyFont="1" applyBorder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" xfId="0" applyFont="1" applyBorder="1"/>
    <xf numFmtId="0" fontId="0" fillId="0" borderId="24" xfId="0" applyFont="1" applyBorder="1"/>
    <xf numFmtId="0" fontId="0" fillId="0" borderId="11" xfId="0" applyFont="1" applyBorder="1"/>
    <xf numFmtId="49" fontId="0" fillId="3" borderId="22" xfId="0" applyNumberFormat="1" applyFont="1" applyFill="1" applyBorder="1" applyAlignment="1">
      <alignment horizontal="center"/>
    </xf>
    <xf numFmtId="49" fontId="0" fillId="4" borderId="22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0" fontId="0" fillId="3" borderId="2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9" fillId="9" borderId="42" xfId="0" applyFont="1" applyFill="1" applyBorder="1"/>
    <xf numFmtId="0" fontId="9" fillId="9" borderId="6" xfId="0" applyFont="1" applyFill="1" applyBorder="1" applyAlignment="1">
      <alignment horizontal="center"/>
    </xf>
    <xf numFmtId="0" fontId="9" fillId="9" borderId="43" xfId="0" applyFont="1" applyFill="1" applyBorder="1"/>
    <xf numFmtId="0" fontId="0" fillId="8" borderId="42" xfId="0" applyFont="1" applyFill="1" applyBorder="1"/>
    <xf numFmtId="0" fontId="0" fillId="8" borderId="42" xfId="0" applyFont="1" applyFill="1" applyBorder="1" applyAlignment="1">
      <alignment wrapText="1"/>
    </xf>
    <xf numFmtId="0" fontId="0" fillId="8" borderId="5" xfId="0" applyFont="1" applyFill="1" applyBorder="1"/>
    <xf numFmtId="0" fontId="0" fillId="0" borderId="42" xfId="0" applyFont="1" applyBorder="1"/>
    <xf numFmtId="0" fontId="0" fillId="0" borderId="42" xfId="0" applyFont="1" applyBorder="1" applyAlignment="1">
      <alignment wrapText="1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herpeto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3912.472700694445" createdVersion="6" refreshedVersion="6" minRefreshableVersion="3" recordCount="177" xr:uid="{9D7BEBF0-AA8C-4B90-8366-471FFF880AB3}">
  <cacheSource type="worksheet">
    <worksheetSource ref="A1:J178" sheet="données" r:id="rId2"/>
  </cacheSource>
  <cacheFields count="10">
    <cacheField name="nom latin" numFmtId="0">
      <sharedItems/>
    </cacheField>
    <cacheField name="lieu" numFmtId="0">
      <sharedItems containsBlank="1" count="38">
        <s v="Abbéville-la-Rivière"/>
        <s v="Arrancourt"/>
        <s v="Chalou-Moulineux"/>
        <s v="Chauffour-lès-Etrechy"/>
        <s v="Estouches"/>
        <s v="Méréville"/>
        <s v="Plessis-Saint-Benoist"/>
        <s v="Saclas"/>
        <s v="Saint-Escobille"/>
        <s v="Auvers-Saint-Georges"/>
        <s v="Avrainville"/>
        <s v="Boutervilliers"/>
        <s v="Chalo-Saint-Mars"/>
        <s v="Chamarande"/>
        <s v="Etampes"/>
        <s v="Etrechy"/>
        <s v="Itteville"/>
        <s v="Janville-sur-Juine"/>
        <s v="Lardy"/>
        <s v="Morigny-Champigny"/>
        <s v="Pussay"/>
        <s v="Torfou"/>
        <s v="Autruy-sur-Juine"/>
        <s v="Guillerval"/>
        <s v="Saint-Hilaire"/>
        <s v="Saint-Vrain"/>
        <s v="Boissy-la-Rivière"/>
        <s v="Cheptainville"/>
        <s v="Fontaine-la-rivière"/>
        <s v="Guibeville"/>
        <s v="Ormoy-la-Rivière"/>
        <s v="Saint-Cyr-la-Rivière"/>
        <s v="Angerville"/>
        <s v="Brières-les-Scellés"/>
        <s v="Marolles-en-Hurepoix"/>
        <s v="Mérobert"/>
        <s v="Villeneuve-sur-Auvers"/>
        <m u="1"/>
      </sharedItems>
    </cacheField>
    <cacheField name="source" numFmtId="0">
      <sharedItems/>
    </cacheField>
    <cacheField name="année" numFmtId="0">
      <sharedItems containsMixedTypes="1" containsNumber="1" containsInteger="1" minValue="1988" maxValue="2020"/>
    </cacheField>
    <cacheField name="Type de point d'eau" numFmtId="0">
      <sharedItems containsBlank="1"/>
    </cacheField>
    <cacheField name="mare" numFmtId="0">
      <sharedItems containsBlank="1" containsMixedTypes="1" containsNumber="1" containsInteger="1" minValue="27" maxValue="74"/>
    </cacheField>
    <cacheField name="nom vernaculaire" numFmtId="0">
      <sharedItems/>
    </cacheField>
    <cacheField name="rareté" numFmtId="0">
      <sharedItems containsSemiMixedTypes="0" containsString="0" containsNumber="1" containsInteger="1" minValue="1" maxValue="4"/>
    </cacheField>
    <cacheField name="fiabilité" numFmtId="0">
      <sharedItems containsSemiMixedTypes="0" containsString="0" containsNumber="1" containsInteger="1" minValue="1" maxValue="1"/>
    </cacheField>
    <cacheField name="anoure/urodè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7">
  <r>
    <s v="Alytes obstetricans"/>
    <x v="0"/>
    <s v="Cettia (Naturessone, _x000a_Département, AEV, PNR, …)"/>
    <n v="2013"/>
    <s v="n/a"/>
    <m/>
    <s v="Alyte accoucheur"/>
    <n v="3"/>
    <n v="1"/>
    <s v="anoure"/>
  </r>
  <r>
    <s v="Alytes obstetricans"/>
    <x v="1"/>
    <s v="Cettia (Naturessone, _x000a_Département, AEV, PNR, …)"/>
    <n v="2013"/>
    <s v="mare ouverte"/>
    <m/>
    <s v="Alyte accoucheur"/>
    <n v="3"/>
    <n v="1"/>
    <s v="anoure"/>
  </r>
  <r>
    <s v="Alytes obstetricans"/>
    <x v="2"/>
    <s v="Bureaux d'études"/>
    <n v="2018"/>
    <s v="mare fermée"/>
    <n v="74"/>
    <s v="Alyte accoucheur"/>
    <n v="3"/>
    <n v="1"/>
    <s v="anoure"/>
  </r>
  <r>
    <s v="Alytes obstetricans"/>
    <x v="2"/>
    <s v="Cettia (Naturessone, _x000a_Département, AEV, PNR, …)"/>
    <n v="2016"/>
    <s v="mare fermée"/>
    <n v="74"/>
    <s v="Alyte accoucheur"/>
    <n v="3"/>
    <n v="1"/>
    <s v="anoure"/>
  </r>
  <r>
    <s v="Alytes obstetricans"/>
    <x v="3"/>
    <s v="Cettia (Naturessone, _x000a_Département, AEV, PNR, …)"/>
    <n v="2015"/>
    <s v="mare fermée"/>
    <m/>
    <s v="Alyte accoucheur"/>
    <n v="3"/>
    <n v="1"/>
    <s v="anoure"/>
  </r>
  <r>
    <s v="Alytes obstetricans"/>
    <x v="4"/>
    <s v="Cettia (Naturessone, _x000a_Département, AEV, PNR, …)"/>
    <n v="2013"/>
    <s v="n/a"/>
    <m/>
    <s v="Alyte accoucheur"/>
    <n v="3"/>
    <n v="1"/>
    <s v="anoure"/>
  </r>
  <r>
    <s v="Alytes obstetricans"/>
    <x v="5"/>
    <s v="Cettia (Naturessone, _x000a_Département, AEV, PNR, …)"/>
    <n v="2013"/>
    <s v="n/a"/>
    <m/>
    <s v="Alyte accoucheur"/>
    <n v="3"/>
    <n v="1"/>
    <s v="anoure"/>
  </r>
  <r>
    <s v="Alytes obstetricans"/>
    <x v="6"/>
    <s v="Cettia (Naturessone, _x000a_Département, AEV, PNR, …)"/>
    <n v="2016"/>
    <s v="urbain"/>
    <m/>
    <s v="Alyte accoucheur"/>
    <n v="3"/>
    <n v="1"/>
    <s v="anoure"/>
  </r>
  <r>
    <s v="Alytes obstetricans"/>
    <x v="7"/>
    <s v="Bureaux d'études"/>
    <n v="2014"/>
    <s v="n/a"/>
    <m/>
    <s v="Alyte accoucheur"/>
    <n v="3"/>
    <n v="1"/>
    <s v="anoure"/>
  </r>
  <r>
    <s v="Alytes obstetricans"/>
    <x v="8"/>
    <s v="Cettia (Naturessone, _x000a_Département, AEV, PNR, …)"/>
    <n v="2016"/>
    <s v="urbain"/>
    <m/>
    <s v="Alyte accoucheur"/>
    <n v="3"/>
    <n v="1"/>
    <s v="anoure"/>
  </r>
  <r>
    <s v="Bufo bufo"/>
    <x v="0"/>
    <s v="Cettia (Naturessone, _x000a_Département, AEV, PNR, …)"/>
    <n v="2014"/>
    <s v="n/a"/>
    <m/>
    <s v="Crapaud commun"/>
    <n v="1"/>
    <n v="1"/>
    <s v="anoure"/>
  </r>
  <r>
    <s v="Bufo bufo"/>
    <x v="9"/>
    <s v="S20"/>
    <n v="2019"/>
    <s v="mare fermée"/>
    <m/>
    <s v="Crapaud commun"/>
    <n v="1"/>
    <n v="1"/>
    <s v="anoure"/>
  </r>
  <r>
    <s v="Bufo bufo"/>
    <x v="9"/>
    <s v="ZNIEFF"/>
    <n v="2013"/>
    <s v="mare fermée"/>
    <m/>
    <s v="Crapaud commun"/>
    <n v="1"/>
    <n v="1"/>
    <s v="anoure"/>
  </r>
  <r>
    <s v="Bufo bufo"/>
    <x v="9"/>
    <s v="Bureaux d'études"/>
    <n v="2002"/>
    <s v="mare fermée"/>
    <m/>
    <s v="Crapaud commun"/>
    <n v="1"/>
    <n v="1"/>
    <s v="anoure"/>
  </r>
  <r>
    <s v="Bufo bufo"/>
    <x v="9"/>
    <s v="Cettia (Naturessone, _x000a_Département, AEV, PNR, …)"/>
    <n v="2019"/>
    <s v="mare fermée"/>
    <m/>
    <s v="Crapaud commun"/>
    <n v="1"/>
    <n v="1"/>
    <s v="anoure"/>
  </r>
  <r>
    <s v="Bufo bufo"/>
    <x v="10"/>
    <s v="Cettia (Naturessone, _x000a_Département, AEV, PNR, …)"/>
    <n v="2016"/>
    <s v="n/a"/>
    <m/>
    <s v="Crapaud commun"/>
    <n v="1"/>
    <n v="1"/>
    <s v="anoure"/>
  </r>
  <r>
    <s v="Bufo bufo"/>
    <x v="11"/>
    <s v="Cettia (Naturessone, _x000a_Département, AEV, PNR, …)"/>
    <n v="2014"/>
    <s v="mare fermée"/>
    <m/>
    <s v="Crapaud commun"/>
    <n v="1"/>
    <n v="1"/>
    <s v="anoure"/>
  </r>
  <r>
    <s v="Bufo bufo"/>
    <x v="12"/>
    <s v="Bureaux d'études"/>
    <n v="2018"/>
    <s v="n/a"/>
    <m/>
    <s v="Crapaud commun"/>
    <n v="1"/>
    <n v="1"/>
    <s v="anoure"/>
  </r>
  <r>
    <s v="Bufo bufo"/>
    <x v="12"/>
    <s v="Cettia (Naturessone, _x000a_Département, AEV, PNR, …)"/>
    <n v="2018"/>
    <s v="n/a"/>
    <m/>
    <s v="Crapaud commun"/>
    <n v="1"/>
    <n v="1"/>
    <s v="anoure"/>
  </r>
  <r>
    <s v="Bufo bufo"/>
    <x v="2"/>
    <s v="Bureaux d'études"/>
    <n v="2019"/>
    <s v="mare fermée"/>
    <n v="74"/>
    <s v="Crapaud commun"/>
    <n v="1"/>
    <n v="1"/>
    <s v="anoure"/>
  </r>
  <r>
    <s v="Bufo bufo"/>
    <x v="13"/>
    <s v="S20"/>
    <n v="2019"/>
    <s v="mare fermée"/>
    <s v="16,17,18,19,20,21, Belvédère"/>
    <s v="Crapaud commun"/>
    <n v="1"/>
    <n v="1"/>
    <s v="anoure"/>
  </r>
  <r>
    <s v="Bufo bufo"/>
    <x v="13"/>
    <s v="ZNIEFF"/>
    <n v="2002"/>
    <s v="mare fermée"/>
    <s v="16,17,18,19,20,21, Belvédère"/>
    <s v="Crapaud commun"/>
    <n v="1"/>
    <n v="1"/>
    <s v="anoure"/>
  </r>
  <r>
    <s v="Bufo bufo"/>
    <x v="13"/>
    <s v="Cettia (Naturessone, _x000a_Département, AEV, PNR, …)"/>
    <n v="2018"/>
    <s v="mare fermée"/>
    <s v="16,17,18,19,20,21, Belvédère"/>
    <s v="Crapaud commun"/>
    <n v="1"/>
    <n v="1"/>
    <s v="anoure"/>
  </r>
  <r>
    <s v="Bufo bufo"/>
    <x v="3"/>
    <s v="Cettia (Naturessone, _x000a_Département, AEV, PNR, …)"/>
    <n v="2014"/>
    <s v="n/a"/>
    <m/>
    <s v="Crapaud commun"/>
    <n v="1"/>
    <n v="1"/>
    <s v="anoure"/>
  </r>
  <r>
    <s v="Bufo bufo"/>
    <x v="14"/>
    <s v="Bureaux d'études"/>
    <n v="2018"/>
    <s v="mare fermée"/>
    <m/>
    <s v="Crapaud commun"/>
    <n v="1"/>
    <n v="1"/>
    <s v="anoure"/>
  </r>
  <r>
    <s v="Bufo bufo"/>
    <x v="14"/>
    <s v="Cettia (Naturessone, _x000a_Département, AEV, PNR, …)"/>
    <n v="2020"/>
    <s v="mare fermée"/>
    <m/>
    <s v="Crapaud commun"/>
    <n v="1"/>
    <n v="1"/>
    <s v="anoure"/>
  </r>
  <r>
    <s v="Bufo bufo"/>
    <x v="15"/>
    <s v="Bureaux d'études"/>
    <n v="2019"/>
    <s v="mare fermée"/>
    <m/>
    <s v="Crapaud commun"/>
    <n v="1"/>
    <n v="1"/>
    <s v="anoure"/>
  </r>
  <r>
    <s v="Bufo bufo"/>
    <x v="16"/>
    <s v="Bureaux d'études"/>
    <n v="2019"/>
    <s v="urbain/mare fermée"/>
    <m/>
    <s v="Crapaud commun"/>
    <n v="1"/>
    <n v="1"/>
    <s v="anoure"/>
  </r>
  <r>
    <s v="Bufo bufo"/>
    <x v="16"/>
    <s v="Cettia (Naturessone, _x000a_Département, AEV, PNR, …)"/>
    <n v="2014"/>
    <s v="urbain/mare fermée"/>
    <m/>
    <s v="Crapaud commun"/>
    <n v="1"/>
    <n v="1"/>
    <s v="anoure"/>
  </r>
  <r>
    <s v="Bufo bufo"/>
    <x v="17"/>
    <s v="Cettia (Naturessone, _x000a_Département, AEV, PNR, …)"/>
    <n v="2016"/>
    <s v="urbain"/>
    <m/>
    <s v="Crapaud commun"/>
    <n v="1"/>
    <n v="1"/>
    <s v="anoure"/>
  </r>
  <r>
    <s v="Bufo bufo"/>
    <x v="18"/>
    <s v="Cettia (Naturessone, _x000a_Département, AEV, PNR, …)"/>
    <n v="2018"/>
    <s v="n/a"/>
    <m/>
    <s v="Crapaud commun"/>
    <n v="1"/>
    <n v="1"/>
    <s v="anoure"/>
  </r>
  <r>
    <s v="Bufo bufo"/>
    <x v="19"/>
    <s v="Cettia (Naturessone, _x000a_Département, AEV, PNR, …)"/>
    <n v="2019"/>
    <s v="ornière/fossé"/>
    <m/>
    <s v="Crapaud commun"/>
    <n v="1"/>
    <n v="1"/>
    <s v="anoure"/>
  </r>
  <r>
    <s v="Bufo bufo"/>
    <x v="20"/>
    <s v="Cettia (Naturessone, _x000a_Département, AEV, PNR, …)"/>
    <n v="2019"/>
    <s v="urbain"/>
    <m/>
    <s v="Crapaud commun"/>
    <n v="1"/>
    <n v="1"/>
    <s v="anoure"/>
  </r>
  <r>
    <s v="Bufo bufo"/>
    <x v="7"/>
    <s v="Cettia (Naturessone, _x000a_Département, AEV, PNR, …)"/>
    <n v="2015"/>
    <s v="ornière/fossé"/>
    <m/>
    <s v="Crapaud commun"/>
    <n v="1"/>
    <n v="1"/>
    <s v="anoure"/>
  </r>
  <r>
    <s v="Bufo bufo"/>
    <x v="21"/>
    <s v="S20"/>
    <n v="2019"/>
    <s v="urbain"/>
    <s v="85,86,87"/>
    <s v="Crapaud commun"/>
    <n v="1"/>
    <n v="1"/>
    <s v="anoure"/>
  </r>
  <r>
    <s v="Bufo bufo"/>
    <x v="21"/>
    <s v="Cettia (Naturessone, _x000a_Département, AEV, PNR, …)"/>
    <n v="2020"/>
    <s v="urbain"/>
    <s v="85,86,87"/>
    <s v="Crapaud commun"/>
    <n v="1"/>
    <n v="1"/>
    <s v="anoure"/>
  </r>
  <r>
    <s v="Ichthyosaura alpestris"/>
    <x v="2"/>
    <s v="ZNIEFF"/>
    <n v="1996"/>
    <s v="mare fermée"/>
    <m/>
    <s v="Triton alpestre"/>
    <n v="4"/>
    <n v="1"/>
    <s v="urodèle"/>
  </r>
  <r>
    <s v="Lissotriton helveticus"/>
    <x v="22"/>
    <s v="Associations"/>
    <n v="2019"/>
    <s v="mare ouverte"/>
    <m/>
    <s v="Triton palmé"/>
    <n v="1"/>
    <n v="1"/>
    <s v="urodèle"/>
  </r>
  <r>
    <s v="Lissotriton helveticus"/>
    <x v="12"/>
    <s v="Bureaux d'études"/>
    <n v="2018"/>
    <s v="urbain"/>
    <m/>
    <s v="Triton palmé"/>
    <n v="1"/>
    <n v="1"/>
    <s v="urodèle"/>
  </r>
  <r>
    <s v="Lissotriton helveticus"/>
    <x v="12"/>
    <s v="Cettia (Naturessone, _x000a_Département, AEV, PNR, …)"/>
    <n v="2012"/>
    <s v="urbain"/>
    <m/>
    <s v="Triton palmé"/>
    <n v="1"/>
    <n v="1"/>
    <s v="urodèle"/>
  </r>
  <r>
    <s v="Lissotriton helveticus"/>
    <x v="2"/>
    <s v="S20"/>
    <n v="2019"/>
    <s v="urbain/mare fermée"/>
    <s v="74"/>
    <s v="Triton palmé"/>
    <n v="1"/>
    <n v="1"/>
    <s v="urodèle"/>
  </r>
  <r>
    <s v="Lissotriton helveticus"/>
    <x v="2"/>
    <s v="Bureaux d'études"/>
    <n v="2019"/>
    <s v="urbain/mare fermée"/>
    <s v="74"/>
    <s v="Triton palmé"/>
    <n v="1"/>
    <n v="1"/>
    <s v="urodèle"/>
  </r>
  <r>
    <s v="Lissotriton helveticus"/>
    <x v="2"/>
    <s v="Cettia (Naturessone, _x000a_Département, AEV, PNR, …)"/>
    <n v="2016"/>
    <s v="urbain/mare fermée"/>
    <s v="74"/>
    <s v="Triton palmé"/>
    <n v="1"/>
    <n v="1"/>
    <s v="urodèle"/>
  </r>
  <r>
    <s v="Lissotriton helveticus"/>
    <x v="13"/>
    <s v="S20"/>
    <n v="2019"/>
    <s v="mare fermée"/>
    <s v="16,17,18,19,20,21, Belvédère"/>
    <s v="Triton palmé"/>
    <n v="1"/>
    <n v="1"/>
    <s v="urodèle"/>
  </r>
  <r>
    <s v="Lissotriton helveticus"/>
    <x v="13"/>
    <s v="Cettia (Naturessone, _x000a_Département, AEV, PNR, …)"/>
    <n v="2019"/>
    <s v="mare fermée"/>
    <s v="16,17,18,19,20,21, Belvédère"/>
    <s v="Triton palmé"/>
    <n v="1"/>
    <n v="1"/>
    <s v="urodèle"/>
  </r>
  <r>
    <s v="Lissotriton helveticus"/>
    <x v="14"/>
    <s v="Bureaux d'études"/>
    <n v="2018"/>
    <s v="urbain/mare fermée"/>
    <m/>
    <s v="Triton palmé"/>
    <n v="1"/>
    <n v="1"/>
    <s v="urodèle"/>
  </r>
  <r>
    <s v="Lissotriton helveticus"/>
    <x v="14"/>
    <s v="Cettia (Naturessone, _x000a_Département, AEV, PNR, …)"/>
    <n v="2016"/>
    <s v="urbain/mare fermée"/>
    <m/>
    <s v="Triton palmé"/>
    <n v="1"/>
    <n v="1"/>
    <s v="urodèle"/>
  </r>
  <r>
    <s v="Lissotriton helveticus"/>
    <x v="15"/>
    <s v="Bureaux d'études"/>
    <n v="2019"/>
    <s v="mare fermée"/>
    <m/>
    <s v="Triton palmé"/>
    <n v="1"/>
    <n v="1"/>
    <s v="urodèle"/>
  </r>
  <r>
    <s v="Lissotriton helveticus"/>
    <x v="23"/>
    <s v="Bureaux d'études"/>
    <n v="2019"/>
    <s v="urbain/ mare fermée"/>
    <m/>
    <s v="Triton palmé"/>
    <n v="1"/>
    <n v="1"/>
    <s v="urodèle"/>
  </r>
  <r>
    <s v="Lissotriton helveticus"/>
    <x v="16"/>
    <s v="Bureaux d'études"/>
    <n v="2015"/>
    <s v="n/a"/>
    <m/>
    <s v="Triton palmé"/>
    <n v="1"/>
    <n v="1"/>
    <s v="urodèle"/>
  </r>
  <r>
    <s v="Lissotriton helveticus"/>
    <x v="19"/>
    <s v="Cettia (Naturessone, _x000a_Département, AEV, PNR, …)"/>
    <n v="2019"/>
    <s v="n/a"/>
    <m/>
    <s v="Triton palmé"/>
    <n v="1"/>
    <n v="1"/>
    <s v="urodèle"/>
  </r>
  <r>
    <s v="Lissotriton helveticus"/>
    <x v="24"/>
    <s v="S20"/>
    <n v="2019"/>
    <s v="urbain"/>
    <n v="35"/>
    <s v="Triton palmé"/>
    <n v="1"/>
    <n v="1"/>
    <s v="urodèle"/>
  </r>
  <r>
    <s v="Lissotriton helveticus"/>
    <x v="25"/>
    <s v="S20"/>
    <n v="2019"/>
    <s v="mare fermée"/>
    <s v="24,27,28,29,30,31"/>
    <s v="Triton palmé"/>
    <n v="1"/>
    <n v="1"/>
    <s v="urodèle"/>
  </r>
  <r>
    <s v="Lissotriton helveticus"/>
    <x v="25"/>
    <s v="ZNIEFF"/>
    <n v="2009"/>
    <s v="mare fermée"/>
    <s v="24,27,28,29,30,31"/>
    <s v="Triton palmé"/>
    <n v="1"/>
    <n v="1"/>
    <s v="urodèle"/>
  </r>
  <r>
    <s v="Lissotriton helveticus"/>
    <x v="25"/>
    <s v="Bureaux d'études"/>
    <n v="2011"/>
    <s v="mare fermée"/>
    <s v="24,27,28,29,30,31"/>
    <s v="Triton palmé"/>
    <n v="1"/>
    <n v="1"/>
    <s v="urodèle"/>
  </r>
  <r>
    <s v="Lissotriton vulgaris"/>
    <x v="9"/>
    <s v="Cettia (Naturessone, _x000a_Département, AEV, PNR, …)"/>
    <n v="2018"/>
    <s v="mare fermée"/>
    <m/>
    <s v="Triton ponctué"/>
    <n v="3"/>
    <n v="1"/>
    <s v="urodèle"/>
  </r>
  <r>
    <s v="Lissotriton vulgaris"/>
    <x v="13"/>
    <s v="Cettia (Naturessone, _x000a_Département, AEV, PNR, …)"/>
    <n v="2019"/>
    <s v="mare fermée"/>
    <s v="Belvédère"/>
    <s v="Triton ponctué"/>
    <n v="3"/>
    <n v="1"/>
    <s v="urodèle"/>
  </r>
  <r>
    <s v="Lissotriton vulgaris"/>
    <x v="19"/>
    <s v="Cettia (Naturessone, _x000a_Département, AEV, PNR, …)"/>
    <n v="2019"/>
    <s v="urbain"/>
    <m/>
    <s v="Triton ponctué"/>
    <n v="3"/>
    <n v="1"/>
    <s v="urodèle"/>
  </r>
  <r>
    <s v="Lissotriton vulgaris"/>
    <x v="25"/>
    <s v="ZNIEFF"/>
    <n v="2009"/>
    <s v="mare fermée"/>
    <n v="30"/>
    <s v="Triton ponctué"/>
    <n v="3"/>
    <n v="1"/>
    <s v="urodèle"/>
  </r>
  <r>
    <s v="Lissotriton vulgaris"/>
    <x v="25"/>
    <s v="Bureaux d'études"/>
    <n v="2011"/>
    <s v="mare fermée"/>
    <n v="30"/>
    <s v="Triton ponctué"/>
    <n v="3"/>
    <n v="1"/>
    <s v="urodèle"/>
  </r>
  <r>
    <s v="Pelophylax kl. Esculentus"/>
    <x v="0"/>
    <s v="Bureaux d'études"/>
    <n v="2017"/>
    <s v="plan d'eau"/>
    <m/>
    <s v="Grenouille commune"/>
    <n v="1"/>
    <n v="1"/>
    <s v="anoure"/>
  </r>
  <r>
    <s v="Pelophylax kl. Esculentus"/>
    <x v="1"/>
    <s v="Bureaux d'études"/>
    <n v="2017"/>
    <s v="plan d'eau"/>
    <m/>
    <s v="Grenouille commune"/>
    <n v="1"/>
    <n v="1"/>
    <s v="anoure"/>
  </r>
  <r>
    <s v="Pelophylax kl. Esculentus"/>
    <x v="9"/>
    <s v="Bureaux d'études"/>
    <n v="2002"/>
    <s v="plan d'eau"/>
    <m/>
    <s v="Grenouille commune"/>
    <n v="1"/>
    <n v="1"/>
    <s v="anoure"/>
  </r>
  <r>
    <s v="Pelophylax kl. Esculentus"/>
    <x v="9"/>
    <s v="Cettia (Naturessone, _x000a_Département, AEV, PNR, …)"/>
    <n v="2019"/>
    <s v="plan d'eau"/>
    <m/>
    <s v="Grenouille commune"/>
    <n v="1"/>
    <n v="1"/>
    <s v="anoure"/>
  </r>
  <r>
    <s v="Pelophylax kl. Esculentus"/>
    <x v="26"/>
    <s v="Bureaux d'études"/>
    <n v="2020"/>
    <s v="n/a"/>
    <m/>
    <s v="Grenouille commune"/>
    <n v="1"/>
    <n v="1"/>
    <s v="anoure"/>
  </r>
  <r>
    <s v="Pelophylax kl. Esculentus"/>
    <x v="12"/>
    <s v="Bureaux d'études"/>
    <n v="2018"/>
    <s v="urbain"/>
    <m/>
    <s v="Grenouille commune"/>
    <n v="1"/>
    <n v="1"/>
    <s v="anoure"/>
  </r>
  <r>
    <s v="Pelophylax kl. Esculentus"/>
    <x v="13"/>
    <s v="ZNIEFF"/>
    <n v="2002"/>
    <m/>
    <m/>
    <s v="Grenouille commune"/>
    <n v="1"/>
    <n v="1"/>
    <s v="anoure"/>
  </r>
  <r>
    <s v="Pelophylax kl. Esculentus"/>
    <x v="27"/>
    <s v="Cettia (Naturessone, _x000a_Département, AEV, PNR, …)"/>
    <n v="2014"/>
    <s v="n/a"/>
    <m/>
    <s v="Grenouille commune"/>
    <n v="1"/>
    <n v="1"/>
    <s v="anoure"/>
  </r>
  <r>
    <s v="Pelophylax kl. Esculentus"/>
    <x v="14"/>
    <s v="Bureaux d'études"/>
    <n v="2018"/>
    <s v="urbain/ornière/fossé"/>
    <m/>
    <s v="Grenouille commune"/>
    <n v="1"/>
    <n v="1"/>
    <s v="anoure"/>
  </r>
  <r>
    <s v="Pelophylax kl. Esculentus"/>
    <x v="15"/>
    <s v="Bureaux d'études"/>
    <n v="2019"/>
    <s v="urbain"/>
    <m/>
    <s v="Grenouille commune"/>
    <n v="1"/>
    <n v="1"/>
    <s v="anoure"/>
  </r>
  <r>
    <s v="Pelophylax kl. Esculentus"/>
    <x v="15"/>
    <s v="Cettia (Naturessone, _x000a_Département, AEV, PNR, …)"/>
    <n v="2019"/>
    <s v="urbain"/>
    <m/>
    <s v="Grenouille commune"/>
    <n v="1"/>
    <n v="1"/>
    <s v="anoure"/>
  </r>
  <r>
    <s v="Pelophylax kl. Esculentus"/>
    <x v="28"/>
    <s v="Bureaux d'études"/>
    <n v="2020"/>
    <s v="n/a"/>
    <m/>
    <s v="Grenouille commune"/>
    <n v="1"/>
    <n v="1"/>
    <s v="anoure"/>
  </r>
  <r>
    <s v="Pelophylax kl. Esculentus"/>
    <x v="29"/>
    <s v="Cettia (Naturessone, _x000a_Département, AEV, PNR, …)"/>
    <n v="2017"/>
    <s v="n/a"/>
    <m/>
    <s v="Grenouille commune"/>
    <n v="1"/>
    <n v="1"/>
    <s v="anoure"/>
  </r>
  <r>
    <s v="Pelophylax kl. Esculentus"/>
    <x v="16"/>
    <s v="Cettia (Naturessone, _x000a_Département, AEV, PNR, …)"/>
    <n v="2019"/>
    <s v="mare fermée"/>
    <m/>
    <s v="Grenouille commune"/>
    <n v="1"/>
    <n v="1"/>
    <s v="anoure"/>
  </r>
  <r>
    <s v="Pelophylax kl. Esculentus"/>
    <x v="19"/>
    <s v="Cettia (Naturessone, _x000a_Département, AEV, PNR, …)"/>
    <n v="2016"/>
    <s v="n/a"/>
    <m/>
    <s v="Grenouille commune"/>
    <n v="1"/>
    <n v="1"/>
    <s v="anoure"/>
  </r>
  <r>
    <s v="Pelophylax kl. Esculentus"/>
    <x v="30"/>
    <s v="Bureaux d'études"/>
    <n v="2020"/>
    <m/>
    <m/>
    <s v="Grenouille commune"/>
    <n v="1"/>
    <n v="1"/>
    <s v="anoure"/>
  </r>
  <r>
    <s v="Pelophylax kl. Esculentus"/>
    <x v="7"/>
    <s v="Cettia (Naturessone, _x000a_Département, AEV, PNR, …)"/>
    <n v="2014"/>
    <s v="n/a"/>
    <m/>
    <s v="Grenouille commune"/>
    <n v="1"/>
    <n v="1"/>
    <s v="anoure"/>
  </r>
  <r>
    <s v="Pelophylax kl. Esculentus"/>
    <x v="31"/>
    <s v="Bureaux d'études"/>
    <n v="2020"/>
    <s v="n/a"/>
    <m/>
    <s v="Grenouille commune"/>
    <n v="1"/>
    <n v="1"/>
    <s v="anoure"/>
  </r>
  <r>
    <s v="Pelophylax kl. Esculentus"/>
    <x v="24"/>
    <s v="Bureaux d'études"/>
    <n v="2018"/>
    <s v="urbain"/>
    <m/>
    <s v="Grenouille commune"/>
    <n v="1"/>
    <n v="1"/>
    <s v="anoure"/>
  </r>
  <r>
    <s v="Pelophylax ridibundus"/>
    <x v="32"/>
    <s v="Cettia (Naturessone, _x000a_Département, AEV, PNR, …)"/>
    <n v="2015"/>
    <s v="urbain"/>
    <m/>
    <s v="Grenouille rieuse"/>
    <n v="1"/>
    <n v="1"/>
    <s v="anoure"/>
  </r>
  <r>
    <s v="Pelophylax ridibundus"/>
    <x v="9"/>
    <s v="Bureaux d'études"/>
    <s v="2002"/>
    <s v="mare fermée"/>
    <m/>
    <s v="Grenouille rieuse"/>
    <n v="1"/>
    <n v="1"/>
    <s v="anoure"/>
  </r>
  <r>
    <s v="Pelophylax ridibundus"/>
    <x v="9"/>
    <s v="Cettia (Naturessone, _x000a_Département, AEV, PNR, …)"/>
    <n v="2019"/>
    <s v="mare fermée"/>
    <m/>
    <s v="Grenouille rieuse"/>
    <n v="1"/>
    <n v="1"/>
    <s v="anoure"/>
  </r>
  <r>
    <s v="Pelophylax ridibundus"/>
    <x v="10"/>
    <s v="Cettia (Naturessone, _x000a_Département, AEV, PNR, …)"/>
    <n v="2016"/>
    <s v="n/a"/>
    <m/>
    <s v="Grenouille rieuse"/>
    <n v="1"/>
    <n v="1"/>
    <s v="anoure"/>
  </r>
  <r>
    <s v="Pelophylax ridibundus"/>
    <x v="26"/>
    <s v="Bureaux d'études"/>
    <n v="2020"/>
    <s v="n/a"/>
    <m/>
    <s v="Grenouille rieuse"/>
    <n v="1"/>
    <n v="1"/>
    <s v="anoure"/>
  </r>
  <r>
    <s v="Pelophylax ridibundus"/>
    <x v="33"/>
    <s v="Cettia (Naturessone, _x000a_Département, AEV, PNR, …)"/>
    <n v="2015"/>
    <s v="urbain"/>
    <m/>
    <s v="Grenouille rieuse"/>
    <n v="1"/>
    <n v="1"/>
    <s v="anoure"/>
  </r>
  <r>
    <s v="Pelophylax ridibundus"/>
    <x v="11"/>
    <s v="Cettia (Naturessone, _x000a_Département, AEV, PNR, …)"/>
    <n v="2014"/>
    <s v="mare fermée"/>
    <m/>
    <s v="Grenouille rieuse"/>
    <n v="1"/>
    <n v="1"/>
    <s v="anoure"/>
  </r>
  <r>
    <s v="Pelophylax ridibundus"/>
    <x v="12"/>
    <s v="Bureaux d'études"/>
    <n v="2018"/>
    <s v="urbain"/>
    <m/>
    <s v="Grenouille rieuse"/>
    <n v="1"/>
    <n v="1"/>
    <s v="anoure"/>
  </r>
  <r>
    <s v="Pelophylax ridibundus"/>
    <x v="12"/>
    <s v="Cettia (Naturessone, _x000a_Département, AEV, PNR, …)"/>
    <n v="2012"/>
    <s v="urbain"/>
    <m/>
    <s v="Grenouille rieuse"/>
    <n v="1"/>
    <n v="1"/>
    <s v="anoure"/>
  </r>
  <r>
    <s v="Pelophylax ridibundus"/>
    <x v="2"/>
    <s v="Cettia (Naturessone, _x000a_Département, AEV, PNR, …)"/>
    <n v="2013"/>
    <s v="mare fermée"/>
    <m/>
    <s v="Grenouille rieuse"/>
    <n v="1"/>
    <n v="1"/>
    <s v="anoure"/>
  </r>
  <r>
    <s v="Pelophylax ridibundus"/>
    <x v="13"/>
    <s v="ZNIEFF"/>
    <n v="2002"/>
    <m/>
    <m/>
    <s v="Grenouille rieuse"/>
    <n v="1"/>
    <n v="1"/>
    <s v="anoure"/>
  </r>
  <r>
    <s v="Pelophylax ridibundus"/>
    <x v="3"/>
    <s v="Cettia (Naturessone, _x000a_Département, AEV, PNR, …)"/>
    <n v="2016"/>
    <s v="mare ouverte"/>
    <m/>
    <s v="Grenouille rieuse"/>
    <n v="1"/>
    <n v="1"/>
    <s v="anoure"/>
  </r>
  <r>
    <s v="Pelophylax ridibundus"/>
    <x v="14"/>
    <s v="Bureaux d'études"/>
    <n v="2018"/>
    <s v="urbain/ornière/fossé"/>
    <m/>
    <s v="Grenouille rieuse"/>
    <n v="1"/>
    <n v="1"/>
    <s v="anoure"/>
  </r>
  <r>
    <s v="Pelophylax ridibundus"/>
    <x v="14"/>
    <s v="Cettia (Naturessone, _x000a_Département, AEV, PNR, …)"/>
    <n v="2018"/>
    <s v="urbain/ornière/fossé"/>
    <m/>
    <s v="Grenouille rieuse"/>
    <n v="1"/>
    <n v="1"/>
    <s v="anoure"/>
  </r>
  <r>
    <s v="Pelophylax ridibundus"/>
    <x v="28"/>
    <s v="Bureaux d'études"/>
    <n v="2020"/>
    <s v="n/a"/>
    <m/>
    <s v="Grenouille rieuse"/>
    <n v="1"/>
    <n v="1"/>
    <s v="anoure"/>
  </r>
  <r>
    <s v="Pelophylax ridibundus"/>
    <x v="23"/>
    <s v="Bureaux d'études"/>
    <n v="2019"/>
    <s v="mare fermée"/>
    <m/>
    <s v="Grenouille rieuse"/>
    <n v="1"/>
    <n v="1"/>
    <s v="anoure"/>
  </r>
  <r>
    <s v="Pelophylax ridibundus"/>
    <x v="16"/>
    <s v="S20"/>
    <n v="2019"/>
    <s v="mare fermée"/>
    <m/>
    <s v="Grenouille rieuse"/>
    <n v="1"/>
    <n v="1"/>
    <s v="anoure"/>
  </r>
  <r>
    <s v="Pelophylax ridibundus"/>
    <x v="16"/>
    <s v="Bureaux d'études"/>
    <n v="2019"/>
    <s v="mare fermée"/>
    <m/>
    <s v="Grenouille rieuse"/>
    <n v="1"/>
    <n v="1"/>
    <s v="anoure"/>
  </r>
  <r>
    <s v="Pelophylax ridibundus"/>
    <x v="34"/>
    <s v="Cettia (Naturessone, _x000a_Département, AEV, PNR, …)"/>
    <n v="2014"/>
    <s v="n/a"/>
    <m/>
    <s v="Grenouille rieuse"/>
    <n v="1"/>
    <n v="1"/>
    <s v="anoure"/>
  </r>
  <r>
    <s v="Pelophylax ridibundus"/>
    <x v="5"/>
    <s v="Cettia (Naturessone, _x000a_Département, AEV, PNR, …)"/>
    <n v="2019"/>
    <s v="urbain"/>
    <m/>
    <s v="Grenouille rieuse"/>
    <n v="1"/>
    <n v="1"/>
    <s v="anoure"/>
  </r>
  <r>
    <s v="Pelophylax ridibundus"/>
    <x v="35"/>
    <s v="Cettia (Naturessone, _x000a_Département, AEV, PNR, …)"/>
    <n v="2016"/>
    <s v="urbain"/>
    <m/>
    <s v="Grenouille rieuse"/>
    <n v="1"/>
    <n v="1"/>
    <s v="anoure"/>
  </r>
  <r>
    <s v="Pelophylax ridibundus"/>
    <x v="19"/>
    <s v="Cettia (Naturessone, _x000a_Département, AEV, PNR, …)"/>
    <n v="2015"/>
    <s v="n/a"/>
    <m/>
    <s v="Grenouille rieuse"/>
    <n v="1"/>
    <n v="1"/>
    <s v="anoure"/>
  </r>
  <r>
    <s v="Pelophylax ridibundus"/>
    <x v="30"/>
    <s v="Bureaux d'études"/>
    <n v="2020"/>
    <m/>
    <m/>
    <s v="Grenouille rieuse"/>
    <n v="1"/>
    <n v="1"/>
    <s v="anoure"/>
  </r>
  <r>
    <s v="Pelophylax ridibundus"/>
    <x v="20"/>
    <s v="Cettia (Naturessone, _x000a_Département, AEV, PNR, …)"/>
    <n v="2015"/>
    <s v="urbain"/>
    <m/>
    <s v="Grenouille rieuse"/>
    <n v="1"/>
    <n v="1"/>
    <s v="anoure"/>
  </r>
  <r>
    <s v="Pelophylax ridibundus"/>
    <x v="7"/>
    <s v="Bureaux d'études"/>
    <n v="2014"/>
    <s v="n/a"/>
    <m/>
    <s v="Grenouille rieuse"/>
    <n v="1"/>
    <n v="1"/>
    <s v="anoure"/>
  </r>
  <r>
    <s v="Pelophylax ridibundus"/>
    <x v="31"/>
    <s v="Bureaux d'études"/>
    <n v="2020"/>
    <s v="n/a"/>
    <m/>
    <s v="Grenouille rieuse"/>
    <n v="1"/>
    <n v="1"/>
    <s v="anoure"/>
  </r>
  <r>
    <s v="Pelophylax ridibundus"/>
    <x v="31"/>
    <s v="Cettia (Naturessone, _x000a_Département, AEV, PNR, …)"/>
    <n v="2014"/>
    <s v="n/a"/>
    <m/>
    <s v="Grenouille rieuse"/>
    <n v="1"/>
    <n v="1"/>
    <s v="anoure"/>
  </r>
  <r>
    <s v="Pelophylax ridibundus"/>
    <x v="24"/>
    <s v="Cettia (Naturessone, _x000a_Département, AEV, PNR, …)"/>
    <n v="2016"/>
    <s v="n/a"/>
    <m/>
    <s v="Grenouille rieuse"/>
    <n v="1"/>
    <n v="1"/>
    <s v="anoure"/>
  </r>
  <r>
    <s v="Pelophylax ridibundus"/>
    <x v="21"/>
    <s v="Cettia (Naturessone, _x000a_Département, AEV, PNR, …)"/>
    <n v="2016"/>
    <s v="n/a"/>
    <m/>
    <s v="Grenouille rieuse"/>
    <n v="1"/>
    <n v="1"/>
    <s v="anoure"/>
  </r>
  <r>
    <s v="Pelophylax ridibundus"/>
    <x v="36"/>
    <s v="Cettia (Naturessone, _x000a_Département, AEV, PNR, …)"/>
    <n v="2014"/>
    <s v="n/a"/>
    <m/>
    <s v="Grenouille rieuse"/>
    <n v="1"/>
    <n v="1"/>
    <s v="anoure"/>
  </r>
  <r>
    <s v="Pelophylax sp"/>
    <x v="0"/>
    <s v="Cettia (Naturessone, _x000a_Département, AEV, PNR, …)"/>
    <n v="2015"/>
    <s v="n/a"/>
    <m/>
    <s v="Grenouille verte"/>
    <n v="1"/>
    <n v="1"/>
    <s v="anoure"/>
  </r>
  <r>
    <s v="Pelophylax sp"/>
    <x v="9"/>
    <s v="S20"/>
    <n v="2019"/>
    <s v="mare fermée"/>
    <m/>
    <s v="Grenouille verte"/>
    <n v="1"/>
    <n v="1"/>
    <s v="anoure"/>
  </r>
  <r>
    <s v="Pelophylax sp"/>
    <x v="9"/>
    <s v="ZNIEFF"/>
    <s v="2013"/>
    <s v="mare fermée"/>
    <m/>
    <s v="Grenouille verte"/>
    <n v="1"/>
    <n v="1"/>
    <s v="anoure"/>
  </r>
  <r>
    <s v="Pelophylax sp"/>
    <x v="2"/>
    <s v="Bureaux d'études"/>
    <n v="2018"/>
    <s v="n/a"/>
    <m/>
    <s v="Grenouille verte"/>
    <n v="1"/>
    <n v="1"/>
    <s v="anoure"/>
  </r>
  <r>
    <s v="Pelophylax sp"/>
    <x v="13"/>
    <s v="S20"/>
    <n v="2019"/>
    <s v="mare fermée"/>
    <s v="16,17,18,19,20,21"/>
    <s v="Grenouille verte"/>
    <n v="1"/>
    <n v="1"/>
    <s v="anoure"/>
  </r>
  <r>
    <s v="Pelophylax sp"/>
    <x v="13"/>
    <s v="ZNIEFF"/>
    <n v="2002"/>
    <s v="mare fermée"/>
    <s v="16,17,18,19,20,21"/>
    <s v="Grenouille verte"/>
    <n v="1"/>
    <n v="1"/>
    <s v="anoure"/>
  </r>
  <r>
    <s v="Pelophylax sp"/>
    <x v="3"/>
    <s v="Cettia (Naturessone, _x000a_Département, AEV, PNR, …)"/>
    <n v="2018"/>
    <s v="mare ouverte"/>
    <m/>
    <s v="Grenouille verte"/>
    <n v="1"/>
    <n v="1"/>
    <s v="anoure"/>
  </r>
  <r>
    <s v="Pelophylax sp"/>
    <x v="14"/>
    <s v="Bureaux d'études"/>
    <n v="2018"/>
    <s v="ornière/fossé"/>
    <m/>
    <s v="Grenouille verte"/>
    <n v="1"/>
    <n v="1"/>
    <s v="anoure"/>
  </r>
  <r>
    <s v="Pelophylax sp"/>
    <x v="14"/>
    <s v="Cettia (Naturessone, _x000a_Département, AEV, PNR, …)"/>
    <n v="2017"/>
    <s v="ornière/fossé"/>
    <m/>
    <s v="Grenouille verte"/>
    <n v="1"/>
    <n v="1"/>
    <s v="anoure"/>
  </r>
  <r>
    <s v="Pelophylax sp"/>
    <x v="23"/>
    <s v="Bureaux d'études"/>
    <n v="2019"/>
    <s v="urbain"/>
    <m/>
    <s v="Grenouille verte"/>
    <n v="1"/>
    <n v="1"/>
    <s v="anoure"/>
  </r>
  <r>
    <s v="Pelophylax sp"/>
    <x v="24"/>
    <s v="S20"/>
    <n v="2019"/>
    <s v="urbain"/>
    <n v="35"/>
    <s v="Grenouille verte"/>
    <n v="1"/>
    <n v="1"/>
    <s v="anoure"/>
  </r>
  <r>
    <s v="Pelophylax sp"/>
    <x v="25"/>
    <s v="S20"/>
    <n v="2019"/>
    <m/>
    <n v="27"/>
    <s v="Grenouille verte"/>
    <n v="1"/>
    <n v="1"/>
    <s v="anoure"/>
  </r>
  <r>
    <s v="Pelophylax sp"/>
    <x v="25"/>
    <s v="Bureaux d'études"/>
    <n v="2011"/>
    <m/>
    <n v="27"/>
    <s v="Grenouille verte"/>
    <n v="1"/>
    <n v="1"/>
    <s v="anoure"/>
  </r>
  <r>
    <s v="Pelophylax sp"/>
    <x v="21"/>
    <s v="S20"/>
    <n v="2019"/>
    <s v="urbain"/>
    <s v="85,86,87"/>
    <s v="Grenouille verte"/>
    <n v="1"/>
    <n v="1"/>
    <s v="anoure"/>
  </r>
  <r>
    <s v="Pelophylax sp"/>
    <x v="21"/>
    <s v="Cettia (Naturessone, _x000a_Département, AEV, PNR, …)"/>
    <n v="2020"/>
    <s v="urbain"/>
    <s v="85,86,87"/>
    <s v="Grenouille verte"/>
    <n v="1"/>
    <n v="1"/>
    <s v="anoure"/>
  </r>
  <r>
    <s v="Rana dalmatina"/>
    <x v="1"/>
    <s v="Bureaux d'études"/>
    <n v="2017"/>
    <s v="n/a"/>
    <m/>
    <s v="Grenouille agile"/>
    <n v="1"/>
    <n v="1"/>
    <s v="anoure"/>
  </r>
  <r>
    <s v="Rana dalmatina"/>
    <x v="22"/>
    <s v="Associations"/>
    <n v="2019"/>
    <s v="mare ouverte"/>
    <m/>
    <s v="Grenouille agile"/>
    <n v="1"/>
    <n v="1"/>
    <s v="anoure"/>
  </r>
  <r>
    <s v="Rana dalmatina"/>
    <x v="9"/>
    <s v="S20"/>
    <n v="2019"/>
    <s v="mare fermée"/>
    <m/>
    <s v="Grenouille agile"/>
    <n v="1"/>
    <n v="1"/>
    <s v="anoure"/>
  </r>
  <r>
    <s v="Rana dalmatina"/>
    <x v="9"/>
    <s v="Cettia (Naturessone, _x000a_Département, AEV, PNR, …)"/>
    <n v="2019"/>
    <s v="mare fermée"/>
    <m/>
    <s v="Grenouille agile"/>
    <n v="1"/>
    <n v="1"/>
    <s v="anoure"/>
  </r>
  <r>
    <s v="Rana dalmatina"/>
    <x v="26"/>
    <s v="Bureaux d'études"/>
    <n v="2020"/>
    <s v="mare fermée"/>
    <m/>
    <s v="Grenouille agile"/>
    <n v="1"/>
    <n v="1"/>
    <s v="anoure"/>
  </r>
  <r>
    <s v="Rana dalmatina"/>
    <x v="26"/>
    <s v="Cettia (Naturessone, _x000a_Département, AEV, PNR, …)"/>
    <n v="2015"/>
    <s v="mare fermée"/>
    <m/>
    <s v="Grenouille agile"/>
    <n v="1"/>
    <n v="1"/>
    <s v="anoure"/>
  </r>
  <r>
    <s v="Rana dalmatina"/>
    <x v="12"/>
    <s v="Bureaux d'études"/>
    <n v="2018"/>
    <s v="urbain/mare fermée"/>
    <m/>
    <s v="Grenouille agile"/>
    <n v="1"/>
    <n v="1"/>
    <s v="anoure"/>
  </r>
  <r>
    <s v="Rana dalmatina"/>
    <x v="2"/>
    <s v="Bureaux d'études"/>
    <n v="2018"/>
    <s v="mare fermée"/>
    <n v="74"/>
    <s v="Grenouille agile"/>
    <n v="1"/>
    <n v="1"/>
    <s v="anoure"/>
  </r>
  <r>
    <s v="Rana dalmatina"/>
    <x v="2"/>
    <s v="Cettia (Naturessone, _x000a_Département, AEV, PNR, …)"/>
    <n v="2016"/>
    <s v="mare fermée"/>
    <n v="74"/>
    <s v="Grenouille agile"/>
    <n v="1"/>
    <n v="1"/>
    <s v="anoure"/>
  </r>
  <r>
    <s v="Rana dalmatina"/>
    <x v="13"/>
    <s v="S20"/>
    <n v="2019"/>
    <s v="mare fermée"/>
    <s v="16,17,18, Belvédère"/>
    <s v="Grenouille agile"/>
    <n v="1"/>
    <n v="1"/>
    <s v="anoure"/>
  </r>
  <r>
    <s v="Rana dalmatina"/>
    <x v="13"/>
    <s v="ZNIEFF"/>
    <n v="1998"/>
    <s v="mare fermée"/>
    <s v="16,17,18, Belvédère"/>
    <s v="Grenouille agile"/>
    <n v="1"/>
    <n v="1"/>
    <s v="anoure"/>
  </r>
  <r>
    <s v="Rana dalmatina"/>
    <x v="3"/>
    <s v="Cettia (Naturessone, _x000a_Département, AEV, PNR, …)"/>
    <n v="2020"/>
    <s v="n/a"/>
    <m/>
    <s v="Grenouille agile"/>
    <n v="1"/>
    <n v="1"/>
    <s v="anoure"/>
  </r>
  <r>
    <s v="Rana dalmatina"/>
    <x v="27"/>
    <s v="ZNIEFF"/>
    <n v="1988"/>
    <s v="n/a"/>
    <m/>
    <s v="Grenouille agile"/>
    <n v="1"/>
    <n v="1"/>
    <s v="anoure"/>
  </r>
  <r>
    <s v="Rana dalmatina"/>
    <x v="14"/>
    <s v="Bureaux d'études"/>
    <n v="2018"/>
    <s v="urbain/mare fermée"/>
    <m/>
    <s v="Grenouille agile"/>
    <n v="1"/>
    <n v="1"/>
    <s v="anoure"/>
  </r>
  <r>
    <s v="Rana dalmatina"/>
    <x v="14"/>
    <s v="Cettia (Naturessone, _x000a_Département, AEV, PNR, …)"/>
    <n v="2002"/>
    <s v="urbain/mare fermée"/>
    <m/>
    <s v="Grenouille agile"/>
    <n v="1"/>
    <n v="1"/>
    <s v="anoure"/>
  </r>
  <r>
    <s v="Rana dalmatina"/>
    <x v="15"/>
    <s v="Bureaux d'études"/>
    <n v="2019"/>
    <s v="mare fermée"/>
    <m/>
    <s v="Grenouille agile"/>
    <n v="1"/>
    <n v="1"/>
    <s v="anoure"/>
  </r>
  <r>
    <s v="Rana dalmatina"/>
    <x v="28"/>
    <s v="Bureaux d'études"/>
    <n v="2020"/>
    <s v="n/a"/>
    <m/>
    <s v="Grenouille agile"/>
    <n v="1"/>
    <n v="1"/>
    <s v="anoure"/>
  </r>
  <r>
    <s v="Rana dalmatina"/>
    <x v="28"/>
    <s v="Cettia (Naturessone, _x000a_Département, AEV, PNR, …)"/>
    <n v="2014"/>
    <s v="n/a"/>
    <m/>
    <s v="Grenouille agile"/>
    <n v="1"/>
    <n v="1"/>
    <s v="anoure"/>
  </r>
  <r>
    <s v="Rana dalmatina"/>
    <x v="23"/>
    <s v="Bureaux d'études"/>
    <n v="2019"/>
    <s v="mare fermée"/>
    <m/>
    <s v="Grenouille agile"/>
    <n v="1"/>
    <n v="1"/>
    <s v="anoure"/>
  </r>
  <r>
    <s v="Rana dalmatina"/>
    <x v="16"/>
    <s v="S20"/>
    <n v="2019"/>
    <s v="mare fermée"/>
    <m/>
    <s v="Grenouille agile"/>
    <n v="1"/>
    <n v="1"/>
    <s v="anoure"/>
  </r>
  <r>
    <s v="Rana dalmatina"/>
    <x v="16"/>
    <s v="Bureaux d'études"/>
    <n v="2019"/>
    <s v="mare fermée"/>
    <m/>
    <s v="Grenouille agile"/>
    <n v="1"/>
    <n v="1"/>
    <s v="anoure"/>
  </r>
  <r>
    <s v="Rana dalmatina"/>
    <x v="19"/>
    <s v="Cettia (Naturessone, _x000a_Département, AEV, PNR, …)"/>
    <n v="2019"/>
    <s v="n/a"/>
    <m/>
    <s v="Grenouille agile"/>
    <n v="1"/>
    <n v="1"/>
    <s v="anoure"/>
  </r>
  <r>
    <s v="Rana dalmatina"/>
    <x v="30"/>
    <s v="Bureaux d'études"/>
    <n v="2020"/>
    <m/>
    <m/>
    <s v="Grenouille agile"/>
    <n v="1"/>
    <n v="1"/>
    <s v="anoure"/>
  </r>
  <r>
    <s v="Rana dalmatina"/>
    <x v="20"/>
    <s v="Bureaux d'études"/>
    <n v="2019"/>
    <s v="urbain"/>
    <m/>
    <s v="Grenouille agile"/>
    <n v="1"/>
    <n v="1"/>
    <s v="anoure"/>
  </r>
  <r>
    <s v="Rana dalmatina"/>
    <x v="7"/>
    <s v="Bureaux d'études"/>
    <n v="2014"/>
    <s v="n/a"/>
    <m/>
    <s v="Grenouille agile"/>
    <n v="1"/>
    <n v="1"/>
    <s v="anoure"/>
  </r>
  <r>
    <s v="Rana dalmatina"/>
    <x v="31"/>
    <s v="Bureaux d'études"/>
    <n v="2020"/>
    <s v="n/a"/>
    <m/>
    <s v="Grenouille agile"/>
    <n v="1"/>
    <n v="1"/>
    <s v="anoure"/>
  </r>
  <r>
    <s v="Rana dalmatina"/>
    <x v="25"/>
    <s v="S20"/>
    <n v="2019"/>
    <s v="mare ouverte/mare fermée"/>
    <s v="24,28,29"/>
    <s v="Grenouille agile"/>
    <n v="1"/>
    <n v="1"/>
    <s v="anoure"/>
  </r>
  <r>
    <s v="Rana dalmatina"/>
    <x v="25"/>
    <s v="ZNIEFF"/>
    <n v="2009"/>
    <s v="mare ouverte/mare fermée"/>
    <s v="24,28,29"/>
    <s v="Grenouille agile"/>
    <n v="1"/>
    <n v="1"/>
    <s v="anoure"/>
  </r>
  <r>
    <s v="Rana dalmatina"/>
    <x v="25"/>
    <s v="Bureaux d'études"/>
    <n v="2011"/>
    <s v="mare ouverte/mare fermée"/>
    <s v="24,28,29"/>
    <s v="Grenouille agile"/>
    <n v="1"/>
    <n v="1"/>
    <s v="anoure"/>
  </r>
  <r>
    <s v="Rana dalmatina"/>
    <x v="21"/>
    <s v="Cettia (Naturessone, _x000a_Département, AEV, PNR, …)"/>
    <n v="2020"/>
    <s v="n/a"/>
    <m/>
    <s v="Grenouille agile"/>
    <n v="1"/>
    <n v="1"/>
    <s v="anoure"/>
  </r>
  <r>
    <s v="Rana temporaria"/>
    <x v="0"/>
    <s v="Bureaux d'études"/>
    <n v="2017"/>
    <s v="mare ouverte"/>
    <m/>
    <s v="Grenouille rousse"/>
    <n v="2"/>
    <n v="1"/>
    <s v="anoure"/>
  </r>
  <r>
    <s v="Rana temporaria"/>
    <x v="1"/>
    <s v="Bureaux d'études"/>
    <n v="2017"/>
    <s v="mare ouverte"/>
    <m/>
    <s v="Grenouille rousse"/>
    <n v="2"/>
    <n v="1"/>
    <s v="anoure"/>
  </r>
  <r>
    <s v="Rana temporaria"/>
    <x v="9"/>
    <s v="S20"/>
    <n v="2019"/>
    <s v="mare fermée"/>
    <m/>
    <s v="Grenouille rousse"/>
    <n v="2"/>
    <n v="1"/>
    <s v="anoure"/>
  </r>
  <r>
    <s v="Rana temporaria"/>
    <x v="9"/>
    <s v="ZNIEFF"/>
    <n v="2013"/>
    <s v="mare fermée"/>
    <m/>
    <s v="Grenouille rousse"/>
    <n v="2"/>
    <n v="1"/>
    <s v="anoure"/>
  </r>
  <r>
    <s v="Rana temporaria"/>
    <x v="9"/>
    <s v="Bureaux d'études"/>
    <n v="2002"/>
    <s v="mare fermée"/>
    <m/>
    <s v="Grenouille rousse"/>
    <n v="2"/>
    <n v="1"/>
    <s v="anoure"/>
  </r>
  <r>
    <s v="Rana temporaria"/>
    <x v="9"/>
    <s v="Cettia (Naturessone, _x000a_Département, AEV, PNR, …)"/>
    <n v="2019"/>
    <s v="mare fermée"/>
    <m/>
    <s v="Grenouille rousse"/>
    <n v="2"/>
    <n v="1"/>
    <s v="anoure"/>
  </r>
  <r>
    <s v="Rana temporaria"/>
    <x v="12"/>
    <s v="Bureaux d'études"/>
    <n v="2018"/>
    <s v="mare fermée"/>
    <m/>
    <s v="Grenouille rousse"/>
    <n v="2"/>
    <n v="1"/>
    <s v="anoure"/>
  </r>
  <r>
    <s v="Rana temporaria"/>
    <x v="2"/>
    <s v="ZNIEFF"/>
    <n v="1996"/>
    <s v="mare fermée"/>
    <n v="74"/>
    <s v="Grenouille rousse"/>
    <n v="2"/>
    <n v="1"/>
    <s v="anoure"/>
  </r>
  <r>
    <s v="Rana temporaria"/>
    <x v="2"/>
    <s v="Bureaux d'études"/>
    <n v="2018"/>
    <s v="mare fermée"/>
    <n v="74"/>
    <s v="Grenouille rousse"/>
    <n v="2"/>
    <n v="1"/>
    <s v="anoure"/>
  </r>
  <r>
    <s v="Rana temporaria"/>
    <x v="2"/>
    <s v="Cettia (Naturessone, _x000a_Département, AEV, PNR, …)"/>
    <n v="2014"/>
    <s v="mare fermée"/>
    <n v="74"/>
    <s v="Grenouille rousse"/>
    <n v="2"/>
    <n v="1"/>
    <s v="anoure"/>
  </r>
  <r>
    <s v="Rana temporaria"/>
    <x v="13"/>
    <s v="S20"/>
    <n v="2019"/>
    <s v="mare fermée"/>
    <s v="16,17, Belvédère"/>
    <s v="Grenouille rousse"/>
    <n v="2"/>
    <n v="1"/>
    <s v="anoure"/>
  </r>
  <r>
    <s v="Rana temporaria"/>
    <x v="13"/>
    <s v="ZNIEFF"/>
    <n v="2002"/>
    <s v="mare fermée"/>
    <s v="16,17, Belvédère"/>
    <s v="Grenouille rousse"/>
    <n v="2"/>
    <n v="1"/>
    <s v="anoure"/>
  </r>
  <r>
    <s v="Rana temporaria"/>
    <x v="13"/>
    <s v="Cettia (Naturessone, _x000a_Département, AEV, PNR, …)"/>
    <n v="2017"/>
    <s v="mare fermée"/>
    <s v="16,17, Belvédère"/>
    <s v="Grenouille rousse"/>
    <n v="2"/>
    <n v="1"/>
    <s v="anoure"/>
  </r>
  <r>
    <s v="Rana temporaria"/>
    <x v="15"/>
    <s v="Bureaux d'études"/>
    <n v="2019"/>
    <s v="mare ouverte"/>
    <m/>
    <s v="Grenouille rousse"/>
    <n v="2"/>
    <n v="1"/>
    <s v="anoure"/>
  </r>
  <r>
    <s v="Rana temporaria"/>
    <x v="19"/>
    <s v="Cettia (Naturessone, _x000a_Département, AEV, PNR, …)"/>
    <n v="2019"/>
    <s v="n/a"/>
    <m/>
    <s v="Grenouille rousse"/>
    <n v="2"/>
    <n v="1"/>
    <s v="anoure"/>
  </r>
  <r>
    <s v="Rana temporaria"/>
    <x v="24"/>
    <s v="S20"/>
    <n v="2019"/>
    <s v="urbain"/>
    <n v="35"/>
    <s v="Grenouille rousse"/>
    <n v="2"/>
    <n v="1"/>
    <s v="anoure"/>
  </r>
  <r>
    <s v="Rana temporaria"/>
    <x v="25"/>
    <s v="Cettia (Naturessone, _x000a_Département, AEV, PNR, …)"/>
    <n v="2016"/>
    <s v="mare fermée"/>
    <m/>
    <s v="Grenouille rousse"/>
    <n v="2"/>
    <n v="1"/>
    <s v="anoure"/>
  </r>
  <r>
    <s v="Salamandra salamandra"/>
    <x v="23"/>
    <s v="Bureaux d'études"/>
    <n v="2019"/>
    <s v="mare fermée"/>
    <m/>
    <s v="Salamandre tachetée"/>
    <n v="4"/>
    <n v="1"/>
    <s v="urodèle"/>
  </r>
  <r>
    <s v="Triturus cristatus"/>
    <x v="13"/>
    <s v="Cettia (Naturessone, _x000a_Département, AEV, PNR, …)"/>
    <n v="2018"/>
    <s v="mare fermée"/>
    <s v="Belvédère"/>
    <s v="Triton crêté"/>
    <n v="3"/>
    <n v="1"/>
    <s v="urodèle"/>
  </r>
  <r>
    <s v="Triturus cristatus"/>
    <x v="16"/>
    <s v="Bureaux d'études"/>
    <n v="2009"/>
    <s v="n/a"/>
    <m/>
    <s v="Triton crêté"/>
    <n v="3"/>
    <n v="1"/>
    <s v="urodèle"/>
  </r>
  <r>
    <s v="Triturus cristatus"/>
    <x v="25"/>
    <s v="ZNIEFF"/>
    <n v="2009"/>
    <s v="mare ouverte/mare fermée"/>
    <s v="25,30"/>
    <s v="Triton crêté"/>
    <n v="3"/>
    <n v="1"/>
    <s v="urodèle"/>
  </r>
  <r>
    <s v="Triturus cristatus"/>
    <x v="25"/>
    <s v="Bureaux d'études"/>
    <n v="2011"/>
    <s v="mare ouverte/mare fermée"/>
    <s v="25,30"/>
    <s v="Triton crêté"/>
    <n v="3"/>
    <n v="1"/>
    <s v="urodèle"/>
  </r>
  <r>
    <s v="Triturus cristatus"/>
    <x v="25"/>
    <s v="Cettia (Naturessone, _x000a_Département, AEV, PNR, …)"/>
    <n v="2018"/>
    <s v="mare ouverte/mare fermée"/>
    <s v="25,30"/>
    <s v="Triton crêté"/>
    <n v="3"/>
    <n v="1"/>
    <s v="urodèl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BA1988-E72D-4FAA-90BD-D787798CDEDC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41" firstHeaderRow="1" firstDataRow="1" firstDataCol="1"/>
  <pivotFields count="10">
    <pivotField showAll="0"/>
    <pivotField axis="axisRow" showAll="0" sortType="ascending">
      <items count="39">
        <item x="0"/>
        <item x="32"/>
        <item x="1"/>
        <item x="22"/>
        <item x="9"/>
        <item x="10"/>
        <item x="26"/>
        <item x="11"/>
        <item x="33"/>
        <item x="12"/>
        <item x="2"/>
        <item x="13"/>
        <item x="3"/>
        <item x="27"/>
        <item x="4"/>
        <item x="14"/>
        <item x="15"/>
        <item x="28"/>
        <item x="29"/>
        <item x="23"/>
        <item x="16"/>
        <item x="17"/>
        <item x="18"/>
        <item x="34"/>
        <item x="5"/>
        <item x="35"/>
        <item x="19"/>
        <item x="30"/>
        <item x="6"/>
        <item x="20"/>
        <item x="7"/>
        <item x="31"/>
        <item x="8"/>
        <item x="24"/>
        <item x="25"/>
        <item x="21"/>
        <item x="36"/>
        <item m="1" x="37"/>
        <item t="default"/>
      </items>
    </pivotField>
    <pivotField showAll="0"/>
    <pivotField showAll="0" sortType="ascending"/>
    <pivotField showAll="0"/>
    <pivotField showAll="0"/>
    <pivotField showAll="0"/>
    <pivotField dataField="1" showAll="0"/>
    <pivotField showAll="0"/>
    <pivotField showAll="0"/>
  </pivotFields>
  <rowFields count="1">
    <field x="1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Sum of rareté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48072E-EA6F-48B8-A94D-E940D4BF69B3}" name="Table1" displayName="Table1" ref="A1:J178" totalsRowShown="0" headerRowDxfId="0" dataDxfId="1" tableBorderDxfId="12">
  <autoFilter ref="A1:J178" xr:uid="{0727D778-B914-4D48-BCE3-7B938E2E0DBD}"/>
  <tableColumns count="10">
    <tableColumn id="1" xr3:uid="{F8DA92DE-8057-4A61-98F7-995DB547F2BB}" name="nom latin" dataDxfId="11"/>
    <tableColumn id="2" xr3:uid="{F3427C52-8D35-4402-A088-E0F32CDCCC04}" name="lieu" dataDxfId="10"/>
    <tableColumn id="3" xr3:uid="{8AF4E709-D714-4A4A-99C5-2339BD28324A}" name="source" dataDxfId="9"/>
    <tableColumn id="4" xr3:uid="{A34D4DAA-90E6-47E1-A0AE-3F7FEC49FAA3}" name="année" dataDxfId="8"/>
    <tableColumn id="5" xr3:uid="{4482E75B-0A6A-4CD3-AC20-5728B9919FEB}" name="Type de point d'eau" dataDxfId="7"/>
    <tableColumn id="6" xr3:uid="{2FF39D14-FE22-4503-B95E-E70EB541514B}" name="mare" dataDxfId="6"/>
    <tableColumn id="7" xr3:uid="{579F4F49-C27A-46E4-871F-262B8DA917E2}" name="nom vernaculaire" dataDxfId="5">
      <calculatedColumnFormula>VLOOKUP(A2,Feuil1!$A$3:$B$14,2,FALSE)</calculatedColumnFormula>
    </tableColumn>
    <tableColumn id="8" xr3:uid="{CC8FD146-F134-403F-A6DB-3A5B2165F0DB}" name="rareté" dataDxfId="4">
      <calculatedColumnFormula>VLOOKUP(G2,Feuil1!$A$29:$B$40,2,FALSE)</calculatedColumnFormula>
    </tableColumn>
    <tableColumn id="9" xr3:uid="{A1F13E3C-DB89-40B2-A074-CFF257F576CE}" name="fiabilité" dataDxfId="3">
      <calculatedColumnFormula>VLOOKUP(C2,Feuil1!$A$21:$C$26,3,FALSE)</calculatedColumnFormula>
    </tableColumn>
    <tableColumn id="10" xr3:uid="{53BB68BD-779B-4DD5-BA7F-D7FA3488BE27}" name="anoure/urodèle" dataDxfId="2">
      <calculatedColumnFormula>VLOOKUP(G2,Feuil1!$A$29:$C$40,3,FALSE)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0FFB-5065-45FD-83CB-05999610D383}">
  <sheetPr codeName="Sheet1"/>
  <dimension ref="A1:EQ63"/>
  <sheetViews>
    <sheetView workbookViewId="0">
      <pane xSplit="2" topLeftCell="C1" activePane="topRight" state="frozen"/>
      <selection pane="topRight" activeCell="S1" sqref="S1:T1"/>
    </sheetView>
  </sheetViews>
  <sheetFormatPr defaultColWidth="11.42578125" defaultRowHeight="15" x14ac:dyDescent="0.25"/>
  <cols>
    <col min="1" max="1" width="25.5703125" bestFit="1" customWidth="1"/>
    <col min="2" max="2" width="23" customWidth="1"/>
    <col min="3" max="3" width="7" bestFit="1" customWidth="1"/>
    <col min="4" max="4" width="18.5703125" bestFit="1" customWidth="1"/>
    <col min="5" max="5" width="7" bestFit="1" customWidth="1"/>
    <col min="6" max="6" width="18.5703125" bestFit="1" customWidth="1"/>
    <col min="7" max="7" width="7" customWidth="1"/>
    <col min="8" max="8" width="17.7109375" bestFit="1" customWidth="1"/>
    <col min="9" max="9" width="7.42578125" customWidth="1"/>
    <col min="10" max="10" width="17.140625" customWidth="1"/>
    <col min="11" max="11" width="6.5703125" customWidth="1"/>
    <col min="12" max="12" width="17.5703125" bestFit="1" customWidth="1"/>
    <col min="13" max="16" width="2.7109375" customWidth="1"/>
    <col min="17" max="17" width="10.5703125" customWidth="1"/>
    <col min="18" max="18" width="6.7109375" customWidth="1"/>
    <col min="19" max="19" width="7" bestFit="1" customWidth="1"/>
    <col min="20" max="20" width="18" customWidth="1"/>
    <col min="21" max="22" width="5.5703125" customWidth="1"/>
    <col min="23" max="23" width="17.85546875" bestFit="1" customWidth="1"/>
    <col min="24" max="24" width="7" bestFit="1" customWidth="1"/>
    <col min="25" max="25" width="17.7109375" bestFit="1" customWidth="1"/>
    <col min="26" max="26" width="7" bestFit="1" customWidth="1"/>
    <col min="27" max="27" width="17.7109375" bestFit="1" customWidth="1"/>
    <col min="28" max="28" width="7" bestFit="1" customWidth="1"/>
    <col min="29" max="29" width="17.7109375" bestFit="1" customWidth="1"/>
    <col min="30" max="31" width="4.7109375" customWidth="1"/>
    <col min="32" max="32" width="19.28515625" bestFit="1" customWidth="1"/>
    <col min="33" max="34" width="2.7109375" customWidth="1"/>
    <col min="35" max="35" width="4.7109375" customWidth="1"/>
    <col min="36" max="36" width="19.28515625" bestFit="1" customWidth="1"/>
    <col min="37" max="37" width="8.140625" bestFit="1" customWidth="1"/>
    <col min="38" max="40" width="2.7109375" customWidth="1"/>
    <col min="41" max="41" width="17.7109375" customWidth="1"/>
    <col min="42" max="42" width="26.42578125" bestFit="1" customWidth="1"/>
    <col min="43" max="43" width="7" bestFit="1" customWidth="1"/>
    <col min="44" max="44" width="17.7109375" bestFit="1" customWidth="1"/>
    <col min="45" max="45" width="7" bestFit="1" customWidth="1"/>
    <col min="46" max="46" width="17.7109375" bestFit="1" customWidth="1"/>
    <col min="47" max="47" width="7" bestFit="1" customWidth="1"/>
    <col min="48" max="48" width="17.7109375" bestFit="1" customWidth="1"/>
    <col min="49" max="49" width="7" bestFit="1" customWidth="1"/>
    <col min="50" max="50" width="17.7109375" bestFit="1" customWidth="1"/>
    <col min="51" max="52" width="4.7109375" customWidth="1"/>
    <col min="53" max="53" width="19.85546875" bestFit="1" customWidth="1"/>
    <col min="54" max="55" width="4.7109375" customWidth="1"/>
    <col min="56" max="56" width="17.85546875" customWidth="1"/>
    <col min="57" max="58" width="4.7109375" customWidth="1"/>
    <col min="59" max="59" width="18" customWidth="1"/>
    <col min="60" max="60" width="7" bestFit="1" customWidth="1"/>
    <col min="61" max="61" width="17.7109375" bestFit="1" customWidth="1"/>
    <col min="62" max="62" width="7" bestFit="1" customWidth="1"/>
    <col min="63" max="63" width="19.7109375" bestFit="1" customWidth="1"/>
    <col min="64" max="65" width="4.7109375" customWidth="1"/>
    <col min="66" max="66" width="19.28515625" bestFit="1" customWidth="1"/>
    <col min="67" max="67" width="7" bestFit="1" customWidth="1"/>
    <col min="68" max="68" width="17.7109375" bestFit="1" customWidth="1"/>
    <col min="69" max="69" width="7" bestFit="1" customWidth="1"/>
    <col min="70" max="70" width="17.7109375" bestFit="1" customWidth="1"/>
    <col min="71" max="71" width="7" bestFit="1" customWidth="1"/>
    <col min="72" max="72" width="17.7109375" bestFit="1" customWidth="1"/>
    <col min="73" max="73" width="7" bestFit="1" customWidth="1"/>
    <col min="74" max="74" width="17.7109375" bestFit="1" customWidth="1"/>
    <col min="75" max="75" width="7" bestFit="1" customWidth="1"/>
    <col min="76" max="76" width="17.7109375" bestFit="1" customWidth="1"/>
    <col min="77" max="77" width="7" bestFit="1" customWidth="1"/>
    <col min="78" max="78" width="17.7109375" bestFit="1" customWidth="1"/>
    <col min="79" max="79" width="7" bestFit="1" customWidth="1"/>
    <col min="80" max="80" width="17.7109375" bestFit="1" customWidth="1"/>
    <col min="81" max="81" width="7" bestFit="1" customWidth="1"/>
    <col min="82" max="82" width="17.7109375" bestFit="1" customWidth="1"/>
    <col min="83" max="83" width="7" bestFit="1" customWidth="1"/>
    <col min="84" max="84" width="17.7109375" bestFit="1" customWidth="1"/>
    <col min="85" max="85" width="7" bestFit="1" customWidth="1"/>
    <col min="86" max="86" width="17.7109375" bestFit="1" customWidth="1"/>
    <col min="87" max="87" width="7" bestFit="1" customWidth="1"/>
    <col min="88" max="88" width="17.7109375" bestFit="1" customWidth="1"/>
    <col min="89" max="89" width="7" bestFit="1" customWidth="1"/>
    <col min="90" max="90" width="17.7109375" bestFit="1" customWidth="1"/>
    <col min="91" max="92" width="4.7109375" customWidth="1"/>
    <col min="93" max="93" width="17.7109375" bestFit="1" customWidth="1"/>
    <col min="94" max="94" width="7" bestFit="1" customWidth="1"/>
    <col min="95" max="95" width="17.7109375" bestFit="1" customWidth="1"/>
    <col min="96" max="96" width="7" bestFit="1" customWidth="1"/>
    <col min="97" max="97" width="17.7109375" bestFit="1" customWidth="1"/>
    <col min="98" max="98" width="8.140625" bestFit="1" customWidth="1"/>
    <col min="99" max="100" width="3.140625" customWidth="1"/>
    <col min="101" max="101" width="4.7109375" customWidth="1"/>
    <col min="102" max="102" width="25.7109375" bestFit="1" customWidth="1"/>
    <col min="103" max="103" width="15.85546875" bestFit="1" customWidth="1"/>
    <col min="104" max="105" width="4.7109375" customWidth="1"/>
    <col min="106" max="106" width="17.7109375" bestFit="1" customWidth="1"/>
    <col min="107" max="107" width="8.140625" bestFit="1" customWidth="1"/>
    <col min="108" max="108" width="7" bestFit="1" customWidth="1"/>
    <col min="109" max="109" width="17.7109375" bestFit="1" customWidth="1"/>
    <col min="111" max="147" width="11.42578125" style="26"/>
  </cols>
  <sheetData>
    <row r="1" spans="1:147" s="3" customFormat="1" ht="15.75" thickBot="1" x14ac:dyDescent="0.3">
      <c r="A1" s="12"/>
      <c r="B1" s="13"/>
      <c r="C1" s="133" t="s">
        <v>0</v>
      </c>
      <c r="D1" s="134"/>
      <c r="E1" s="135" t="s">
        <v>1</v>
      </c>
      <c r="F1" s="131"/>
      <c r="G1" s="129" t="s">
        <v>2</v>
      </c>
      <c r="H1" s="131"/>
      <c r="I1" s="129" t="s">
        <v>71</v>
      </c>
      <c r="J1" s="131"/>
      <c r="K1" s="129" t="s">
        <v>3</v>
      </c>
      <c r="L1" s="131"/>
      <c r="M1" s="129" t="s">
        <v>4</v>
      </c>
      <c r="N1" s="130"/>
      <c r="O1" s="130"/>
      <c r="P1" s="130"/>
      <c r="Q1" s="130"/>
      <c r="R1" s="131"/>
      <c r="S1" s="129" t="s">
        <v>5</v>
      </c>
      <c r="T1" s="131"/>
      <c r="U1" s="129" t="s">
        <v>6</v>
      </c>
      <c r="V1" s="130"/>
      <c r="W1" s="131"/>
      <c r="X1" s="129" t="s">
        <v>7</v>
      </c>
      <c r="Y1" s="131"/>
      <c r="Z1" s="129" t="s">
        <v>8</v>
      </c>
      <c r="AA1" s="131"/>
      <c r="AB1" s="129" t="s">
        <v>9</v>
      </c>
      <c r="AC1" s="131"/>
      <c r="AD1" s="129" t="s">
        <v>10</v>
      </c>
      <c r="AE1" s="130"/>
      <c r="AF1" s="131"/>
      <c r="AG1" s="129" t="s">
        <v>11</v>
      </c>
      <c r="AH1" s="130"/>
      <c r="AI1" s="130"/>
      <c r="AJ1" s="130"/>
      <c r="AK1" s="131"/>
      <c r="AL1" s="159" t="s">
        <v>12</v>
      </c>
      <c r="AM1" s="160"/>
      <c r="AN1" s="160"/>
      <c r="AO1" s="160"/>
      <c r="AP1" s="161"/>
      <c r="AQ1" s="135" t="s">
        <v>13</v>
      </c>
      <c r="AR1" s="131"/>
      <c r="AS1" s="129" t="s">
        <v>14</v>
      </c>
      <c r="AT1" s="131"/>
      <c r="AU1" s="129" t="s">
        <v>74</v>
      </c>
      <c r="AV1" s="131"/>
      <c r="AW1" s="129" t="s">
        <v>15</v>
      </c>
      <c r="AX1" s="186"/>
      <c r="AY1" s="129" t="s">
        <v>16</v>
      </c>
      <c r="AZ1" s="130"/>
      <c r="BA1" s="131"/>
      <c r="BB1" s="129" t="s">
        <v>17</v>
      </c>
      <c r="BC1" s="130"/>
      <c r="BD1" s="131"/>
      <c r="BE1" s="129" t="s">
        <v>18</v>
      </c>
      <c r="BF1" s="130"/>
      <c r="BG1" s="131"/>
      <c r="BH1" s="129" t="s">
        <v>19</v>
      </c>
      <c r="BI1" s="131"/>
      <c r="BJ1" s="129" t="s">
        <v>20</v>
      </c>
      <c r="BK1" s="131"/>
      <c r="BL1" s="129" t="s">
        <v>21</v>
      </c>
      <c r="BM1" s="130"/>
      <c r="BN1" s="131"/>
      <c r="BO1" s="129" t="s">
        <v>22</v>
      </c>
      <c r="BP1" s="131"/>
      <c r="BQ1" s="129" t="s">
        <v>39</v>
      </c>
      <c r="BR1" s="131"/>
      <c r="BS1" s="129" t="s">
        <v>23</v>
      </c>
      <c r="BT1" s="131"/>
      <c r="BU1" s="129" t="s">
        <v>24</v>
      </c>
      <c r="BV1" s="131"/>
      <c r="BW1" s="129" t="s">
        <v>25</v>
      </c>
      <c r="BX1" s="131"/>
      <c r="BY1" s="129" t="s">
        <v>26</v>
      </c>
      <c r="BZ1" s="131"/>
      <c r="CA1" s="129" t="s">
        <v>27</v>
      </c>
      <c r="CB1" s="131"/>
      <c r="CC1" s="129" t="s">
        <v>28</v>
      </c>
      <c r="CD1" s="131"/>
      <c r="CE1" s="129" t="s">
        <v>29</v>
      </c>
      <c r="CF1" s="131"/>
      <c r="CG1" s="129" t="s">
        <v>30</v>
      </c>
      <c r="CH1" s="131"/>
      <c r="CI1" s="129" t="s">
        <v>31</v>
      </c>
      <c r="CJ1" s="131"/>
      <c r="CK1" s="129" t="s">
        <v>32</v>
      </c>
      <c r="CL1" s="186"/>
      <c r="CM1" s="129" t="s">
        <v>33</v>
      </c>
      <c r="CN1" s="130"/>
      <c r="CO1" s="131"/>
      <c r="CP1" s="193" t="s">
        <v>34</v>
      </c>
      <c r="CQ1" s="194"/>
      <c r="CR1" s="193" t="s">
        <v>35</v>
      </c>
      <c r="CS1" s="195"/>
      <c r="CT1" s="194"/>
      <c r="CU1" s="129" t="s">
        <v>36</v>
      </c>
      <c r="CV1" s="130"/>
      <c r="CW1" s="130"/>
      <c r="CX1" s="130"/>
      <c r="CY1" s="131"/>
      <c r="CZ1" s="129" t="s">
        <v>37</v>
      </c>
      <c r="DA1" s="130"/>
      <c r="DB1" s="130"/>
      <c r="DC1" s="131"/>
      <c r="DD1" s="129" t="s">
        <v>38</v>
      </c>
      <c r="DE1" s="131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</row>
    <row r="2" spans="1:147" s="2" customFormat="1" x14ac:dyDescent="0.25">
      <c r="A2" s="14" t="s">
        <v>40</v>
      </c>
      <c r="B2" s="54" t="s">
        <v>41</v>
      </c>
      <c r="C2" s="102" t="s">
        <v>70</v>
      </c>
      <c r="D2" s="103" t="s">
        <v>80</v>
      </c>
      <c r="E2" s="5" t="s">
        <v>70</v>
      </c>
      <c r="F2" s="7" t="s">
        <v>80</v>
      </c>
      <c r="G2" s="6" t="s">
        <v>70</v>
      </c>
      <c r="H2" s="7" t="s">
        <v>80</v>
      </c>
      <c r="I2" s="6" t="s">
        <v>70</v>
      </c>
      <c r="J2" s="7" t="s">
        <v>80</v>
      </c>
      <c r="K2" s="6" t="s">
        <v>70</v>
      </c>
      <c r="L2" s="7" t="s">
        <v>80</v>
      </c>
      <c r="M2" s="127" t="s">
        <v>70</v>
      </c>
      <c r="N2" s="128"/>
      <c r="O2" s="128"/>
      <c r="P2" s="128"/>
      <c r="Q2" s="128" t="s">
        <v>80</v>
      </c>
      <c r="R2" s="132"/>
      <c r="S2" s="6" t="s">
        <v>70</v>
      </c>
      <c r="T2" s="7" t="s">
        <v>80</v>
      </c>
      <c r="U2" s="127" t="s">
        <v>70</v>
      </c>
      <c r="V2" s="128"/>
      <c r="W2" s="7" t="s">
        <v>80</v>
      </c>
      <c r="X2" s="6" t="s">
        <v>70</v>
      </c>
      <c r="Y2" s="7" t="s">
        <v>80</v>
      </c>
      <c r="Z2" s="6" t="s">
        <v>70</v>
      </c>
      <c r="AA2" s="7" t="s">
        <v>80</v>
      </c>
      <c r="AB2" s="6" t="s">
        <v>70</v>
      </c>
      <c r="AC2" s="7" t="s">
        <v>80</v>
      </c>
      <c r="AD2" s="127" t="s">
        <v>70</v>
      </c>
      <c r="AE2" s="128"/>
      <c r="AF2" s="7" t="s">
        <v>80</v>
      </c>
      <c r="AG2" s="172" t="s">
        <v>70</v>
      </c>
      <c r="AH2" s="173"/>
      <c r="AI2" s="173"/>
      <c r="AJ2" s="2" t="s">
        <v>80</v>
      </c>
      <c r="AK2" s="7" t="s">
        <v>72</v>
      </c>
      <c r="AL2" s="127" t="s">
        <v>70</v>
      </c>
      <c r="AM2" s="128"/>
      <c r="AN2" s="128"/>
      <c r="AO2" s="2" t="s">
        <v>80</v>
      </c>
      <c r="AP2" s="7" t="s">
        <v>72</v>
      </c>
      <c r="AQ2" s="5" t="s">
        <v>70</v>
      </c>
      <c r="AR2" s="7" t="s">
        <v>80</v>
      </c>
      <c r="AS2" s="6" t="s">
        <v>70</v>
      </c>
      <c r="AT2" s="7" t="s">
        <v>80</v>
      </c>
      <c r="AU2" s="6" t="s">
        <v>70</v>
      </c>
      <c r="AV2" s="7" t="s">
        <v>80</v>
      </c>
      <c r="AW2" s="6" t="s">
        <v>70</v>
      </c>
      <c r="AX2" s="22" t="s">
        <v>80</v>
      </c>
      <c r="AY2" s="127" t="s">
        <v>70</v>
      </c>
      <c r="AZ2" s="128"/>
      <c r="BA2" s="7" t="s">
        <v>80</v>
      </c>
      <c r="BB2" s="127" t="s">
        <v>70</v>
      </c>
      <c r="BC2" s="128"/>
      <c r="BD2" s="7" t="s">
        <v>80</v>
      </c>
      <c r="BE2" s="127" t="s">
        <v>70</v>
      </c>
      <c r="BF2" s="128"/>
      <c r="BG2" s="7" t="s">
        <v>80</v>
      </c>
      <c r="BH2" s="6" t="s">
        <v>70</v>
      </c>
      <c r="BI2" s="7" t="s">
        <v>80</v>
      </c>
      <c r="BJ2" s="6" t="s">
        <v>70</v>
      </c>
      <c r="BK2" s="7" t="s">
        <v>80</v>
      </c>
      <c r="BL2" s="127" t="s">
        <v>70</v>
      </c>
      <c r="BM2" s="128"/>
      <c r="BN2" s="7" t="s">
        <v>80</v>
      </c>
      <c r="BO2" s="6" t="s">
        <v>70</v>
      </c>
      <c r="BP2" s="7" t="s">
        <v>80</v>
      </c>
      <c r="BQ2" s="6" t="s">
        <v>70</v>
      </c>
      <c r="BR2" s="7" t="s">
        <v>80</v>
      </c>
      <c r="BS2" s="6" t="s">
        <v>70</v>
      </c>
      <c r="BT2" s="7" t="s">
        <v>80</v>
      </c>
      <c r="BU2" s="6" t="s">
        <v>70</v>
      </c>
      <c r="BV2" s="7" t="s">
        <v>80</v>
      </c>
      <c r="BW2" s="6" t="s">
        <v>70</v>
      </c>
      <c r="BX2" s="7" t="s">
        <v>80</v>
      </c>
      <c r="BY2" s="6" t="s">
        <v>70</v>
      </c>
      <c r="BZ2" s="7" t="s">
        <v>80</v>
      </c>
      <c r="CA2" s="6" t="s">
        <v>70</v>
      </c>
      <c r="CB2" s="7" t="s">
        <v>80</v>
      </c>
      <c r="CC2" s="6" t="s">
        <v>70</v>
      </c>
      <c r="CD2" s="7" t="s">
        <v>80</v>
      </c>
      <c r="CE2" s="6" t="s">
        <v>70</v>
      </c>
      <c r="CF2" s="7" t="s">
        <v>80</v>
      </c>
      <c r="CG2" s="6" t="s">
        <v>70</v>
      </c>
      <c r="CH2" s="7" t="s">
        <v>80</v>
      </c>
      <c r="CI2" s="6" t="s">
        <v>70</v>
      </c>
      <c r="CJ2" s="7" t="s">
        <v>80</v>
      </c>
      <c r="CK2" s="6" t="s">
        <v>70</v>
      </c>
      <c r="CL2" s="22" t="s">
        <v>80</v>
      </c>
      <c r="CM2" s="127" t="s">
        <v>70</v>
      </c>
      <c r="CN2" s="128"/>
      <c r="CO2" s="7" t="s">
        <v>80</v>
      </c>
      <c r="CP2" s="6" t="s">
        <v>70</v>
      </c>
      <c r="CQ2" s="7" t="s">
        <v>80</v>
      </c>
      <c r="CR2" s="6" t="s">
        <v>70</v>
      </c>
      <c r="CS2" s="2" t="s">
        <v>80</v>
      </c>
      <c r="CT2" s="7" t="s">
        <v>72</v>
      </c>
      <c r="CU2" s="127" t="s">
        <v>70</v>
      </c>
      <c r="CV2" s="128"/>
      <c r="CW2" s="128"/>
      <c r="CX2" s="2" t="s">
        <v>80</v>
      </c>
      <c r="CY2" s="7" t="s">
        <v>72</v>
      </c>
      <c r="CZ2" s="184" t="s">
        <v>70</v>
      </c>
      <c r="DA2" s="185"/>
      <c r="DB2" s="59" t="s">
        <v>80</v>
      </c>
      <c r="DC2" s="7" t="s">
        <v>72</v>
      </c>
      <c r="DD2" s="6" t="s">
        <v>70</v>
      </c>
      <c r="DE2" s="7" t="s">
        <v>80</v>
      </c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</row>
    <row r="3" spans="1:147" s="1" customFormat="1" x14ac:dyDescent="0.25">
      <c r="A3" s="9" t="s">
        <v>43</v>
      </c>
      <c r="B3" s="4" t="s">
        <v>53</v>
      </c>
      <c r="C3" s="30">
        <v>2013</v>
      </c>
      <c r="D3" s="103" t="s">
        <v>81</v>
      </c>
      <c r="E3" s="61"/>
      <c r="F3" s="55"/>
      <c r="G3" s="30">
        <v>2013</v>
      </c>
      <c r="H3" s="55" t="s">
        <v>83</v>
      </c>
      <c r="I3" s="31"/>
      <c r="J3" s="55"/>
      <c r="K3" s="31"/>
      <c r="L3" s="55"/>
      <c r="M3" s="208"/>
      <c r="N3" s="209"/>
      <c r="O3" s="209"/>
      <c r="P3" s="210"/>
      <c r="Q3" s="142"/>
      <c r="R3" s="141"/>
      <c r="S3" s="31"/>
      <c r="T3" s="55"/>
      <c r="U3" s="31"/>
      <c r="V3" s="59"/>
      <c r="W3" s="55"/>
      <c r="X3" s="31"/>
      <c r="Y3" s="55"/>
      <c r="Z3" s="31"/>
      <c r="AA3" s="55"/>
      <c r="AB3" s="31"/>
      <c r="AC3" s="55"/>
      <c r="AD3" s="149"/>
      <c r="AE3" s="150"/>
      <c r="AF3" s="55"/>
      <c r="AG3" s="145">
        <v>2018</v>
      </c>
      <c r="AH3" s="174"/>
      <c r="AI3" s="60">
        <v>2016</v>
      </c>
      <c r="AJ3" s="61" t="s">
        <v>84</v>
      </c>
      <c r="AK3" s="38">
        <v>74</v>
      </c>
      <c r="AL3" s="162"/>
      <c r="AM3" s="163"/>
      <c r="AN3" s="163"/>
      <c r="AO3" s="59"/>
      <c r="AP3" s="15"/>
      <c r="AQ3" s="60">
        <v>2015</v>
      </c>
      <c r="AR3" s="55" t="s">
        <v>84</v>
      </c>
      <c r="AS3" s="31"/>
      <c r="AT3" s="55"/>
      <c r="AU3" s="31"/>
      <c r="AV3" s="55"/>
      <c r="AW3" s="30">
        <v>2013</v>
      </c>
      <c r="AX3" s="76" t="s">
        <v>81</v>
      </c>
      <c r="AY3" s="155"/>
      <c r="AZ3" s="156"/>
      <c r="BA3" s="55"/>
      <c r="BB3" s="184"/>
      <c r="BC3" s="185"/>
      <c r="BD3" s="55"/>
      <c r="BE3" s="184"/>
      <c r="BF3" s="185"/>
      <c r="BG3" s="55"/>
      <c r="BH3" s="31"/>
      <c r="BI3" s="55"/>
      <c r="BJ3" s="31"/>
      <c r="BK3" s="55"/>
      <c r="BL3" s="187"/>
      <c r="BM3" s="188"/>
      <c r="BN3" s="55"/>
      <c r="BO3" s="31"/>
      <c r="BP3" s="55"/>
      <c r="BQ3" s="31"/>
      <c r="BR3" s="55"/>
      <c r="BS3" s="31"/>
      <c r="BT3" s="55"/>
      <c r="BU3" s="31"/>
      <c r="BV3" s="55"/>
      <c r="BW3" s="30">
        <v>2013</v>
      </c>
      <c r="BX3" s="55" t="s">
        <v>81</v>
      </c>
      <c r="BY3" s="31"/>
      <c r="BZ3" s="55"/>
      <c r="CA3" s="31"/>
      <c r="CB3" s="55"/>
      <c r="CC3" s="31"/>
      <c r="CD3" s="55"/>
      <c r="CE3" s="31"/>
      <c r="CF3" s="55"/>
      <c r="CG3" s="30">
        <v>2016</v>
      </c>
      <c r="CH3" s="55" t="s">
        <v>89</v>
      </c>
      <c r="CI3" s="31"/>
      <c r="CJ3" s="55"/>
      <c r="CK3" s="32">
        <v>2014</v>
      </c>
      <c r="CL3" s="76" t="s">
        <v>81</v>
      </c>
      <c r="CM3" s="184"/>
      <c r="CN3" s="185"/>
      <c r="CO3" s="55"/>
      <c r="CP3" s="30">
        <v>2016</v>
      </c>
      <c r="CQ3" s="55" t="s">
        <v>89</v>
      </c>
      <c r="CR3" s="31"/>
      <c r="CS3" s="59"/>
      <c r="CT3" s="33"/>
      <c r="CU3" s="196"/>
      <c r="CV3" s="197"/>
      <c r="CW3" s="197"/>
      <c r="CX3" s="59"/>
      <c r="CY3" s="33"/>
      <c r="CZ3" s="155"/>
      <c r="DA3" s="156"/>
      <c r="DB3" s="34"/>
      <c r="DC3" s="33"/>
      <c r="DD3" s="29"/>
      <c r="DE3" s="33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</row>
    <row r="4" spans="1:147" s="1" customFormat="1" x14ac:dyDescent="0.25">
      <c r="A4" s="9" t="s">
        <v>42</v>
      </c>
      <c r="B4" s="4" t="s">
        <v>54</v>
      </c>
      <c r="C4" s="30">
        <v>2014</v>
      </c>
      <c r="D4" s="103" t="s">
        <v>81</v>
      </c>
      <c r="E4" s="61"/>
      <c r="F4" s="55"/>
      <c r="G4" s="56"/>
      <c r="H4" s="55"/>
      <c r="I4" s="31"/>
      <c r="J4" s="55"/>
      <c r="K4" s="31"/>
      <c r="L4" s="55"/>
      <c r="M4" s="82">
        <v>19</v>
      </c>
      <c r="N4" s="83" t="s">
        <v>88</v>
      </c>
      <c r="O4" s="84" t="s">
        <v>85</v>
      </c>
      <c r="P4" s="85">
        <v>19</v>
      </c>
      <c r="Q4" s="140" t="s">
        <v>84</v>
      </c>
      <c r="R4" s="141"/>
      <c r="S4" s="30">
        <v>2016</v>
      </c>
      <c r="T4" s="55" t="s">
        <v>81</v>
      </c>
      <c r="U4" s="31"/>
      <c r="V4" s="59"/>
      <c r="W4" s="55"/>
      <c r="X4" s="31"/>
      <c r="Y4" s="55"/>
      <c r="Z4" s="31"/>
      <c r="AA4" s="55"/>
      <c r="AB4" s="30">
        <v>2014</v>
      </c>
      <c r="AC4" s="55" t="s">
        <v>84</v>
      </c>
      <c r="AD4" s="62">
        <v>2018</v>
      </c>
      <c r="AE4" s="60">
        <v>2018</v>
      </c>
      <c r="AF4" s="63" t="s">
        <v>81</v>
      </c>
      <c r="AG4" s="175">
        <v>2019</v>
      </c>
      <c r="AH4" s="176"/>
      <c r="AI4" s="176"/>
      <c r="AJ4" s="61" t="s">
        <v>84</v>
      </c>
      <c r="AK4" s="38">
        <v>74</v>
      </c>
      <c r="AL4" s="82">
        <v>19</v>
      </c>
      <c r="AM4" s="83" t="s">
        <v>85</v>
      </c>
      <c r="AN4" s="85">
        <v>18</v>
      </c>
      <c r="AO4" s="67" t="s">
        <v>84</v>
      </c>
      <c r="AP4" s="16" t="s">
        <v>93</v>
      </c>
      <c r="AQ4" s="60">
        <v>2014</v>
      </c>
      <c r="AR4" s="55" t="s">
        <v>81</v>
      </c>
      <c r="AS4" s="31"/>
      <c r="AT4" s="55"/>
      <c r="AU4" s="31"/>
      <c r="AV4" s="55"/>
      <c r="AW4" s="31"/>
      <c r="AX4" s="76"/>
      <c r="AY4" s="62">
        <v>2018</v>
      </c>
      <c r="AZ4" s="60">
        <v>2020</v>
      </c>
      <c r="BA4" s="63" t="s">
        <v>84</v>
      </c>
      <c r="BB4" s="151">
        <v>2019</v>
      </c>
      <c r="BC4" s="152"/>
      <c r="BD4" s="55" t="s">
        <v>84</v>
      </c>
      <c r="BE4" s="184"/>
      <c r="BF4" s="185"/>
      <c r="BG4" s="55"/>
      <c r="BH4" s="31"/>
      <c r="BI4" s="55"/>
      <c r="BJ4" s="31"/>
      <c r="BK4" s="55"/>
      <c r="BL4" s="62">
        <v>2019</v>
      </c>
      <c r="BM4" s="60">
        <v>2014</v>
      </c>
      <c r="BN4" s="55" t="s">
        <v>91</v>
      </c>
      <c r="BO4" s="30">
        <v>2016</v>
      </c>
      <c r="BP4" s="55" t="s">
        <v>89</v>
      </c>
      <c r="BQ4" s="30">
        <v>2018</v>
      </c>
      <c r="BR4" s="55" t="s">
        <v>81</v>
      </c>
      <c r="BS4" s="31"/>
      <c r="BT4" s="55"/>
      <c r="BU4" s="31"/>
      <c r="BV4" s="55"/>
      <c r="BW4" s="31"/>
      <c r="BX4" s="55"/>
      <c r="BY4" s="31"/>
      <c r="BZ4" s="55"/>
      <c r="CA4" s="31"/>
      <c r="CB4" s="55"/>
      <c r="CC4" s="30">
        <v>2019</v>
      </c>
      <c r="CD4" s="55" t="s">
        <v>96</v>
      </c>
      <c r="CE4" s="31"/>
      <c r="CF4" s="55"/>
      <c r="CG4" s="31"/>
      <c r="CH4" s="55"/>
      <c r="CI4" s="30">
        <v>2019</v>
      </c>
      <c r="CJ4" s="55" t="s">
        <v>89</v>
      </c>
      <c r="CK4" s="30">
        <v>2015</v>
      </c>
      <c r="CL4" s="76" t="s">
        <v>96</v>
      </c>
      <c r="CM4" s="184"/>
      <c r="CN4" s="185"/>
      <c r="CO4" s="55"/>
      <c r="CP4" s="31"/>
      <c r="CQ4" s="55"/>
      <c r="CR4" s="31"/>
      <c r="CS4" s="59"/>
      <c r="CT4" s="38"/>
      <c r="CU4" s="196"/>
      <c r="CV4" s="197"/>
      <c r="CW4" s="197"/>
      <c r="CX4" s="59"/>
      <c r="CY4" s="33"/>
      <c r="CZ4" s="75">
        <v>2019</v>
      </c>
      <c r="DA4" s="91">
        <v>2020</v>
      </c>
      <c r="DB4" s="61" t="s">
        <v>89</v>
      </c>
      <c r="DC4" s="33" t="s">
        <v>77</v>
      </c>
      <c r="DD4" s="29"/>
      <c r="DE4" s="33"/>
      <c r="DF4" s="28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</row>
    <row r="5" spans="1:147" s="1" customFormat="1" x14ac:dyDescent="0.25">
      <c r="A5" s="9" t="s">
        <v>59</v>
      </c>
      <c r="B5" s="4" t="s">
        <v>55</v>
      </c>
      <c r="C5" s="106"/>
      <c r="D5" s="8"/>
      <c r="E5" s="61"/>
      <c r="F5" s="55"/>
      <c r="G5" s="31"/>
      <c r="H5" s="55"/>
      <c r="I5" s="31"/>
      <c r="J5" s="55"/>
      <c r="K5" s="31"/>
      <c r="L5" s="55"/>
      <c r="M5" s="211"/>
      <c r="N5" s="212"/>
      <c r="O5" s="212"/>
      <c r="P5" s="213"/>
      <c r="Q5" s="142"/>
      <c r="R5" s="141"/>
      <c r="S5" s="31"/>
      <c r="T5" s="55"/>
      <c r="U5" s="31"/>
      <c r="V5" s="59"/>
      <c r="W5" s="55"/>
      <c r="X5" s="31"/>
      <c r="Y5" s="55"/>
      <c r="Z5" s="31"/>
      <c r="AA5" s="55"/>
      <c r="AB5" s="31"/>
      <c r="AC5" s="55"/>
      <c r="AD5" s="157"/>
      <c r="AE5" s="158"/>
      <c r="AF5" s="55"/>
      <c r="AG5" s="177">
        <v>1996</v>
      </c>
      <c r="AH5" s="178"/>
      <c r="AI5" s="178"/>
      <c r="AJ5" s="61" t="s">
        <v>84</v>
      </c>
      <c r="AK5" s="41"/>
      <c r="AL5" s="164"/>
      <c r="AM5" s="165"/>
      <c r="AN5" s="165"/>
      <c r="AO5" s="59"/>
      <c r="AP5" s="17"/>
      <c r="AQ5" s="61"/>
      <c r="AR5" s="55"/>
      <c r="AS5" s="31"/>
      <c r="AT5" s="55"/>
      <c r="AU5" s="31"/>
      <c r="AV5" s="55"/>
      <c r="AW5" s="31"/>
      <c r="AX5" s="76"/>
      <c r="AY5" s="187"/>
      <c r="AZ5" s="188"/>
      <c r="BA5" s="55"/>
      <c r="BB5" s="184"/>
      <c r="BC5" s="185"/>
      <c r="BD5" s="55"/>
      <c r="BE5" s="184"/>
      <c r="BF5" s="185"/>
      <c r="BG5" s="55"/>
      <c r="BH5" s="31"/>
      <c r="BI5" s="55"/>
      <c r="BJ5" s="31"/>
      <c r="BK5" s="55"/>
      <c r="BL5" s="187"/>
      <c r="BM5" s="188"/>
      <c r="BN5" s="55"/>
      <c r="BO5" s="31"/>
      <c r="BP5" s="55"/>
      <c r="BQ5" s="31"/>
      <c r="BR5" s="55"/>
      <c r="BS5" s="31"/>
      <c r="BT5" s="55"/>
      <c r="BU5" s="31"/>
      <c r="BV5" s="55"/>
      <c r="BW5" s="31"/>
      <c r="BX5" s="55"/>
      <c r="BY5" s="31"/>
      <c r="BZ5" s="55"/>
      <c r="CA5" s="31"/>
      <c r="CB5" s="55"/>
      <c r="CC5" s="31"/>
      <c r="CD5" s="55"/>
      <c r="CE5" s="31"/>
      <c r="CF5" s="55"/>
      <c r="CG5" s="31"/>
      <c r="CH5" s="55"/>
      <c r="CI5" s="31"/>
      <c r="CJ5" s="55"/>
      <c r="CK5" s="31"/>
      <c r="CL5" s="76"/>
      <c r="CM5" s="184"/>
      <c r="CN5" s="185"/>
      <c r="CO5" s="55"/>
      <c r="CP5" s="31"/>
      <c r="CQ5" s="55"/>
      <c r="CR5" s="31"/>
      <c r="CS5" s="59"/>
      <c r="CT5" s="38"/>
      <c r="CU5" s="162"/>
      <c r="CV5" s="163"/>
      <c r="CW5" s="163"/>
      <c r="CX5" s="59"/>
      <c r="CY5" s="38"/>
      <c r="CZ5" s="149"/>
      <c r="DA5" s="150"/>
      <c r="DB5" s="77"/>
      <c r="DC5" s="33"/>
      <c r="DD5" s="29"/>
      <c r="DE5" s="33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</row>
    <row r="6" spans="1:147" s="1" customFormat="1" x14ac:dyDescent="0.25">
      <c r="A6" s="9" t="s">
        <v>44</v>
      </c>
      <c r="B6" s="4" t="s">
        <v>56</v>
      </c>
      <c r="C6" s="106"/>
      <c r="D6" s="8"/>
      <c r="E6" s="61"/>
      <c r="F6" s="55"/>
      <c r="G6" s="31"/>
      <c r="H6" s="55"/>
      <c r="I6" s="31"/>
      <c r="J6" s="55"/>
      <c r="K6" s="72">
        <v>2019</v>
      </c>
      <c r="L6" s="55" t="s">
        <v>83</v>
      </c>
      <c r="M6" s="208"/>
      <c r="N6" s="209"/>
      <c r="O6" s="209"/>
      <c r="P6" s="210"/>
      <c r="Q6" s="142"/>
      <c r="R6" s="141"/>
      <c r="S6" s="31"/>
      <c r="T6" s="55"/>
      <c r="U6" s="31"/>
      <c r="V6" s="59"/>
      <c r="W6" s="55"/>
      <c r="X6" s="31"/>
      <c r="Y6" s="55"/>
      <c r="Z6" s="31"/>
      <c r="AA6" s="55"/>
      <c r="AB6" s="31"/>
      <c r="AC6" s="55"/>
      <c r="AD6" s="62">
        <v>2018</v>
      </c>
      <c r="AE6" s="60">
        <v>2012</v>
      </c>
      <c r="AF6" s="63" t="s">
        <v>89</v>
      </c>
      <c r="AG6" s="64">
        <v>19</v>
      </c>
      <c r="AH6" s="65">
        <v>19</v>
      </c>
      <c r="AI6" s="60">
        <v>16</v>
      </c>
      <c r="AJ6" s="61" t="s">
        <v>91</v>
      </c>
      <c r="AK6" s="38" t="s">
        <v>90</v>
      </c>
      <c r="AL6" s="82">
        <v>19</v>
      </c>
      <c r="AM6" s="84"/>
      <c r="AN6" s="85">
        <v>19</v>
      </c>
      <c r="AO6" s="67" t="s">
        <v>84</v>
      </c>
      <c r="AP6" s="16" t="s">
        <v>93</v>
      </c>
      <c r="AQ6" s="61"/>
      <c r="AR6" s="55"/>
      <c r="AS6" s="31"/>
      <c r="AT6" s="55"/>
      <c r="AU6" s="31"/>
      <c r="AV6" s="55"/>
      <c r="AW6" s="31"/>
      <c r="AX6" s="76"/>
      <c r="AY6" s="94">
        <v>2018</v>
      </c>
      <c r="AZ6" s="60">
        <v>2016</v>
      </c>
      <c r="BA6" s="63" t="s">
        <v>91</v>
      </c>
      <c r="BB6" s="151">
        <v>2019</v>
      </c>
      <c r="BC6" s="152"/>
      <c r="BD6" s="55" t="s">
        <v>84</v>
      </c>
      <c r="BE6" s="184"/>
      <c r="BF6" s="185"/>
      <c r="BG6" s="55"/>
      <c r="BH6" s="31"/>
      <c r="BI6" s="55"/>
      <c r="BJ6" s="32">
        <v>2019</v>
      </c>
      <c r="BK6" s="55" t="s">
        <v>98</v>
      </c>
      <c r="BL6" s="145">
        <v>2015</v>
      </c>
      <c r="BM6" s="146"/>
      <c r="BN6" s="63" t="s">
        <v>81</v>
      </c>
      <c r="BO6" s="31"/>
      <c r="BP6" s="55"/>
      <c r="BQ6" s="31"/>
      <c r="BR6" s="55"/>
      <c r="BS6" s="31"/>
      <c r="BT6" s="55"/>
      <c r="BU6" s="31"/>
      <c r="BV6" s="55"/>
      <c r="BW6" s="31"/>
      <c r="BX6" s="55"/>
      <c r="BY6" s="31"/>
      <c r="BZ6" s="55"/>
      <c r="CA6" s="31"/>
      <c r="CB6" s="55"/>
      <c r="CC6" s="30">
        <v>2019</v>
      </c>
      <c r="CD6" s="55" t="s">
        <v>81</v>
      </c>
      <c r="CE6" s="31"/>
      <c r="CF6" s="55"/>
      <c r="CG6" s="31"/>
      <c r="CH6" s="55"/>
      <c r="CI6" s="31"/>
      <c r="CJ6" s="55"/>
      <c r="CK6" s="31"/>
      <c r="CL6" s="76"/>
      <c r="CM6" s="184"/>
      <c r="CN6" s="185"/>
      <c r="CO6" s="55"/>
      <c r="CP6" s="31"/>
      <c r="CQ6" s="55"/>
      <c r="CR6" s="78">
        <v>19</v>
      </c>
      <c r="CS6" s="59" t="s">
        <v>89</v>
      </c>
      <c r="CT6" s="38">
        <v>35</v>
      </c>
      <c r="CU6" s="110">
        <v>19</v>
      </c>
      <c r="CV6" s="111" t="s">
        <v>101</v>
      </c>
      <c r="CW6" s="112">
        <v>11</v>
      </c>
      <c r="CX6" s="61" t="s">
        <v>84</v>
      </c>
      <c r="CY6" s="38" t="s">
        <v>76</v>
      </c>
      <c r="CZ6" s="184"/>
      <c r="DA6" s="185"/>
      <c r="DB6" s="77"/>
      <c r="DC6" s="33"/>
      <c r="DD6" s="29"/>
      <c r="DE6" s="33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</row>
    <row r="7" spans="1:147" s="1" customFormat="1" x14ac:dyDescent="0.25">
      <c r="A7" s="9" t="s">
        <v>45</v>
      </c>
      <c r="B7" s="4" t="s">
        <v>57</v>
      </c>
      <c r="C7" s="106"/>
      <c r="D7" s="8"/>
      <c r="E7" s="61"/>
      <c r="F7" s="55"/>
      <c r="G7" s="31"/>
      <c r="H7" s="55"/>
      <c r="I7" s="31"/>
      <c r="J7" s="55"/>
      <c r="K7" s="31"/>
      <c r="L7" s="55"/>
      <c r="M7" s="218">
        <v>2018</v>
      </c>
      <c r="N7" s="125"/>
      <c r="O7" s="125"/>
      <c r="P7" s="126"/>
      <c r="Q7" s="140" t="s">
        <v>84</v>
      </c>
      <c r="R7" s="141"/>
      <c r="S7" s="31"/>
      <c r="T7" s="55"/>
      <c r="U7" s="57"/>
      <c r="V7" s="67"/>
      <c r="W7" s="55"/>
      <c r="X7" s="31"/>
      <c r="Y7" s="55"/>
      <c r="Z7" s="31"/>
      <c r="AA7" s="55"/>
      <c r="AB7" s="31"/>
      <c r="AC7" s="55"/>
      <c r="AD7" s="149"/>
      <c r="AE7" s="150"/>
      <c r="AF7" s="55"/>
      <c r="AG7" s="149"/>
      <c r="AH7" s="150"/>
      <c r="AI7" s="150"/>
      <c r="AJ7" s="59"/>
      <c r="AK7" s="89"/>
      <c r="AL7" s="166">
        <v>2019</v>
      </c>
      <c r="AM7" s="167"/>
      <c r="AN7" s="167"/>
      <c r="AO7" s="67" t="s">
        <v>84</v>
      </c>
      <c r="AP7" s="18" t="s">
        <v>92</v>
      </c>
      <c r="AQ7" s="61"/>
      <c r="AR7" s="55"/>
      <c r="AS7" s="31"/>
      <c r="AT7" s="55"/>
      <c r="AU7" s="31"/>
      <c r="AV7" s="55"/>
      <c r="AW7" s="31"/>
      <c r="AX7" s="76"/>
      <c r="AY7" s="149"/>
      <c r="AZ7" s="150"/>
      <c r="BA7" s="55"/>
      <c r="BB7" s="155"/>
      <c r="BC7" s="156"/>
      <c r="BD7" s="55"/>
      <c r="BE7" s="184"/>
      <c r="BF7" s="185"/>
      <c r="BG7" s="55"/>
      <c r="BH7" s="31"/>
      <c r="BI7" s="55"/>
      <c r="BJ7" s="31"/>
      <c r="BK7" s="55"/>
      <c r="BL7" s="149"/>
      <c r="BM7" s="150"/>
      <c r="BN7" s="55"/>
      <c r="BO7" s="31"/>
      <c r="BP7" s="55"/>
      <c r="BQ7" s="31"/>
      <c r="BR7" s="55"/>
      <c r="BS7" s="31"/>
      <c r="BT7" s="55"/>
      <c r="BU7" s="31"/>
      <c r="BV7" s="55"/>
      <c r="BW7" s="31"/>
      <c r="BX7" s="55"/>
      <c r="BY7" s="31"/>
      <c r="BZ7" s="55"/>
      <c r="CA7" s="31"/>
      <c r="CB7" s="55"/>
      <c r="CC7" s="30">
        <v>2019</v>
      </c>
      <c r="CD7" s="55" t="s">
        <v>89</v>
      </c>
      <c r="CE7" s="31"/>
      <c r="CF7" s="55"/>
      <c r="CG7" s="31"/>
      <c r="CH7" s="55"/>
      <c r="CI7" s="31"/>
      <c r="CJ7" s="55"/>
      <c r="CK7" s="31"/>
      <c r="CL7" s="76"/>
      <c r="CM7" s="184"/>
      <c r="CN7" s="185"/>
      <c r="CO7" s="55"/>
      <c r="CP7" s="31"/>
      <c r="CQ7" s="55"/>
      <c r="CR7" s="31"/>
      <c r="CS7" s="59"/>
      <c r="CT7" s="38"/>
      <c r="CU7" s="198">
        <v>2009</v>
      </c>
      <c r="CV7" s="199"/>
      <c r="CW7" s="93">
        <v>2011</v>
      </c>
      <c r="CX7" s="61" t="s">
        <v>84</v>
      </c>
      <c r="CY7" s="38">
        <v>30</v>
      </c>
      <c r="CZ7" s="184"/>
      <c r="DA7" s="185"/>
      <c r="DB7" s="77"/>
      <c r="DC7" s="33"/>
      <c r="DD7" s="29"/>
      <c r="DE7" s="33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</row>
    <row r="8" spans="1:147" s="1" customFormat="1" x14ac:dyDescent="0.25">
      <c r="A8" s="9" t="s">
        <v>46</v>
      </c>
      <c r="B8" s="4" t="s">
        <v>58</v>
      </c>
      <c r="C8" s="104">
        <v>2017</v>
      </c>
      <c r="D8" s="103" t="s">
        <v>82</v>
      </c>
      <c r="E8" s="61"/>
      <c r="F8" s="55"/>
      <c r="G8" s="32">
        <v>2017</v>
      </c>
      <c r="H8" s="55" t="s">
        <v>82</v>
      </c>
      <c r="I8" s="31"/>
      <c r="J8" s="55"/>
      <c r="K8" s="31"/>
      <c r="L8" s="55"/>
      <c r="M8" s="219">
        <v>2002</v>
      </c>
      <c r="N8" s="220"/>
      <c r="O8" s="86">
        <v>19</v>
      </c>
      <c r="P8" s="87"/>
      <c r="Q8" s="140" t="s">
        <v>82</v>
      </c>
      <c r="R8" s="141"/>
      <c r="S8" s="31"/>
      <c r="T8" s="55"/>
      <c r="U8" s="145">
        <v>2020</v>
      </c>
      <c r="V8" s="146"/>
      <c r="W8" s="63" t="s">
        <v>81</v>
      </c>
      <c r="X8" s="31"/>
      <c r="Y8" s="55"/>
      <c r="Z8" s="31"/>
      <c r="AA8" s="55"/>
      <c r="AB8" s="31"/>
      <c r="AC8" s="55"/>
      <c r="AD8" s="147">
        <v>2018</v>
      </c>
      <c r="AE8" s="148"/>
      <c r="AF8" s="63" t="s">
        <v>89</v>
      </c>
      <c r="AG8" s="149"/>
      <c r="AH8" s="150"/>
      <c r="AI8" s="150"/>
      <c r="AJ8" s="59"/>
      <c r="AK8" s="38"/>
      <c r="AL8" s="180">
        <v>2002</v>
      </c>
      <c r="AM8" s="181"/>
      <c r="AN8" s="181"/>
      <c r="AO8" s="59"/>
      <c r="AP8" s="19"/>
      <c r="AQ8" s="61"/>
      <c r="AR8" s="55"/>
      <c r="AS8" s="60">
        <v>2014</v>
      </c>
      <c r="AT8" s="55" t="s">
        <v>81</v>
      </c>
      <c r="AU8" s="31"/>
      <c r="AV8" s="55"/>
      <c r="AW8" s="31"/>
      <c r="AX8" s="76"/>
      <c r="AY8" s="147">
        <v>2018</v>
      </c>
      <c r="AZ8" s="148"/>
      <c r="BA8" s="55" t="s">
        <v>97</v>
      </c>
      <c r="BB8" s="62">
        <v>2019</v>
      </c>
      <c r="BC8" s="60">
        <v>2019</v>
      </c>
      <c r="BD8" s="63" t="s">
        <v>89</v>
      </c>
      <c r="BE8" s="151">
        <v>2020</v>
      </c>
      <c r="BF8" s="152"/>
      <c r="BG8" s="99" t="s">
        <v>81</v>
      </c>
      <c r="BH8" s="30">
        <v>2017</v>
      </c>
      <c r="BI8" s="55" t="s">
        <v>81</v>
      </c>
      <c r="BJ8" s="31"/>
      <c r="BK8" s="55"/>
      <c r="BL8" s="189">
        <v>2019</v>
      </c>
      <c r="BM8" s="190"/>
      <c r="BN8" s="55" t="s">
        <v>84</v>
      </c>
      <c r="BO8" s="31"/>
      <c r="BP8" s="55"/>
      <c r="BQ8" s="31"/>
      <c r="BR8" s="55"/>
      <c r="BS8" s="31"/>
      <c r="BT8" s="55"/>
      <c r="BU8" s="31"/>
      <c r="BV8" s="55"/>
      <c r="BW8" s="31"/>
      <c r="BX8" s="55"/>
      <c r="BY8" s="31"/>
      <c r="BZ8" s="55"/>
      <c r="CA8" s="31"/>
      <c r="CB8" s="55"/>
      <c r="CC8" s="30">
        <v>2016</v>
      </c>
      <c r="CD8" s="55" t="s">
        <v>81</v>
      </c>
      <c r="CE8" s="32">
        <v>2020</v>
      </c>
      <c r="CF8" s="55"/>
      <c r="CG8" s="31"/>
      <c r="CH8" s="55"/>
      <c r="CI8" s="31"/>
      <c r="CJ8" s="55"/>
      <c r="CK8" s="30">
        <v>2014</v>
      </c>
      <c r="CL8" s="76" t="s">
        <v>81</v>
      </c>
      <c r="CM8" s="147">
        <v>2020</v>
      </c>
      <c r="CN8" s="148"/>
      <c r="CO8" s="55" t="s">
        <v>81</v>
      </c>
      <c r="CP8" s="31"/>
      <c r="CQ8" s="55"/>
      <c r="CR8" s="68">
        <v>2018</v>
      </c>
      <c r="CS8" s="77" t="s">
        <v>89</v>
      </c>
      <c r="CT8" s="38"/>
      <c r="CU8" s="202"/>
      <c r="CV8" s="203"/>
      <c r="CW8" s="203"/>
      <c r="CX8" s="59"/>
      <c r="CY8" s="38"/>
      <c r="CZ8" s="184"/>
      <c r="DA8" s="185"/>
      <c r="DB8" s="77"/>
      <c r="DC8" s="33"/>
      <c r="DD8" s="29"/>
      <c r="DE8" s="33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</row>
    <row r="9" spans="1:147" s="1" customFormat="1" x14ac:dyDescent="0.25">
      <c r="A9" s="9" t="s">
        <v>47</v>
      </c>
      <c r="B9" s="4" t="s">
        <v>60</v>
      </c>
      <c r="C9" s="106"/>
      <c r="D9" s="8"/>
      <c r="E9" s="107">
        <v>2015</v>
      </c>
      <c r="F9" s="55" t="s">
        <v>89</v>
      </c>
      <c r="G9" s="31"/>
      <c r="H9" s="55"/>
      <c r="I9" s="31"/>
      <c r="J9" s="55"/>
      <c r="K9" s="31"/>
      <c r="L9" s="55"/>
      <c r="M9" s="219" t="s">
        <v>86</v>
      </c>
      <c r="N9" s="220"/>
      <c r="O9" s="88">
        <v>19</v>
      </c>
      <c r="P9" s="85"/>
      <c r="Q9" s="140" t="s">
        <v>84</v>
      </c>
      <c r="R9" s="141"/>
      <c r="S9" s="30">
        <v>2016</v>
      </c>
      <c r="T9" s="55" t="s">
        <v>81</v>
      </c>
      <c r="U9" s="145">
        <v>2020</v>
      </c>
      <c r="V9" s="146"/>
      <c r="W9" s="63" t="s">
        <v>81</v>
      </c>
      <c r="X9" s="31"/>
      <c r="Y9" s="55"/>
      <c r="Z9" s="30">
        <v>2015</v>
      </c>
      <c r="AA9" s="55" t="s">
        <v>89</v>
      </c>
      <c r="AB9" s="30">
        <v>2014</v>
      </c>
      <c r="AC9" s="55" t="s">
        <v>84</v>
      </c>
      <c r="AD9" s="62">
        <v>2018</v>
      </c>
      <c r="AE9" s="60">
        <v>2012</v>
      </c>
      <c r="AF9" s="63" t="s">
        <v>89</v>
      </c>
      <c r="AG9" s="222">
        <v>2013</v>
      </c>
      <c r="AH9" s="223"/>
      <c r="AI9" s="224"/>
      <c r="AJ9" s="61" t="s">
        <v>84</v>
      </c>
      <c r="AK9" s="38"/>
      <c r="AL9" s="180">
        <v>2002</v>
      </c>
      <c r="AM9" s="181"/>
      <c r="AN9" s="181"/>
      <c r="AO9" s="59"/>
      <c r="AP9" s="19"/>
      <c r="AQ9" s="60">
        <v>2016</v>
      </c>
      <c r="AR9" s="55" t="s">
        <v>83</v>
      </c>
      <c r="AS9" s="31"/>
      <c r="AT9" s="55"/>
      <c r="AU9" s="31"/>
      <c r="AV9" s="55"/>
      <c r="AW9" s="31"/>
      <c r="AX9" s="76"/>
      <c r="AY9" s="94">
        <v>2018</v>
      </c>
      <c r="AZ9" s="60">
        <v>2018</v>
      </c>
      <c r="BA9" s="55" t="s">
        <v>97</v>
      </c>
      <c r="BB9" s="149"/>
      <c r="BC9" s="150"/>
      <c r="BD9" s="55"/>
      <c r="BE9" s="151">
        <v>2020</v>
      </c>
      <c r="BF9" s="152"/>
      <c r="BG9" s="99" t="s">
        <v>81</v>
      </c>
      <c r="BH9" s="31"/>
      <c r="BI9" s="55"/>
      <c r="BJ9" s="32">
        <v>2019</v>
      </c>
      <c r="BK9" s="55" t="s">
        <v>84</v>
      </c>
      <c r="BL9" s="64">
        <v>2019</v>
      </c>
      <c r="BM9" s="69">
        <v>2019</v>
      </c>
      <c r="BN9" s="55" t="s">
        <v>84</v>
      </c>
      <c r="BO9" s="31"/>
      <c r="BP9" s="55"/>
      <c r="BQ9" s="100"/>
      <c r="BR9" s="55"/>
      <c r="BS9" s="31"/>
      <c r="BT9" s="55"/>
      <c r="BU9" s="30">
        <v>2014</v>
      </c>
      <c r="BV9" s="55" t="s">
        <v>81</v>
      </c>
      <c r="BW9" s="30">
        <v>2019</v>
      </c>
      <c r="BX9" s="55" t="s">
        <v>89</v>
      </c>
      <c r="BY9" s="30">
        <v>2016</v>
      </c>
      <c r="BZ9" s="55" t="s">
        <v>89</v>
      </c>
      <c r="CA9" s="31"/>
      <c r="CB9" s="55"/>
      <c r="CC9" s="30">
        <v>2015</v>
      </c>
      <c r="CD9" s="55" t="s">
        <v>81</v>
      </c>
      <c r="CE9" s="32">
        <v>2020</v>
      </c>
      <c r="CF9" s="55"/>
      <c r="CG9" s="31"/>
      <c r="CH9" s="55"/>
      <c r="CI9" s="30">
        <v>2015</v>
      </c>
      <c r="CJ9" s="55" t="s">
        <v>89</v>
      </c>
      <c r="CK9" s="32">
        <v>2014</v>
      </c>
      <c r="CL9" s="98" t="s">
        <v>81</v>
      </c>
      <c r="CM9" s="62">
        <v>2020</v>
      </c>
      <c r="CN9" s="60">
        <v>2014</v>
      </c>
      <c r="CO9" s="63" t="s">
        <v>81</v>
      </c>
      <c r="CP9" s="31"/>
      <c r="CQ9" s="55"/>
      <c r="CR9" s="30">
        <v>2016</v>
      </c>
      <c r="CS9" s="59" t="s">
        <v>81</v>
      </c>
      <c r="CT9" s="38"/>
      <c r="CU9" s="162"/>
      <c r="CV9" s="163"/>
      <c r="CW9" s="163"/>
      <c r="CX9" s="59"/>
      <c r="CY9" s="38"/>
      <c r="CZ9" s="200">
        <v>2016</v>
      </c>
      <c r="DA9" s="201"/>
      <c r="DB9" s="77" t="s">
        <v>81</v>
      </c>
      <c r="DC9" s="33"/>
      <c r="DD9" s="30">
        <v>2014</v>
      </c>
      <c r="DE9" s="55" t="s">
        <v>81</v>
      </c>
      <c r="DF9" s="26"/>
      <c r="DG9" s="27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</row>
    <row r="10" spans="1:147" s="1" customFormat="1" x14ac:dyDescent="0.25">
      <c r="A10" s="9" t="s">
        <v>48</v>
      </c>
      <c r="B10" s="4" t="s">
        <v>61</v>
      </c>
      <c r="C10" s="30">
        <v>2015</v>
      </c>
      <c r="D10" s="103" t="s">
        <v>81</v>
      </c>
      <c r="E10" s="61"/>
      <c r="F10" s="55"/>
      <c r="G10" s="31"/>
      <c r="H10" s="55"/>
      <c r="I10" s="31"/>
      <c r="J10" s="55"/>
      <c r="K10" s="31"/>
      <c r="L10" s="55"/>
      <c r="M10" s="123">
        <v>19</v>
      </c>
      <c r="N10" s="124"/>
      <c r="O10" s="199" t="s">
        <v>87</v>
      </c>
      <c r="P10" s="221"/>
      <c r="Q10" s="140" t="s">
        <v>84</v>
      </c>
      <c r="R10" s="141"/>
      <c r="S10" s="31"/>
      <c r="T10" s="55"/>
      <c r="U10" s="70"/>
      <c r="V10" s="71"/>
      <c r="W10" s="55"/>
      <c r="X10" s="31"/>
      <c r="Y10" s="55"/>
      <c r="Z10" s="31"/>
      <c r="AA10" s="55"/>
      <c r="AB10" s="31"/>
      <c r="AC10" s="55"/>
      <c r="AD10" s="149"/>
      <c r="AE10" s="150"/>
      <c r="AF10" s="55"/>
      <c r="AG10" s="151">
        <v>2018</v>
      </c>
      <c r="AH10" s="152"/>
      <c r="AI10" s="152"/>
      <c r="AJ10" s="59" t="s">
        <v>81</v>
      </c>
      <c r="AK10" s="38"/>
      <c r="AL10" s="123">
        <v>2019</v>
      </c>
      <c r="AM10" s="124"/>
      <c r="AN10" s="92" t="s">
        <v>85</v>
      </c>
      <c r="AO10" s="67" t="s">
        <v>84</v>
      </c>
      <c r="AP10" s="16" t="s">
        <v>73</v>
      </c>
      <c r="AQ10" s="60">
        <v>2018</v>
      </c>
      <c r="AR10" s="55" t="s">
        <v>83</v>
      </c>
      <c r="AS10" s="31"/>
      <c r="AT10" s="55"/>
      <c r="AU10" s="31"/>
      <c r="AV10" s="55"/>
      <c r="AW10" s="31"/>
      <c r="AX10" s="76"/>
      <c r="AY10" s="95">
        <v>2018</v>
      </c>
      <c r="AZ10" s="66">
        <v>2017</v>
      </c>
      <c r="BA10" s="63" t="s">
        <v>96</v>
      </c>
      <c r="BB10" s="184"/>
      <c r="BC10" s="185"/>
      <c r="BD10" s="55"/>
      <c r="BE10" s="155"/>
      <c r="BF10" s="156"/>
      <c r="BG10" s="55"/>
      <c r="BH10" s="31"/>
      <c r="BI10" s="55"/>
      <c r="BJ10" s="32">
        <v>2019</v>
      </c>
      <c r="BK10" s="55" t="s">
        <v>89</v>
      </c>
      <c r="BL10" s="149"/>
      <c r="BM10" s="150"/>
      <c r="BN10" s="55"/>
      <c r="BO10" s="31"/>
      <c r="BP10" s="55"/>
      <c r="BQ10" s="31"/>
      <c r="BR10" s="55"/>
      <c r="BS10" s="31"/>
      <c r="BT10" s="55"/>
      <c r="BU10" s="31"/>
      <c r="BV10" s="55"/>
      <c r="BW10" s="31"/>
      <c r="BX10" s="55"/>
      <c r="BY10" s="31"/>
      <c r="BZ10" s="55"/>
      <c r="CA10" s="31"/>
      <c r="CB10" s="55"/>
      <c r="CC10" s="31"/>
      <c r="CD10" s="55"/>
      <c r="CE10" s="31"/>
      <c r="CF10" s="55"/>
      <c r="CG10" s="31"/>
      <c r="CH10" s="55"/>
      <c r="CI10" s="31"/>
      <c r="CJ10" s="55"/>
      <c r="CK10" s="31"/>
      <c r="CL10" s="76"/>
      <c r="CM10" s="149"/>
      <c r="CN10" s="150"/>
      <c r="CO10" s="55"/>
      <c r="CP10" s="31"/>
      <c r="CQ10" s="55"/>
      <c r="CR10" s="78">
        <v>19</v>
      </c>
      <c r="CS10" s="77" t="s">
        <v>89</v>
      </c>
      <c r="CT10" s="38">
        <v>35</v>
      </c>
      <c r="CU10" s="123">
        <v>2019</v>
      </c>
      <c r="CV10" s="124"/>
      <c r="CW10" s="93">
        <v>2011</v>
      </c>
      <c r="CX10" s="61"/>
      <c r="CY10" s="35">
        <v>27</v>
      </c>
      <c r="CZ10" s="101">
        <v>2019</v>
      </c>
      <c r="DA10" s="91">
        <v>2020</v>
      </c>
      <c r="DB10" s="61" t="s">
        <v>89</v>
      </c>
      <c r="DC10" s="33" t="s">
        <v>77</v>
      </c>
      <c r="DD10" s="29"/>
      <c r="DE10" s="33"/>
      <c r="DF10" s="28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</row>
    <row r="11" spans="1:147" s="1" customFormat="1" x14ac:dyDescent="0.25">
      <c r="A11" s="9" t="s">
        <v>49</v>
      </c>
      <c r="B11" s="4" t="s">
        <v>62</v>
      </c>
      <c r="C11" s="105"/>
      <c r="D11" s="8"/>
      <c r="E11" s="61"/>
      <c r="F11" s="55"/>
      <c r="G11" s="32">
        <v>2017</v>
      </c>
      <c r="H11" s="55" t="s">
        <v>81</v>
      </c>
      <c r="I11" s="31"/>
      <c r="J11" s="55"/>
      <c r="K11" s="72">
        <v>2019</v>
      </c>
      <c r="L11" s="55" t="s">
        <v>83</v>
      </c>
      <c r="M11" s="123">
        <v>19</v>
      </c>
      <c r="N11" s="124"/>
      <c r="O11" s="125">
        <v>19</v>
      </c>
      <c r="P11" s="126"/>
      <c r="Q11" s="140" t="s">
        <v>84</v>
      </c>
      <c r="R11" s="141"/>
      <c r="S11" s="31"/>
      <c r="T11" s="55"/>
      <c r="U11" s="62">
        <v>2020</v>
      </c>
      <c r="V11" s="60">
        <v>2015</v>
      </c>
      <c r="W11" s="63" t="s">
        <v>84</v>
      </c>
      <c r="X11" s="31"/>
      <c r="Y11" s="55"/>
      <c r="Z11" s="31"/>
      <c r="AA11" s="55"/>
      <c r="AB11" s="31"/>
      <c r="AC11" s="55"/>
      <c r="AD11" s="151">
        <v>2018</v>
      </c>
      <c r="AE11" s="152"/>
      <c r="AF11" s="55" t="s">
        <v>91</v>
      </c>
      <c r="AG11" s="168">
        <v>2018</v>
      </c>
      <c r="AH11" s="169"/>
      <c r="AI11" s="66">
        <v>2016</v>
      </c>
      <c r="AJ11" s="61" t="s">
        <v>84</v>
      </c>
      <c r="AK11" s="38">
        <v>74</v>
      </c>
      <c r="AL11" s="82">
        <v>19</v>
      </c>
      <c r="AM11" s="83">
        <v>98</v>
      </c>
      <c r="AN11" s="93"/>
      <c r="AO11" s="67" t="s">
        <v>84</v>
      </c>
      <c r="AP11" s="16" t="s">
        <v>94</v>
      </c>
      <c r="AQ11" s="60">
        <v>2020</v>
      </c>
      <c r="AR11" s="55" t="s">
        <v>81</v>
      </c>
      <c r="AS11" s="79">
        <v>1988</v>
      </c>
      <c r="AT11" s="55" t="s">
        <v>81</v>
      </c>
      <c r="AU11" s="31"/>
      <c r="AV11" s="55"/>
      <c r="AW11" s="31"/>
      <c r="AX11" s="76"/>
      <c r="AY11" s="94">
        <v>2018</v>
      </c>
      <c r="AZ11" s="60">
        <v>2002</v>
      </c>
      <c r="BA11" s="63" t="s">
        <v>91</v>
      </c>
      <c r="BB11" s="151">
        <v>2019</v>
      </c>
      <c r="BC11" s="152"/>
      <c r="BD11" s="55" t="s">
        <v>84</v>
      </c>
      <c r="BE11" s="62">
        <v>2020</v>
      </c>
      <c r="BF11" s="60">
        <v>2014</v>
      </c>
      <c r="BG11" s="63" t="s">
        <v>81</v>
      </c>
      <c r="BH11" s="31"/>
      <c r="BI11" s="55"/>
      <c r="BJ11" s="32">
        <v>2019</v>
      </c>
      <c r="BK11" s="55" t="s">
        <v>84</v>
      </c>
      <c r="BL11" s="64">
        <v>2019</v>
      </c>
      <c r="BM11" s="69">
        <v>2019</v>
      </c>
      <c r="BN11" s="55" t="s">
        <v>84</v>
      </c>
      <c r="BO11" s="31"/>
      <c r="BP11" s="55"/>
      <c r="BQ11" s="31"/>
      <c r="BR11" s="55"/>
      <c r="BS11" s="31"/>
      <c r="BT11" s="55"/>
      <c r="BU11" s="31"/>
      <c r="BV11" s="55"/>
      <c r="BW11" s="31"/>
      <c r="BX11" s="55"/>
      <c r="BY11" s="31"/>
      <c r="BZ11" s="55"/>
      <c r="CA11" s="31"/>
      <c r="CB11" s="55"/>
      <c r="CC11" s="30">
        <v>2019</v>
      </c>
      <c r="CD11" s="55" t="s">
        <v>81</v>
      </c>
      <c r="CE11" s="32">
        <v>2020</v>
      </c>
      <c r="CF11" s="55"/>
      <c r="CG11" s="31"/>
      <c r="CH11" s="55"/>
      <c r="CI11" s="68">
        <v>2019</v>
      </c>
      <c r="CJ11" s="55" t="s">
        <v>89</v>
      </c>
      <c r="CK11" s="32">
        <v>2014</v>
      </c>
      <c r="CL11" s="98" t="s">
        <v>81</v>
      </c>
      <c r="CM11" s="151">
        <v>2020</v>
      </c>
      <c r="CN11" s="152"/>
      <c r="CO11" s="55" t="s">
        <v>81</v>
      </c>
      <c r="CP11" s="31"/>
      <c r="CQ11" s="55"/>
      <c r="CR11" s="31"/>
      <c r="CS11" s="59"/>
      <c r="CT11" s="38"/>
      <c r="CU11" s="96">
        <v>19</v>
      </c>
      <c r="CV11" s="97" t="s">
        <v>101</v>
      </c>
      <c r="CW11" s="93">
        <v>11</v>
      </c>
      <c r="CX11" s="80" t="s">
        <v>99</v>
      </c>
      <c r="CY11" s="38" t="s">
        <v>100</v>
      </c>
      <c r="CZ11" s="200">
        <v>2020</v>
      </c>
      <c r="DA11" s="201"/>
      <c r="DB11" s="77" t="s">
        <v>81</v>
      </c>
      <c r="DC11" s="33"/>
      <c r="DD11" s="29"/>
      <c r="DE11" s="33"/>
      <c r="DF11" s="27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</row>
    <row r="12" spans="1:147" s="1" customFormat="1" x14ac:dyDescent="0.25">
      <c r="A12" s="9" t="s">
        <v>50</v>
      </c>
      <c r="B12" s="4" t="s">
        <v>63</v>
      </c>
      <c r="C12" s="104">
        <v>2017</v>
      </c>
      <c r="D12" s="103" t="s">
        <v>83</v>
      </c>
      <c r="E12" s="61"/>
      <c r="F12" s="55"/>
      <c r="G12" s="32">
        <v>2017</v>
      </c>
      <c r="H12" s="55" t="s">
        <v>83</v>
      </c>
      <c r="I12" s="31"/>
      <c r="J12" s="55"/>
      <c r="K12" s="31"/>
      <c r="L12" s="55"/>
      <c r="M12" s="82">
        <v>19</v>
      </c>
      <c r="N12" s="83" t="s">
        <v>88</v>
      </c>
      <c r="O12" s="84" t="s">
        <v>85</v>
      </c>
      <c r="P12" s="85">
        <v>19</v>
      </c>
      <c r="Q12" s="140" t="s">
        <v>84</v>
      </c>
      <c r="R12" s="141"/>
      <c r="S12" s="31"/>
      <c r="T12" s="55"/>
      <c r="U12" s="73"/>
      <c r="V12" s="74"/>
      <c r="W12" s="55"/>
      <c r="X12" s="31"/>
      <c r="Y12" s="55"/>
      <c r="Z12" s="31"/>
      <c r="AA12" s="55"/>
      <c r="AB12" s="31"/>
      <c r="AC12" s="55"/>
      <c r="AD12" s="151">
        <v>2018</v>
      </c>
      <c r="AE12" s="152"/>
      <c r="AF12" s="76" t="s">
        <v>84</v>
      </c>
      <c r="AG12" s="90">
        <v>96</v>
      </c>
      <c r="AH12" s="65">
        <v>18</v>
      </c>
      <c r="AI12" s="60">
        <v>14</v>
      </c>
      <c r="AJ12" s="61" t="s">
        <v>84</v>
      </c>
      <c r="AK12" s="38">
        <v>74</v>
      </c>
      <c r="AL12" s="82">
        <v>19</v>
      </c>
      <c r="AM12" s="83" t="s">
        <v>85</v>
      </c>
      <c r="AN12" s="85">
        <v>17</v>
      </c>
      <c r="AO12" s="67" t="s">
        <v>84</v>
      </c>
      <c r="AP12" s="20" t="s">
        <v>95</v>
      </c>
      <c r="AQ12" s="61"/>
      <c r="AR12" s="55"/>
      <c r="AS12" s="31"/>
      <c r="AT12" s="55"/>
      <c r="AU12" s="31"/>
      <c r="AV12" s="55"/>
      <c r="AW12" s="31"/>
      <c r="AX12" s="76"/>
      <c r="AY12" s="149"/>
      <c r="AZ12" s="150"/>
      <c r="BA12" s="55"/>
      <c r="BB12" s="151">
        <v>2019</v>
      </c>
      <c r="BC12" s="152"/>
      <c r="BD12" s="55" t="s">
        <v>83</v>
      </c>
      <c r="BE12" s="149"/>
      <c r="BF12" s="150"/>
      <c r="BG12" s="55"/>
      <c r="BH12" s="31"/>
      <c r="BI12" s="55"/>
      <c r="BJ12" s="31"/>
      <c r="BK12" s="55"/>
      <c r="BL12" s="149"/>
      <c r="BM12" s="150"/>
      <c r="BN12" s="55"/>
      <c r="BO12" s="31"/>
      <c r="BP12" s="55"/>
      <c r="BQ12" s="31"/>
      <c r="BR12" s="55"/>
      <c r="BS12" s="31"/>
      <c r="BT12" s="55"/>
      <c r="BU12" s="31"/>
      <c r="BV12" s="55"/>
      <c r="BW12" s="31"/>
      <c r="BX12" s="55"/>
      <c r="BY12" s="31"/>
      <c r="BZ12" s="55"/>
      <c r="CA12" s="31"/>
      <c r="CB12" s="55"/>
      <c r="CC12" s="30">
        <v>2019</v>
      </c>
      <c r="CD12" s="55" t="s">
        <v>81</v>
      </c>
      <c r="CE12" s="31"/>
      <c r="CF12" s="55"/>
      <c r="CG12" s="31"/>
      <c r="CH12" s="55"/>
      <c r="CI12" s="31"/>
      <c r="CJ12" s="55"/>
      <c r="CK12" s="31"/>
      <c r="CL12" s="76"/>
      <c r="CM12" s="184"/>
      <c r="CN12" s="185"/>
      <c r="CO12" s="55"/>
      <c r="CP12" s="31"/>
      <c r="CQ12" s="55"/>
      <c r="CR12" s="78">
        <v>19</v>
      </c>
      <c r="CS12" s="77" t="s">
        <v>89</v>
      </c>
      <c r="CT12" s="38">
        <v>35</v>
      </c>
      <c r="CU12" s="166">
        <v>2016</v>
      </c>
      <c r="CV12" s="167"/>
      <c r="CW12" s="167"/>
      <c r="CX12" s="61" t="s">
        <v>84</v>
      </c>
      <c r="CY12" s="38"/>
      <c r="CZ12" s="184"/>
      <c r="DA12" s="185"/>
      <c r="DB12" s="34"/>
      <c r="DC12" s="33"/>
      <c r="DD12" s="29"/>
      <c r="DE12" s="33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</row>
    <row r="13" spans="1:147" s="1" customFormat="1" x14ac:dyDescent="0.25">
      <c r="A13" s="9" t="s">
        <v>51</v>
      </c>
      <c r="B13" s="4" t="s">
        <v>64</v>
      </c>
      <c r="C13" s="9"/>
      <c r="D13" s="8"/>
      <c r="E13" s="61"/>
      <c r="F13" s="55"/>
      <c r="G13" s="56"/>
      <c r="H13" s="55"/>
      <c r="I13" s="31"/>
      <c r="J13" s="55"/>
      <c r="K13" s="31"/>
      <c r="L13" s="55"/>
      <c r="M13" s="211"/>
      <c r="N13" s="212"/>
      <c r="O13" s="212"/>
      <c r="P13" s="213"/>
      <c r="Q13" s="142"/>
      <c r="R13" s="141"/>
      <c r="S13" s="31"/>
      <c r="T13" s="55"/>
      <c r="U13" s="31"/>
      <c r="V13" s="59"/>
      <c r="W13" s="55"/>
      <c r="X13" s="31"/>
      <c r="Y13" s="55"/>
      <c r="Z13" s="31"/>
      <c r="AA13" s="55"/>
      <c r="AB13" s="31"/>
      <c r="AC13" s="55"/>
      <c r="AD13" s="153"/>
      <c r="AE13" s="154"/>
      <c r="AF13" s="55"/>
      <c r="AG13" s="170"/>
      <c r="AH13" s="171"/>
      <c r="AI13" s="171"/>
      <c r="AJ13" s="59"/>
      <c r="AK13" s="38"/>
      <c r="AL13" s="182"/>
      <c r="AM13" s="183"/>
      <c r="AN13" s="183"/>
      <c r="AO13" s="59"/>
      <c r="AP13" s="33"/>
      <c r="AQ13" s="61"/>
      <c r="AR13" s="55"/>
      <c r="AS13" s="31"/>
      <c r="AT13" s="55"/>
      <c r="AU13" s="31"/>
      <c r="AV13" s="55"/>
      <c r="AW13" s="31"/>
      <c r="AX13" s="76"/>
      <c r="AY13" s="184"/>
      <c r="AZ13" s="185"/>
      <c r="BA13" s="55"/>
      <c r="BB13" s="184"/>
      <c r="BC13" s="185"/>
      <c r="BD13" s="55"/>
      <c r="BE13" s="184"/>
      <c r="BF13" s="185"/>
      <c r="BG13" s="55"/>
      <c r="BH13" s="31"/>
      <c r="BI13" s="55"/>
      <c r="BJ13" s="32">
        <v>2019</v>
      </c>
      <c r="BK13" s="55" t="s">
        <v>84</v>
      </c>
      <c r="BL13" s="153"/>
      <c r="BM13" s="154"/>
      <c r="BN13" s="55"/>
      <c r="BO13" s="31"/>
      <c r="BP13" s="55"/>
      <c r="BQ13" s="31"/>
      <c r="BR13" s="55"/>
      <c r="BS13" s="31"/>
      <c r="BT13" s="55"/>
      <c r="BU13" s="31"/>
      <c r="BV13" s="55"/>
      <c r="BW13" s="31"/>
      <c r="BX13" s="55"/>
      <c r="BY13" s="31"/>
      <c r="BZ13" s="55"/>
      <c r="CA13" s="31"/>
      <c r="CB13" s="55"/>
      <c r="CC13" s="31"/>
      <c r="CD13" s="55"/>
      <c r="CE13" s="31"/>
      <c r="CF13" s="55"/>
      <c r="CG13" s="31"/>
      <c r="CH13" s="55"/>
      <c r="CI13" s="31"/>
      <c r="CJ13" s="55"/>
      <c r="CK13" s="31"/>
      <c r="CL13" s="76"/>
      <c r="CM13" s="184"/>
      <c r="CN13" s="185"/>
      <c r="CO13" s="55"/>
      <c r="CP13" s="31"/>
      <c r="CQ13" s="55"/>
      <c r="CR13" s="31"/>
      <c r="CS13" s="59"/>
      <c r="CT13" s="38"/>
      <c r="CU13" s="162"/>
      <c r="CV13" s="163"/>
      <c r="CW13" s="163"/>
      <c r="CX13" s="59"/>
      <c r="CY13" s="38"/>
      <c r="CZ13" s="214"/>
      <c r="DA13" s="215"/>
      <c r="DB13" s="34"/>
      <c r="DC13" s="33"/>
      <c r="DD13" s="29"/>
      <c r="DE13" s="33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</row>
    <row r="14" spans="1:147" s="42" customFormat="1" ht="15.75" thickBot="1" x14ac:dyDescent="0.3">
      <c r="A14" s="39" t="s">
        <v>52</v>
      </c>
      <c r="B14" s="23" t="s">
        <v>65</v>
      </c>
      <c r="C14" s="39"/>
      <c r="D14" s="21"/>
      <c r="E14" s="80"/>
      <c r="F14" s="58"/>
      <c r="G14" s="57"/>
      <c r="H14" s="58"/>
      <c r="I14" s="57"/>
      <c r="J14" s="58"/>
      <c r="K14" s="57"/>
      <c r="L14" s="58"/>
      <c r="M14" s="208"/>
      <c r="N14" s="209"/>
      <c r="O14" s="209"/>
      <c r="P14" s="210"/>
      <c r="Q14" s="143"/>
      <c r="R14" s="144"/>
      <c r="S14" s="57"/>
      <c r="T14" s="58"/>
      <c r="U14" s="57"/>
      <c r="V14" s="67"/>
      <c r="W14" s="58"/>
      <c r="X14" s="57"/>
      <c r="Y14" s="58"/>
      <c r="Z14" s="57"/>
      <c r="AA14" s="58"/>
      <c r="AB14" s="57"/>
      <c r="AC14" s="58"/>
      <c r="AD14" s="155"/>
      <c r="AE14" s="156"/>
      <c r="AF14" s="58"/>
      <c r="AG14" s="155"/>
      <c r="AH14" s="156"/>
      <c r="AI14" s="156"/>
      <c r="AJ14" s="67"/>
      <c r="AK14" s="40"/>
      <c r="AL14" s="166">
        <v>2018</v>
      </c>
      <c r="AM14" s="167"/>
      <c r="AN14" s="167"/>
      <c r="AO14" s="67" t="s">
        <v>84</v>
      </c>
      <c r="AP14" s="21" t="s">
        <v>92</v>
      </c>
      <c r="AQ14" s="80"/>
      <c r="AR14" s="58"/>
      <c r="AS14" s="57"/>
      <c r="AT14" s="58"/>
      <c r="AU14" s="57"/>
      <c r="AV14" s="58"/>
      <c r="AW14" s="57"/>
      <c r="AX14" s="81"/>
      <c r="AY14" s="155"/>
      <c r="AZ14" s="156"/>
      <c r="BA14" s="58"/>
      <c r="BB14" s="155"/>
      <c r="BC14" s="156"/>
      <c r="BD14" s="58"/>
      <c r="BE14" s="155"/>
      <c r="BF14" s="156"/>
      <c r="BG14" s="58"/>
      <c r="BH14" s="57"/>
      <c r="BI14" s="58"/>
      <c r="BJ14" s="57"/>
      <c r="BK14" s="58"/>
      <c r="BL14" s="191">
        <v>2009</v>
      </c>
      <c r="BM14" s="192"/>
      <c r="BN14" s="58" t="s">
        <v>81</v>
      </c>
      <c r="BO14" s="57"/>
      <c r="BP14" s="58"/>
      <c r="BQ14" s="57"/>
      <c r="BR14" s="58"/>
      <c r="BS14" s="57"/>
      <c r="BT14" s="58"/>
      <c r="BU14" s="57"/>
      <c r="BV14" s="58"/>
      <c r="BW14" s="57"/>
      <c r="BX14" s="58"/>
      <c r="BY14" s="57"/>
      <c r="BZ14" s="58"/>
      <c r="CA14" s="57"/>
      <c r="CB14" s="58"/>
      <c r="CC14" s="57"/>
      <c r="CD14" s="58"/>
      <c r="CE14" s="57"/>
      <c r="CF14" s="58"/>
      <c r="CG14" s="57"/>
      <c r="CH14" s="58"/>
      <c r="CI14" s="57"/>
      <c r="CJ14" s="58"/>
      <c r="CK14" s="57"/>
      <c r="CL14" s="81"/>
      <c r="CM14" s="155"/>
      <c r="CN14" s="156"/>
      <c r="CO14" s="58"/>
      <c r="CP14" s="57"/>
      <c r="CQ14" s="58"/>
      <c r="CR14" s="57"/>
      <c r="CS14" s="67"/>
      <c r="CT14" s="41"/>
      <c r="CU14" s="113" t="s">
        <v>101</v>
      </c>
      <c r="CV14" s="114">
        <v>11</v>
      </c>
      <c r="CW14" s="87">
        <v>18</v>
      </c>
      <c r="CX14" s="80" t="s">
        <v>99</v>
      </c>
      <c r="CY14" s="41" t="s">
        <v>75</v>
      </c>
      <c r="CZ14" s="216"/>
      <c r="DA14" s="217"/>
      <c r="DB14" s="37"/>
      <c r="DC14" s="40"/>
      <c r="DD14" s="36"/>
      <c r="DE14" s="40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</row>
    <row r="15" spans="1:147" s="43" customFormat="1" x14ac:dyDescent="0.25">
      <c r="A15" s="204" t="s">
        <v>107</v>
      </c>
      <c r="B15" s="205"/>
      <c r="C15" s="136"/>
      <c r="D15" s="137"/>
      <c r="E15" s="122"/>
      <c r="F15" s="137"/>
      <c r="G15" s="136"/>
      <c r="H15" s="137"/>
      <c r="I15" s="136"/>
      <c r="J15" s="137"/>
      <c r="K15" s="136"/>
      <c r="L15" s="137"/>
      <c r="M15" s="136"/>
      <c r="N15" s="122"/>
      <c r="O15" s="122"/>
      <c r="P15" s="122"/>
      <c r="Q15" s="122"/>
      <c r="R15" s="137"/>
      <c r="S15" s="136"/>
      <c r="T15" s="137"/>
      <c r="U15" s="136"/>
      <c r="V15" s="122"/>
      <c r="W15" s="137"/>
      <c r="X15" s="136"/>
      <c r="Y15" s="137"/>
      <c r="Z15" s="136"/>
      <c r="AA15" s="137"/>
      <c r="AB15" s="136"/>
      <c r="AC15" s="137"/>
      <c r="AD15" s="136"/>
      <c r="AE15" s="122"/>
      <c r="AF15" s="137"/>
      <c r="AG15" s="136"/>
      <c r="AH15" s="122"/>
      <c r="AI15" s="122"/>
      <c r="AJ15" s="122"/>
      <c r="AK15" s="137"/>
      <c r="AL15" s="136"/>
      <c r="AM15" s="122"/>
      <c r="AN15" s="122"/>
      <c r="AO15" s="122"/>
      <c r="AP15" s="137"/>
      <c r="AQ15" s="136"/>
      <c r="AR15" s="137"/>
      <c r="AS15" s="136"/>
      <c r="AT15" s="137"/>
      <c r="AU15" s="136"/>
      <c r="AV15" s="137"/>
      <c r="AW15" s="136"/>
      <c r="AX15" s="137"/>
      <c r="AY15" s="136"/>
      <c r="AZ15" s="122"/>
      <c r="BA15" s="137"/>
      <c r="BB15" s="136"/>
      <c r="BC15" s="122"/>
      <c r="BD15" s="137"/>
      <c r="BE15" s="136"/>
      <c r="BF15" s="122"/>
      <c r="BG15" s="137"/>
      <c r="BH15" s="136"/>
      <c r="BI15" s="137"/>
      <c r="BJ15" s="136"/>
      <c r="BK15" s="137"/>
      <c r="BL15" s="136"/>
      <c r="BM15" s="122"/>
      <c r="BN15" s="137"/>
      <c r="BO15" s="136"/>
      <c r="BP15" s="137"/>
      <c r="BQ15" s="136"/>
      <c r="BR15" s="137"/>
      <c r="BS15" s="136"/>
      <c r="BT15" s="137"/>
      <c r="BU15" s="136"/>
      <c r="BV15" s="137"/>
      <c r="BW15" s="136"/>
      <c r="BX15" s="137"/>
      <c r="BY15" s="136"/>
      <c r="BZ15" s="137"/>
      <c r="CA15" s="136"/>
      <c r="CB15" s="137"/>
      <c r="CC15" s="136"/>
      <c r="CD15" s="137"/>
      <c r="CE15" s="136"/>
      <c r="CF15" s="137"/>
      <c r="CG15" s="136"/>
      <c r="CH15" s="137"/>
      <c r="CI15" s="136"/>
      <c r="CJ15" s="137"/>
      <c r="CK15" s="136"/>
      <c r="CL15" s="137"/>
      <c r="CM15" s="136"/>
      <c r="CN15" s="122"/>
      <c r="CO15" s="137"/>
      <c r="CP15" s="136"/>
      <c r="CQ15" s="137"/>
      <c r="CR15" s="136"/>
      <c r="CS15" s="122"/>
      <c r="CT15" s="137"/>
      <c r="CU15" s="136"/>
      <c r="CV15" s="122"/>
      <c r="CW15" s="122"/>
      <c r="CX15" s="122"/>
      <c r="CY15" s="137"/>
      <c r="CZ15" s="136"/>
      <c r="DA15" s="122"/>
      <c r="DB15" s="122"/>
      <c r="DC15" s="137"/>
      <c r="DD15" s="136"/>
      <c r="DE15" s="137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</row>
    <row r="16" spans="1:147" s="44" customFormat="1" ht="15.75" thickBot="1" x14ac:dyDescent="0.3">
      <c r="A16" s="206" t="s">
        <v>108</v>
      </c>
      <c r="B16" s="207"/>
      <c r="C16" s="138"/>
      <c r="D16" s="139"/>
      <c r="E16" s="179"/>
      <c r="F16" s="139"/>
      <c r="G16" s="138"/>
      <c r="H16" s="139"/>
      <c r="I16" s="138"/>
      <c r="J16" s="139"/>
      <c r="K16" s="138"/>
      <c r="L16" s="139"/>
      <c r="M16" s="138"/>
      <c r="N16" s="179"/>
      <c r="O16" s="179"/>
      <c r="P16" s="179"/>
      <c r="Q16" s="179"/>
      <c r="R16" s="139"/>
      <c r="S16" s="138"/>
      <c r="T16" s="139"/>
      <c r="U16" s="138"/>
      <c r="V16" s="179"/>
      <c r="W16" s="139"/>
      <c r="X16" s="138"/>
      <c r="Y16" s="139"/>
      <c r="Z16" s="138"/>
      <c r="AA16" s="139"/>
      <c r="AB16" s="138"/>
      <c r="AC16" s="139"/>
      <c r="AD16" s="138"/>
      <c r="AE16" s="179"/>
      <c r="AF16" s="139"/>
      <c r="AG16" s="138"/>
      <c r="AH16" s="179"/>
      <c r="AI16" s="179"/>
      <c r="AJ16" s="179"/>
      <c r="AK16" s="139"/>
      <c r="AL16" s="138"/>
      <c r="AM16" s="179"/>
      <c r="AN16" s="179"/>
      <c r="AO16" s="179"/>
      <c r="AP16" s="139"/>
      <c r="AQ16" s="138"/>
      <c r="AR16" s="139"/>
      <c r="AS16" s="138"/>
      <c r="AT16" s="139"/>
      <c r="AU16" s="138"/>
      <c r="AV16" s="139"/>
      <c r="AW16" s="138"/>
      <c r="AX16" s="139"/>
      <c r="AY16" s="138"/>
      <c r="AZ16" s="179"/>
      <c r="BA16" s="139"/>
      <c r="BB16" s="138"/>
      <c r="BC16" s="179"/>
      <c r="BD16" s="139"/>
      <c r="BE16" s="138"/>
      <c r="BF16" s="179"/>
      <c r="BG16" s="139"/>
      <c r="BH16" s="138"/>
      <c r="BI16" s="139"/>
      <c r="BJ16" s="138"/>
      <c r="BK16" s="139"/>
      <c r="BL16" s="138"/>
      <c r="BM16" s="179"/>
      <c r="BN16" s="139"/>
      <c r="BO16" s="138"/>
      <c r="BP16" s="139"/>
      <c r="BQ16" s="138"/>
      <c r="BR16" s="139"/>
      <c r="BS16" s="138"/>
      <c r="BT16" s="139"/>
      <c r="BU16" s="138"/>
      <c r="BV16" s="139"/>
      <c r="BW16" s="138"/>
      <c r="BX16" s="139"/>
      <c r="BY16" s="138"/>
      <c r="BZ16" s="139"/>
      <c r="CA16" s="138"/>
      <c r="CB16" s="139"/>
      <c r="CC16" s="138"/>
      <c r="CD16" s="139"/>
      <c r="CE16" s="138"/>
      <c r="CF16" s="139"/>
      <c r="CG16" s="138"/>
      <c r="CH16" s="139"/>
      <c r="CI16" s="138"/>
      <c r="CJ16" s="139"/>
      <c r="CK16" s="138"/>
      <c r="CL16" s="139"/>
      <c r="CM16" s="138"/>
      <c r="CN16" s="179"/>
      <c r="CO16" s="139"/>
      <c r="CP16" s="138"/>
      <c r="CQ16" s="139"/>
      <c r="CR16" s="138"/>
      <c r="CS16" s="179"/>
      <c r="CT16" s="139"/>
      <c r="CU16" s="138"/>
      <c r="CV16" s="179"/>
      <c r="CW16" s="179"/>
      <c r="CX16" s="179"/>
      <c r="CY16" s="139"/>
      <c r="CZ16" s="138"/>
      <c r="DA16" s="179"/>
      <c r="DB16" s="179"/>
      <c r="DC16" s="139"/>
      <c r="DD16" s="138"/>
      <c r="DE16" s="139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</row>
    <row r="17" spans="1:147" s="45" customFormat="1" ht="15.75" thickBot="1" x14ac:dyDescent="0.3">
      <c r="A17" s="204" t="s">
        <v>106</v>
      </c>
      <c r="B17" s="122"/>
      <c r="C17" s="136"/>
      <c r="D17" s="137"/>
      <c r="E17" s="136"/>
      <c r="F17" s="137"/>
      <c r="G17" s="136"/>
      <c r="H17" s="137"/>
      <c r="I17" s="136"/>
      <c r="J17" s="137"/>
      <c r="K17" s="136"/>
      <c r="L17" s="137"/>
      <c r="M17" s="136"/>
      <c r="N17" s="122"/>
      <c r="O17" s="122"/>
      <c r="P17" s="122"/>
      <c r="Q17" s="122"/>
      <c r="R17" s="137"/>
      <c r="S17" s="136"/>
      <c r="T17" s="137"/>
      <c r="U17" s="136"/>
      <c r="V17" s="122"/>
      <c r="W17" s="137"/>
      <c r="X17" s="136"/>
      <c r="Y17" s="137"/>
      <c r="Z17" s="136"/>
      <c r="AA17" s="137"/>
      <c r="AB17" s="136"/>
      <c r="AC17" s="137"/>
      <c r="AD17" s="136"/>
      <c r="AE17" s="122"/>
      <c r="AF17" s="137"/>
      <c r="AG17" s="136"/>
      <c r="AH17" s="122"/>
      <c r="AI17" s="122"/>
      <c r="AJ17" s="122"/>
      <c r="AK17" s="137"/>
      <c r="AL17" s="136"/>
      <c r="AM17" s="122"/>
      <c r="AN17" s="122"/>
      <c r="AO17" s="122"/>
      <c r="AP17" s="137"/>
      <c r="AQ17" s="136"/>
      <c r="AR17" s="137"/>
      <c r="AS17" s="136"/>
      <c r="AT17" s="137"/>
      <c r="AU17" s="136"/>
      <c r="AV17" s="137"/>
      <c r="AW17" s="136"/>
      <c r="AX17" s="137"/>
      <c r="AY17" s="136"/>
      <c r="AZ17" s="122"/>
      <c r="BA17" s="137"/>
      <c r="BB17" s="136"/>
      <c r="BC17" s="122"/>
      <c r="BD17" s="137"/>
      <c r="BE17" s="136"/>
      <c r="BF17" s="122"/>
      <c r="BG17" s="137"/>
      <c r="BH17" s="136"/>
      <c r="BI17" s="137"/>
      <c r="BJ17" s="136"/>
      <c r="BK17" s="137"/>
      <c r="BL17" s="136"/>
      <c r="BM17" s="122"/>
      <c r="BN17" s="137"/>
      <c r="BO17" s="136"/>
      <c r="BP17" s="137"/>
      <c r="BQ17" s="136"/>
      <c r="BR17" s="137"/>
      <c r="BS17" s="136"/>
      <c r="BT17" s="137"/>
      <c r="BU17" s="136"/>
      <c r="BV17" s="137"/>
      <c r="BW17" s="136"/>
      <c r="BX17" s="137"/>
      <c r="BY17" s="136"/>
      <c r="BZ17" s="137"/>
      <c r="CA17" s="136"/>
      <c r="CB17" s="137"/>
      <c r="CC17" s="136"/>
      <c r="CD17" s="137"/>
      <c r="CE17" s="136"/>
      <c r="CF17" s="137"/>
      <c r="CG17" s="136"/>
      <c r="CH17" s="137"/>
      <c r="CI17" s="136"/>
      <c r="CJ17" s="137"/>
      <c r="CK17" s="136"/>
      <c r="CL17" s="137"/>
      <c r="CM17" s="136"/>
      <c r="CN17" s="122"/>
      <c r="CO17" s="137"/>
      <c r="CP17" s="136"/>
      <c r="CQ17" s="137"/>
      <c r="CR17" s="136"/>
      <c r="CS17" s="122"/>
      <c r="CT17" s="137"/>
      <c r="CU17" s="136"/>
      <c r="CV17" s="122"/>
      <c r="CW17" s="122"/>
      <c r="CX17" s="122"/>
      <c r="CY17" s="137"/>
      <c r="CZ17" s="136"/>
      <c r="DA17" s="122"/>
      <c r="DB17" s="122"/>
      <c r="DC17" s="137"/>
      <c r="DD17" s="122"/>
      <c r="DE17" s="137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</row>
    <row r="18" spans="1:147" x14ac:dyDescent="0.25">
      <c r="A18" s="205"/>
      <c r="B18" s="122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122"/>
      <c r="BB18" s="122"/>
      <c r="BC18" s="122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26"/>
    </row>
    <row r="19" spans="1:147" ht="15.75" thickBot="1" x14ac:dyDescent="0.3">
      <c r="S19">
        <f>COLUMN()</f>
        <v>19</v>
      </c>
      <c r="AG19">
        <f>COLUMN()</f>
        <v>33</v>
      </c>
      <c r="DF19" s="26"/>
    </row>
    <row r="20" spans="1:147" ht="15.75" thickBot="1" x14ac:dyDescent="0.3">
      <c r="A20" s="108" t="s">
        <v>70</v>
      </c>
    </row>
    <row r="21" spans="1:147" x14ac:dyDescent="0.25">
      <c r="A21" s="26" t="s">
        <v>109</v>
      </c>
      <c r="B21" s="48"/>
      <c r="C21" s="11">
        <f>B43</f>
        <v>1</v>
      </c>
    </row>
    <row r="22" spans="1:147" x14ac:dyDescent="0.25">
      <c r="A22" s="26" t="s">
        <v>66</v>
      </c>
      <c r="B22" s="49"/>
      <c r="C22" s="11">
        <f t="shared" ref="C22:C26" si="0">B44</f>
        <v>1</v>
      </c>
    </row>
    <row r="23" spans="1:147" x14ac:dyDescent="0.25">
      <c r="A23" s="26" t="s">
        <v>67</v>
      </c>
      <c r="B23" s="50"/>
      <c r="C23" s="11">
        <f t="shared" si="0"/>
        <v>1</v>
      </c>
    </row>
    <row r="24" spans="1:147" ht="45" x14ac:dyDescent="0.25">
      <c r="A24" s="115" t="s">
        <v>102</v>
      </c>
      <c r="B24" s="51"/>
      <c r="C24" s="11">
        <f t="shared" si="0"/>
        <v>1</v>
      </c>
    </row>
    <row r="25" spans="1:147" x14ac:dyDescent="0.25">
      <c r="A25" s="26" t="s">
        <v>69</v>
      </c>
      <c r="B25" s="52"/>
      <c r="C25" s="11">
        <f t="shared" si="0"/>
        <v>1</v>
      </c>
    </row>
    <row r="26" spans="1:147" ht="30.75" thickBot="1" x14ac:dyDescent="0.3">
      <c r="A26" s="117" t="s">
        <v>105</v>
      </c>
      <c r="B26" s="53"/>
      <c r="C26" s="11">
        <f t="shared" si="0"/>
        <v>0.5</v>
      </c>
    </row>
    <row r="27" spans="1:147" ht="15.75" thickBot="1" x14ac:dyDescent="0.3"/>
    <row r="28" spans="1:147" x14ac:dyDescent="0.25">
      <c r="A28" s="109" t="s">
        <v>78</v>
      </c>
      <c r="B28" s="108" t="s">
        <v>104</v>
      </c>
      <c r="C28" t="s">
        <v>112</v>
      </c>
    </row>
    <row r="29" spans="1:147" x14ac:dyDescent="0.25">
      <c r="A29" s="10" t="s">
        <v>54</v>
      </c>
      <c r="B29" s="11">
        <v>1</v>
      </c>
      <c r="C29" t="s">
        <v>113</v>
      </c>
    </row>
    <row r="30" spans="1:147" x14ac:dyDescent="0.25">
      <c r="A30" s="10" t="s">
        <v>56</v>
      </c>
      <c r="B30" s="11">
        <v>1</v>
      </c>
      <c r="C30" t="s">
        <v>114</v>
      </c>
    </row>
    <row r="31" spans="1:147" x14ac:dyDescent="0.25">
      <c r="A31" s="10" t="s">
        <v>57</v>
      </c>
      <c r="B31" s="11">
        <v>3</v>
      </c>
      <c r="C31" t="s">
        <v>114</v>
      </c>
    </row>
    <row r="32" spans="1:147" x14ac:dyDescent="0.25">
      <c r="A32" s="10" t="s">
        <v>65</v>
      </c>
      <c r="B32" s="11">
        <v>3</v>
      </c>
      <c r="C32" t="s">
        <v>114</v>
      </c>
    </row>
    <row r="33" spans="1:3" x14ac:dyDescent="0.25">
      <c r="A33" s="10" t="s">
        <v>55</v>
      </c>
      <c r="B33" s="11">
        <v>4</v>
      </c>
      <c r="C33" t="s">
        <v>114</v>
      </c>
    </row>
    <row r="34" spans="1:3" x14ac:dyDescent="0.25">
      <c r="A34" s="10" t="s">
        <v>58</v>
      </c>
      <c r="B34" s="11">
        <v>1</v>
      </c>
      <c r="C34" t="s">
        <v>113</v>
      </c>
    </row>
    <row r="35" spans="1:3" x14ac:dyDescent="0.25">
      <c r="A35" s="10" t="s">
        <v>60</v>
      </c>
      <c r="B35" s="11">
        <v>1</v>
      </c>
      <c r="C35" t="s">
        <v>113</v>
      </c>
    </row>
    <row r="36" spans="1:3" x14ac:dyDescent="0.25">
      <c r="A36" s="10" t="s">
        <v>61</v>
      </c>
      <c r="B36" s="11">
        <v>1</v>
      </c>
      <c r="C36" t="s">
        <v>113</v>
      </c>
    </row>
    <row r="37" spans="1:3" x14ac:dyDescent="0.25">
      <c r="A37" s="10" t="s">
        <v>62</v>
      </c>
      <c r="B37" s="11">
        <v>1</v>
      </c>
      <c r="C37" t="s">
        <v>113</v>
      </c>
    </row>
    <row r="38" spans="1:3" x14ac:dyDescent="0.25">
      <c r="A38" s="10" t="s">
        <v>63</v>
      </c>
      <c r="B38" s="11">
        <v>2</v>
      </c>
      <c r="C38" t="s">
        <v>113</v>
      </c>
    </row>
    <row r="39" spans="1:3" x14ac:dyDescent="0.25">
      <c r="A39" s="10" t="s">
        <v>53</v>
      </c>
      <c r="B39" s="11">
        <v>3</v>
      </c>
      <c r="C39" t="s">
        <v>113</v>
      </c>
    </row>
    <row r="40" spans="1:3" ht="15.75" thickBot="1" x14ac:dyDescent="0.3">
      <c r="A40" s="47" t="s">
        <v>64</v>
      </c>
      <c r="B40" s="46">
        <v>4</v>
      </c>
      <c r="C40" t="s">
        <v>114</v>
      </c>
    </row>
    <row r="41" spans="1:3" ht="15.75" thickBot="1" x14ac:dyDescent="0.3"/>
    <row r="42" spans="1:3" x14ac:dyDescent="0.25">
      <c r="A42" s="109" t="s">
        <v>70</v>
      </c>
      <c r="B42" s="108" t="s">
        <v>79</v>
      </c>
    </row>
    <row r="43" spans="1:3" x14ac:dyDescent="0.25">
      <c r="A43" s="10" t="s">
        <v>110</v>
      </c>
      <c r="B43" s="11">
        <v>1</v>
      </c>
    </row>
    <row r="44" spans="1:3" x14ac:dyDescent="0.25">
      <c r="A44" s="10" t="s">
        <v>66</v>
      </c>
      <c r="B44" s="11">
        <v>1</v>
      </c>
    </row>
    <row r="45" spans="1:3" x14ac:dyDescent="0.25">
      <c r="A45" s="10" t="s">
        <v>67</v>
      </c>
      <c r="B45" s="11">
        <v>1</v>
      </c>
    </row>
    <row r="46" spans="1:3" x14ac:dyDescent="0.25">
      <c r="A46" s="10" t="s">
        <v>68</v>
      </c>
      <c r="B46" s="11">
        <v>1</v>
      </c>
    </row>
    <row r="47" spans="1:3" x14ac:dyDescent="0.25">
      <c r="A47" s="10" t="s">
        <v>69</v>
      </c>
      <c r="B47" s="11">
        <v>1</v>
      </c>
    </row>
    <row r="48" spans="1:3" ht="15.75" thickBot="1" x14ac:dyDescent="0.3">
      <c r="A48" s="47" t="s">
        <v>103</v>
      </c>
      <c r="B48" s="116">
        <v>0.5</v>
      </c>
    </row>
    <row r="58" ht="36.75" customHeight="1" x14ac:dyDescent="0.25"/>
    <row r="59" ht="45" customHeight="1" x14ac:dyDescent="0.25"/>
    <row r="60" ht="45.75" customHeight="1" x14ac:dyDescent="0.25"/>
    <row r="61" ht="45.75" customHeight="1" x14ac:dyDescent="0.25"/>
    <row r="62" ht="45.75" customHeight="1" x14ac:dyDescent="0.25"/>
    <row r="63" ht="45.75" customHeight="1" x14ac:dyDescent="0.25"/>
  </sheetData>
  <mergeCells count="348">
    <mergeCell ref="A17:B17"/>
    <mergeCell ref="A18:B18"/>
    <mergeCell ref="C18:D18"/>
    <mergeCell ref="DD15:DE15"/>
    <mergeCell ref="DD16:DE16"/>
    <mergeCell ref="DD17:DE17"/>
    <mergeCell ref="M10:N10"/>
    <mergeCell ref="M7:P7"/>
    <mergeCell ref="M8:N8"/>
    <mergeCell ref="M9:N9"/>
    <mergeCell ref="O10:P10"/>
    <mergeCell ref="AG9:AI9"/>
    <mergeCell ref="CP15:CQ15"/>
    <mergeCell ref="CP16:CQ16"/>
    <mergeCell ref="CP17:CQ17"/>
    <mergeCell ref="CR15:CT15"/>
    <mergeCell ref="CR16:CT16"/>
    <mergeCell ref="CR17:CT17"/>
    <mergeCell ref="CI15:CJ15"/>
    <mergeCell ref="CI16:CJ16"/>
    <mergeCell ref="CI17:CJ17"/>
    <mergeCell ref="CK15:CL15"/>
    <mergeCell ref="CK16:CL16"/>
    <mergeCell ref="CK17:CL17"/>
    <mergeCell ref="CE15:CF15"/>
    <mergeCell ref="CE16:CF16"/>
    <mergeCell ref="CE17:CF17"/>
    <mergeCell ref="CG15:CH15"/>
    <mergeCell ref="CG16:CH16"/>
    <mergeCell ref="CG17:CH17"/>
    <mergeCell ref="CA15:CB15"/>
    <mergeCell ref="CA16:CB16"/>
    <mergeCell ref="CA17:CB17"/>
    <mergeCell ref="CC15:CD15"/>
    <mergeCell ref="CC16:CD16"/>
    <mergeCell ref="CC17:CD17"/>
    <mergeCell ref="BW15:BX15"/>
    <mergeCell ref="BW16:BX16"/>
    <mergeCell ref="BW17:BX17"/>
    <mergeCell ref="BY15:BZ15"/>
    <mergeCell ref="BY16:BZ16"/>
    <mergeCell ref="BY17:BZ17"/>
    <mergeCell ref="BQ16:BR16"/>
    <mergeCell ref="BQ17:BR17"/>
    <mergeCell ref="BS15:BT15"/>
    <mergeCell ref="BS16:BT16"/>
    <mergeCell ref="BS17:BT17"/>
    <mergeCell ref="BU15:BV15"/>
    <mergeCell ref="BU16:BV16"/>
    <mergeCell ref="BU17:BV17"/>
    <mergeCell ref="BJ16:BK16"/>
    <mergeCell ref="BJ17:BK17"/>
    <mergeCell ref="BL15:BN15"/>
    <mergeCell ref="BL16:BN16"/>
    <mergeCell ref="BL17:BN17"/>
    <mergeCell ref="BB15:BD15"/>
    <mergeCell ref="BB16:BD16"/>
    <mergeCell ref="BB17:BD17"/>
    <mergeCell ref="BE15:BG15"/>
    <mergeCell ref="BE16:BG16"/>
    <mergeCell ref="BE17:BG17"/>
    <mergeCell ref="BH16:BI16"/>
    <mergeCell ref="BH17:BI17"/>
    <mergeCell ref="AW15:AX15"/>
    <mergeCell ref="AW16:AX16"/>
    <mergeCell ref="AW17:AX17"/>
    <mergeCell ref="AY15:BA15"/>
    <mergeCell ref="AY16:BA16"/>
    <mergeCell ref="AY17:BA17"/>
    <mergeCell ref="AQ17:AR17"/>
    <mergeCell ref="AS15:AT15"/>
    <mergeCell ref="AS16:AT16"/>
    <mergeCell ref="AS17:AT17"/>
    <mergeCell ref="AU15:AV15"/>
    <mergeCell ref="AU16:AV16"/>
    <mergeCell ref="AU17:AV17"/>
    <mergeCell ref="AD15:AF15"/>
    <mergeCell ref="AD16:AF16"/>
    <mergeCell ref="AD17:AF17"/>
    <mergeCell ref="AG15:AK15"/>
    <mergeCell ref="AG16:AK16"/>
    <mergeCell ref="AG17:AK17"/>
    <mergeCell ref="Z15:AA15"/>
    <mergeCell ref="Z16:AA16"/>
    <mergeCell ref="Z17:AA17"/>
    <mergeCell ref="AB15:AC15"/>
    <mergeCell ref="AB16:AC16"/>
    <mergeCell ref="AB17:AC17"/>
    <mergeCell ref="S17:T17"/>
    <mergeCell ref="U15:W15"/>
    <mergeCell ref="U16:W16"/>
    <mergeCell ref="U17:W17"/>
    <mergeCell ref="X15:Y15"/>
    <mergeCell ref="X16:Y16"/>
    <mergeCell ref="X17:Y17"/>
    <mergeCell ref="K15:L15"/>
    <mergeCell ref="K16:L16"/>
    <mergeCell ref="K17:L17"/>
    <mergeCell ref="M15:R15"/>
    <mergeCell ref="M16:R16"/>
    <mergeCell ref="M17:R17"/>
    <mergeCell ref="G15:H15"/>
    <mergeCell ref="G16:H16"/>
    <mergeCell ref="G17:H17"/>
    <mergeCell ref="I15:J15"/>
    <mergeCell ref="I16:J16"/>
    <mergeCell ref="I17:J17"/>
    <mergeCell ref="C15:D15"/>
    <mergeCell ref="C16:D16"/>
    <mergeCell ref="C17:D17"/>
    <mergeCell ref="A15:B15"/>
    <mergeCell ref="A16:B16"/>
    <mergeCell ref="E15:F15"/>
    <mergeCell ref="E16:F16"/>
    <mergeCell ref="E17:F17"/>
    <mergeCell ref="DD1:DE1"/>
    <mergeCell ref="M3:P3"/>
    <mergeCell ref="M5:P5"/>
    <mergeCell ref="M6:P6"/>
    <mergeCell ref="M13:P13"/>
    <mergeCell ref="M14:P14"/>
    <mergeCell ref="Q3:R3"/>
    <mergeCell ref="CZ11:DA11"/>
    <mergeCell ref="CZ12:DA12"/>
    <mergeCell ref="CZ13:DA13"/>
    <mergeCell ref="CZ14:DA14"/>
    <mergeCell ref="CZ15:DC15"/>
    <mergeCell ref="CZ16:DC16"/>
    <mergeCell ref="CZ17:DC17"/>
    <mergeCell ref="CZ1:DC1"/>
    <mergeCell ref="CZ2:DA2"/>
    <mergeCell ref="CZ3:DA3"/>
    <mergeCell ref="CZ5:DA5"/>
    <mergeCell ref="CZ6:DA6"/>
    <mergeCell ref="CZ7:DA7"/>
    <mergeCell ref="CZ8:DA8"/>
    <mergeCell ref="CZ9:DA9"/>
    <mergeCell ref="CU8:CW8"/>
    <mergeCell ref="CU9:CW9"/>
    <mergeCell ref="CU10:CV10"/>
    <mergeCell ref="CU12:CW12"/>
    <mergeCell ref="CU13:CW13"/>
    <mergeCell ref="CU15:CY15"/>
    <mergeCell ref="CU16:CY16"/>
    <mergeCell ref="CU17:CY17"/>
    <mergeCell ref="CR1:CT1"/>
    <mergeCell ref="CU1:CY1"/>
    <mergeCell ref="CU2:CW2"/>
    <mergeCell ref="CU3:CW3"/>
    <mergeCell ref="CU4:CW4"/>
    <mergeCell ref="CU5:CW5"/>
    <mergeCell ref="CU7:CV7"/>
    <mergeCell ref="CM10:CN10"/>
    <mergeCell ref="CM11:CN11"/>
    <mergeCell ref="CM12:CN12"/>
    <mergeCell ref="CM13:CN13"/>
    <mergeCell ref="CM14:CN14"/>
    <mergeCell ref="CM15:CO15"/>
    <mergeCell ref="CM16:CO16"/>
    <mergeCell ref="CM17:CO17"/>
    <mergeCell ref="CM3:CN3"/>
    <mergeCell ref="CM4:CN4"/>
    <mergeCell ref="CM5:CN5"/>
    <mergeCell ref="CM6:CN6"/>
    <mergeCell ref="CM7:CN7"/>
    <mergeCell ref="CM8:CN8"/>
    <mergeCell ref="CG1:CH1"/>
    <mergeCell ref="CI1:CJ1"/>
    <mergeCell ref="CK1:CL1"/>
    <mergeCell ref="CM1:CO1"/>
    <mergeCell ref="CM2:CN2"/>
    <mergeCell ref="CP1:CQ1"/>
    <mergeCell ref="BU1:BV1"/>
    <mergeCell ref="BW1:BX1"/>
    <mergeCell ref="BY1:BZ1"/>
    <mergeCell ref="CA1:CB1"/>
    <mergeCell ref="CC1:CD1"/>
    <mergeCell ref="CE1:CF1"/>
    <mergeCell ref="BO1:BP1"/>
    <mergeCell ref="BQ1:BR1"/>
    <mergeCell ref="BS1:BT1"/>
    <mergeCell ref="BO15:BP15"/>
    <mergeCell ref="BO16:BP16"/>
    <mergeCell ref="BO17:BP17"/>
    <mergeCell ref="BQ15:BR15"/>
    <mergeCell ref="BL7:BM7"/>
    <mergeCell ref="BL8:BM8"/>
    <mergeCell ref="BL10:BM10"/>
    <mergeCell ref="BL12:BM12"/>
    <mergeCell ref="BL13:BM13"/>
    <mergeCell ref="BL14:BM14"/>
    <mergeCell ref="BL6:BM6"/>
    <mergeCell ref="BJ1:BK1"/>
    <mergeCell ref="BL1:BN1"/>
    <mergeCell ref="BL2:BM2"/>
    <mergeCell ref="BL3:BM3"/>
    <mergeCell ref="BL5:BM5"/>
    <mergeCell ref="BE13:BF13"/>
    <mergeCell ref="BE14:BF14"/>
    <mergeCell ref="BH1:BI1"/>
    <mergeCell ref="BH15:BI15"/>
    <mergeCell ref="BE6:BF6"/>
    <mergeCell ref="BE7:BF7"/>
    <mergeCell ref="BE8:BF8"/>
    <mergeCell ref="BE9:BF9"/>
    <mergeCell ref="BE10:BF10"/>
    <mergeCell ref="BE12:BF12"/>
    <mergeCell ref="BJ15:BK15"/>
    <mergeCell ref="BB14:BC14"/>
    <mergeCell ref="BE1:BG1"/>
    <mergeCell ref="BE2:BF2"/>
    <mergeCell ref="BE3:BF3"/>
    <mergeCell ref="BE4:BF4"/>
    <mergeCell ref="BE5:BF5"/>
    <mergeCell ref="BB7:BC7"/>
    <mergeCell ref="BB9:BC9"/>
    <mergeCell ref="BB10:BC10"/>
    <mergeCell ref="BB11:BC11"/>
    <mergeCell ref="BB12:BC12"/>
    <mergeCell ref="BB13:BC13"/>
    <mergeCell ref="BB1:BD1"/>
    <mergeCell ref="BB2:BC2"/>
    <mergeCell ref="BB3:BC3"/>
    <mergeCell ref="BB4:BC4"/>
    <mergeCell ref="BB5:BC5"/>
    <mergeCell ref="BB6:BC6"/>
    <mergeCell ref="AY13:AZ13"/>
    <mergeCell ref="AY14:AZ14"/>
    <mergeCell ref="AY3:AZ3"/>
    <mergeCell ref="AY7:AZ7"/>
    <mergeCell ref="AY8:AZ8"/>
    <mergeCell ref="AY12:AZ12"/>
    <mergeCell ref="AU1:AV1"/>
    <mergeCell ref="AW1:AX1"/>
    <mergeCell ref="AY1:BA1"/>
    <mergeCell ref="AY2:AZ2"/>
    <mergeCell ref="AY5:AZ5"/>
    <mergeCell ref="AQ1:AR1"/>
    <mergeCell ref="AQ15:AR15"/>
    <mergeCell ref="AQ16:AR16"/>
    <mergeCell ref="AS1:AT1"/>
    <mergeCell ref="AL14:AN14"/>
    <mergeCell ref="AL15:AP15"/>
    <mergeCell ref="AL16:AP16"/>
    <mergeCell ref="AL8:AN8"/>
    <mergeCell ref="AL9:AN9"/>
    <mergeCell ref="AL10:AM10"/>
    <mergeCell ref="AL13:AN13"/>
    <mergeCell ref="AL17:AP17"/>
    <mergeCell ref="AG14:AI14"/>
    <mergeCell ref="AL1:AP1"/>
    <mergeCell ref="AL2:AN2"/>
    <mergeCell ref="AL3:AN3"/>
    <mergeCell ref="AL5:AN5"/>
    <mergeCell ref="AL7:AN7"/>
    <mergeCell ref="AG8:AI8"/>
    <mergeCell ref="AG10:AI10"/>
    <mergeCell ref="AG11:AH11"/>
    <mergeCell ref="AG13:AI13"/>
    <mergeCell ref="AG1:AK1"/>
    <mergeCell ref="AG2:AI2"/>
    <mergeCell ref="AG3:AH3"/>
    <mergeCell ref="AG4:AI4"/>
    <mergeCell ref="AG5:AI5"/>
    <mergeCell ref="AG7:AI7"/>
    <mergeCell ref="AD8:AE8"/>
    <mergeCell ref="AD10:AE10"/>
    <mergeCell ref="AD11:AE11"/>
    <mergeCell ref="AD12:AE12"/>
    <mergeCell ref="AD13:AE13"/>
    <mergeCell ref="AD14:AE14"/>
    <mergeCell ref="X1:Y1"/>
    <mergeCell ref="Z1:AA1"/>
    <mergeCell ref="AB1:AC1"/>
    <mergeCell ref="AD1:AF1"/>
    <mergeCell ref="AD2:AE2"/>
    <mergeCell ref="AD3:AE3"/>
    <mergeCell ref="AD5:AE5"/>
    <mergeCell ref="AD7:AE7"/>
    <mergeCell ref="U2:V2"/>
    <mergeCell ref="U1:W1"/>
    <mergeCell ref="S1:T1"/>
    <mergeCell ref="S15:T15"/>
    <mergeCell ref="S16:T16"/>
    <mergeCell ref="Q10:R10"/>
    <mergeCell ref="Q11:R11"/>
    <mergeCell ref="Q12:R12"/>
    <mergeCell ref="Q13:R13"/>
    <mergeCell ref="Q14:R14"/>
    <mergeCell ref="Q4:R4"/>
    <mergeCell ref="Q5:R5"/>
    <mergeCell ref="Q6:R6"/>
    <mergeCell ref="Q7:R7"/>
    <mergeCell ref="Q8:R8"/>
    <mergeCell ref="Q9:R9"/>
    <mergeCell ref="U8:V8"/>
    <mergeCell ref="U9:V9"/>
    <mergeCell ref="M11:N11"/>
    <mergeCell ref="O11:P11"/>
    <mergeCell ref="M2:P2"/>
    <mergeCell ref="M1:R1"/>
    <mergeCell ref="Q2:R2"/>
    <mergeCell ref="C1:D1"/>
    <mergeCell ref="E1:F1"/>
    <mergeCell ref="G1:H1"/>
    <mergeCell ref="I1:J1"/>
    <mergeCell ref="K1:L1"/>
    <mergeCell ref="E18:F18"/>
    <mergeCell ref="G18:H18"/>
    <mergeCell ref="I18:J18"/>
    <mergeCell ref="K18:L18"/>
    <mergeCell ref="M18:R18"/>
    <mergeCell ref="S18:T18"/>
    <mergeCell ref="U18:W18"/>
    <mergeCell ref="X18:Y18"/>
    <mergeCell ref="Z18:AA18"/>
    <mergeCell ref="AB18:AC18"/>
    <mergeCell ref="AD18:AF18"/>
    <mergeCell ref="AG18:AK18"/>
    <mergeCell ref="AL18:AP18"/>
    <mergeCell ref="AQ18:AR18"/>
    <mergeCell ref="AS18:AT18"/>
    <mergeCell ref="AU18:AV18"/>
    <mergeCell ref="AW18:AX18"/>
    <mergeCell ref="AY18:BA18"/>
    <mergeCell ref="BB18:BD18"/>
    <mergeCell ref="BE18:BG18"/>
    <mergeCell ref="BH18:BI18"/>
    <mergeCell ref="BJ18:BK18"/>
    <mergeCell ref="BL18:BN18"/>
    <mergeCell ref="BO18:BP18"/>
    <mergeCell ref="BQ18:BR18"/>
    <mergeCell ref="BS18:BT18"/>
    <mergeCell ref="BU18:BV18"/>
    <mergeCell ref="CM18:CO18"/>
    <mergeCell ref="CP18:CQ18"/>
    <mergeCell ref="CR18:CT18"/>
    <mergeCell ref="CU18:CY18"/>
    <mergeCell ref="CZ18:DC18"/>
    <mergeCell ref="DD18:DE18"/>
    <mergeCell ref="BW18:BX18"/>
    <mergeCell ref="BY18:BZ18"/>
    <mergeCell ref="CA18:CB18"/>
    <mergeCell ref="CC18:CD18"/>
    <mergeCell ref="CE18:CF18"/>
    <mergeCell ref="CG18:CH18"/>
    <mergeCell ref="CI18:CJ18"/>
    <mergeCell ref="CK18:CL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58C0D-317A-4F9C-8C85-3E5B106CCD48}">
  <sheetPr codeName="Sheet4"/>
  <dimension ref="A3:B41"/>
  <sheetViews>
    <sheetView tabSelected="1" topLeftCell="A4" workbookViewId="0">
      <selection activeCell="B15" sqref="B15"/>
    </sheetView>
  </sheetViews>
  <sheetFormatPr defaultRowHeight="15" x14ac:dyDescent="0.25"/>
  <cols>
    <col min="1" max="1" width="21.42578125" bestFit="1" customWidth="1"/>
    <col min="2" max="2" width="13.140625" bestFit="1" customWidth="1"/>
    <col min="3" max="3" width="8" bestFit="1" customWidth="1"/>
    <col min="4" max="4" width="11.28515625" bestFit="1" customWidth="1"/>
    <col min="5" max="5" width="18.5703125" bestFit="1" customWidth="1"/>
    <col min="6" max="6" width="8" bestFit="1" customWidth="1"/>
    <col min="7" max="7" width="21.85546875" bestFit="1" customWidth="1"/>
    <col min="8" max="8" width="46.85546875" bestFit="1" customWidth="1"/>
    <col min="9" max="9" width="8" bestFit="1" customWidth="1"/>
    <col min="10" max="10" width="49.85546875" bestFit="1" customWidth="1"/>
    <col min="11" max="11" width="7.28515625" bestFit="1" customWidth="1"/>
    <col min="12" max="12" width="8" bestFit="1" customWidth="1"/>
    <col min="13" max="14" width="8.85546875" bestFit="1" customWidth="1"/>
    <col min="15" max="15" width="8" bestFit="1" customWidth="1"/>
    <col min="16" max="16" width="11.85546875" bestFit="1" customWidth="1"/>
    <col min="17" max="17" width="11.28515625" bestFit="1" customWidth="1"/>
    <col min="18" max="18" width="7" bestFit="1" customWidth="1"/>
    <col min="19" max="19" width="25.140625" bestFit="1" customWidth="1"/>
    <col min="20" max="20" width="18.5703125" bestFit="1" customWidth="1"/>
    <col min="21" max="21" width="45" bestFit="1" customWidth="1"/>
    <col min="22" max="22" width="4" bestFit="1" customWidth="1"/>
    <col min="23" max="23" width="7" bestFit="1" customWidth="1"/>
    <col min="24" max="24" width="21.85546875" bestFit="1" customWidth="1"/>
    <col min="25" max="25" width="18.85546875" bestFit="1" customWidth="1"/>
    <col min="26" max="26" width="45" bestFit="1" customWidth="1"/>
    <col min="27" max="27" width="4" bestFit="1" customWidth="1"/>
    <col min="28" max="28" width="7" bestFit="1" customWidth="1"/>
    <col min="29" max="29" width="22.140625" bestFit="1" customWidth="1"/>
    <col min="30" max="30" width="17.7109375" bestFit="1" customWidth="1"/>
    <col min="31" max="31" width="45" bestFit="1" customWidth="1"/>
    <col min="32" max="32" width="4" bestFit="1" customWidth="1"/>
    <col min="33" max="33" width="7" bestFit="1" customWidth="1"/>
    <col min="34" max="34" width="20.85546875" bestFit="1" customWidth="1"/>
    <col min="35" max="35" width="21.85546875" bestFit="1" customWidth="1"/>
    <col min="36" max="36" width="25" bestFit="1" customWidth="1"/>
    <col min="37" max="37" width="16" bestFit="1" customWidth="1"/>
    <col min="38" max="38" width="19.140625" bestFit="1" customWidth="1"/>
    <col min="39" max="39" width="16.7109375" bestFit="1" customWidth="1"/>
    <col min="40" max="40" width="45" bestFit="1" customWidth="1"/>
    <col min="41" max="41" width="7" bestFit="1" customWidth="1"/>
    <col min="42" max="42" width="16.28515625" bestFit="1" customWidth="1"/>
    <col min="43" max="43" width="14.140625" bestFit="1" customWidth="1"/>
    <col min="44" max="44" width="16.7109375" bestFit="1" customWidth="1"/>
    <col min="45" max="45" width="45" bestFit="1" customWidth="1"/>
    <col min="46" max="46" width="4" bestFit="1" customWidth="1"/>
    <col min="47" max="47" width="7" bestFit="1" customWidth="1"/>
    <col min="48" max="48" width="17.42578125" bestFit="1" customWidth="1"/>
    <col min="49" max="49" width="16.7109375" bestFit="1" customWidth="1"/>
    <col min="50" max="50" width="45" bestFit="1" customWidth="1"/>
    <col min="51" max="51" width="7" bestFit="1" customWidth="1"/>
    <col min="52" max="52" width="19.140625" bestFit="1" customWidth="1"/>
    <col min="53" max="53" width="11.28515625" bestFit="1" customWidth="1"/>
  </cols>
  <sheetData>
    <row r="3" spans="1:2" x14ac:dyDescent="0.25">
      <c r="A3" s="119" t="s">
        <v>123</v>
      </c>
      <c r="B3" t="s">
        <v>125</v>
      </c>
    </row>
    <row r="4" spans="1:2" x14ac:dyDescent="0.25">
      <c r="A4" s="120" t="s">
        <v>0</v>
      </c>
      <c r="B4" s="121">
        <v>8</v>
      </c>
    </row>
    <row r="5" spans="1:2" x14ac:dyDescent="0.25">
      <c r="A5" s="120" t="s">
        <v>1</v>
      </c>
      <c r="B5" s="121">
        <v>1</v>
      </c>
    </row>
    <row r="6" spans="1:2" x14ac:dyDescent="0.25">
      <c r="A6" s="120" t="s">
        <v>2</v>
      </c>
      <c r="B6" s="121">
        <v>7</v>
      </c>
    </row>
    <row r="7" spans="1:2" x14ac:dyDescent="0.25">
      <c r="A7" s="120" t="s">
        <v>3</v>
      </c>
      <c r="B7" s="121">
        <v>2</v>
      </c>
    </row>
    <row r="8" spans="1:2" x14ac:dyDescent="0.25">
      <c r="A8" s="120" t="s">
        <v>4</v>
      </c>
      <c r="B8" s="121">
        <v>23</v>
      </c>
    </row>
    <row r="9" spans="1:2" x14ac:dyDescent="0.25">
      <c r="A9" s="120" t="s">
        <v>5</v>
      </c>
      <c r="B9" s="121">
        <v>2</v>
      </c>
    </row>
    <row r="10" spans="1:2" x14ac:dyDescent="0.25">
      <c r="A10" s="120" t="s">
        <v>6</v>
      </c>
      <c r="B10" s="121">
        <v>4</v>
      </c>
    </row>
    <row r="11" spans="1:2" x14ac:dyDescent="0.25">
      <c r="A11" s="120" t="s">
        <v>9</v>
      </c>
      <c r="B11" s="121">
        <v>2</v>
      </c>
    </row>
    <row r="12" spans="1:2" x14ac:dyDescent="0.25">
      <c r="A12" s="120" t="s">
        <v>8</v>
      </c>
      <c r="B12" s="121">
        <v>1</v>
      </c>
    </row>
    <row r="13" spans="1:2" x14ac:dyDescent="0.25">
      <c r="A13" s="120" t="s">
        <v>10</v>
      </c>
      <c r="B13" s="121">
        <v>10</v>
      </c>
    </row>
    <row r="14" spans="1:2" x14ac:dyDescent="0.25">
      <c r="A14" s="120" t="s">
        <v>11</v>
      </c>
      <c r="B14" s="121">
        <v>24</v>
      </c>
    </row>
    <row r="15" spans="1:2" x14ac:dyDescent="0.25">
      <c r="A15" s="120" t="s">
        <v>12</v>
      </c>
      <c r="B15" s="121">
        <v>23</v>
      </c>
    </row>
    <row r="16" spans="1:2" x14ac:dyDescent="0.25">
      <c r="A16" s="120" t="s">
        <v>13</v>
      </c>
      <c r="B16" s="121">
        <v>7</v>
      </c>
    </row>
    <row r="17" spans="1:2" x14ac:dyDescent="0.25">
      <c r="A17" s="120" t="s">
        <v>14</v>
      </c>
      <c r="B17" s="121">
        <v>2</v>
      </c>
    </row>
    <row r="18" spans="1:2" x14ac:dyDescent="0.25">
      <c r="A18" s="120" t="s">
        <v>15</v>
      </c>
      <c r="B18" s="121">
        <v>3</v>
      </c>
    </row>
    <row r="19" spans="1:2" x14ac:dyDescent="0.25">
      <c r="A19" s="120" t="s">
        <v>16</v>
      </c>
      <c r="B19" s="121">
        <v>11</v>
      </c>
    </row>
    <row r="20" spans="1:2" x14ac:dyDescent="0.25">
      <c r="A20" s="120" t="s">
        <v>17</v>
      </c>
      <c r="B20" s="121">
        <v>7</v>
      </c>
    </row>
    <row r="21" spans="1:2" x14ac:dyDescent="0.25">
      <c r="A21" s="120" t="s">
        <v>18</v>
      </c>
      <c r="B21" s="121">
        <v>4</v>
      </c>
    </row>
    <row r="22" spans="1:2" x14ac:dyDescent="0.25">
      <c r="A22" s="120" t="s">
        <v>19</v>
      </c>
      <c r="B22" s="121">
        <v>1</v>
      </c>
    </row>
    <row r="23" spans="1:2" x14ac:dyDescent="0.25">
      <c r="A23" s="120" t="s">
        <v>20</v>
      </c>
      <c r="B23" s="121">
        <v>8</v>
      </c>
    </row>
    <row r="24" spans="1:2" x14ac:dyDescent="0.25">
      <c r="A24" s="120" t="s">
        <v>21</v>
      </c>
      <c r="B24" s="121">
        <v>11</v>
      </c>
    </row>
    <row r="25" spans="1:2" x14ac:dyDescent="0.25">
      <c r="A25" s="120" t="s">
        <v>22</v>
      </c>
      <c r="B25" s="121">
        <v>1</v>
      </c>
    </row>
    <row r="26" spans="1:2" x14ac:dyDescent="0.25">
      <c r="A26" s="120" t="s">
        <v>39</v>
      </c>
      <c r="B26" s="121">
        <v>1</v>
      </c>
    </row>
    <row r="27" spans="1:2" x14ac:dyDescent="0.25">
      <c r="A27" s="120" t="s">
        <v>24</v>
      </c>
      <c r="B27" s="121">
        <v>1</v>
      </c>
    </row>
    <row r="28" spans="1:2" x14ac:dyDescent="0.25">
      <c r="A28" s="120" t="s">
        <v>25</v>
      </c>
      <c r="B28" s="121">
        <v>4</v>
      </c>
    </row>
    <row r="29" spans="1:2" x14ac:dyDescent="0.25">
      <c r="A29" s="120" t="s">
        <v>26</v>
      </c>
      <c r="B29" s="121">
        <v>1</v>
      </c>
    </row>
    <row r="30" spans="1:2" x14ac:dyDescent="0.25">
      <c r="A30" s="120" t="s">
        <v>28</v>
      </c>
      <c r="B30" s="121">
        <v>10</v>
      </c>
    </row>
    <row r="31" spans="1:2" x14ac:dyDescent="0.25">
      <c r="A31" s="120" t="s">
        <v>29</v>
      </c>
      <c r="B31" s="121">
        <v>3</v>
      </c>
    </row>
    <row r="32" spans="1:2" x14ac:dyDescent="0.25">
      <c r="A32" s="120" t="s">
        <v>30</v>
      </c>
      <c r="B32" s="121">
        <v>3</v>
      </c>
    </row>
    <row r="33" spans="1:2" x14ac:dyDescent="0.25">
      <c r="A33" s="120" t="s">
        <v>31</v>
      </c>
      <c r="B33" s="121">
        <v>3</v>
      </c>
    </row>
    <row r="34" spans="1:2" x14ac:dyDescent="0.25">
      <c r="A34" s="120" t="s">
        <v>32</v>
      </c>
      <c r="B34" s="121">
        <v>7</v>
      </c>
    </row>
    <row r="35" spans="1:2" x14ac:dyDescent="0.25">
      <c r="A35" s="120" t="s">
        <v>33</v>
      </c>
      <c r="B35" s="121">
        <v>4</v>
      </c>
    </row>
    <row r="36" spans="1:2" x14ac:dyDescent="0.25">
      <c r="A36" s="120" t="s">
        <v>34</v>
      </c>
      <c r="B36" s="121">
        <v>3</v>
      </c>
    </row>
    <row r="37" spans="1:2" x14ac:dyDescent="0.25">
      <c r="A37" s="120" t="s">
        <v>35</v>
      </c>
      <c r="B37" s="121">
        <v>6</v>
      </c>
    </row>
    <row r="38" spans="1:2" x14ac:dyDescent="0.25">
      <c r="A38" s="120" t="s">
        <v>36</v>
      </c>
      <c r="B38" s="121">
        <v>25</v>
      </c>
    </row>
    <row r="39" spans="1:2" x14ac:dyDescent="0.25">
      <c r="A39" s="120" t="s">
        <v>37</v>
      </c>
      <c r="B39" s="121">
        <v>6</v>
      </c>
    </row>
    <row r="40" spans="1:2" x14ac:dyDescent="0.25">
      <c r="A40" s="120" t="s">
        <v>38</v>
      </c>
      <c r="B40" s="121">
        <v>1</v>
      </c>
    </row>
    <row r="41" spans="1:2" x14ac:dyDescent="0.25">
      <c r="A41" s="120" t="s">
        <v>124</v>
      </c>
      <c r="B41" s="121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E69C-BB9D-4FC7-8BF2-09764913FC1A}">
  <sheetPr codeName="Sheet2"/>
  <dimension ref="A1:J184"/>
  <sheetViews>
    <sheetView topLeftCell="A112" workbookViewId="0">
      <selection activeCell="C189" sqref="C189"/>
    </sheetView>
  </sheetViews>
  <sheetFormatPr defaultRowHeight="15" x14ac:dyDescent="0.25"/>
  <cols>
    <col min="1" max="1" width="23.7109375" bestFit="1" customWidth="1"/>
    <col min="2" max="2" width="21.42578125" bestFit="1" customWidth="1"/>
    <col min="3" max="3" width="25.85546875" bestFit="1" customWidth="1"/>
    <col min="4" max="4" width="8.7109375" customWidth="1"/>
    <col min="5" max="5" width="26" bestFit="1" customWidth="1"/>
    <col min="6" max="6" width="26.5703125" bestFit="1" customWidth="1"/>
    <col min="7" max="7" width="20" bestFit="1" customWidth="1"/>
    <col min="9" max="9" width="10.140625" customWidth="1"/>
    <col min="10" max="10" width="17.28515625" customWidth="1"/>
  </cols>
  <sheetData>
    <row r="1" spans="1:10" x14ac:dyDescent="0.25">
      <c r="A1" s="225" t="s">
        <v>115</v>
      </c>
      <c r="B1" s="225" t="s">
        <v>116</v>
      </c>
      <c r="C1" s="225" t="s">
        <v>117</v>
      </c>
      <c r="D1" s="225" t="s">
        <v>118</v>
      </c>
      <c r="E1" s="226" t="s">
        <v>80</v>
      </c>
      <c r="F1" s="227" t="s">
        <v>119</v>
      </c>
      <c r="G1" s="225" t="s">
        <v>120</v>
      </c>
      <c r="H1" s="225" t="s">
        <v>121</v>
      </c>
      <c r="I1" s="225" t="s">
        <v>122</v>
      </c>
      <c r="J1" s="225" t="s">
        <v>112</v>
      </c>
    </row>
    <row r="2" spans="1:10" ht="30" x14ac:dyDescent="0.25">
      <c r="A2" s="228" t="s">
        <v>43</v>
      </c>
      <c r="B2" s="228" t="s">
        <v>0</v>
      </c>
      <c r="C2" s="229" t="s">
        <v>102</v>
      </c>
      <c r="D2" s="228">
        <v>2013</v>
      </c>
      <c r="E2" s="230" t="s">
        <v>81</v>
      </c>
      <c r="F2" s="228"/>
      <c r="G2" s="228" t="str">
        <f>VLOOKUP(A2,Feuil1!$A$3:$B$14,2,FALSE)</f>
        <v>Alyte accoucheur</v>
      </c>
      <c r="H2" s="228">
        <f>VLOOKUP(G2,Feuil1!$A$29:$B$40,2,FALSE)</f>
        <v>3</v>
      </c>
      <c r="I2" s="228">
        <f>VLOOKUP(C2,Feuil1!$A$21:$C$26,3,FALSE)</f>
        <v>1</v>
      </c>
      <c r="J2" s="228" t="str">
        <f>VLOOKUP(G2,Feuil1!$A$29:$C$40,3,FALSE)</f>
        <v>anoure</v>
      </c>
    </row>
    <row r="3" spans="1:10" ht="30" x14ac:dyDescent="0.25">
      <c r="A3" s="231" t="s">
        <v>43</v>
      </c>
      <c r="B3" s="231" t="s">
        <v>2</v>
      </c>
      <c r="C3" s="232" t="s">
        <v>102</v>
      </c>
      <c r="D3" s="231">
        <v>2013</v>
      </c>
      <c r="E3" s="231" t="s">
        <v>83</v>
      </c>
      <c r="F3" s="231"/>
      <c r="G3" s="231" t="str">
        <f>VLOOKUP(A3,Feuil1!$A$3:$B$14,2,FALSE)</f>
        <v>Alyte accoucheur</v>
      </c>
      <c r="H3" s="231">
        <f>VLOOKUP(G3,Feuil1!$A$29:$B$40,2,FALSE)</f>
        <v>3</v>
      </c>
      <c r="I3" s="231">
        <f>VLOOKUP(C3,Feuil1!$A$21:$C$26,3,FALSE)</f>
        <v>1</v>
      </c>
      <c r="J3" s="231" t="str">
        <f>VLOOKUP(G3,Feuil1!$A$29:$C$40,3,FALSE)</f>
        <v>anoure</v>
      </c>
    </row>
    <row r="4" spans="1:10" x14ac:dyDescent="0.25">
      <c r="A4" s="228" t="s">
        <v>43</v>
      </c>
      <c r="B4" s="228" t="s">
        <v>11</v>
      </c>
      <c r="C4" s="229" t="s">
        <v>67</v>
      </c>
      <c r="D4" s="228">
        <v>2018</v>
      </c>
      <c r="E4" s="228" t="s">
        <v>84</v>
      </c>
      <c r="F4" s="228">
        <v>74</v>
      </c>
      <c r="G4" s="228" t="str">
        <f>VLOOKUP(A4,Feuil1!$A$3:$B$14,2,FALSE)</f>
        <v>Alyte accoucheur</v>
      </c>
      <c r="H4" s="228">
        <f>VLOOKUP(G4,Feuil1!$A$29:$B$40,2,FALSE)</f>
        <v>3</v>
      </c>
      <c r="I4" s="228">
        <f>VLOOKUP(C4,Feuil1!$A$21:$C$26,3,FALSE)</f>
        <v>1</v>
      </c>
      <c r="J4" s="228" t="str">
        <f>VLOOKUP(G4,Feuil1!$A$29:$C$40,3,FALSE)</f>
        <v>anoure</v>
      </c>
    </row>
    <row r="5" spans="1:10" ht="30" x14ac:dyDescent="0.25">
      <c r="A5" s="231" t="s">
        <v>43</v>
      </c>
      <c r="B5" s="231" t="s">
        <v>11</v>
      </c>
      <c r="C5" s="232" t="s">
        <v>102</v>
      </c>
      <c r="D5" s="231">
        <v>2016</v>
      </c>
      <c r="E5" s="231" t="s">
        <v>84</v>
      </c>
      <c r="F5" s="231">
        <v>74</v>
      </c>
      <c r="G5" s="231" t="str">
        <f>VLOOKUP(A5,Feuil1!$A$3:$B$14,2,FALSE)</f>
        <v>Alyte accoucheur</v>
      </c>
      <c r="H5" s="231">
        <f>VLOOKUP(G5,Feuil1!$A$29:$B$40,2,FALSE)</f>
        <v>3</v>
      </c>
      <c r="I5" s="231">
        <f>VLOOKUP(C5,Feuil1!$A$21:$C$26,3,FALSE)</f>
        <v>1</v>
      </c>
      <c r="J5" s="231" t="str">
        <f>VLOOKUP(G5,Feuil1!$A$29:$C$40,3,FALSE)</f>
        <v>anoure</v>
      </c>
    </row>
    <row r="6" spans="1:10" ht="30" x14ac:dyDescent="0.25">
      <c r="A6" s="228" t="s">
        <v>43</v>
      </c>
      <c r="B6" s="228" t="s">
        <v>13</v>
      </c>
      <c r="C6" s="229" t="s">
        <v>102</v>
      </c>
      <c r="D6" s="228">
        <v>2015</v>
      </c>
      <c r="E6" s="228" t="s">
        <v>84</v>
      </c>
      <c r="F6" s="228"/>
      <c r="G6" s="228" t="str">
        <f>VLOOKUP(A6,Feuil1!$A$3:$B$14,2,FALSE)</f>
        <v>Alyte accoucheur</v>
      </c>
      <c r="H6" s="228">
        <f>VLOOKUP(G6,Feuil1!$A$29:$B$40,2,FALSE)</f>
        <v>3</v>
      </c>
      <c r="I6" s="228">
        <f>VLOOKUP(C6,Feuil1!$A$21:$C$26,3,FALSE)</f>
        <v>1</v>
      </c>
      <c r="J6" s="228" t="str">
        <f>VLOOKUP(G6,Feuil1!$A$29:$C$40,3,FALSE)</f>
        <v>anoure</v>
      </c>
    </row>
    <row r="7" spans="1:10" ht="30" x14ac:dyDescent="0.25">
      <c r="A7" s="231" t="s">
        <v>43</v>
      </c>
      <c r="B7" s="231" t="s">
        <v>15</v>
      </c>
      <c r="C7" s="232" t="s">
        <v>102</v>
      </c>
      <c r="D7" s="231">
        <v>2013</v>
      </c>
      <c r="E7" s="231" t="s">
        <v>81</v>
      </c>
      <c r="F7" s="231"/>
      <c r="G7" s="231" t="str">
        <f>VLOOKUP(A7,Feuil1!$A$3:$B$14,2,FALSE)</f>
        <v>Alyte accoucheur</v>
      </c>
      <c r="H7" s="231">
        <f>VLOOKUP(G7,Feuil1!$A$29:$B$40,2,FALSE)</f>
        <v>3</v>
      </c>
      <c r="I7" s="231">
        <f>VLOOKUP(C7,Feuil1!$A$21:$C$26,3,FALSE)</f>
        <v>1</v>
      </c>
      <c r="J7" s="231" t="str">
        <f>VLOOKUP(G7,Feuil1!$A$29:$C$40,3,FALSE)</f>
        <v>anoure</v>
      </c>
    </row>
    <row r="8" spans="1:10" ht="30" x14ac:dyDescent="0.25">
      <c r="A8" s="228" t="s">
        <v>43</v>
      </c>
      <c r="B8" s="228" t="s">
        <v>25</v>
      </c>
      <c r="C8" s="229" t="s">
        <v>102</v>
      </c>
      <c r="D8" s="228">
        <v>2013</v>
      </c>
      <c r="E8" s="228" t="s">
        <v>81</v>
      </c>
      <c r="F8" s="228"/>
      <c r="G8" s="228" t="str">
        <f>VLOOKUP(A8,Feuil1!$A$3:$B$14,2,FALSE)</f>
        <v>Alyte accoucheur</v>
      </c>
      <c r="H8" s="228">
        <f>VLOOKUP(G8,Feuil1!$A$29:$B$40,2,FALSE)</f>
        <v>3</v>
      </c>
      <c r="I8" s="228">
        <f>VLOOKUP(C8,Feuil1!$A$21:$C$26,3,FALSE)</f>
        <v>1</v>
      </c>
      <c r="J8" s="228" t="str">
        <f>VLOOKUP(G8,Feuil1!$A$29:$C$40,3,FALSE)</f>
        <v>anoure</v>
      </c>
    </row>
    <row r="9" spans="1:10" ht="30" x14ac:dyDescent="0.25">
      <c r="A9" s="231" t="s">
        <v>43</v>
      </c>
      <c r="B9" s="231" t="s">
        <v>30</v>
      </c>
      <c r="C9" s="232" t="s">
        <v>102</v>
      </c>
      <c r="D9" s="231">
        <v>2016</v>
      </c>
      <c r="E9" s="231" t="s">
        <v>89</v>
      </c>
      <c r="F9" s="231"/>
      <c r="G9" s="231" t="str">
        <f>VLOOKUP(A9,Feuil1!$A$3:$B$14,2,FALSE)</f>
        <v>Alyte accoucheur</v>
      </c>
      <c r="H9" s="231">
        <f>VLOOKUP(G9,Feuil1!$A$29:$B$40,2,FALSE)</f>
        <v>3</v>
      </c>
      <c r="I9" s="231">
        <f>VLOOKUP(C9,Feuil1!$A$21:$C$26,3,FALSE)</f>
        <v>1</v>
      </c>
      <c r="J9" s="231" t="str">
        <f>VLOOKUP(G9,Feuil1!$A$29:$C$40,3,FALSE)</f>
        <v>anoure</v>
      </c>
    </row>
    <row r="10" spans="1:10" x14ac:dyDescent="0.25">
      <c r="A10" s="228" t="s">
        <v>43</v>
      </c>
      <c r="B10" s="228" t="s">
        <v>32</v>
      </c>
      <c r="C10" s="229" t="s">
        <v>67</v>
      </c>
      <c r="D10" s="228">
        <v>2014</v>
      </c>
      <c r="E10" s="228" t="s">
        <v>81</v>
      </c>
      <c r="F10" s="228"/>
      <c r="G10" s="228" t="str">
        <f>VLOOKUP(A10,Feuil1!$A$3:$B$14,2,FALSE)</f>
        <v>Alyte accoucheur</v>
      </c>
      <c r="H10" s="228">
        <f>VLOOKUP(G10,Feuil1!$A$29:$B$40,2,FALSE)</f>
        <v>3</v>
      </c>
      <c r="I10" s="228">
        <f>VLOOKUP(C10,Feuil1!$A$21:$C$26,3,FALSE)</f>
        <v>1</v>
      </c>
      <c r="J10" s="228" t="str">
        <f>VLOOKUP(G10,Feuil1!$A$29:$C$40,3,FALSE)</f>
        <v>anoure</v>
      </c>
    </row>
    <row r="11" spans="1:10" ht="30" x14ac:dyDescent="0.25">
      <c r="A11" s="231" t="s">
        <v>43</v>
      </c>
      <c r="B11" s="231" t="s">
        <v>34</v>
      </c>
      <c r="C11" s="232" t="s">
        <v>102</v>
      </c>
      <c r="D11" s="231">
        <v>2016</v>
      </c>
      <c r="E11" s="231" t="s">
        <v>89</v>
      </c>
      <c r="F11" s="231"/>
      <c r="G11" s="231" t="str">
        <f>VLOOKUP(A11,Feuil1!$A$3:$B$14,2,FALSE)</f>
        <v>Alyte accoucheur</v>
      </c>
      <c r="H11" s="231">
        <f>VLOOKUP(G11,Feuil1!$A$29:$B$40,2,FALSE)</f>
        <v>3</v>
      </c>
      <c r="I11" s="231">
        <f>VLOOKUP(C11,Feuil1!$A$21:$C$26,3,FALSE)</f>
        <v>1</v>
      </c>
      <c r="J11" s="231" t="str">
        <f>VLOOKUP(G11,Feuil1!$A$29:$C$40,3,FALSE)</f>
        <v>anoure</v>
      </c>
    </row>
    <row r="12" spans="1:10" ht="30" x14ac:dyDescent="0.25">
      <c r="A12" s="228" t="s">
        <v>42</v>
      </c>
      <c r="B12" s="228" t="s">
        <v>0</v>
      </c>
      <c r="C12" s="229" t="s">
        <v>102</v>
      </c>
      <c r="D12" s="228">
        <v>2014</v>
      </c>
      <c r="E12" s="228" t="s">
        <v>81</v>
      </c>
      <c r="F12" s="228"/>
      <c r="G12" s="228" t="str">
        <f>VLOOKUP(A12,Feuil1!$A$3:$B$14,2,FALSE)</f>
        <v>Crapaud commun</v>
      </c>
      <c r="H12" s="228">
        <f>VLOOKUP(G12,Feuil1!$A$29:$B$40,2,FALSE)</f>
        <v>1</v>
      </c>
      <c r="I12" s="228">
        <f>VLOOKUP(C12,Feuil1!$A$21:$C$26,3,FALSE)</f>
        <v>1</v>
      </c>
      <c r="J12" s="228" t="str">
        <f>VLOOKUP(G12,Feuil1!$A$29:$C$40,3,FALSE)</f>
        <v>anoure</v>
      </c>
    </row>
    <row r="13" spans="1:10" x14ac:dyDescent="0.25">
      <c r="A13" s="231" t="s">
        <v>42</v>
      </c>
      <c r="B13" s="231" t="s">
        <v>4</v>
      </c>
      <c r="C13" s="232" t="s">
        <v>111</v>
      </c>
      <c r="D13" s="231">
        <v>2019</v>
      </c>
      <c r="E13" s="231" t="s">
        <v>84</v>
      </c>
      <c r="F13" s="231"/>
      <c r="G13" s="231" t="str">
        <f>VLOOKUP(A13,Feuil1!$A$3:$B$14,2,FALSE)</f>
        <v>Crapaud commun</v>
      </c>
      <c r="H13" s="231">
        <f>VLOOKUP(G13,Feuil1!$A$29:$B$40,2,FALSE)</f>
        <v>1</v>
      </c>
      <c r="I13" s="231">
        <f>VLOOKUP(C13,Feuil1!$A$21:$C$26,3,FALSE)</f>
        <v>1</v>
      </c>
      <c r="J13" s="231" t="str">
        <f>VLOOKUP(G13,Feuil1!$A$29:$C$40,3,FALSE)</f>
        <v>anoure</v>
      </c>
    </row>
    <row r="14" spans="1:10" x14ac:dyDescent="0.25">
      <c r="A14" s="228" t="s">
        <v>42</v>
      </c>
      <c r="B14" s="228" t="s">
        <v>4</v>
      </c>
      <c r="C14" s="228" t="s">
        <v>66</v>
      </c>
      <c r="D14" s="228">
        <v>2013</v>
      </c>
      <c r="E14" s="228" t="s">
        <v>84</v>
      </c>
      <c r="F14" s="228"/>
      <c r="G14" s="228" t="str">
        <f>VLOOKUP(A14,Feuil1!$A$3:$B$14,2,FALSE)</f>
        <v>Crapaud commun</v>
      </c>
      <c r="H14" s="228">
        <f>VLOOKUP(G14,Feuil1!$A$29:$B$40,2,FALSE)</f>
        <v>1</v>
      </c>
      <c r="I14" s="228">
        <f>VLOOKUP(C14,Feuil1!$A$21:$C$26,3,FALSE)</f>
        <v>1</v>
      </c>
      <c r="J14" s="228" t="str">
        <f>VLOOKUP(G14,Feuil1!$A$29:$C$40,3,FALSE)</f>
        <v>anoure</v>
      </c>
    </row>
    <row r="15" spans="1:10" x14ac:dyDescent="0.25">
      <c r="A15" s="231" t="s">
        <v>42</v>
      </c>
      <c r="B15" s="231" t="s">
        <v>4</v>
      </c>
      <c r="C15" s="231" t="s">
        <v>67</v>
      </c>
      <c r="D15" s="231">
        <v>2002</v>
      </c>
      <c r="E15" s="231" t="s">
        <v>84</v>
      </c>
      <c r="F15" s="231"/>
      <c r="G15" s="231" t="str">
        <f>VLOOKUP(A15,Feuil1!$A$3:$B$14,2,FALSE)</f>
        <v>Crapaud commun</v>
      </c>
      <c r="H15" s="231">
        <f>VLOOKUP(G15,Feuil1!$A$29:$B$40,2,FALSE)</f>
        <v>1</v>
      </c>
      <c r="I15" s="231">
        <f>VLOOKUP(C15,Feuil1!$A$21:$C$26,3,FALSE)</f>
        <v>1</v>
      </c>
      <c r="J15" s="231" t="str">
        <f>VLOOKUP(G15,Feuil1!$A$29:$C$40,3,FALSE)</f>
        <v>anoure</v>
      </c>
    </row>
    <row r="16" spans="1:10" ht="30" x14ac:dyDescent="0.25">
      <c r="A16" s="228" t="s">
        <v>42</v>
      </c>
      <c r="B16" s="228" t="s">
        <v>4</v>
      </c>
      <c r="C16" s="229" t="s">
        <v>102</v>
      </c>
      <c r="D16" s="228">
        <v>2019</v>
      </c>
      <c r="E16" s="228" t="s">
        <v>84</v>
      </c>
      <c r="F16" s="228"/>
      <c r="G16" s="228" t="str">
        <f>VLOOKUP(A16,Feuil1!$A$3:$B$14,2,FALSE)</f>
        <v>Crapaud commun</v>
      </c>
      <c r="H16" s="228">
        <f>VLOOKUP(G16,Feuil1!$A$29:$B$40,2,FALSE)</f>
        <v>1</v>
      </c>
      <c r="I16" s="228">
        <f>VLOOKUP(C16,Feuil1!$A$21:$C$26,3,FALSE)</f>
        <v>1</v>
      </c>
      <c r="J16" s="228" t="str">
        <f>VLOOKUP(G16,Feuil1!$A$29:$C$40,3,FALSE)</f>
        <v>anoure</v>
      </c>
    </row>
    <row r="17" spans="1:10" ht="30" x14ac:dyDescent="0.25">
      <c r="A17" s="231" t="s">
        <v>42</v>
      </c>
      <c r="B17" s="231" t="s">
        <v>5</v>
      </c>
      <c r="C17" s="232" t="s">
        <v>102</v>
      </c>
      <c r="D17" s="231">
        <v>2016</v>
      </c>
      <c r="E17" s="231" t="s">
        <v>81</v>
      </c>
      <c r="F17" s="231"/>
      <c r="G17" s="231" t="str">
        <f>VLOOKUP(A17,Feuil1!$A$3:$B$14,2,FALSE)</f>
        <v>Crapaud commun</v>
      </c>
      <c r="H17" s="231">
        <f>VLOOKUP(G17,Feuil1!$A$29:$B$40,2,FALSE)</f>
        <v>1</v>
      </c>
      <c r="I17" s="231">
        <f>VLOOKUP(C17,Feuil1!$A$21:$C$26,3,FALSE)</f>
        <v>1</v>
      </c>
      <c r="J17" s="231" t="str">
        <f>VLOOKUP(G17,Feuil1!$A$29:$C$40,3,FALSE)</f>
        <v>anoure</v>
      </c>
    </row>
    <row r="18" spans="1:10" ht="30" x14ac:dyDescent="0.25">
      <c r="A18" s="228" t="s">
        <v>42</v>
      </c>
      <c r="B18" s="228" t="s">
        <v>9</v>
      </c>
      <c r="C18" s="229" t="s">
        <v>102</v>
      </c>
      <c r="D18" s="228">
        <v>2014</v>
      </c>
      <c r="E18" s="228" t="s">
        <v>84</v>
      </c>
      <c r="F18" s="228"/>
      <c r="G18" s="228" t="str">
        <f>VLOOKUP(A18,Feuil1!$A$3:$B$14,2,FALSE)</f>
        <v>Crapaud commun</v>
      </c>
      <c r="H18" s="228">
        <f>VLOOKUP(G18,Feuil1!$A$29:$B$40,2,FALSE)</f>
        <v>1</v>
      </c>
      <c r="I18" s="228">
        <f>VLOOKUP(C18,Feuil1!$A$21:$C$26,3,FALSE)</f>
        <v>1</v>
      </c>
      <c r="J18" s="228" t="str">
        <f>VLOOKUP(G18,Feuil1!$A$29:$C$40,3,FALSE)</f>
        <v>anoure</v>
      </c>
    </row>
    <row r="19" spans="1:10" x14ac:dyDescent="0.25">
      <c r="A19" s="231" t="s">
        <v>42</v>
      </c>
      <c r="B19" s="231" t="s">
        <v>10</v>
      </c>
      <c r="C19" s="232" t="s">
        <v>67</v>
      </c>
      <c r="D19" s="231">
        <v>2018</v>
      </c>
      <c r="E19" s="231" t="s">
        <v>81</v>
      </c>
      <c r="F19" s="231"/>
      <c r="G19" s="231" t="str">
        <f>VLOOKUP(A19,Feuil1!$A$3:$B$14,2,FALSE)</f>
        <v>Crapaud commun</v>
      </c>
      <c r="H19" s="231">
        <f>VLOOKUP(G19,Feuil1!$A$29:$B$40,2,FALSE)</f>
        <v>1</v>
      </c>
      <c r="I19" s="231">
        <f>VLOOKUP(C19,Feuil1!$A$21:$C$26,3,FALSE)</f>
        <v>1</v>
      </c>
      <c r="J19" s="231" t="str">
        <f>VLOOKUP(G19,Feuil1!$A$29:$C$40,3,FALSE)</f>
        <v>anoure</v>
      </c>
    </row>
    <row r="20" spans="1:10" ht="30" x14ac:dyDescent="0.25">
      <c r="A20" s="228" t="s">
        <v>42</v>
      </c>
      <c r="B20" s="228" t="s">
        <v>10</v>
      </c>
      <c r="C20" s="229" t="s">
        <v>102</v>
      </c>
      <c r="D20" s="228">
        <v>2018</v>
      </c>
      <c r="E20" s="228" t="s">
        <v>81</v>
      </c>
      <c r="F20" s="228"/>
      <c r="G20" s="228" t="str">
        <f>VLOOKUP(A20,Feuil1!$A$3:$B$14,2,FALSE)</f>
        <v>Crapaud commun</v>
      </c>
      <c r="H20" s="228">
        <f>VLOOKUP(G20,Feuil1!$A$29:$B$40,2,FALSE)</f>
        <v>1</v>
      </c>
      <c r="I20" s="228">
        <f>VLOOKUP(C20,Feuil1!$A$21:$C$26,3,FALSE)</f>
        <v>1</v>
      </c>
      <c r="J20" s="228" t="str">
        <f>VLOOKUP(G20,Feuil1!$A$29:$C$40,3,FALSE)</f>
        <v>anoure</v>
      </c>
    </row>
    <row r="21" spans="1:10" x14ac:dyDescent="0.25">
      <c r="A21" s="231" t="s">
        <v>42</v>
      </c>
      <c r="B21" s="231" t="s">
        <v>11</v>
      </c>
      <c r="C21" s="232" t="s">
        <v>67</v>
      </c>
      <c r="D21" s="231">
        <v>2019</v>
      </c>
      <c r="E21" s="231" t="s">
        <v>84</v>
      </c>
      <c r="F21" s="231">
        <v>74</v>
      </c>
      <c r="G21" s="231" t="str">
        <f>VLOOKUP(A21,Feuil1!$A$3:$B$14,2,FALSE)</f>
        <v>Crapaud commun</v>
      </c>
      <c r="H21" s="231">
        <f>VLOOKUP(G21,Feuil1!$A$29:$B$40,2,FALSE)</f>
        <v>1</v>
      </c>
      <c r="I21" s="231">
        <f>VLOOKUP(C21,Feuil1!$A$21:$C$26,3,FALSE)</f>
        <v>1</v>
      </c>
      <c r="J21" s="231" t="str">
        <f>VLOOKUP(G21,Feuil1!$A$29:$C$40,3,FALSE)</f>
        <v>anoure</v>
      </c>
    </row>
    <row r="22" spans="1:10" x14ac:dyDescent="0.25">
      <c r="A22" s="228" t="s">
        <v>42</v>
      </c>
      <c r="B22" s="228" t="s">
        <v>12</v>
      </c>
      <c r="C22" s="228" t="s">
        <v>111</v>
      </c>
      <c r="D22" s="228">
        <v>2019</v>
      </c>
      <c r="E22" s="228" t="s">
        <v>84</v>
      </c>
      <c r="F22" s="228" t="s">
        <v>93</v>
      </c>
      <c r="G22" s="228" t="str">
        <f>VLOOKUP(A22,Feuil1!$A$3:$B$14,2,FALSE)</f>
        <v>Crapaud commun</v>
      </c>
      <c r="H22" s="228">
        <f>VLOOKUP(G22,Feuil1!$A$29:$B$40,2,FALSE)</f>
        <v>1</v>
      </c>
      <c r="I22" s="228">
        <f>VLOOKUP(C22,Feuil1!$A$21:$C$26,3,FALSE)</f>
        <v>1</v>
      </c>
      <c r="J22" s="228" t="str">
        <f>VLOOKUP(G22,Feuil1!$A$29:$C$40,3,FALSE)</f>
        <v>anoure</v>
      </c>
    </row>
    <row r="23" spans="1:10" x14ac:dyDescent="0.25">
      <c r="A23" s="231" t="s">
        <v>42</v>
      </c>
      <c r="B23" s="231" t="s">
        <v>12</v>
      </c>
      <c r="C23" s="232" t="s">
        <v>66</v>
      </c>
      <c r="D23" s="231">
        <v>2002</v>
      </c>
      <c r="E23" s="231" t="s">
        <v>84</v>
      </c>
      <c r="F23" s="231" t="s">
        <v>93</v>
      </c>
      <c r="G23" s="231" t="str">
        <f>VLOOKUP(A23,Feuil1!$A$3:$B$14,2,FALSE)</f>
        <v>Crapaud commun</v>
      </c>
      <c r="H23" s="231">
        <f>VLOOKUP(G23,Feuil1!$A$29:$B$40,2,FALSE)</f>
        <v>1</v>
      </c>
      <c r="I23" s="231">
        <f>VLOOKUP(C23,Feuil1!$A$21:$C$26,3,FALSE)</f>
        <v>1</v>
      </c>
      <c r="J23" s="231" t="str">
        <f>VLOOKUP(G23,Feuil1!$A$29:$C$40,3,FALSE)</f>
        <v>anoure</v>
      </c>
    </row>
    <row r="24" spans="1:10" ht="30" x14ac:dyDescent="0.25">
      <c r="A24" s="228" t="s">
        <v>42</v>
      </c>
      <c r="B24" s="228" t="s">
        <v>12</v>
      </c>
      <c r="C24" s="229" t="s">
        <v>102</v>
      </c>
      <c r="D24" s="228">
        <v>2018</v>
      </c>
      <c r="E24" s="228" t="s">
        <v>84</v>
      </c>
      <c r="F24" s="228" t="s">
        <v>93</v>
      </c>
      <c r="G24" s="228" t="str">
        <f>VLOOKUP(A24,Feuil1!$A$3:$B$14,2,FALSE)</f>
        <v>Crapaud commun</v>
      </c>
      <c r="H24" s="228">
        <f>VLOOKUP(G24,Feuil1!$A$29:$B$40,2,FALSE)</f>
        <v>1</v>
      </c>
      <c r="I24" s="228">
        <f>VLOOKUP(C24,Feuil1!$A$21:$C$26,3,FALSE)</f>
        <v>1</v>
      </c>
      <c r="J24" s="228" t="str">
        <f>VLOOKUP(G24,Feuil1!$A$29:$C$40,3,FALSE)</f>
        <v>anoure</v>
      </c>
    </row>
    <row r="25" spans="1:10" ht="30" x14ac:dyDescent="0.25">
      <c r="A25" s="231" t="s">
        <v>42</v>
      </c>
      <c r="B25" s="231" t="s">
        <v>13</v>
      </c>
      <c r="C25" s="232" t="s">
        <v>102</v>
      </c>
      <c r="D25" s="231">
        <v>2014</v>
      </c>
      <c r="E25" s="231" t="s">
        <v>81</v>
      </c>
      <c r="F25" s="231"/>
      <c r="G25" s="231" t="str">
        <f>VLOOKUP(A25,Feuil1!$A$3:$B$14,2,FALSE)</f>
        <v>Crapaud commun</v>
      </c>
      <c r="H25" s="231">
        <f>VLOOKUP(G25,Feuil1!$A$29:$B$40,2,FALSE)</f>
        <v>1</v>
      </c>
      <c r="I25" s="231">
        <f>VLOOKUP(C25,Feuil1!$A$21:$C$26,3,FALSE)</f>
        <v>1</v>
      </c>
      <c r="J25" s="231" t="str">
        <f>VLOOKUP(G25,Feuil1!$A$29:$C$40,3,FALSE)</f>
        <v>anoure</v>
      </c>
    </row>
    <row r="26" spans="1:10" x14ac:dyDescent="0.25">
      <c r="A26" s="228" t="s">
        <v>42</v>
      </c>
      <c r="B26" s="228" t="s">
        <v>16</v>
      </c>
      <c r="C26" s="228" t="s">
        <v>67</v>
      </c>
      <c r="D26" s="228">
        <v>2018</v>
      </c>
      <c r="E26" s="228" t="s">
        <v>84</v>
      </c>
      <c r="F26" s="228"/>
      <c r="G26" s="228" t="str">
        <f>VLOOKUP(A26,Feuil1!$A$3:$B$14,2,FALSE)</f>
        <v>Crapaud commun</v>
      </c>
      <c r="H26" s="228">
        <f>VLOOKUP(G26,Feuil1!$A$29:$B$40,2,FALSE)</f>
        <v>1</v>
      </c>
      <c r="I26" s="228">
        <f>VLOOKUP(C26,Feuil1!$A$21:$C$26,3,FALSE)</f>
        <v>1</v>
      </c>
      <c r="J26" s="228" t="str">
        <f>VLOOKUP(G26,Feuil1!$A$29:$C$40,3,FALSE)</f>
        <v>anoure</v>
      </c>
    </row>
    <row r="27" spans="1:10" ht="30" x14ac:dyDescent="0.25">
      <c r="A27" s="231" t="s">
        <v>42</v>
      </c>
      <c r="B27" s="231" t="s">
        <v>16</v>
      </c>
      <c r="C27" s="232" t="s">
        <v>102</v>
      </c>
      <c r="D27" s="231">
        <v>2020</v>
      </c>
      <c r="E27" s="231" t="s">
        <v>84</v>
      </c>
      <c r="F27" s="231"/>
      <c r="G27" s="231" t="str">
        <f>VLOOKUP(A27,Feuil1!$A$3:$B$14,2,FALSE)</f>
        <v>Crapaud commun</v>
      </c>
      <c r="H27" s="231">
        <f>VLOOKUP(G27,Feuil1!$A$29:$B$40,2,FALSE)</f>
        <v>1</v>
      </c>
      <c r="I27" s="231">
        <f>VLOOKUP(C27,Feuil1!$A$21:$C$26,3,FALSE)</f>
        <v>1</v>
      </c>
      <c r="J27" s="231" t="str">
        <f>VLOOKUP(G27,Feuil1!$A$29:$C$40,3,FALSE)</f>
        <v>anoure</v>
      </c>
    </row>
    <row r="28" spans="1:10" x14ac:dyDescent="0.25">
      <c r="A28" s="228" t="s">
        <v>42</v>
      </c>
      <c r="B28" s="228" t="s">
        <v>17</v>
      </c>
      <c r="C28" s="228" t="s">
        <v>67</v>
      </c>
      <c r="D28" s="228">
        <v>2019</v>
      </c>
      <c r="E28" s="228" t="s">
        <v>84</v>
      </c>
      <c r="F28" s="228"/>
      <c r="G28" s="228" t="str">
        <f>VLOOKUP(A28,Feuil1!$A$3:$B$14,2,FALSE)</f>
        <v>Crapaud commun</v>
      </c>
      <c r="H28" s="228">
        <f>VLOOKUP(G28,Feuil1!$A$29:$B$40,2,FALSE)</f>
        <v>1</v>
      </c>
      <c r="I28" s="228">
        <f>VLOOKUP(C28,Feuil1!$A$21:$C$26,3,FALSE)</f>
        <v>1</v>
      </c>
      <c r="J28" s="228" t="str">
        <f>VLOOKUP(G28,Feuil1!$A$29:$C$40,3,FALSE)</f>
        <v>anoure</v>
      </c>
    </row>
    <row r="29" spans="1:10" x14ac:dyDescent="0.25">
      <c r="A29" s="231" t="s">
        <v>42</v>
      </c>
      <c r="B29" s="231" t="s">
        <v>21</v>
      </c>
      <c r="C29" s="232" t="s">
        <v>67</v>
      </c>
      <c r="D29" s="231">
        <v>2019</v>
      </c>
      <c r="E29" s="231" t="s">
        <v>91</v>
      </c>
      <c r="F29" s="231"/>
      <c r="G29" s="231" t="str">
        <f>VLOOKUP(A29,Feuil1!$A$3:$B$14,2,FALSE)</f>
        <v>Crapaud commun</v>
      </c>
      <c r="H29" s="231">
        <f>VLOOKUP(G29,Feuil1!$A$29:$B$40,2,FALSE)</f>
        <v>1</v>
      </c>
      <c r="I29" s="231">
        <f>VLOOKUP(C29,Feuil1!$A$21:$C$26,3,FALSE)</f>
        <v>1</v>
      </c>
      <c r="J29" s="231" t="str">
        <f>VLOOKUP(G29,Feuil1!$A$29:$C$40,3,FALSE)</f>
        <v>anoure</v>
      </c>
    </row>
    <row r="30" spans="1:10" ht="30" x14ac:dyDescent="0.25">
      <c r="A30" s="228" t="s">
        <v>42</v>
      </c>
      <c r="B30" s="228" t="s">
        <v>21</v>
      </c>
      <c r="C30" s="229" t="s">
        <v>102</v>
      </c>
      <c r="D30" s="228">
        <v>2014</v>
      </c>
      <c r="E30" s="228" t="s">
        <v>91</v>
      </c>
      <c r="F30" s="228"/>
      <c r="G30" s="228" t="str">
        <f>VLOOKUP(A30,Feuil1!$A$3:$B$14,2,FALSE)</f>
        <v>Crapaud commun</v>
      </c>
      <c r="H30" s="228">
        <f>VLOOKUP(G30,Feuil1!$A$29:$B$40,2,FALSE)</f>
        <v>1</v>
      </c>
      <c r="I30" s="228">
        <f>VLOOKUP(C30,Feuil1!$A$21:$C$26,3,FALSE)</f>
        <v>1</v>
      </c>
      <c r="J30" s="228" t="str">
        <f>VLOOKUP(G30,Feuil1!$A$29:$C$40,3,FALSE)</f>
        <v>anoure</v>
      </c>
    </row>
    <row r="31" spans="1:10" ht="30" x14ac:dyDescent="0.25">
      <c r="A31" s="231" t="s">
        <v>42</v>
      </c>
      <c r="B31" s="231" t="s">
        <v>22</v>
      </c>
      <c r="C31" s="232" t="s">
        <v>102</v>
      </c>
      <c r="D31" s="231">
        <v>2016</v>
      </c>
      <c r="E31" s="231" t="s">
        <v>89</v>
      </c>
      <c r="F31" s="231"/>
      <c r="G31" s="231" t="str">
        <f>VLOOKUP(A31,Feuil1!$A$3:$B$14,2,FALSE)</f>
        <v>Crapaud commun</v>
      </c>
      <c r="H31" s="231">
        <f>VLOOKUP(G31,Feuil1!$A$29:$B$40,2,FALSE)</f>
        <v>1</v>
      </c>
      <c r="I31" s="231">
        <f>VLOOKUP(C31,Feuil1!$A$21:$C$26,3,FALSE)</f>
        <v>1</v>
      </c>
      <c r="J31" s="231" t="str">
        <f>VLOOKUP(G31,Feuil1!$A$29:$C$40,3,FALSE)</f>
        <v>anoure</v>
      </c>
    </row>
    <row r="32" spans="1:10" ht="30" x14ac:dyDescent="0.25">
      <c r="A32" s="228" t="s">
        <v>42</v>
      </c>
      <c r="B32" s="228" t="s">
        <v>39</v>
      </c>
      <c r="C32" s="229" t="s">
        <v>102</v>
      </c>
      <c r="D32" s="228">
        <v>2018</v>
      </c>
      <c r="E32" s="228" t="s">
        <v>81</v>
      </c>
      <c r="F32" s="228"/>
      <c r="G32" s="228" t="str">
        <f>VLOOKUP(A32,Feuil1!$A$3:$B$14,2,FALSE)</f>
        <v>Crapaud commun</v>
      </c>
      <c r="H32" s="228">
        <f>VLOOKUP(G32,Feuil1!$A$29:$B$40,2,FALSE)</f>
        <v>1</v>
      </c>
      <c r="I32" s="228">
        <f>VLOOKUP(C32,Feuil1!$A$21:$C$26,3,FALSE)</f>
        <v>1</v>
      </c>
      <c r="J32" s="228" t="str">
        <f>VLOOKUP(G32,Feuil1!$A$29:$C$40,3,FALSE)</f>
        <v>anoure</v>
      </c>
    </row>
    <row r="33" spans="1:10" ht="30" x14ac:dyDescent="0.25">
      <c r="A33" s="231" t="s">
        <v>42</v>
      </c>
      <c r="B33" s="231" t="s">
        <v>28</v>
      </c>
      <c r="C33" s="232" t="s">
        <v>102</v>
      </c>
      <c r="D33" s="231">
        <v>2019</v>
      </c>
      <c r="E33" s="231" t="s">
        <v>96</v>
      </c>
      <c r="F33" s="231"/>
      <c r="G33" s="231" t="str">
        <f>VLOOKUP(A33,Feuil1!$A$3:$B$14,2,FALSE)</f>
        <v>Crapaud commun</v>
      </c>
      <c r="H33" s="231">
        <f>VLOOKUP(G33,Feuil1!$A$29:$B$40,2,FALSE)</f>
        <v>1</v>
      </c>
      <c r="I33" s="231">
        <f>VLOOKUP(C33,Feuil1!$A$21:$C$26,3,FALSE)</f>
        <v>1</v>
      </c>
      <c r="J33" s="231" t="str">
        <f>VLOOKUP(G33,Feuil1!$A$29:$C$40,3,FALSE)</f>
        <v>anoure</v>
      </c>
    </row>
    <row r="34" spans="1:10" ht="30" x14ac:dyDescent="0.25">
      <c r="A34" s="228" t="s">
        <v>42</v>
      </c>
      <c r="B34" s="228" t="s">
        <v>31</v>
      </c>
      <c r="C34" s="229" t="s">
        <v>102</v>
      </c>
      <c r="D34" s="228">
        <v>2019</v>
      </c>
      <c r="E34" s="228" t="s">
        <v>89</v>
      </c>
      <c r="F34" s="228"/>
      <c r="G34" s="228" t="str">
        <f>VLOOKUP(A34,Feuil1!$A$3:$B$14,2,FALSE)</f>
        <v>Crapaud commun</v>
      </c>
      <c r="H34" s="228">
        <f>VLOOKUP(G34,Feuil1!$A$29:$B$40,2,FALSE)</f>
        <v>1</v>
      </c>
      <c r="I34" s="228">
        <f>VLOOKUP(C34,Feuil1!$A$21:$C$26,3,FALSE)</f>
        <v>1</v>
      </c>
      <c r="J34" s="228" t="str">
        <f>VLOOKUP(G34,Feuil1!$A$29:$C$40,3,FALSE)</f>
        <v>anoure</v>
      </c>
    </row>
    <row r="35" spans="1:10" ht="30" x14ac:dyDescent="0.25">
      <c r="A35" s="231" t="s">
        <v>42</v>
      </c>
      <c r="B35" s="231" t="s">
        <v>32</v>
      </c>
      <c r="C35" s="232" t="s">
        <v>102</v>
      </c>
      <c r="D35" s="231">
        <v>2015</v>
      </c>
      <c r="E35" s="231" t="s">
        <v>96</v>
      </c>
      <c r="F35" s="231"/>
      <c r="G35" s="231" t="str">
        <f>VLOOKUP(A35,Feuil1!$A$3:$B$14,2,FALSE)</f>
        <v>Crapaud commun</v>
      </c>
      <c r="H35" s="231">
        <f>VLOOKUP(G35,Feuil1!$A$29:$B$40,2,FALSE)</f>
        <v>1</v>
      </c>
      <c r="I35" s="231">
        <f>VLOOKUP(C35,Feuil1!$A$21:$C$26,3,FALSE)</f>
        <v>1</v>
      </c>
      <c r="J35" s="231" t="str">
        <f>VLOOKUP(G35,Feuil1!$A$29:$C$40,3,FALSE)</f>
        <v>anoure</v>
      </c>
    </row>
    <row r="36" spans="1:10" x14ac:dyDescent="0.25">
      <c r="A36" s="228" t="s">
        <v>42</v>
      </c>
      <c r="B36" s="228" t="s">
        <v>37</v>
      </c>
      <c r="C36" s="229" t="s">
        <v>111</v>
      </c>
      <c r="D36" s="228">
        <v>2019</v>
      </c>
      <c r="E36" s="228" t="s">
        <v>89</v>
      </c>
      <c r="F36" s="228" t="s">
        <v>77</v>
      </c>
      <c r="G36" s="228" t="str">
        <f>VLOOKUP(A36,Feuil1!$A$3:$B$14,2,FALSE)</f>
        <v>Crapaud commun</v>
      </c>
      <c r="H36" s="228">
        <f>VLOOKUP(G36,Feuil1!$A$29:$B$40,2,FALSE)</f>
        <v>1</v>
      </c>
      <c r="I36" s="228">
        <f>VLOOKUP(C36,Feuil1!$A$21:$C$26,3,FALSE)</f>
        <v>1</v>
      </c>
      <c r="J36" s="228" t="str">
        <f>VLOOKUP(G36,Feuil1!$A$29:$C$40,3,FALSE)</f>
        <v>anoure</v>
      </c>
    </row>
    <row r="37" spans="1:10" ht="30" x14ac:dyDescent="0.25">
      <c r="A37" s="231" t="s">
        <v>42</v>
      </c>
      <c r="B37" s="231" t="s">
        <v>37</v>
      </c>
      <c r="C37" s="232" t="s">
        <v>102</v>
      </c>
      <c r="D37" s="231">
        <v>2020</v>
      </c>
      <c r="E37" s="231" t="s">
        <v>89</v>
      </c>
      <c r="F37" s="231" t="s">
        <v>77</v>
      </c>
      <c r="G37" s="231" t="str">
        <f>VLOOKUP(A37,Feuil1!$A$3:$B$14,2,FALSE)</f>
        <v>Crapaud commun</v>
      </c>
      <c r="H37" s="231">
        <f>VLOOKUP(G37,Feuil1!$A$29:$B$40,2,FALSE)</f>
        <v>1</v>
      </c>
      <c r="I37" s="231">
        <f>VLOOKUP(C37,Feuil1!$A$21:$C$26,3,FALSE)</f>
        <v>1</v>
      </c>
      <c r="J37" s="231" t="str">
        <f>VLOOKUP(G37,Feuil1!$A$29:$C$40,3,FALSE)</f>
        <v>anoure</v>
      </c>
    </row>
    <row r="38" spans="1:10" x14ac:dyDescent="0.25">
      <c r="A38" s="228" t="s">
        <v>59</v>
      </c>
      <c r="B38" s="228" t="s">
        <v>11</v>
      </c>
      <c r="C38" s="228" t="s">
        <v>66</v>
      </c>
      <c r="D38" s="228">
        <v>1996</v>
      </c>
      <c r="E38" s="228" t="s">
        <v>84</v>
      </c>
      <c r="F38" s="228"/>
      <c r="G38" s="228" t="str">
        <f>VLOOKUP(A38,Feuil1!$A$3:$B$14,2,FALSE)</f>
        <v>Triton alpestre</v>
      </c>
      <c r="H38" s="228">
        <f>VLOOKUP(G38,Feuil1!$A$29:$B$40,2,FALSE)</f>
        <v>4</v>
      </c>
      <c r="I38" s="228">
        <f>VLOOKUP(C38,Feuil1!$A$21:$C$26,3,FALSE)</f>
        <v>1</v>
      </c>
      <c r="J38" s="228" t="str">
        <f>VLOOKUP(G38,Feuil1!$A$29:$C$40,3,FALSE)</f>
        <v>urodèle</v>
      </c>
    </row>
    <row r="39" spans="1:10" x14ac:dyDescent="0.25">
      <c r="A39" s="231" t="s">
        <v>44</v>
      </c>
      <c r="B39" s="231" t="s">
        <v>3</v>
      </c>
      <c r="C39" s="232" t="s">
        <v>69</v>
      </c>
      <c r="D39" s="231">
        <v>2019</v>
      </c>
      <c r="E39" s="231" t="s">
        <v>83</v>
      </c>
      <c r="F39" s="231"/>
      <c r="G39" s="231" t="str">
        <f>VLOOKUP(A39,Feuil1!$A$3:$B$14,2,FALSE)</f>
        <v>Triton palmé</v>
      </c>
      <c r="H39" s="231">
        <f>VLOOKUP(G39,Feuil1!$A$29:$B$40,2,FALSE)</f>
        <v>1</v>
      </c>
      <c r="I39" s="231">
        <f>VLOOKUP(C39,Feuil1!$A$21:$C$26,3,FALSE)</f>
        <v>1</v>
      </c>
      <c r="J39" s="231" t="str">
        <f>VLOOKUP(G39,Feuil1!$A$29:$C$40,3,FALSE)</f>
        <v>urodèle</v>
      </c>
    </row>
    <row r="40" spans="1:10" x14ac:dyDescent="0.25">
      <c r="A40" s="228" t="s">
        <v>44</v>
      </c>
      <c r="B40" s="228" t="s">
        <v>10</v>
      </c>
      <c r="C40" s="228" t="s">
        <v>67</v>
      </c>
      <c r="D40" s="228">
        <v>2018</v>
      </c>
      <c r="E40" s="228" t="s">
        <v>89</v>
      </c>
      <c r="F40" s="228"/>
      <c r="G40" s="228" t="str">
        <f>VLOOKUP(A40,Feuil1!$A$3:$B$14,2,FALSE)</f>
        <v>Triton palmé</v>
      </c>
      <c r="H40" s="228">
        <f>VLOOKUP(G40,Feuil1!$A$29:$B$40,2,FALSE)</f>
        <v>1</v>
      </c>
      <c r="I40" s="228">
        <f>VLOOKUP(C40,Feuil1!$A$21:$C$26,3,FALSE)</f>
        <v>1</v>
      </c>
      <c r="J40" s="228" t="str">
        <f>VLOOKUP(G40,Feuil1!$A$29:$C$40,3,FALSE)</f>
        <v>urodèle</v>
      </c>
    </row>
    <row r="41" spans="1:10" ht="30" x14ac:dyDescent="0.25">
      <c r="A41" s="231" t="s">
        <v>44</v>
      </c>
      <c r="B41" s="231" t="s">
        <v>10</v>
      </c>
      <c r="C41" s="232" t="s">
        <v>102</v>
      </c>
      <c r="D41" s="231">
        <v>2012</v>
      </c>
      <c r="E41" s="231" t="s">
        <v>89</v>
      </c>
      <c r="F41" s="231"/>
      <c r="G41" s="231" t="str">
        <f>VLOOKUP(A41,Feuil1!$A$3:$B$14,2,FALSE)</f>
        <v>Triton palmé</v>
      </c>
      <c r="H41" s="231">
        <f>VLOOKUP(G41,Feuil1!$A$29:$B$40,2,FALSE)</f>
        <v>1</v>
      </c>
      <c r="I41" s="231">
        <f>VLOOKUP(C41,Feuil1!$A$21:$C$26,3,FALSE)</f>
        <v>1</v>
      </c>
      <c r="J41" s="231" t="str">
        <f>VLOOKUP(G41,Feuil1!$A$29:$C$40,3,FALSE)</f>
        <v>urodèle</v>
      </c>
    </row>
    <row r="42" spans="1:10" x14ac:dyDescent="0.25">
      <c r="A42" s="228" t="s">
        <v>44</v>
      </c>
      <c r="B42" s="228" t="s">
        <v>11</v>
      </c>
      <c r="C42" s="228" t="s">
        <v>111</v>
      </c>
      <c r="D42" s="228">
        <v>2019</v>
      </c>
      <c r="E42" s="228" t="s">
        <v>91</v>
      </c>
      <c r="F42" s="228" t="s">
        <v>90</v>
      </c>
      <c r="G42" s="228" t="str">
        <f>VLOOKUP(A42,Feuil1!$A$3:$B$14,2,FALSE)</f>
        <v>Triton palmé</v>
      </c>
      <c r="H42" s="228">
        <f>VLOOKUP(G42,Feuil1!$A$29:$B$40,2,FALSE)</f>
        <v>1</v>
      </c>
      <c r="I42" s="228">
        <f>VLOOKUP(C42,Feuil1!$A$21:$C$26,3,FALSE)</f>
        <v>1</v>
      </c>
      <c r="J42" s="228" t="str">
        <f>VLOOKUP(G42,Feuil1!$A$29:$C$40,3,FALSE)</f>
        <v>urodèle</v>
      </c>
    </row>
    <row r="43" spans="1:10" x14ac:dyDescent="0.25">
      <c r="A43" s="231" t="s">
        <v>44</v>
      </c>
      <c r="B43" s="231" t="s">
        <v>11</v>
      </c>
      <c r="C43" s="232" t="s">
        <v>67</v>
      </c>
      <c r="D43" s="231">
        <v>2019</v>
      </c>
      <c r="E43" s="231" t="s">
        <v>91</v>
      </c>
      <c r="F43" s="231" t="s">
        <v>90</v>
      </c>
      <c r="G43" s="231" t="str">
        <f>VLOOKUP(A43,Feuil1!$A$3:$B$14,2,FALSE)</f>
        <v>Triton palmé</v>
      </c>
      <c r="H43" s="231">
        <f>VLOOKUP(G43,Feuil1!$A$29:$B$40,2,FALSE)</f>
        <v>1</v>
      </c>
      <c r="I43" s="231">
        <f>VLOOKUP(C43,Feuil1!$A$21:$C$26,3,FALSE)</f>
        <v>1</v>
      </c>
      <c r="J43" s="231" t="str">
        <f>VLOOKUP(G43,Feuil1!$A$29:$C$40,3,FALSE)</f>
        <v>urodèle</v>
      </c>
    </row>
    <row r="44" spans="1:10" ht="30" x14ac:dyDescent="0.25">
      <c r="A44" s="228" t="s">
        <v>44</v>
      </c>
      <c r="B44" s="228" t="s">
        <v>11</v>
      </c>
      <c r="C44" s="229" t="s">
        <v>102</v>
      </c>
      <c r="D44" s="228">
        <v>2016</v>
      </c>
      <c r="E44" s="228" t="s">
        <v>91</v>
      </c>
      <c r="F44" s="228" t="s">
        <v>90</v>
      </c>
      <c r="G44" s="228" t="str">
        <f>VLOOKUP(A44,Feuil1!$A$3:$B$14,2,FALSE)</f>
        <v>Triton palmé</v>
      </c>
      <c r="H44" s="228">
        <f>VLOOKUP(G44,Feuil1!$A$29:$B$40,2,FALSE)</f>
        <v>1</v>
      </c>
      <c r="I44" s="228">
        <f>VLOOKUP(C44,Feuil1!$A$21:$C$26,3,FALSE)</f>
        <v>1</v>
      </c>
      <c r="J44" s="228" t="str">
        <f>VLOOKUP(G44,Feuil1!$A$29:$C$40,3,FALSE)</f>
        <v>urodèle</v>
      </c>
    </row>
    <row r="45" spans="1:10" x14ac:dyDescent="0.25">
      <c r="A45" s="231" t="s">
        <v>44</v>
      </c>
      <c r="B45" s="231" t="s">
        <v>12</v>
      </c>
      <c r="C45" s="232" t="s">
        <v>111</v>
      </c>
      <c r="D45" s="231">
        <v>2019</v>
      </c>
      <c r="E45" s="231" t="s">
        <v>84</v>
      </c>
      <c r="F45" s="231" t="s">
        <v>93</v>
      </c>
      <c r="G45" s="231" t="str">
        <f>VLOOKUP(A45,Feuil1!$A$3:$B$14,2,FALSE)</f>
        <v>Triton palmé</v>
      </c>
      <c r="H45" s="231">
        <f>VLOOKUP(G45,Feuil1!$A$29:$B$40,2,FALSE)</f>
        <v>1</v>
      </c>
      <c r="I45" s="231">
        <f>VLOOKUP(C45,Feuil1!$A$21:$C$26,3,FALSE)</f>
        <v>1</v>
      </c>
      <c r="J45" s="231" t="str">
        <f>VLOOKUP(G45,Feuil1!$A$29:$C$40,3,FALSE)</f>
        <v>urodèle</v>
      </c>
    </row>
    <row r="46" spans="1:10" ht="30" x14ac:dyDescent="0.25">
      <c r="A46" s="228" t="s">
        <v>44</v>
      </c>
      <c r="B46" s="228" t="s">
        <v>12</v>
      </c>
      <c r="C46" s="229" t="s">
        <v>102</v>
      </c>
      <c r="D46" s="228">
        <v>2019</v>
      </c>
      <c r="E46" s="228" t="s">
        <v>84</v>
      </c>
      <c r="F46" s="228" t="s">
        <v>93</v>
      </c>
      <c r="G46" s="228" t="str">
        <f>VLOOKUP(A46,Feuil1!$A$3:$B$14,2,FALSE)</f>
        <v>Triton palmé</v>
      </c>
      <c r="H46" s="228">
        <f>VLOOKUP(G46,Feuil1!$A$29:$B$40,2,FALSE)</f>
        <v>1</v>
      </c>
      <c r="I46" s="228">
        <f>VLOOKUP(C46,Feuil1!$A$21:$C$26,3,FALSE)</f>
        <v>1</v>
      </c>
      <c r="J46" s="228" t="str">
        <f>VLOOKUP(G46,Feuil1!$A$29:$C$40,3,FALSE)</f>
        <v>urodèle</v>
      </c>
    </row>
    <row r="47" spans="1:10" x14ac:dyDescent="0.25">
      <c r="A47" s="231" t="s">
        <v>44</v>
      </c>
      <c r="B47" s="231" t="s">
        <v>16</v>
      </c>
      <c r="C47" s="232" t="s">
        <v>67</v>
      </c>
      <c r="D47" s="231">
        <v>2018</v>
      </c>
      <c r="E47" s="231" t="s">
        <v>91</v>
      </c>
      <c r="F47" s="231"/>
      <c r="G47" s="231" t="str">
        <f>VLOOKUP(A47,Feuil1!$A$3:$B$14,2,FALSE)</f>
        <v>Triton palmé</v>
      </c>
      <c r="H47" s="231">
        <f>VLOOKUP(G47,Feuil1!$A$29:$B$40,2,FALSE)</f>
        <v>1</v>
      </c>
      <c r="I47" s="231">
        <f>VLOOKUP(C47,Feuil1!$A$21:$C$26,3,FALSE)</f>
        <v>1</v>
      </c>
      <c r="J47" s="231" t="str">
        <f>VLOOKUP(G47,Feuil1!$A$29:$C$40,3,FALSE)</f>
        <v>urodèle</v>
      </c>
    </row>
    <row r="48" spans="1:10" ht="30" x14ac:dyDescent="0.25">
      <c r="A48" s="228" t="s">
        <v>44</v>
      </c>
      <c r="B48" s="228" t="s">
        <v>16</v>
      </c>
      <c r="C48" s="229" t="s">
        <v>102</v>
      </c>
      <c r="D48" s="228">
        <v>2016</v>
      </c>
      <c r="E48" s="228" t="s">
        <v>91</v>
      </c>
      <c r="F48" s="228"/>
      <c r="G48" s="228" t="str">
        <f>VLOOKUP(A48,Feuil1!$A$3:$B$14,2,FALSE)</f>
        <v>Triton palmé</v>
      </c>
      <c r="H48" s="228">
        <f>VLOOKUP(G48,Feuil1!$A$29:$B$40,2,FALSE)</f>
        <v>1</v>
      </c>
      <c r="I48" s="228">
        <f>VLOOKUP(C48,Feuil1!$A$21:$C$26,3,FALSE)</f>
        <v>1</v>
      </c>
      <c r="J48" s="228" t="str">
        <f>VLOOKUP(G48,Feuil1!$A$29:$C$40,3,FALSE)</f>
        <v>urodèle</v>
      </c>
    </row>
    <row r="49" spans="1:10" x14ac:dyDescent="0.25">
      <c r="A49" s="231" t="s">
        <v>44</v>
      </c>
      <c r="B49" s="231" t="s">
        <v>17</v>
      </c>
      <c r="C49" s="232" t="s">
        <v>67</v>
      </c>
      <c r="D49" s="231">
        <v>2019</v>
      </c>
      <c r="E49" s="231" t="s">
        <v>84</v>
      </c>
      <c r="F49" s="231"/>
      <c r="G49" s="231" t="str">
        <f>VLOOKUP(A49,Feuil1!$A$3:$B$14,2,FALSE)</f>
        <v>Triton palmé</v>
      </c>
      <c r="H49" s="231">
        <f>VLOOKUP(G49,Feuil1!$A$29:$B$40,2,FALSE)</f>
        <v>1</v>
      </c>
      <c r="I49" s="231">
        <f>VLOOKUP(C49,Feuil1!$A$21:$C$26,3,FALSE)</f>
        <v>1</v>
      </c>
      <c r="J49" s="231" t="str">
        <f>VLOOKUP(G49,Feuil1!$A$29:$C$40,3,FALSE)</f>
        <v>urodèle</v>
      </c>
    </row>
    <row r="50" spans="1:10" x14ac:dyDescent="0.25">
      <c r="A50" s="228" t="s">
        <v>44</v>
      </c>
      <c r="B50" s="228" t="s">
        <v>20</v>
      </c>
      <c r="C50" s="228" t="s">
        <v>67</v>
      </c>
      <c r="D50" s="228">
        <v>2019</v>
      </c>
      <c r="E50" s="228" t="s">
        <v>98</v>
      </c>
      <c r="F50" s="228"/>
      <c r="G50" s="228" t="str">
        <f>VLOOKUP(A50,Feuil1!$A$3:$B$14,2,FALSE)</f>
        <v>Triton palmé</v>
      </c>
      <c r="H50" s="228">
        <f>VLOOKUP(G50,Feuil1!$A$29:$B$40,2,FALSE)</f>
        <v>1</v>
      </c>
      <c r="I50" s="228">
        <f>VLOOKUP(C50,Feuil1!$A$21:$C$26,3,FALSE)</f>
        <v>1</v>
      </c>
      <c r="J50" s="228" t="str">
        <f>VLOOKUP(G50,Feuil1!$A$29:$C$40,3,FALSE)</f>
        <v>urodèle</v>
      </c>
    </row>
    <row r="51" spans="1:10" x14ac:dyDescent="0.25">
      <c r="A51" s="231" t="s">
        <v>44</v>
      </c>
      <c r="B51" s="231" t="s">
        <v>21</v>
      </c>
      <c r="C51" s="231" t="s">
        <v>67</v>
      </c>
      <c r="D51" s="231">
        <v>2015</v>
      </c>
      <c r="E51" s="231" t="s">
        <v>81</v>
      </c>
      <c r="F51" s="231"/>
      <c r="G51" s="231" t="str">
        <f>VLOOKUP(A51,Feuil1!$A$3:$B$14,2,FALSE)</f>
        <v>Triton palmé</v>
      </c>
      <c r="H51" s="231">
        <f>VLOOKUP(G51,Feuil1!$A$29:$B$40,2,FALSE)</f>
        <v>1</v>
      </c>
      <c r="I51" s="231">
        <f>VLOOKUP(C51,Feuil1!$A$21:$C$26,3,FALSE)</f>
        <v>1</v>
      </c>
      <c r="J51" s="231" t="str">
        <f>VLOOKUP(G51,Feuil1!$A$29:$C$40,3,FALSE)</f>
        <v>urodèle</v>
      </c>
    </row>
    <row r="52" spans="1:10" ht="30" x14ac:dyDescent="0.25">
      <c r="A52" s="228" t="s">
        <v>44</v>
      </c>
      <c r="B52" s="228" t="s">
        <v>28</v>
      </c>
      <c r="C52" s="229" t="s">
        <v>102</v>
      </c>
      <c r="D52" s="228">
        <v>2019</v>
      </c>
      <c r="E52" s="228" t="s">
        <v>81</v>
      </c>
      <c r="F52" s="228"/>
      <c r="G52" s="228" t="str">
        <f>VLOOKUP(A52,Feuil1!$A$3:$B$14,2,FALSE)</f>
        <v>Triton palmé</v>
      </c>
      <c r="H52" s="228">
        <f>VLOOKUP(G52,Feuil1!$A$29:$B$40,2,FALSE)</f>
        <v>1</v>
      </c>
      <c r="I52" s="228">
        <f>VLOOKUP(C52,Feuil1!$A$21:$C$26,3,FALSE)</f>
        <v>1</v>
      </c>
      <c r="J52" s="228" t="str">
        <f>VLOOKUP(G52,Feuil1!$A$29:$C$40,3,FALSE)</f>
        <v>urodèle</v>
      </c>
    </row>
    <row r="53" spans="1:10" x14ac:dyDescent="0.25">
      <c r="A53" s="231" t="s">
        <v>44</v>
      </c>
      <c r="B53" s="231" t="s">
        <v>35</v>
      </c>
      <c r="C53" s="231" t="s">
        <v>111</v>
      </c>
      <c r="D53" s="231">
        <v>2019</v>
      </c>
      <c r="E53" s="231" t="s">
        <v>89</v>
      </c>
      <c r="F53" s="231">
        <v>35</v>
      </c>
      <c r="G53" s="231" t="str">
        <f>VLOOKUP(A53,Feuil1!$A$3:$B$14,2,FALSE)</f>
        <v>Triton palmé</v>
      </c>
      <c r="H53" s="231">
        <f>VLOOKUP(G53,Feuil1!$A$29:$B$40,2,FALSE)</f>
        <v>1</v>
      </c>
      <c r="I53" s="231">
        <f>VLOOKUP(C53,Feuil1!$A$21:$C$26,3,FALSE)</f>
        <v>1</v>
      </c>
      <c r="J53" s="231" t="str">
        <f>VLOOKUP(G53,Feuil1!$A$29:$C$40,3,FALSE)</f>
        <v>urodèle</v>
      </c>
    </row>
    <row r="54" spans="1:10" x14ac:dyDescent="0.25">
      <c r="A54" s="228" t="s">
        <v>44</v>
      </c>
      <c r="B54" s="228" t="s">
        <v>36</v>
      </c>
      <c r="C54" s="228" t="s">
        <v>111</v>
      </c>
      <c r="D54" s="228">
        <v>2019</v>
      </c>
      <c r="E54" s="228" t="s">
        <v>84</v>
      </c>
      <c r="F54" s="228" t="s">
        <v>76</v>
      </c>
      <c r="G54" s="228" t="str">
        <f>VLOOKUP(A54,Feuil1!$A$3:$B$14,2,FALSE)</f>
        <v>Triton palmé</v>
      </c>
      <c r="H54" s="228">
        <f>VLOOKUP(G54,Feuil1!$A$29:$B$40,2,FALSE)</f>
        <v>1</v>
      </c>
      <c r="I54" s="228">
        <f>VLOOKUP(C54,Feuil1!$A$21:$C$26,3,FALSE)</f>
        <v>1</v>
      </c>
      <c r="J54" s="228" t="str">
        <f>VLOOKUP(G54,Feuil1!$A$29:$C$40,3,FALSE)</f>
        <v>urodèle</v>
      </c>
    </row>
    <row r="55" spans="1:10" x14ac:dyDescent="0.25">
      <c r="A55" s="231" t="s">
        <v>44</v>
      </c>
      <c r="B55" s="231" t="s">
        <v>36</v>
      </c>
      <c r="C55" s="231" t="s">
        <v>66</v>
      </c>
      <c r="D55" s="231">
        <v>2009</v>
      </c>
      <c r="E55" s="231" t="s">
        <v>84</v>
      </c>
      <c r="F55" s="231" t="s">
        <v>76</v>
      </c>
      <c r="G55" s="231" t="str">
        <f>VLOOKUP(A55,Feuil1!$A$3:$B$14,2,FALSE)</f>
        <v>Triton palmé</v>
      </c>
      <c r="H55" s="231">
        <f>VLOOKUP(G55,Feuil1!$A$29:$B$40,2,FALSE)</f>
        <v>1</v>
      </c>
      <c r="I55" s="231">
        <f>VLOOKUP(C55,Feuil1!$A$21:$C$26,3,FALSE)</f>
        <v>1</v>
      </c>
      <c r="J55" s="231" t="str">
        <f>VLOOKUP(G55,Feuil1!$A$29:$C$40,3,FALSE)</f>
        <v>urodèle</v>
      </c>
    </row>
    <row r="56" spans="1:10" x14ac:dyDescent="0.25">
      <c r="A56" s="228" t="s">
        <v>44</v>
      </c>
      <c r="B56" s="228" t="s">
        <v>36</v>
      </c>
      <c r="C56" s="229" t="s">
        <v>67</v>
      </c>
      <c r="D56" s="228">
        <v>2011</v>
      </c>
      <c r="E56" s="228" t="s">
        <v>84</v>
      </c>
      <c r="F56" s="228" t="s">
        <v>76</v>
      </c>
      <c r="G56" s="228" t="str">
        <f>VLOOKUP(A56,Feuil1!$A$3:$B$14,2,FALSE)</f>
        <v>Triton palmé</v>
      </c>
      <c r="H56" s="228">
        <f>VLOOKUP(G56,Feuil1!$A$29:$B$40,2,FALSE)</f>
        <v>1</v>
      </c>
      <c r="I56" s="228">
        <f>VLOOKUP(C56,Feuil1!$A$21:$C$26,3,FALSE)</f>
        <v>1</v>
      </c>
      <c r="J56" s="228" t="str">
        <f>VLOOKUP(G56,Feuil1!$A$29:$C$40,3,FALSE)</f>
        <v>urodèle</v>
      </c>
    </row>
    <row r="57" spans="1:10" ht="30" x14ac:dyDescent="0.25">
      <c r="A57" s="231" t="s">
        <v>45</v>
      </c>
      <c r="B57" s="231" t="s">
        <v>4</v>
      </c>
      <c r="C57" s="232" t="s">
        <v>102</v>
      </c>
      <c r="D57" s="231">
        <v>2018</v>
      </c>
      <c r="E57" s="231" t="s">
        <v>84</v>
      </c>
      <c r="F57" s="231"/>
      <c r="G57" s="231" t="str">
        <f>VLOOKUP(A57,Feuil1!$A$3:$B$14,2,FALSE)</f>
        <v>Triton ponctué</v>
      </c>
      <c r="H57" s="231">
        <f>VLOOKUP(G57,Feuil1!$A$29:$B$40,2,FALSE)</f>
        <v>3</v>
      </c>
      <c r="I57" s="231">
        <f>VLOOKUP(C57,Feuil1!$A$21:$C$26,3,FALSE)</f>
        <v>1</v>
      </c>
      <c r="J57" s="231" t="str">
        <f>VLOOKUP(G57,Feuil1!$A$29:$C$40,3,FALSE)</f>
        <v>urodèle</v>
      </c>
    </row>
    <row r="58" spans="1:10" ht="30" x14ac:dyDescent="0.25">
      <c r="A58" s="228" t="s">
        <v>45</v>
      </c>
      <c r="B58" s="228" t="s">
        <v>12</v>
      </c>
      <c r="C58" s="229" t="s">
        <v>102</v>
      </c>
      <c r="D58" s="228">
        <v>2019</v>
      </c>
      <c r="E58" s="228" t="s">
        <v>84</v>
      </c>
      <c r="F58" s="228" t="s">
        <v>92</v>
      </c>
      <c r="G58" s="228" t="str">
        <f>VLOOKUP(A58,Feuil1!$A$3:$B$14,2,FALSE)</f>
        <v>Triton ponctué</v>
      </c>
      <c r="H58" s="228">
        <f>VLOOKUP(G58,Feuil1!$A$29:$B$40,2,FALSE)</f>
        <v>3</v>
      </c>
      <c r="I58" s="228">
        <f>VLOOKUP(C58,Feuil1!$A$21:$C$26,3,FALSE)</f>
        <v>1</v>
      </c>
      <c r="J58" s="228" t="str">
        <f>VLOOKUP(G58,Feuil1!$A$29:$C$40,3,FALSE)</f>
        <v>urodèle</v>
      </c>
    </row>
    <row r="59" spans="1:10" ht="30" x14ac:dyDescent="0.25">
      <c r="A59" s="231" t="s">
        <v>45</v>
      </c>
      <c r="B59" s="231" t="s">
        <v>28</v>
      </c>
      <c r="C59" s="232" t="s">
        <v>102</v>
      </c>
      <c r="D59" s="231">
        <v>2019</v>
      </c>
      <c r="E59" s="231" t="s">
        <v>89</v>
      </c>
      <c r="F59" s="231"/>
      <c r="G59" s="231" t="str">
        <f>VLOOKUP(A59,Feuil1!$A$3:$B$14,2,FALSE)</f>
        <v>Triton ponctué</v>
      </c>
      <c r="H59" s="231">
        <f>VLOOKUP(G59,Feuil1!$A$29:$B$40,2,FALSE)</f>
        <v>3</v>
      </c>
      <c r="I59" s="231">
        <f>VLOOKUP(C59,Feuil1!$A$21:$C$26,3,FALSE)</f>
        <v>1</v>
      </c>
      <c r="J59" s="231" t="str">
        <f>VLOOKUP(G59,Feuil1!$A$29:$C$40,3,FALSE)</f>
        <v>urodèle</v>
      </c>
    </row>
    <row r="60" spans="1:10" x14ac:dyDescent="0.25">
      <c r="A60" s="228" t="s">
        <v>45</v>
      </c>
      <c r="B60" s="228" t="s">
        <v>36</v>
      </c>
      <c r="C60" s="228" t="s">
        <v>66</v>
      </c>
      <c r="D60" s="228">
        <v>2009</v>
      </c>
      <c r="E60" s="228" t="s">
        <v>84</v>
      </c>
      <c r="F60" s="228">
        <v>30</v>
      </c>
      <c r="G60" s="228" t="str">
        <f>VLOOKUP(A60,Feuil1!$A$3:$B$14,2,FALSE)</f>
        <v>Triton ponctué</v>
      </c>
      <c r="H60" s="228">
        <f>VLOOKUP(G60,Feuil1!$A$29:$B$40,2,FALSE)</f>
        <v>3</v>
      </c>
      <c r="I60" s="228">
        <f>VLOOKUP(C60,Feuil1!$A$21:$C$26,3,FALSE)</f>
        <v>1</v>
      </c>
      <c r="J60" s="228" t="str">
        <f>VLOOKUP(G60,Feuil1!$A$29:$C$40,3,FALSE)</f>
        <v>urodèle</v>
      </c>
    </row>
    <row r="61" spans="1:10" x14ac:dyDescent="0.25">
      <c r="A61" s="231" t="s">
        <v>45</v>
      </c>
      <c r="B61" s="231" t="s">
        <v>36</v>
      </c>
      <c r="C61" s="231" t="s">
        <v>67</v>
      </c>
      <c r="D61" s="231">
        <v>2011</v>
      </c>
      <c r="E61" s="231" t="s">
        <v>84</v>
      </c>
      <c r="F61" s="231">
        <v>30</v>
      </c>
      <c r="G61" s="231" t="str">
        <f>VLOOKUP(A61,Feuil1!$A$3:$B$14,2,FALSE)</f>
        <v>Triton ponctué</v>
      </c>
      <c r="H61" s="231">
        <f>VLOOKUP(G61,Feuil1!$A$29:$B$40,2,FALSE)</f>
        <v>3</v>
      </c>
      <c r="I61" s="231">
        <f>VLOOKUP(C61,Feuil1!$A$21:$C$26,3,FALSE)</f>
        <v>1</v>
      </c>
      <c r="J61" s="231" t="str">
        <f>VLOOKUP(G61,Feuil1!$A$29:$C$40,3,FALSE)</f>
        <v>urodèle</v>
      </c>
    </row>
    <row r="62" spans="1:10" x14ac:dyDescent="0.25">
      <c r="A62" s="228" t="s">
        <v>46</v>
      </c>
      <c r="B62" s="228" t="s">
        <v>0</v>
      </c>
      <c r="C62" s="229" t="s">
        <v>67</v>
      </c>
      <c r="D62" s="228">
        <v>2017</v>
      </c>
      <c r="E62" s="228" t="s">
        <v>82</v>
      </c>
      <c r="F62" s="228"/>
      <c r="G62" s="228" t="str">
        <f>VLOOKUP(A62,Feuil1!$A$3:$B$14,2,FALSE)</f>
        <v>Grenouille commune</v>
      </c>
      <c r="H62" s="228">
        <f>VLOOKUP(G62,Feuil1!$A$29:$B$40,2,FALSE)</f>
        <v>1</v>
      </c>
      <c r="I62" s="228">
        <f>VLOOKUP(C62,Feuil1!$A$21:$C$26,3,FALSE)</f>
        <v>1</v>
      </c>
      <c r="J62" s="228" t="str">
        <f>VLOOKUP(G62,Feuil1!$A$29:$C$40,3,FALSE)</f>
        <v>anoure</v>
      </c>
    </row>
    <row r="63" spans="1:10" x14ac:dyDescent="0.25">
      <c r="A63" s="231" t="s">
        <v>46</v>
      </c>
      <c r="B63" s="231" t="s">
        <v>2</v>
      </c>
      <c r="C63" s="231" t="s">
        <v>67</v>
      </c>
      <c r="D63" s="231">
        <v>2017</v>
      </c>
      <c r="E63" s="231" t="s">
        <v>82</v>
      </c>
      <c r="F63" s="231"/>
      <c r="G63" s="231" t="str">
        <f>VLOOKUP(A63,Feuil1!$A$3:$B$14,2,FALSE)</f>
        <v>Grenouille commune</v>
      </c>
      <c r="H63" s="231">
        <f>VLOOKUP(G63,Feuil1!$A$29:$B$40,2,FALSE)</f>
        <v>1</v>
      </c>
      <c r="I63" s="231">
        <f>VLOOKUP(C63,Feuil1!$A$21:$C$26,3,FALSE)</f>
        <v>1</v>
      </c>
      <c r="J63" s="231" t="str">
        <f>VLOOKUP(G63,Feuil1!$A$29:$C$40,3,FALSE)</f>
        <v>anoure</v>
      </c>
    </row>
    <row r="64" spans="1:10" x14ac:dyDescent="0.25">
      <c r="A64" s="228" t="s">
        <v>46</v>
      </c>
      <c r="B64" s="228" t="s">
        <v>4</v>
      </c>
      <c r="C64" s="229" t="s">
        <v>67</v>
      </c>
      <c r="D64" s="228">
        <v>2002</v>
      </c>
      <c r="E64" s="228" t="s">
        <v>82</v>
      </c>
      <c r="F64" s="228"/>
      <c r="G64" s="228" t="str">
        <f>VLOOKUP(A64,Feuil1!$A$3:$B$14,2,FALSE)</f>
        <v>Grenouille commune</v>
      </c>
      <c r="H64" s="228">
        <f>VLOOKUP(G64,Feuil1!$A$29:$B$40,2,FALSE)</f>
        <v>1</v>
      </c>
      <c r="I64" s="228">
        <f>VLOOKUP(C64,Feuil1!$A$21:$C$26,3,FALSE)</f>
        <v>1</v>
      </c>
      <c r="J64" s="228" t="str">
        <f>VLOOKUP(G64,Feuil1!$A$29:$C$40,3,FALSE)</f>
        <v>anoure</v>
      </c>
    </row>
    <row r="65" spans="1:10" ht="30" x14ac:dyDescent="0.25">
      <c r="A65" s="231" t="s">
        <v>46</v>
      </c>
      <c r="B65" s="231" t="s">
        <v>4</v>
      </c>
      <c r="C65" s="232" t="s">
        <v>102</v>
      </c>
      <c r="D65" s="231">
        <v>2019</v>
      </c>
      <c r="E65" s="231" t="s">
        <v>82</v>
      </c>
      <c r="F65" s="231"/>
      <c r="G65" s="231" t="str">
        <f>VLOOKUP(A65,Feuil1!$A$3:$B$14,2,FALSE)</f>
        <v>Grenouille commune</v>
      </c>
      <c r="H65" s="231">
        <f>VLOOKUP(G65,Feuil1!$A$29:$B$40,2,FALSE)</f>
        <v>1</v>
      </c>
      <c r="I65" s="231">
        <f>VLOOKUP(C65,Feuil1!$A$21:$C$26,3,FALSE)</f>
        <v>1</v>
      </c>
      <c r="J65" s="231" t="str">
        <f>VLOOKUP(G65,Feuil1!$A$29:$C$40,3,FALSE)</f>
        <v>anoure</v>
      </c>
    </row>
    <row r="66" spans="1:10" x14ac:dyDescent="0.25">
      <c r="A66" s="228" t="s">
        <v>46</v>
      </c>
      <c r="B66" s="228" t="s">
        <v>6</v>
      </c>
      <c r="C66" s="228" t="s">
        <v>67</v>
      </c>
      <c r="D66" s="228">
        <v>2020</v>
      </c>
      <c r="E66" s="228" t="s">
        <v>81</v>
      </c>
      <c r="F66" s="228"/>
      <c r="G66" s="228" t="str">
        <f>VLOOKUP(A66,Feuil1!$A$3:$B$14,2,FALSE)</f>
        <v>Grenouille commune</v>
      </c>
      <c r="H66" s="228">
        <f>VLOOKUP(G66,Feuil1!$A$29:$B$40,2,FALSE)</f>
        <v>1</v>
      </c>
      <c r="I66" s="228">
        <f>VLOOKUP(C66,Feuil1!$A$21:$C$26,3,FALSE)</f>
        <v>1</v>
      </c>
      <c r="J66" s="228" t="str">
        <f>VLOOKUP(G66,Feuil1!$A$29:$C$40,3,FALSE)</f>
        <v>anoure</v>
      </c>
    </row>
    <row r="67" spans="1:10" x14ac:dyDescent="0.25">
      <c r="A67" s="231" t="s">
        <v>46</v>
      </c>
      <c r="B67" s="231" t="s">
        <v>10</v>
      </c>
      <c r="C67" s="231" t="s">
        <v>67</v>
      </c>
      <c r="D67" s="231">
        <v>2018</v>
      </c>
      <c r="E67" s="231" t="s">
        <v>89</v>
      </c>
      <c r="F67" s="231"/>
      <c r="G67" s="231" t="str">
        <f>VLOOKUP(A67,Feuil1!$A$3:$B$14,2,FALSE)</f>
        <v>Grenouille commune</v>
      </c>
      <c r="H67" s="231">
        <f>VLOOKUP(G67,Feuil1!$A$29:$B$40,2,FALSE)</f>
        <v>1</v>
      </c>
      <c r="I67" s="231">
        <f>VLOOKUP(C67,Feuil1!$A$21:$C$26,3,FALSE)</f>
        <v>1</v>
      </c>
      <c r="J67" s="231" t="str">
        <f>VLOOKUP(G67,Feuil1!$A$29:$C$40,3,FALSE)</f>
        <v>anoure</v>
      </c>
    </row>
    <row r="68" spans="1:10" x14ac:dyDescent="0.25">
      <c r="A68" s="228" t="s">
        <v>46</v>
      </c>
      <c r="B68" s="228" t="s">
        <v>12</v>
      </c>
      <c r="C68" s="229" t="s">
        <v>66</v>
      </c>
      <c r="D68" s="228">
        <v>2002</v>
      </c>
      <c r="E68" s="228"/>
      <c r="F68" s="228"/>
      <c r="G68" s="228" t="str">
        <f>VLOOKUP(A68,Feuil1!$A$3:$B$14,2,FALSE)</f>
        <v>Grenouille commune</v>
      </c>
      <c r="H68" s="228">
        <f>VLOOKUP(G68,Feuil1!$A$29:$B$40,2,FALSE)</f>
        <v>1</v>
      </c>
      <c r="I68" s="228">
        <f>VLOOKUP(C68,Feuil1!$A$21:$C$26,3,FALSE)</f>
        <v>1</v>
      </c>
      <c r="J68" s="228" t="str">
        <f>VLOOKUP(G68,Feuil1!$A$29:$C$40,3,FALSE)</f>
        <v>anoure</v>
      </c>
    </row>
    <row r="69" spans="1:10" ht="30" x14ac:dyDescent="0.25">
      <c r="A69" s="231" t="s">
        <v>46</v>
      </c>
      <c r="B69" s="231" t="s">
        <v>14</v>
      </c>
      <c r="C69" s="232" t="s">
        <v>102</v>
      </c>
      <c r="D69" s="231">
        <v>2014</v>
      </c>
      <c r="E69" s="231" t="s">
        <v>81</v>
      </c>
      <c r="F69" s="231"/>
      <c r="G69" s="231" t="str">
        <f>VLOOKUP(A69,Feuil1!$A$3:$B$14,2,FALSE)</f>
        <v>Grenouille commune</v>
      </c>
      <c r="H69" s="231">
        <f>VLOOKUP(G69,Feuil1!$A$29:$B$40,2,FALSE)</f>
        <v>1</v>
      </c>
      <c r="I69" s="231">
        <f>VLOOKUP(C69,Feuil1!$A$21:$C$26,3,FALSE)</f>
        <v>1</v>
      </c>
      <c r="J69" s="231" t="str">
        <f>VLOOKUP(G69,Feuil1!$A$29:$C$40,3,FALSE)</f>
        <v>anoure</v>
      </c>
    </row>
    <row r="70" spans="1:10" x14ac:dyDescent="0.25">
      <c r="A70" s="228" t="s">
        <v>46</v>
      </c>
      <c r="B70" s="228" t="s">
        <v>16</v>
      </c>
      <c r="C70" s="229" t="s">
        <v>67</v>
      </c>
      <c r="D70" s="228">
        <v>2018</v>
      </c>
      <c r="E70" s="228" t="s">
        <v>97</v>
      </c>
      <c r="F70" s="228"/>
      <c r="G70" s="228" t="str">
        <f>VLOOKUP(A70,Feuil1!$A$3:$B$14,2,FALSE)</f>
        <v>Grenouille commune</v>
      </c>
      <c r="H70" s="228">
        <f>VLOOKUP(G70,Feuil1!$A$29:$B$40,2,FALSE)</f>
        <v>1</v>
      </c>
      <c r="I70" s="228">
        <f>VLOOKUP(C70,Feuil1!$A$21:$C$26,3,FALSE)</f>
        <v>1</v>
      </c>
      <c r="J70" s="228" t="str">
        <f>VLOOKUP(G70,Feuil1!$A$29:$C$40,3,FALSE)</f>
        <v>anoure</v>
      </c>
    </row>
    <row r="71" spans="1:10" x14ac:dyDescent="0.25">
      <c r="A71" s="231" t="s">
        <v>46</v>
      </c>
      <c r="B71" s="231" t="s">
        <v>17</v>
      </c>
      <c r="C71" s="232" t="s">
        <v>67</v>
      </c>
      <c r="D71" s="231">
        <v>2019</v>
      </c>
      <c r="E71" s="231" t="s">
        <v>89</v>
      </c>
      <c r="F71" s="231"/>
      <c r="G71" s="231" t="str">
        <f>VLOOKUP(A71,Feuil1!$A$3:$B$14,2,FALSE)</f>
        <v>Grenouille commune</v>
      </c>
      <c r="H71" s="231">
        <f>VLOOKUP(G71,Feuil1!$A$29:$B$40,2,FALSE)</f>
        <v>1</v>
      </c>
      <c r="I71" s="231">
        <f>VLOOKUP(C71,Feuil1!$A$21:$C$26,3,FALSE)</f>
        <v>1</v>
      </c>
      <c r="J71" s="231" t="str">
        <f>VLOOKUP(G71,Feuil1!$A$29:$C$40,3,FALSE)</f>
        <v>anoure</v>
      </c>
    </row>
    <row r="72" spans="1:10" ht="30" x14ac:dyDescent="0.25">
      <c r="A72" s="228" t="s">
        <v>46</v>
      </c>
      <c r="B72" s="228" t="s">
        <v>17</v>
      </c>
      <c r="C72" s="229" t="s">
        <v>102</v>
      </c>
      <c r="D72" s="228">
        <v>2019</v>
      </c>
      <c r="E72" s="228" t="s">
        <v>89</v>
      </c>
      <c r="F72" s="228"/>
      <c r="G72" s="228" t="str">
        <f>VLOOKUP(A72,Feuil1!$A$3:$B$14,2,FALSE)</f>
        <v>Grenouille commune</v>
      </c>
      <c r="H72" s="228">
        <f>VLOOKUP(G72,Feuil1!$A$29:$B$40,2,FALSE)</f>
        <v>1</v>
      </c>
      <c r="I72" s="228">
        <f>VLOOKUP(C72,Feuil1!$A$21:$C$26,3,FALSE)</f>
        <v>1</v>
      </c>
      <c r="J72" s="228" t="str">
        <f>VLOOKUP(G72,Feuil1!$A$29:$C$40,3,FALSE)</f>
        <v>anoure</v>
      </c>
    </row>
    <row r="73" spans="1:10" x14ac:dyDescent="0.25">
      <c r="A73" s="231" t="s">
        <v>46</v>
      </c>
      <c r="B73" s="231" t="s">
        <v>18</v>
      </c>
      <c r="C73" s="232" t="s">
        <v>67</v>
      </c>
      <c r="D73" s="231">
        <v>2020</v>
      </c>
      <c r="E73" s="231" t="s">
        <v>81</v>
      </c>
      <c r="F73" s="231"/>
      <c r="G73" s="231" t="str">
        <f>VLOOKUP(A73,Feuil1!$A$3:$B$14,2,FALSE)</f>
        <v>Grenouille commune</v>
      </c>
      <c r="H73" s="231">
        <f>VLOOKUP(G73,Feuil1!$A$29:$B$40,2,FALSE)</f>
        <v>1</v>
      </c>
      <c r="I73" s="231">
        <f>VLOOKUP(C73,Feuil1!$A$21:$C$26,3,FALSE)</f>
        <v>1</v>
      </c>
      <c r="J73" s="231" t="str">
        <f>VLOOKUP(G73,Feuil1!$A$29:$C$40,3,FALSE)</f>
        <v>anoure</v>
      </c>
    </row>
    <row r="74" spans="1:10" ht="30" x14ac:dyDescent="0.25">
      <c r="A74" s="228" t="s">
        <v>46</v>
      </c>
      <c r="B74" s="228" t="s">
        <v>19</v>
      </c>
      <c r="C74" s="229" t="s">
        <v>102</v>
      </c>
      <c r="D74" s="228">
        <v>2017</v>
      </c>
      <c r="E74" s="228" t="s">
        <v>81</v>
      </c>
      <c r="F74" s="228"/>
      <c r="G74" s="228" t="str">
        <f>VLOOKUP(A74,Feuil1!$A$3:$B$14,2,FALSE)</f>
        <v>Grenouille commune</v>
      </c>
      <c r="H74" s="228">
        <f>VLOOKUP(G74,Feuil1!$A$29:$B$40,2,FALSE)</f>
        <v>1</v>
      </c>
      <c r="I74" s="228">
        <f>VLOOKUP(C74,Feuil1!$A$21:$C$26,3,FALSE)</f>
        <v>1</v>
      </c>
      <c r="J74" s="228" t="str">
        <f>VLOOKUP(G74,Feuil1!$A$29:$C$40,3,FALSE)</f>
        <v>anoure</v>
      </c>
    </row>
    <row r="75" spans="1:10" ht="30" x14ac:dyDescent="0.25">
      <c r="A75" s="231" t="s">
        <v>46</v>
      </c>
      <c r="B75" s="231" t="s">
        <v>21</v>
      </c>
      <c r="C75" s="232" t="s">
        <v>102</v>
      </c>
      <c r="D75" s="231">
        <v>2019</v>
      </c>
      <c r="E75" s="231" t="s">
        <v>84</v>
      </c>
      <c r="F75" s="231"/>
      <c r="G75" s="231" t="str">
        <f>VLOOKUP(A75,Feuil1!$A$3:$B$14,2,FALSE)</f>
        <v>Grenouille commune</v>
      </c>
      <c r="H75" s="231">
        <f>VLOOKUP(G75,Feuil1!$A$29:$B$40,2,FALSE)</f>
        <v>1</v>
      </c>
      <c r="I75" s="231">
        <f>VLOOKUP(C75,Feuil1!$A$21:$C$26,3,FALSE)</f>
        <v>1</v>
      </c>
      <c r="J75" s="231" t="str">
        <f>VLOOKUP(G75,Feuil1!$A$29:$C$40,3,FALSE)</f>
        <v>anoure</v>
      </c>
    </row>
    <row r="76" spans="1:10" ht="30" x14ac:dyDescent="0.25">
      <c r="A76" s="228" t="s">
        <v>46</v>
      </c>
      <c r="B76" s="228" t="s">
        <v>28</v>
      </c>
      <c r="C76" s="229" t="s">
        <v>102</v>
      </c>
      <c r="D76" s="228">
        <v>2016</v>
      </c>
      <c r="E76" s="228" t="s">
        <v>81</v>
      </c>
      <c r="F76" s="228"/>
      <c r="G76" s="228" t="str">
        <f>VLOOKUP(A76,Feuil1!$A$3:$B$14,2,FALSE)</f>
        <v>Grenouille commune</v>
      </c>
      <c r="H76" s="228">
        <f>VLOOKUP(G76,Feuil1!$A$29:$B$40,2,FALSE)</f>
        <v>1</v>
      </c>
      <c r="I76" s="228">
        <f>VLOOKUP(C76,Feuil1!$A$21:$C$26,3,FALSE)</f>
        <v>1</v>
      </c>
      <c r="J76" s="228" t="str">
        <f>VLOOKUP(G76,Feuil1!$A$29:$C$40,3,FALSE)</f>
        <v>anoure</v>
      </c>
    </row>
    <row r="77" spans="1:10" x14ac:dyDescent="0.25">
      <c r="A77" s="231" t="s">
        <v>46</v>
      </c>
      <c r="B77" s="231" t="s">
        <v>29</v>
      </c>
      <c r="C77" s="232" t="s">
        <v>67</v>
      </c>
      <c r="D77" s="231">
        <v>2020</v>
      </c>
      <c r="E77" s="231"/>
      <c r="F77" s="231"/>
      <c r="G77" s="231" t="str">
        <f>VLOOKUP(A77,Feuil1!$A$3:$B$14,2,FALSE)</f>
        <v>Grenouille commune</v>
      </c>
      <c r="H77" s="231">
        <f>VLOOKUP(G77,Feuil1!$A$29:$B$40,2,FALSE)</f>
        <v>1</v>
      </c>
      <c r="I77" s="231">
        <f>VLOOKUP(C77,Feuil1!$A$21:$C$26,3,FALSE)</f>
        <v>1</v>
      </c>
      <c r="J77" s="231" t="str">
        <f>VLOOKUP(G77,Feuil1!$A$29:$C$40,3,FALSE)</f>
        <v>anoure</v>
      </c>
    </row>
    <row r="78" spans="1:10" ht="30" x14ac:dyDescent="0.25">
      <c r="A78" s="228" t="s">
        <v>46</v>
      </c>
      <c r="B78" s="228" t="s">
        <v>32</v>
      </c>
      <c r="C78" s="229" t="s">
        <v>102</v>
      </c>
      <c r="D78" s="228">
        <v>2014</v>
      </c>
      <c r="E78" s="228" t="s">
        <v>81</v>
      </c>
      <c r="F78" s="228"/>
      <c r="G78" s="228" t="str">
        <f>VLOOKUP(A78,Feuil1!$A$3:$B$14,2,FALSE)</f>
        <v>Grenouille commune</v>
      </c>
      <c r="H78" s="228">
        <f>VLOOKUP(G78,Feuil1!$A$29:$B$40,2,FALSE)</f>
        <v>1</v>
      </c>
      <c r="I78" s="228">
        <f>VLOOKUP(C78,Feuil1!$A$21:$C$26,3,FALSE)</f>
        <v>1</v>
      </c>
      <c r="J78" s="228" t="str">
        <f>VLOOKUP(G78,Feuil1!$A$29:$C$40,3,FALSE)</f>
        <v>anoure</v>
      </c>
    </row>
    <row r="79" spans="1:10" x14ac:dyDescent="0.25">
      <c r="A79" s="231" t="s">
        <v>46</v>
      </c>
      <c r="B79" s="231" t="s">
        <v>33</v>
      </c>
      <c r="C79" s="232" t="s">
        <v>67</v>
      </c>
      <c r="D79" s="231">
        <v>2020</v>
      </c>
      <c r="E79" s="231" t="s">
        <v>81</v>
      </c>
      <c r="F79" s="231"/>
      <c r="G79" s="231" t="str">
        <f>VLOOKUP(A79,Feuil1!$A$3:$B$14,2,FALSE)</f>
        <v>Grenouille commune</v>
      </c>
      <c r="H79" s="231">
        <f>VLOOKUP(G79,Feuil1!$A$29:$B$40,2,FALSE)</f>
        <v>1</v>
      </c>
      <c r="I79" s="231">
        <f>VLOOKUP(C79,Feuil1!$A$21:$C$26,3,FALSE)</f>
        <v>1</v>
      </c>
      <c r="J79" s="231" t="str">
        <f>VLOOKUP(G79,Feuil1!$A$29:$C$40,3,FALSE)</f>
        <v>anoure</v>
      </c>
    </row>
    <row r="80" spans="1:10" x14ac:dyDescent="0.25">
      <c r="A80" s="228" t="s">
        <v>46</v>
      </c>
      <c r="B80" s="228" t="s">
        <v>35</v>
      </c>
      <c r="C80" s="229" t="s">
        <v>67</v>
      </c>
      <c r="D80" s="228">
        <v>2018</v>
      </c>
      <c r="E80" s="228" t="s">
        <v>89</v>
      </c>
      <c r="F80" s="228"/>
      <c r="G80" s="228" t="str">
        <f>VLOOKUP(A80,Feuil1!$A$3:$B$14,2,FALSE)</f>
        <v>Grenouille commune</v>
      </c>
      <c r="H80" s="228">
        <f>VLOOKUP(G80,Feuil1!$A$29:$B$40,2,FALSE)</f>
        <v>1</v>
      </c>
      <c r="I80" s="228">
        <f>VLOOKUP(C80,Feuil1!$A$21:$C$26,3,FALSE)</f>
        <v>1</v>
      </c>
      <c r="J80" s="228" t="str">
        <f>VLOOKUP(G80,Feuil1!$A$29:$C$40,3,FALSE)</f>
        <v>anoure</v>
      </c>
    </row>
    <row r="81" spans="1:10" ht="30" x14ac:dyDescent="0.25">
      <c r="A81" s="231" t="s">
        <v>47</v>
      </c>
      <c r="B81" s="231" t="s">
        <v>1</v>
      </c>
      <c r="C81" s="232" t="s">
        <v>102</v>
      </c>
      <c r="D81" s="231">
        <v>2015</v>
      </c>
      <c r="E81" s="231" t="s">
        <v>89</v>
      </c>
      <c r="F81" s="231"/>
      <c r="G81" s="231" t="str">
        <f>VLOOKUP(A81,Feuil1!$A$3:$B$14,2,FALSE)</f>
        <v>Grenouille rieuse</v>
      </c>
      <c r="H81" s="231">
        <f>VLOOKUP(G81,Feuil1!$A$29:$B$40,2,FALSE)</f>
        <v>1</v>
      </c>
      <c r="I81" s="231">
        <f>VLOOKUP(C81,Feuil1!$A$21:$C$26,3,FALSE)</f>
        <v>1</v>
      </c>
      <c r="J81" s="231" t="str">
        <f>VLOOKUP(G81,Feuil1!$A$29:$C$40,3,FALSE)</f>
        <v>anoure</v>
      </c>
    </row>
    <row r="82" spans="1:10" x14ac:dyDescent="0.25">
      <c r="A82" s="228" t="s">
        <v>47</v>
      </c>
      <c r="B82" s="228" t="s">
        <v>4</v>
      </c>
      <c r="C82" s="229" t="s">
        <v>67</v>
      </c>
      <c r="D82" s="228" t="s">
        <v>86</v>
      </c>
      <c r="E82" s="228" t="s">
        <v>84</v>
      </c>
      <c r="F82" s="228"/>
      <c r="G82" s="228" t="str">
        <f>VLOOKUP(A82,Feuil1!$A$3:$B$14,2,FALSE)</f>
        <v>Grenouille rieuse</v>
      </c>
      <c r="H82" s="228">
        <f>VLOOKUP(G82,Feuil1!$A$29:$B$40,2,FALSE)</f>
        <v>1</v>
      </c>
      <c r="I82" s="228">
        <f>VLOOKUP(C82,Feuil1!$A$21:$C$26,3,FALSE)</f>
        <v>1</v>
      </c>
      <c r="J82" s="228" t="str">
        <f>VLOOKUP(G82,Feuil1!$A$29:$C$40,3,FALSE)</f>
        <v>anoure</v>
      </c>
    </row>
    <row r="83" spans="1:10" ht="30" x14ac:dyDescent="0.25">
      <c r="A83" s="231" t="s">
        <v>47</v>
      </c>
      <c r="B83" s="231" t="s">
        <v>4</v>
      </c>
      <c r="C83" s="232" t="s">
        <v>102</v>
      </c>
      <c r="D83" s="231">
        <v>2019</v>
      </c>
      <c r="E83" s="231" t="s">
        <v>84</v>
      </c>
      <c r="F83" s="231"/>
      <c r="G83" s="231" t="str">
        <f>VLOOKUP(A83,Feuil1!$A$3:$B$14,2,FALSE)</f>
        <v>Grenouille rieuse</v>
      </c>
      <c r="H83" s="231">
        <f>VLOOKUP(G83,Feuil1!$A$29:$B$40,2,FALSE)</f>
        <v>1</v>
      </c>
      <c r="I83" s="231">
        <f>VLOOKUP(C83,Feuil1!$A$21:$C$26,3,FALSE)</f>
        <v>1</v>
      </c>
      <c r="J83" s="231" t="str">
        <f>VLOOKUP(G83,Feuil1!$A$29:$C$40,3,FALSE)</f>
        <v>anoure</v>
      </c>
    </row>
    <row r="84" spans="1:10" ht="30" x14ac:dyDescent="0.25">
      <c r="A84" s="228" t="s">
        <v>47</v>
      </c>
      <c r="B84" s="231" t="s">
        <v>5</v>
      </c>
      <c r="C84" s="229" t="s">
        <v>102</v>
      </c>
      <c r="D84" s="228">
        <v>2016</v>
      </c>
      <c r="E84" s="228" t="s">
        <v>81</v>
      </c>
      <c r="F84" s="228"/>
      <c r="G84" s="228" t="str">
        <f>VLOOKUP(A84,Feuil1!$A$3:$B$14,2,FALSE)</f>
        <v>Grenouille rieuse</v>
      </c>
      <c r="H84" s="228">
        <f>VLOOKUP(G84,Feuil1!$A$29:$B$40,2,FALSE)</f>
        <v>1</v>
      </c>
      <c r="I84" s="228">
        <f>VLOOKUP(C84,Feuil1!$A$21:$C$26,3,FALSE)</f>
        <v>1</v>
      </c>
      <c r="J84" s="228" t="str">
        <f>VLOOKUP(G84,Feuil1!$A$29:$C$40,3,FALSE)</f>
        <v>anoure</v>
      </c>
    </row>
    <row r="85" spans="1:10" x14ac:dyDescent="0.25">
      <c r="A85" s="231" t="s">
        <v>47</v>
      </c>
      <c r="B85" s="231" t="s">
        <v>6</v>
      </c>
      <c r="C85" s="232" t="s">
        <v>67</v>
      </c>
      <c r="D85" s="231">
        <v>2020</v>
      </c>
      <c r="E85" s="231" t="s">
        <v>81</v>
      </c>
      <c r="F85" s="231"/>
      <c r="G85" s="231" t="str">
        <f>VLOOKUP(A85,Feuil1!$A$3:$B$14,2,FALSE)</f>
        <v>Grenouille rieuse</v>
      </c>
      <c r="H85" s="231">
        <f>VLOOKUP(G85,Feuil1!$A$29:$B$40,2,FALSE)</f>
        <v>1</v>
      </c>
      <c r="I85" s="231">
        <f>VLOOKUP(C85,Feuil1!$A$21:$C$26,3,FALSE)</f>
        <v>1</v>
      </c>
      <c r="J85" s="231" t="str">
        <f>VLOOKUP(G85,Feuil1!$A$29:$C$40,3,FALSE)</f>
        <v>anoure</v>
      </c>
    </row>
    <row r="86" spans="1:10" ht="30" x14ac:dyDescent="0.25">
      <c r="A86" s="228" t="s">
        <v>47</v>
      </c>
      <c r="B86" s="228" t="s">
        <v>8</v>
      </c>
      <c r="C86" s="229" t="s">
        <v>102</v>
      </c>
      <c r="D86" s="228">
        <v>2015</v>
      </c>
      <c r="E86" s="228" t="s">
        <v>89</v>
      </c>
      <c r="F86" s="228"/>
      <c r="G86" s="228" t="str">
        <f>VLOOKUP(A86,Feuil1!$A$3:$B$14,2,FALSE)</f>
        <v>Grenouille rieuse</v>
      </c>
      <c r="H86" s="228">
        <f>VLOOKUP(G86,Feuil1!$A$29:$B$40,2,FALSE)</f>
        <v>1</v>
      </c>
      <c r="I86" s="228">
        <f>VLOOKUP(C86,Feuil1!$A$21:$C$26,3,FALSE)</f>
        <v>1</v>
      </c>
      <c r="J86" s="228" t="str">
        <f>VLOOKUP(G86,Feuil1!$A$29:$C$40,3,FALSE)</f>
        <v>anoure</v>
      </c>
    </row>
    <row r="87" spans="1:10" ht="30" x14ac:dyDescent="0.25">
      <c r="A87" s="231" t="s">
        <v>47</v>
      </c>
      <c r="B87" s="231" t="s">
        <v>9</v>
      </c>
      <c r="C87" s="232" t="s">
        <v>102</v>
      </c>
      <c r="D87" s="231">
        <v>2014</v>
      </c>
      <c r="E87" s="231" t="s">
        <v>84</v>
      </c>
      <c r="F87" s="231"/>
      <c r="G87" s="231" t="str">
        <f>VLOOKUP(A87,Feuil1!$A$3:$B$14,2,FALSE)</f>
        <v>Grenouille rieuse</v>
      </c>
      <c r="H87" s="231">
        <f>VLOOKUP(G87,Feuil1!$A$29:$B$40,2,FALSE)</f>
        <v>1</v>
      </c>
      <c r="I87" s="231">
        <f>VLOOKUP(C87,Feuil1!$A$21:$C$26,3,FALSE)</f>
        <v>1</v>
      </c>
      <c r="J87" s="231" t="str">
        <f>VLOOKUP(G87,Feuil1!$A$29:$C$40,3,FALSE)</f>
        <v>anoure</v>
      </c>
    </row>
    <row r="88" spans="1:10" x14ac:dyDescent="0.25">
      <c r="A88" s="228" t="s">
        <v>47</v>
      </c>
      <c r="B88" s="228" t="s">
        <v>10</v>
      </c>
      <c r="C88" s="229" t="s">
        <v>67</v>
      </c>
      <c r="D88" s="228">
        <v>2018</v>
      </c>
      <c r="E88" s="228" t="s">
        <v>89</v>
      </c>
      <c r="F88" s="228"/>
      <c r="G88" s="228" t="str">
        <f>VLOOKUP(A88,Feuil1!$A$3:$B$14,2,FALSE)</f>
        <v>Grenouille rieuse</v>
      </c>
      <c r="H88" s="228">
        <f>VLOOKUP(G88,Feuil1!$A$29:$B$40,2,FALSE)</f>
        <v>1</v>
      </c>
      <c r="I88" s="228">
        <f>VLOOKUP(C88,Feuil1!$A$21:$C$26,3,FALSE)</f>
        <v>1</v>
      </c>
      <c r="J88" s="228" t="str">
        <f>VLOOKUP(G88,Feuil1!$A$29:$C$40,3,FALSE)</f>
        <v>anoure</v>
      </c>
    </row>
    <row r="89" spans="1:10" ht="30" x14ac:dyDescent="0.25">
      <c r="A89" s="231" t="s">
        <v>47</v>
      </c>
      <c r="B89" s="231" t="s">
        <v>10</v>
      </c>
      <c r="C89" s="232" t="s">
        <v>102</v>
      </c>
      <c r="D89" s="231">
        <v>2012</v>
      </c>
      <c r="E89" s="231" t="s">
        <v>89</v>
      </c>
      <c r="F89" s="231"/>
      <c r="G89" s="231" t="str">
        <f>VLOOKUP(A89,Feuil1!$A$3:$B$14,2,FALSE)</f>
        <v>Grenouille rieuse</v>
      </c>
      <c r="H89" s="231">
        <f>VLOOKUP(G89,Feuil1!$A$29:$B$40,2,FALSE)</f>
        <v>1</v>
      </c>
      <c r="I89" s="231">
        <f>VLOOKUP(C89,Feuil1!$A$21:$C$26,3,FALSE)</f>
        <v>1</v>
      </c>
      <c r="J89" s="231" t="str">
        <f>VLOOKUP(G89,Feuil1!$A$29:$C$40,3,FALSE)</f>
        <v>anoure</v>
      </c>
    </row>
    <row r="90" spans="1:10" ht="30" x14ac:dyDescent="0.25">
      <c r="A90" s="228" t="s">
        <v>47</v>
      </c>
      <c r="B90" s="228" t="s">
        <v>11</v>
      </c>
      <c r="C90" s="229" t="s">
        <v>102</v>
      </c>
      <c r="D90" s="228">
        <v>2013</v>
      </c>
      <c r="E90" s="228" t="s">
        <v>84</v>
      </c>
      <c r="F90" s="228"/>
      <c r="G90" s="228" t="str">
        <f>VLOOKUP(A90,Feuil1!$A$3:$B$14,2,FALSE)</f>
        <v>Grenouille rieuse</v>
      </c>
      <c r="H90" s="228">
        <f>VLOOKUP(G90,Feuil1!$A$29:$B$40,2,FALSE)</f>
        <v>1</v>
      </c>
      <c r="I90" s="228">
        <f>VLOOKUP(C90,Feuil1!$A$21:$C$26,3,FALSE)</f>
        <v>1</v>
      </c>
      <c r="J90" s="228" t="str">
        <f>VLOOKUP(G90,Feuil1!$A$29:$C$40,3,FALSE)</f>
        <v>anoure</v>
      </c>
    </row>
    <row r="91" spans="1:10" x14ac:dyDescent="0.25">
      <c r="A91" s="231" t="s">
        <v>47</v>
      </c>
      <c r="B91" s="231" t="s">
        <v>12</v>
      </c>
      <c r="C91" s="232" t="s">
        <v>66</v>
      </c>
      <c r="D91" s="231">
        <v>2002</v>
      </c>
      <c r="E91" s="231"/>
      <c r="F91" s="231"/>
      <c r="G91" s="231" t="str">
        <f>VLOOKUP(A91,Feuil1!$A$3:$B$14,2,FALSE)</f>
        <v>Grenouille rieuse</v>
      </c>
      <c r="H91" s="231">
        <f>VLOOKUP(G91,Feuil1!$A$29:$B$40,2,FALSE)</f>
        <v>1</v>
      </c>
      <c r="I91" s="231">
        <f>VLOOKUP(C91,Feuil1!$A$21:$C$26,3,FALSE)</f>
        <v>1</v>
      </c>
      <c r="J91" s="231" t="str">
        <f>VLOOKUP(G91,Feuil1!$A$29:$C$40,3,FALSE)</f>
        <v>anoure</v>
      </c>
    </row>
    <row r="92" spans="1:10" ht="30" x14ac:dyDescent="0.25">
      <c r="A92" s="228" t="s">
        <v>47</v>
      </c>
      <c r="B92" s="228" t="s">
        <v>13</v>
      </c>
      <c r="C92" s="229" t="s">
        <v>102</v>
      </c>
      <c r="D92" s="228">
        <v>2016</v>
      </c>
      <c r="E92" s="228" t="s">
        <v>83</v>
      </c>
      <c r="F92" s="228"/>
      <c r="G92" s="228" t="str">
        <f>VLOOKUP(A92,Feuil1!$A$3:$B$14,2,FALSE)</f>
        <v>Grenouille rieuse</v>
      </c>
      <c r="H92" s="228">
        <f>VLOOKUP(G92,Feuil1!$A$29:$B$40,2,FALSE)</f>
        <v>1</v>
      </c>
      <c r="I92" s="228">
        <f>VLOOKUP(C92,Feuil1!$A$21:$C$26,3,FALSE)</f>
        <v>1</v>
      </c>
      <c r="J92" s="228" t="str">
        <f>VLOOKUP(G92,Feuil1!$A$29:$C$40,3,FALSE)</f>
        <v>anoure</v>
      </c>
    </row>
    <row r="93" spans="1:10" x14ac:dyDescent="0.25">
      <c r="A93" s="231" t="s">
        <v>47</v>
      </c>
      <c r="B93" s="231" t="s">
        <v>16</v>
      </c>
      <c r="C93" s="232" t="s">
        <v>67</v>
      </c>
      <c r="D93" s="231">
        <v>2018</v>
      </c>
      <c r="E93" s="231" t="s">
        <v>97</v>
      </c>
      <c r="F93" s="231"/>
      <c r="G93" s="231" t="str">
        <f>VLOOKUP(A93,Feuil1!$A$3:$B$14,2,FALSE)</f>
        <v>Grenouille rieuse</v>
      </c>
      <c r="H93" s="231">
        <f>VLOOKUP(G93,Feuil1!$A$29:$B$40,2,FALSE)</f>
        <v>1</v>
      </c>
      <c r="I93" s="231">
        <f>VLOOKUP(C93,Feuil1!$A$21:$C$26,3,FALSE)</f>
        <v>1</v>
      </c>
      <c r="J93" s="231" t="str">
        <f>VLOOKUP(G93,Feuil1!$A$29:$C$40,3,FALSE)</f>
        <v>anoure</v>
      </c>
    </row>
    <row r="94" spans="1:10" ht="30" x14ac:dyDescent="0.25">
      <c r="A94" s="228" t="s">
        <v>47</v>
      </c>
      <c r="B94" s="228" t="s">
        <v>16</v>
      </c>
      <c r="C94" s="229" t="s">
        <v>102</v>
      </c>
      <c r="D94" s="228">
        <v>2018</v>
      </c>
      <c r="E94" s="228" t="s">
        <v>97</v>
      </c>
      <c r="F94" s="228"/>
      <c r="G94" s="228" t="str">
        <f>VLOOKUP(A94,Feuil1!$A$3:$B$14,2,FALSE)</f>
        <v>Grenouille rieuse</v>
      </c>
      <c r="H94" s="228">
        <f>VLOOKUP(G94,Feuil1!$A$29:$B$40,2,FALSE)</f>
        <v>1</v>
      </c>
      <c r="I94" s="228">
        <f>VLOOKUP(C94,Feuil1!$A$21:$C$26,3,FALSE)</f>
        <v>1</v>
      </c>
      <c r="J94" s="228" t="str">
        <f>VLOOKUP(G94,Feuil1!$A$29:$C$40,3,FALSE)</f>
        <v>anoure</v>
      </c>
    </row>
    <row r="95" spans="1:10" x14ac:dyDescent="0.25">
      <c r="A95" s="231" t="s">
        <v>47</v>
      </c>
      <c r="B95" s="231" t="s">
        <v>18</v>
      </c>
      <c r="C95" s="232" t="s">
        <v>67</v>
      </c>
      <c r="D95" s="231">
        <v>2020</v>
      </c>
      <c r="E95" s="231" t="s">
        <v>81</v>
      </c>
      <c r="F95" s="231"/>
      <c r="G95" s="231" t="str">
        <f>VLOOKUP(A95,Feuil1!$A$3:$B$14,2,FALSE)</f>
        <v>Grenouille rieuse</v>
      </c>
      <c r="H95" s="231">
        <f>VLOOKUP(G95,Feuil1!$A$29:$B$40,2,FALSE)</f>
        <v>1</v>
      </c>
      <c r="I95" s="231">
        <f>VLOOKUP(C95,Feuil1!$A$21:$C$26,3,FALSE)</f>
        <v>1</v>
      </c>
      <c r="J95" s="231" t="str">
        <f>VLOOKUP(G95,Feuil1!$A$29:$C$40,3,FALSE)</f>
        <v>anoure</v>
      </c>
    </row>
    <row r="96" spans="1:10" x14ac:dyDescent="0.25">
      <c r="A96" s="228" t="s">
        <v>47</v>
      </c>
      <c r="B96" s="228" t="s">
        <v>20</v>
      </c>
      <c r="C96" s="228" t="s">
        <v>67</v>
      </c>
      <c r="D96" s="228">
        <v>2019</v>
      </c>
      <c r="E96" s="228" t="s">
        <v>84</v>
      </c>
      <c r="F96" s="228"/>
      <c r="G96" s="228" t="str">
        <f>VLOOKUP(A96,Feuil1!$A$3:$B$14,2,FALSE)</f>
        <v>Grenouille rieuse</v>
      </c>
      <c r="H96" s="228">
        <f>VLOOKUP(G96,Feuil1!$A$29:$B$40,2,FALSE)</f>
        <v>1</v>
      </c>
      <c r="I96" s="228">
        <f>VLOOKUP(C96,Feuil1!$A$21:$C$26,3,FALSE)</f>
        <v>1</v>
      </c>
      <c r="J96" s="228" t="str">
        <f>VLOOKUP(G96,Feuil1!$A$29:$C$40,3,FALSE)</f>
        <v>anoure</v>
      </c>
    </row>
    <row r="97" spans="1:10" x14ac:dyDescent="0.25">
      <c r="A97" s="231" t="s">
        <v>47</v>
      </c>
      <c r="B97" s="231" t="s">
        <v>21</v>
      </c>
      <c r="C97" s="232" t="s">
        <v>111</v>
      </c>
      <c r="D97" s="231">
        <v>2019</v>
      </c>
      <c r="E97" s="231" t="s">
        <v>84</v>
      </c>
      <c r="F97" s="231"/>
      <c r="G97" s="231" t="str">
        <f>VLOOKUP(A97,Feuil1!$A$3:$B$14,2,FALSE)</f>
        <v>Grenouille rieuse</v>
      </c>
      <c r="H97" s="231">
        <f>VLOOKUP(G97,Feuil1!$A$29:$B$40,2,FALSE)</f>
        <v>1</v>
      </c>
      <c r="I97" s="231">
        <f>VLOOKUP(C97,Feuil1!$A$21:$C$26,3,FALSE)</f>
        <v>1</v>
      </c>
      <c r="J97" s="231" t="str">
        <f>VLOOKUP(G97,Feuil1!$A$29:$C$40,3,FALSE)</f>
        <v>anoure</v>
      </c>
    </row>
    <row r="98" spans="1:10" x14ac:dyDescent="0.25">
      <c r="A98" s="228" t="s">
        <v>47</v>
      </c>
      <c r="B98" s="228" t="s">
        <v>21</v>
      </c>
      <c r="C98" s="229" t="s">
        <v>67</v>
      </c>
      <c r="D98" s="228">
        <v>2019</v>
      </c>
      <c r="E98" s="228" t="s">
        <v>84</v>
      </c>
      <c r="F98" s="228"/>
      <c r="G98" s="228" t="str">
        <f>VLOOKUP(A98,Feuil1!$A$3:$B$14,2,FALSE)</f>
        <v>Grenouille rieuse</v>
      </c>
      <c r="H98" s="228">
        <f>VLOOKUP(G98,Feuil1!$A$29:$B$40,2,FALSE)</f>
        <v>1</v>
      </c>
      <c r="I98" s="228">
        <f>VLOOKUP(C98,Feuil1!$A$21:$C$26,3,FALSE)</f>
        <v>1</v>
      </c>
      <c r="J98" s="228" t="str">
        <f>VLOOKUP(G98,Feuil1!$A$29:$C$40,3,FALSE)</f>
        <v>anoure</v>
      </c>
    </row>
    <row r="99" spans="1:10" ht="30" x14ac:dyDescent="0.25">
      <c r="A99" s="231" t="s">
        <v>47</v>
      </c>
      <c r="B99" s="231" t="s">
        <v>24</v>
      </c>
      <c r="C99" s="232" t="s">
        <v>102</v>
      </c>
      <c r="D99" s="231">
        <v>2014</v>
      </c>
      <c r="E99" s="231" t="s">
        <v>81</v>
      </c>
      <c r="F99" s="231"/>
      <c r="G99" s="231" t="str">
        <f>VLOOKUP(A99,Feuil1!$A$3:$B$14,2,FALSE)</f>
        <v>Grenouille rieuse</v>
      </c>
      <c r="H99" s="231">
        <f>VLOOKUP(G99,Feuil1!$A$29:$B$40,2,FALSE)</f>
        <v>1</v>
      </c>
      <c r="I99" s="231">
        <f>VLOOKUP(C99,Feuil1!$A$21:$C$26,3,FALSE)</f>
        <v>1</v>
      </c>
      <c r="J99" s="231" t="str">
        <f>VLOOKUP(G99,Feuil1!$A$29:$C$40,3,FALSE)</f>
        <v>anoure</v>
      </c>
    </row>
    <row r="100" spans="1:10" ht="30" x14ac:dyDescent="0.25">
      <c r="A100" s="228" t="s">
        <v>47</v>
      </c>
      <c r="B100" s="228" t="s">
        <v>25</v>
      </c>
      <c r="C100" s="229" t="s">
        <v>102</v>
      </c>
      <c r="D100" s="228">
        <v>2019</v>
      </c>
      <c r="E100" s="228" t="s">
        <v>89</v>
      </c>
      <c r="F100" s="228"/>
      <c r="G100" s="228" t="str">
        <f>VLOOKUP(A100,Feuil1!$A$3:$B$14,2,FALSE)</f>
        <v>Grenouille rieuse</v>
      </c>
      <c r="H100" s="228">
        <f>VLOOKUP(G100,Feuil1!$A$29:$B$40,2,FALSE)</f>
        <v>1</v>
      </c>
      <c r="I100" s="228">
        <f>VLOOKUP(C100,Feuil1!$A$21:$C$26,3,FALSE)</f>
        <v>1</v>
      </c>
      <c r="J100" s="228" t="str">
        <f>VLOOKUP(G100,Feuil1!$A$29:$C$40,3,FALSE)</f>
        <v>anoure</v>
      </c>
    </row>
    <row r="101" spans="1:10" ht="30" x14ac:dyDescent="0.25">
      <c r="A101" s="231" t="s">
        <v>47</v>
      </c>
      <c r="B101" s="231" t="s">
        <v>26</v>
      </c>
      <c r="C101" s="232" t="s">
        <v>102</v>
      </c>
      <c r="D101" s="231">
        <v>2016</v>
      </c>
      <c r="E101" s="231" t="s">
        <v>89</v>
      </c>
      <c r="F101" s="231"/>
      <c r="G101" s="231" t="str">
        <f>VLOOKUP(A101,Feuil1!$A$3:$B$14,2,FALSE)</f>
        <v>Grenouille rieuse</v>
      </c>
      <c r="H101" s="231">
        <f>VLOOKUP(G101,Feuil1!$A$29:$B$40,2,FALSE)</f>
        <v>1</v>
      </c>
      <c r="I101" s="231">
        <f>VLOOKUP(C101,Feuil1!$A$21:$C$26,3,FALSE)</f>
        <v>1</v>
      </c>
      <c r="J101" s="231" t="str">
        <f>VLOOKUP(G101,Feuil1!$A$29:$C$40,3,FALSE)</f>
        <v>anoure</v>
      </c>
    </row>
    <row r="102" spans="1:10" ht="30" x14ac:dyDescent="0.25">
      <c r="A102" s="228" t="s">
        <v>47</v>
      </c>
      <c r="B102" s="228" t="s">
        <v>28</v>
      </c>
      <c r="C102" s="229" t="s">
        <v>102</v>
      </c>
      <c r="D102" s="228">
        <v>2015</v>
      </c>
      <c r="E102" s="228" t="s">
        <v>81</v>
      </c>
      <c r="F102" s="228"/>
      <c r="G102" s="228" t="str">
        <f>VLOOKUP(A102,Feuil1!$A$3:$B$14,2,FALSE)</f>
        <v>Grenouille rieuse</v>
      </c>
      <c r="H102" s="228">
        <f>VLOOKUP(G102,Feuil1!$A$29:$B$40,2,FALSE)</f>
        <v>1</v>
      </c>
      <c r="I102" s="228">
        <f>VLOOKUP(C102,Feuil1!$A$21:$C$26,3,FALSE)</f>
        <v>1</v>
      </c>
      <c r="J102" s="228" t="str">
        <f>VLOOKUP(G102,Feuil1!$A$29:$C$40,3,FALSE)</f>
        <v>anoure</v>
      </c>
    </row>
    <row r="103" spans="1:10" x14ac:dyDescent="0.25">
      <c r="A103" s="231" t="s">
        <v>47</v>
      </c>
      <c r="B103" s="231" t="s">
        <v>29</v>
      </c>
      <c r="C103" s="232" t="s">
        <v>67</v>
      </c>
      <c r="D103" s="231">
        <v>2020</v>
      </c>
      <c r="E103" s="231"/>
      <c r="F103" s="231"/>
      <c r="G103" s="231" t="str">
        <f>VLOOKUP(A103,Feuil1!$A$3:$B$14,2,FALSE)</f>
        <v>Grenouille rieuse</v>
      </c>
      <c r="H103" s="231">
        <f>VLOOKUP(G103,Feuil1!$A$29:$B$40,2,FALSE)</f>
        <v>1</v>
      </c>
      <c r="I103" s="231">
        <f>VLOOKUP(C103,Feuil1!$A$21:$C$26,3,FALSE)</f>
        <v>1</v>
      </c>
      <c r="J103" s="231" t="str">
        <f>VLOOKUP(G103,Feuil1!$A$29:$C$40,3,FALSE)</f>
        <v>anoure</v>
      </c>
    </row>
    <row r="104" spans="1:10" ht="30" x14ac:dyDescent="0.25">
      <c r="A104" s="228" t="s">
        <v>47</v>
      </c>
      <c r="B104" s="228" t="s">
        <v>31</v>
      </c>
      <c r="C104" s="229" t="s">
        <v>102</v>
      </c>
      <c r="D104" s="228">
        <v>2015</v>
      </c>
      <c r="E104" s="228" t="s">
        <v>89</v>
      </c>
      <c r="F104" s="228"/>
      <c r="G104" s="228" t="str">
        <f>VLOOKUP(A104,Feuil1!$A$3:$B$14,2,FALSE)</f>
        <v>Grenouille rieuse</v>
      </c>
      <c r="H104" s="228">
        <f>VLOOKUP(G104,Feuil1!$A$29:$B$40,2,FALSE)</f>
        <v>1</v>
      </c>
      <c r="I104" s="228">
        <f>VLOOKUP(C104,Feuil1!$A$21:$C$26,3,FALSE)</f>
        <v>1</v>
      </c>
      <c r="J104" s="228" t="str">
        <f>VLOOKUP(G104,Feuil1!$A$29:$C$40,3,FALSE)</f>
        <v>anoure</v>
      </c>
    </row>
    <row r="105" spans="1:10" x14ac:dyDescent="0.25">
      <c r="A105" s="231" t="s">
        <v>47</v>
      </c>
      <c r="B105" s="231" t="s">
        <v>32</v>
      </c>
      <c r="C105" s="232" t="s">
        <v>67</v>
      </c>
      <c r="D105" s="231">
        <v>2014</v>
      </c>
      <c r="E105" s="231" t="s">
        <v>81</v>
      </c>
      <c r="F105" s="231"/>
      <c r="G105" s="231" t="str">
        <f>VLOOKUP(A105,Feuil1!$A$3:$B$14,2,FALSE)</f>
        <v>Grenouille rieuse</v>
      </c>
      <c r="H105" s="231">
        <f>VLOOKUP(G105,Feuil1!$A$29:$B$40,2,FALSE)</f>
        <v>1</v>
      </c>
      <c r="I105" s="231">
        <f>VLOOKUP(C105,Feuil1!$A$21:$C$26,3,FALSE)</f>
        <v>1</v>
      </c>
      <c r="J105" s="231" t="str">
        <f>VLOOKUP(G105,Feuil1!$A$29:$C$40,3,FALSE)</f>
        <v>anoure</v>
      </c>
    </row>
    <row r="106" spans="1:10" x14ac:dyDescent="0.25">
      <c r="A106" s="228" t="s">
        <v>47</v>
      </c>
      <c r="B106" s="228" t="s">
        <v>33</v>
      </c>
      <c r="C106" s="228" t="s">
        <v>67</v>
      </c>
      <c r="D106" s="228">
        <v>2020</v>
      </c>
      <c r="E106" s="228" t="s">
        <v>81</v>
      </c>
      <c r="F106" s="228"/>
      <c r="G106" s="228" t="str">
        <f>VLOOKUP(A106,Feuil1!$A$3:$B$14,2,FALSE)</f>
        <v>Grenouille rieuse</v>
      </c>
      <c r="H106" s="228">
        <f>VLOOKUP(G106,Feuil1!$A$29:$B$40,2,FALSE)</f>
        <v>1</v>
      </c>
      <c r="I106" s="228">
        <f>VLOOKUP(C106,Feuil1!$A$21:$C$26,3,FALSE)</f>
        <v>1</v>
      </c>
      <c r="J106" s="228" t="str">
        <f>VLOOKUP(G106,Feuil1!$A$29:$C$40,3,FALSE)</f>
        <v>anoure</v>
      </c>
    </row>
    <row r="107" spans="1:10" ht="30" x14ac:dyDescent="0.25">
      <c r="A107" s="231" t="s">
        <v>47</v>
      </c>
      <c r="B107" s="231" t="s">
        <v>33</v>
      </c>
      <c r="C107" s="232" t="s">
        <v>102</v>
      </c>
      <c r="D107" s="231">
        <v>2014</v>
      </c>
      <c r="E107" s="231" t="s">
        <v>81</v>
      </c>
      <c r="F107" s="231"/>
      <c r="G107" s="231" t="str">
        <f>VLOOKUP(A107,Feuil1!$A$3:$B$14,2,FALSE)</f>
        <v>Grenouille rieuse</v>
      </c>
      <c r="H107" s="231">
        <f>VLOOKUP(G107,Feuil1!$A$29:$B$40,2,FALSE)</f>
        <v>1</v>
      </c>
      <c r="I107" s="231">
        <f>VLOOKUP(C107,Feuil1!$A$21:$C$26,3,FALSE)</f>
        <v>1</v>
      </c>
      <c r="J107" s="231" t="str">
        <f>VLOOKUP(G107,Feuil1!$A$29:$C$40,3,FALSE)</f>
        <v>anoure</v>
      </c>
    </row>
    <row r="108" spans="1:10" ht="30" x14ac:dyDescent="0.25">
      <c r="A108" s="228" t="s">
        <v>47</v>
      </c>
      <c r="B108" s="228" t="s">
        <v>35</v>
      </c>
      <c r="C108" s="229" t="s">
        <v>102</v>
      </c>
      <c r="D108" s="228">
        <v>2016</v>
      </c>
      <c r="E108" s="228" t="s">
        <v>81</v>
      </c>
      <c r="F108" s="228"/>
      <c r="G108" s="228" t="str">
        <f>VLOOKUP(A108,Feuil1!$A$3:$B$14,2,FALSE)</f>
        <v>Grenouille rieuse</v>
      </c>
      <c r="H108" s="228">
        <f>VLOOKUP(G108,Feuil1!$A$29:$B$40,2,FALSE)</f>
        <v>1</v>
      </c>
      <c r="I108" s="228">
        <f>VLOOKUP(C108,Feuil1!$A$21:$C$26,3,FALSE)</f>
        <v>1</v>
      </c>
      <c r="J108" s="228" t="str">
        <f>VLOOKUP(G108,Feuil1!$A$29:$C$40,3,FALSE)</f>
        <v>anoure</v>
      </c>
    </row>
    <row r="109" spans="1:10" ht="30" x14ac:dyDescent="0.25">
      <c r="A109" s="231" t="s">
        <v>47</v>
      </c>
      <c r="B109" s="231" t="s">
        <v>37</v>
      </c>
      <c r="C109" s="232" t="s">
        <v>102</v>
      </c>
      <c r="D109" s="231">
        <v>2016</v>
      </c>
      <c r="E109" s="231" t="s">
        <v>81</v>
      </c>
      <c r="F109" s="231"/>
      <c r="G109" s="231" t="str">
        <f>VLOOKUP(A109,Feuil1!$A$3:$B$14,2,FALSE)</f>
        <v>Grenouille rieuse</v>
      </c>
      <c r="H109" s="231">
        <f>VLOOKUP(G109,Feuil1!$A$29:$B$40,2,FALSE)</f>
        <v>1</v>
      </c>
      <c r="I109" s="231">
        <f>VLOOKUP(C109,Feuil1!$A$21:$C$26,3,FALSE)</f>
        <v>1</v>
      </c>
      <c r="J109" s="231" t="str">
        <f>VLOOKUP(G109,Feuil1!$A$29:$C$40,3,FALSE)</f>
        <v>anoure</v>
      </c>
    </row>
    <row r="110" spans="1:10" ht="30" x14ac:dyDescent="0.25">
      <c r="A110" s="228" t="s">
        <v>47</v>
      </c>
      <c r="B110" s="228" t="s">
        <v>38</v>
      </c>
      <c r="C110" s="229" t="s">
        <v>102</v>
      </c>
      <c r="D110" s="228">
        <v>2014</v>
      </c>
      <c r="E110" s="228" t="s">
        <v>81</v>
      </c>
      <c r="F110" s="228"/>
      <c r="G110" s="228" t="str">
        <f>VLOOKUP(A110,Feuil1!$A$3:$B$14,2,FALSE)</f>
        <v>Grenouille rieuse</v>
      </c>
      <c r="H110" s="228">
        <f>VLOOKUP(G110,Feuil1!$A$29:$B$40,2,FALSE)</f>
        <v>1</v>
      </c>
      <c r="I110" s="228">
        <f>VLOOKUP(C110,Feuil1!$A$21:$C$26,3,FALSE)</f>
        <v>1</v>
      </c>
      <c r="J110" s="228" t="str">
        <f>VLOOKUP(G110,Feuil1!$A$29:$C$40,3,FALSE)</f>
        <v>anoure</v>
      </c>
    </row>
    <row r="111" spans="1:10" ht="30" x14ac:dyDescent="0.25">
      <c r="A111" s="231" t="s">
        <v>48</v>
      </c>
      <c r="B111" s="231" t="s">
        <v>0</v>
      </c>
      <c r="C111" s="232" t="s">
        <v>102</v>
      </c>
      <c r="D111" s="231">
        <v>2015</v>
      </c>
      <c r="E111" s="231" t="s">
        <v>81</v>
      </c>
      <c r="F111" s="231"/>
      <c r="G111" s="231" t="str">
        <f>VLOOKUP(A111,Feuil1!$A$3:$B$14,2,FALSE)</f>
        <v>Grenouille verte</v>
      </c>
      <c r="H111" s="231">
        <f>VLOOKUP(G111,Feuil1!$A$29:$B$40,2,FALSE)</f>
        <v>1</v>
      </c>
      <c r="I111" s="231">
        <f>VLOOKUP(C111,Feuil1!$A$21:$C$26,3,FALSE)</f>
        <v>1</v>
      </c>
      <c r="J111" s="231" t="str">
        <f>VLOOKUP(G111,Feuil1!$A$29:$C$40,3,FALSE)</f>
        <v>anoure</v>
      </c>
    </row>
    <row r="112" spans="1:10" x14ac:dyDescent="0.25">
      <c r="A112" s="228" t="s">
        <v>48</v>
      </c>
      <c r="B112" s="228" t="s">
        <v>4</v>
      </c>
      <c r="C112" s="229" t="s">
        <v>111</v>
      </c>
      <c r="D112" s="228">
        <v>2019</v>
      </c>
      <c r="E112" s="228" t="s">
        <v>84</v>
      </c>
      <c r="F112" s="228"/>
      <c r="G112" s="228" t="str">
        <f>VLOOKUP(A112,Feuil1!$A$3:$B$14,2,FALSE)</f>
        <v>Grenouille verte</v>
      </c>
      <c r="H112" s="228">
        <f>VLOOKUP(G112,Feuil1!$A$29:$B$40,2,FALSE)</f>
        <v>1</v>
      </c>
      <c r="I112" s="228">
        <f>VLOOKUP(C112,Feuil1!$A$21:$C$26,3,FALSE)</f>
        <v>1</v>
      </c>
      <c r="J112" s="228" t="str">
        <f>VLOOKUP(G112,Feuil1!$A$29:$C$40,3,FALSE)</f>
        <v>anoure</v>
      </c>
    </row>
    <row r="113" spans="1:10" x14ac:dyDescent="0.25">
      <c r="A113" s="231" t="s">
        <v>48</v>
      </c>
      <c r="B113" s="231" t="s">
        <v>4</v>
      </c>
      <c r="C113" s="231" t="s">
        <v>66</v>
      </c>
      <c r="D113" s="231" t="s">
        <v>87</v>
      </c>
      <c r="E113" s="231" t="s">
        <v>84</v>
      </c>
      <c r="F113" s="231"/>
      <c r="G113" s="231" t="str">
        <f>VLOOKUP(A113,Feuil1!$A$3:$B$14,2,FALSE)</f>
        <v>Grenouille verte</v>
      </c>
      <c r="H113" s="231">
        <f>VLOOKUP(G113,Feuil1!$A$29:$B$40,2,FALSE)</f>
        <v>1</v>
      </c>
      <c r="I113" s="231">
        <f>VLOOKUP(C113,Feuil1!$A$21:$C$26,3,FALSE)</f>
        <v>1</v>
      </c>
      <c r="J113" s="231" t="str">
        <f>VLOOKUP(G113,Feuil1!$A$29:$C$40,3,FALSE)</f>
        <v>anoure</v>
      </c>
    </row>
    <row r="114" spans="1:10" x14ac:dyDescent="0.25">
      <c r="A114" s="228" t="s">
        <v>48</v>
      </c>
      <c r="B114" s="228" t="s">
        <v>11</v>
      </c>
      <c r="C114" s="229" t="s">
        <v>67</v>
      </c>
      <c r="D114" s="228">
        <v>2018</v>
      </c>
      <c r="E114" s="228" t="s">
        <v>81</v>
      </c>
      <c r="F114" s="228"/>
      <c r="G114" s="228" t="str">
        <f>VLOOKUP(A114,Feuil1!$A$3:$B$14,2,FALSE)</f>
        <v>Grenouille verte</v>
      </c>
      <c r="H114" s="228">
        <f>VLOOKUP(G114,Feuil1!$A$29:$B$40,2,FALSE)</f>
        <v>1</v>
      </c>
      <c r="I114" s="228">
        <f>VLOOKUP(C114,Feuil1!$A$21:$C$26,3,FALSE)</f>
        <v>1</v>
      </c>
      <c r="J114" s="228" t="str">
        <f>VLOOKUP(G114,Feuil1!$A$29:$C$40,3,FALSE)</f>
        <v>anoure</v>
      </c>
    </row>
    <row r="115" spans="1:10" x14ac:dyDescent="0.25">
      <c r="A115" s="231" t="s">
        <v>48</v>
      </c>
      <c r="B115" s="231" t="s">
        <v>12</v>
      </c>
      <c r="C115" s="232" t="s">
        <v>111</v>
      </c>
      <c r="D115" s="231">
        <v>2019</v>
      </c>
      <c r="E115" s="231" t="s">
        <v>84</v>
      </c>
      <c r="F115" s="231" t="s">
        <v>73</v>
      </c>
      <c r="G115" s="231" t="str">
        <f>VLOOKUP(A115,Feuil1!$A$3:$B$14,2,FALSE)</f>
        <v>Grenouille verte</v>
      </c>
      <c r="H115" s="231">
        <f>VLOOKUP(G115,Feuil1!$A$29:$B$40,2,FALSE)</f>
        <v>1</v>
      </c>
      <c r="I115" s="231">
        <f>VLOOKUP(C115,Feuil1!$A$21:$C$26,3,FALSE)</f>
        <v>1</v>
      </c>
      <c r="J115" s="231" t="str">
        <f>VLOOKUP(G115,Feuil1!$A$29:$C$40,3,FALSE)</f>
        <v>anoure</v>
      </c>
    </row>
    <row r="116" spans="1:10" x14ac:dyDescent="0.25">
      <c r="A116" s="228" t="s">
        <v>48</v>
      </c>
      <c r="B116" s="228" t="s">
        <v>12</v>
      </c>
      <c r="C116" s="228" t="s">
        <v>66</v>
      </c>
      <c r="D116" s="228">
        <v>2002</v>
      </c>
      <c r="E116" s="228" t="s">
        <v>84</v>
      </c>
      <c r="F116" s="228" t="s">
        <v>73</v>
      </c>
      <c r="G116" s="228" t="str">
        <f>VLOOKUP(A116,Feuil1!$A$3:$B$14,2,FALSE)</f>
        <v>Grenouille verte</v>
      </c>
      <c r="H116" s="228">
        <f>VLOOKUP(G116,Feuil1!$A$29:$B$40,2,FALSE)</f>
        <v>1</v>
      </c>
      <c r="I116" s="228">
        <f>VLOOKUP(C116,Feuil1!$A$21:$C$26,3,FALSE)</f>
        <v>1</v>
      </c>
      <c r="J116" s="228" t="str">
        <f>VLOOKUP(G116,Feuil1!$A$29:$C$40,3,FALSE)</f>
        <v>anoure</v>
      </c>
    </row>
    <row r="117" spans="1:10" ht="30" x14ac:dyDescent="0.25">
      <c r="A117" s="231" t="s">
        <v>48</v>
      </c>
      <c r="B117" s="231" t="s">
        <v>13</v>
      </c>
      <c r="C117" s="232" t="s">
        <v>102</v>
      </c>
      <c r="D117" s="231">
        <v>2018</v>
      </c>
      <c r="E117" s="231" t="s">
        <v>83</v>
      </c>
      <c r="F117" s="231"/>
      <c r="G117" s="231" t="str">
        <f>VLOOKUP(A117,Feuil1!$A$3:$B$14,2,FALSE)</f>
        <v>Grenouille verte</v>
      </c>
      <c r="H117" s="231">
        <f>VLOOKUP(G117,Feuil1!$A$29:$B$40,2,FALSE)</f>
        <v>1</v>
      </c>
      <c r="I117" s="231">
        <f>VLOOKUP(C117,Feuil1!$A$21:$C$26,3,FALSE)</f>
        <v>1</v>
      </c>
      <c r="J117" s="231" t="str">
        <f>VLOOKUP(G117,Feuil1!$A$29:$C$40,3,FALSE)</f>
        <v>anoure</v>
      </c>
    </row>
    <row r="118" spans="1:10" x14ac:dyDescent="0.25">
      <c r="A118" s="228" t="s">
        <v>48</v>
      </c>
      <c r="B118" s="228" t="s">
        <v>16</v>
      </c>
      <c r="C118" s="228" t="s">
        <v>67</v>
      </c>
      <c r="D118" s="228">
        <v>2018</v>
      </c>
      <c r="E118" s="228" t="s">
        <v>96</v>
      </c>
      <c r="F118" s="228"/>
      <c r="G118" s="228" t="str">
        <f>VLOOKUP(A118,Feuil1!$A$3:$B$14,2,FALSE)</f>
        <v>Grenouille verte</v>
      </c>
      <c r="H118" s="228">
        <f>VLOOKUP(G118,Feuil1!$A$29:$B$40,2,FALSE)</f>
        <v>1</v>
      </c>
      <c r="I118" s="228">
        <f>VLOOKUP(C118,Feuil1!$A$21:$C$26,3,FALSE)</f>
        <v>1</v>
      </c>
      <c r="J118" s="228" t="str">
        <f>VLOOKUP(G118,Feuil1!$A$29:$C$40,3,FALSE)</f>
        <v>anoure</v>
      </c>
    </row>
    <row r="119" spans="1:10" ht="30" x14ac:dyDescent="0.25">
      <c r="A119" s="231" t="s">
        <v>48</v>
      </c>
      <c r="B119" s="231" t="s">
        <v>16</v>
      </c>
      <c r="C119" s="232" t="s">
        <v>102</v>
      </c>
      <c r="D119" s="231">
        <v>2017</v>
      </c>
      <c r="E119" s="231" t="s">
        <v>96</v>
      </c>
      <c r="F119" s="231"/>
      <c r="G119" s="231" t="str">
        <f>VLOOKUP(A119,Feuil1!$A$3:$B$14,2,FALSE)</f>
        <v>Grenouille verte</v>
      </c>
      <c r="H119" s="231">
        <f>VLOOKUP(G119,Feuil1!$A$29:$B$40,2,FALSE)</f>
        <v>1</v>
      </c>
      <c r="I119" s="231">
        <f>VLOOKUP(C119,Feuil1!$A$21:$C$26,3,FALSE)</f>
        <v>1</v>
      </c>
      <c r="J119" s="231" t="str">
        <f>VLOOKUP(G119,Feuil1!$A$29:$C$40,3,FALSE)</f>
        <v>anoure</v>
      </c>
    </row>
    <row r="120" spans="1:10" x14ac:dyDescent="0.25">
      <c r="A120" s="228" t="s">
        <v>48</v>
      </c>
      <c r="B120" s="228" t="s">
        <v>20</v>
      </c>
      <c r="C120" s="229" t="s">
        <v>67</v>
      </c>
      <c r="D120" s="228">
        <v>2019</v>
      </c>
      <c r="E120" s="228" t="s">
        <v>89</v>
      </c>
      <c r="F120" s="228"/>
      <c r="G120" s="228" t="str">
        <f>VLOOKUP(A120,Feuil1!$A$3:$B$14,2,FALSE)</f>
        <v>Grenouille verte</v>
      </c>
      <c r="H120" s="228">
        <f>VLOOKUP(G120,Feuil1!$A$29:$B$40,2,FALSE)</f>
        <v>1</v>
      </c>
      <c r="I120" s="228">
        <f>VLOOKUP(C120,Feuil1!$A$21:$C$26,3,FALSE)</f>
        <v>1</v>
      </c>
      <c r="J120" s="228" t="str">
        <f>VLOOKUP(G120,Feuil1!$A$29:$C$40,3,FALSE)</f>
        <v>anoure</v>
      </c>
    </row>
    <row r="121" spans="1:10" x14ac:dyDescent="0.25">
      <c r="A121" s="231" t="s">
        <v>48</v>
      </c>
      <c r="B121" s="231" t="s">
        <v>35</v>
      </c>
      <c r="C121" s="232" t="s">
        <v>111</v>
      </c>
      <c r="D121" s="231">
        <v>2019</v>
      </c>
      <c r="E121" s="231" t="s">
        <v>89</v>
      </c>
      <c r="F121" s="231">
        <v>35</v>
      </c>
      <c r="G121" s="231" t="str">
        <f>VLOOKUP(A121,Feuil1!$A$3:$B$14,2,FALSE)</f>
        <v>Grenouille verte</v>
      </c>
      <c r="H121" s="231">
        <f>VLOOKUP(G121,Feuil1!$A$29:$B$40,2,FALSE)</f>
        <v>1</v>
      </c>
      <c r="I121" s="231">
        <f>VLOOKUP(C121,Feuil1!$A$21:$C$26,3,FALSE)</f>
        <v>1</v>
      </c>
      <c r="J121" s="231" t="str">
        <f>VLOOKUP(G121,Feuil1!$A$29:$C$40,3,FALSE)</f>
        <v>anoure</v>
      </c>
    </row>
    <row r="122" spans="1:10" x14ac:dyDescent="0.25">
      <c r="A122" s="228" t="s">
        <v>48</v>
      </c>
      <c r="B122" s="228" t="s">
        <v>36</v>
      </c>
      <c r="C122" s="229" t="s">
        <v>111</v>
      </c>
      <c r="D122" s="228">
        <v>2019</v>
      </c>
      <c r="E122" s="228"/>
      <c r="F122" s="228">
        <v>27</v>
      </c>
      <c r="G122" s="228" t="str">
        <f>VLOOKUP(A122,Feuil1!$A$3:$B$14,2,FALSE)</f>
        <v>Grenouille verte</v>
      </c>
      <c r="H122" s="228">
        <f>VLOOKUP(G122,Feuil1!$A$29:$B$40,2,FALSE)</f>
        <v>1</v>
      </c>
      <c r="I122" s="228">
        <f>VLOOKUP(C122,Feuil1!$A$21:$C$26,3,FALSE)</f>
        <v>1</v>
      </c>
      <c r="J122" s="228" t="str">
        <f>VLOOKUP(G122,Feuil1!$A$29:$C$40,3,FALSE)</f>
        <v>anoure</v>
      </c>
    </row>
    <row r="123" spans="1:10" x14ac:dyDescent="0.25">
      <c r="A123" s="231" t="s">
        <v>48</v>
      </c>
      <c r="B123" s="231" t="s">
        <v>36</v>
      </c>
      <c r="C123" s="231" t="s">
        <v>67</v>
      </c>
      <c r="D123" s="231">
        <v>2011</v>
      </c>
      <c r="E123" s="231"/>
      <c r="F123" s="231">
        <v>27</v>
      </c>
      <c r="G123" s="231" t="str">
        <f>VLOOKUP(A123,Feuil1!$A$3:$B$14,2,FALSE)</f>
        <v>Grenouille verte</v>
      </c>
      <c r="H123" s="231">
        <f>VLOOKUP(G123,Feuil1!$A$29:$B$40,2,FALSE)</f>
        <v>1</v>
      </c>
      <c r="I123" s="231">
        <f>VLOOKUP(C123,Feuil1!$A$21:$C$26,3,FALSE)</f>
        <v>1</v>
      </c>
      <c r="J123" s="231" t="str">
        <f>VLOOKUP(G123,Feuil1!$A$29:$C$40,3,FALSE)</f>
        <v>anoure</v>
      </c>
    </row>
    <row r="124" spans="1:10" x14ac:dyDescent="0.25">
      <c r="A124" s="228" t="s">
        <v>48</v>
      </c>
      <c r="B124" s="228" t="s">
        <v>37</v>
      </c>
      <c r="C124" s="228" t="s">
        <v>111</v>
      </c>
      <c r="D124" s="228">
        <v>2019</v>
      </c>
      <c r="E124" s="228" t="s">
        <v>89</v>
      </c>
      <c r="F124" s="228" t="s">
        <v>77</v>
      </c>
      <c r="G124" s="228" t="str">
        <f>VLOOKUP(A124,Feuil1!$A$3:$B$14,2,FALSE)</f>
        <v>Grenouille verte</v>
      </c>
      <c r="H124" s="228">
        <f>VLOOKUP(G124,Feuil1!$A$29:$B$40,2,FALSE)</f>
        <v>1</v>
      </c>
      <c r="I124" s="228">
        <f>VLOOKUP(C124,Feuil1!$A$21:$C$26,3,FALSE)</f>
        <v>1</v>
      </c>
      <c r="J124" s="228" t="str">
        <f>VLOOKUP(G124,Feuil1!$A$29:$C$40,3,FALSE)</f>
        <v>anoure</v>
      </c>
    </row>
    <row r="125" spans="1:10" ht="30" x14ac:dyDescent="0.25">
      <c r="A125" s="231" t="s">
        <v>48</v>
      </c>
      <c r="B125" s="231" t="s">
        <v>37</v>
      </c>
      <c r="C125" s="232" t="s">
        <v>102</v>
      </c>
      <c r="D125" s="231">
        <v>2020</v>
      </c>
      <c r="E125" s="231" t="s">
        <v>89</v>
      </c>
      <c r="F125" s="231" t="s">
        <v>77</v>
      </c>
      <c r="G125" s="231" t="str">
        <f>VLOOKUP(A125,Feuil1!$A$3:$B$14,2,FALSE)</f>
        <v>Grenouille verte</v>
      </c>
      <c r="H125" s="231">
        <f>VLOOKUP(G125,Feuil1!$A$29:$B$40,2,FALSE)</f>
        <v>1</v>
      </c>
      <c r="I125" s="231">
        <f>VLOOKUP(C125,Feuil1!$A$21:$C$26,3,FALSE)</f>
        <v>1</v>
      </c>
      <c r="J125" s="231" t="str">
        <f>VLOOKUP(G125,Feuil1!$A$29:$C$40,3,FALSE)</f>
        <v>anoure</v>
      </c>
    </row>
    <row r="126" spans="1:10" x14ac:dyDescent="0.25">
      <c r="A126" s="228" t="s">
        <v>49</v>
      </c>
      <c r="B126" s="228" t="s">
        <v>2</v>
      </c>
      <c r="C126" s="229" t="s">
        <v>67</v>
      </c>
      <c r="D126" s="228">
        <v>2017</v>
      </c>
      <c r="E126" s="228" t="s">
        <v>81</v>
      </c>
      <c r="F126" s="228"/>
      <c r="G126" s="228" t="str">
        <f>VLOOKUP(A126,Feuil1!$A$3:$B$14,2,FALSE)</f>
        <v>Grenouille agile</v>
      </c>
      <c r="H126" s="228">
        <f>VLOOKUP(G126,Feuil1!$A$29:$B$40,2,FALSE)</f>
        <v>1</v>
      </c>
      <c r="I126" s="228">
        <f>VLOOKUP(C126,Feuil1!$A$21:$C$26,3,FALSE)</f>
        <v>1</v>
      </c>
      <c r="J126" s="228" t="str">
        <f>VLOOKUP(G126,Feuil1!$A$29:$C$40,3,FALSE)</f>
        <v>anoure</v>
      </c>
    </row>
    <row r="127" spans="1:10" x14ac:dyDescent="0.25">
      <c r="A127" s="231" t="s">
        <v>49</v>
      </c>
      <c r="B127" s="231" t="s">
        <v>3</v>
      </c>
      <c r="C127" s="231" t="s">
        <v>69</v>
      </c>
      <c r="D127" s="231">
        <v>2019</v>
      </c>
      <c r="E127" s="231" t="s">
        <v>83</v>
      </c>
      <c r="F127" s="231"/>
      <c r="G127" s="231" t="str">
        <f>VLOOKUP(A127,Feuil1!$A$3:$B$14,2,FALSE)</f>
        <v>Grenouille agile</v>
      </c>
      <c r="H127" s="231">
        <f>VLOOKUP(G127,Feuil1!$A$29:$B$40,2,FALSE)</f>
        <v>1</v>
      </c>
      <c r="I127" s="231">
        <f>VLOOKUP(C127,Feuil1!$A$21:$C$26,3,FALSE)</f>
        <v>1</v>
      </c>
      <c r="J127" s="231" t="str">
        <f>VLOOKUP(G127,Feuil1!$A$29:$C$40,3,FALSE)</f>
        <v>anoure</v>
      </c>
    </row>
    <row r="128" spans="1:10" x14ac:dyDescent="0.25">
      <c r="A128" s="228" t="s">
        <v>49</v>
      </c>
      <c r="B128" s="228" t="s">
        <v>4</v>
      </c>
      <c r="C128" s="229" t="s">
        <v>111</v>
      </c>
      <c r="D128" s="228">
        <v>2019</v>
      </c>
      <c r="E128" s="228" t="s">
        <v>84</v>
      </c>
      <c r="F128" s="228"/>
      <c r="G128" s="228" t="str">
        <f>VLOOKUP(A128,Feuil1!$A$3:$B$14,2,FALSE)</f>
        <v>Grenouille agile</v>
      </c>
      <c r="H128" s="228">
        <f>VLOOKUP(G128,Feuil1!$A$29:$B$40,2,FALSE)</f>
        <v>1</v>
      </c>
      <c r="I128" s="228">
        <f>VLOOKUP(C128,Feuil1!$A$21:$C$26,3,FALSE)</f>
        <v>1</v>
      </c>
      <c r="J128" s="228" t="str">
        <f>VLOOKUP(G128,Feuil1!$A$29:$C$40,3,FALSE)</f>
        <v>anoure</v>
      </c>
    </row>
    <row r="129" spans="1:10" ht="30" x14ac:dyDescent="0.25">
      <c r="A129" s="231" t="s">
        <v>49</v>
      </c>
      <c r="B129" s="231" t="s">
        <v>4</v>
      </c>
      <c r="C129" s="232" t="s">
        <v>102</v>
      </c>
      <c r="D129" s="231">
        <v>2019</v>
      </c>
      <c r="E129" s="231" t="s">
        <v>84</v>
      </c>
      <c r="F129" s="231"/>
      <c r="G129" s="231" t="str">
        <f>VLOOKUP(A129,Feuil1!$A$3:$B$14,2,FALSE)</f>
        <v>Grenouille agile</v>
      </c>
      <c r="H129" s="231">
        <f>VLOOKUP(G129,Feuil1!$A$29:$B$40,2,FALSE)</f>
        <v>1</v>
      </c>
      <c r="I129" s="231">
        <f>VLOOKUP(C129,Feuil1!$A$21:$C$26,3,FALSE)</f>
        <v>1</v>
      </c>
      <c r="J129" s="231" t="str">
        <f>VLOOKUP(G129,Feuil1!$A$29:$C$40,3,FALSE)</f>
        <v>anoure</v>
      </c>
    </row>
    <row r="130" spans="1:10" x14ac:dyDescent="0.25">
      <c r="A130" s="228" t="s">
        <v>49</v>
      </c>
      <c r="B130" s="228" t="s">
        <v>6</v>
      </c>
      <c r="C130" s="229" t="s">
        <v>67</v>
      </c>
      <c r="D130" s="228">
        <v>2020</v>
      </c>
      <c r="E130" s="228" t="s">
        <v>84</v>
      </c>
      <c r="F130" s="228"/>
      <c r="G130" s="228" t="str">
        <f>VLOOKUP(A130,Feuil1!$A$3:$B$14,2,FALSE)</f>
        <v>Grenouille agile</v>
      </c>
      <c r="H130" s="228">
        <f>VLOOKUP(G130,Feuil1!$A$29:$B$40,2,FALSE)</f>
        <v>1</v>
      </c>
      <c r="I130" s="228">
        <f>VLOOKUP(C130,Feuil1!$A$21:$C$26,3,FALSE)</f>
        <v>1</v>
      </c>
      <c r="J130" s="228" t="str">
        <f>VLOOKUP(G130,Feuil1!$A$29:$C$40,3,FALSE)</f>
        <v>anoure</v>
      </c>
    </row>
    <row r="131" spans="1:10" ht="30" x14ac:dyDescent="0.25">
      <c r="A131" s="231" t="s">
        <v>49</v>
      </c>
      <c r="B131" s="231" t="s">
        <v>6</v>
      </c>
      <c r="C131" s="232" t="s">
        <v>102</v>
      </c>
      <c r="D131" s="231">
        <v>2015</v>
      </c>
      <c r="E131" s="231" t="s">
        <v>84</v>
      </c>
      <c r="F131" s="231"/>
      <c r="G131" s="231" t="str">
        <f>VLOOKUP(A131,Feuil1!$A$3:$B$14,2,FALSE)</f>
        <v>Grenouille agile</v>
      </c>
      <c r="H131" s="231">
        <f>VLOOKUP(G131,Feuil1!$A$29:$B$40,2,FALSE)</f>
        <v>1</v>
      </c>
      <c r="I131" s="231">
        <f>VLOOKUP(C131,Feuil1!$A$21:$C$26,3,FALSE)</f>
        <v>1</v>
      </c>
      <c r="J131" s="231" t="str">
        <f>VLOOKUP(G131,Feuil1!$A$29:$C$40,3,FALSE)</f>
        <v>anoure</v>
      </c>
    </row>
    <row r="132" spans="1:10" x14ac:dyDescent="0.25">
      <c r="A132" s="228" t="s">
        <v>49</v>
      </c>
      <c r="B132" s="228" t="s">
        <v>10</v>
      </c>
      <c r="C132" s="228" t="s">
        <v>67</v>
      </c>
      <c r="D132" s="228">
        <v>2018</v>
      </c>
      <c r="E132" s="228" t="s">
        <v>91</v>
      </c>
      <c r="F132" s="228"/>
      <c r="G132" s="228" t="str">
        <f>VLOOKUP(A132,Feuil1!$A$3:$B$14,2,FALSE)</f>
        <v>Grenouille agile</v>
      </c>
      <c r="H132" s="228">
        <f>VLOOKUP(G132,Feuil1!$A$29:$B$40,2,FALSE)</f>
        <v>1</v>
      </c>
      <c r="I132" s="228">
        <f>VLOOKUP(C132,Feuil1!$A$21:$C$26,3,FALSE)</f>
        <v>1</v>
      </c>
      <c r="J132" s="228" t="str">
        <f>VLOOKUP(G132,Feuil1!$A$29:$C$40,3,FALSE)</f>
        <v>anoure</v>
      </c>
    </row>
    <row r="133" spans="1:10" x14ac:dyDescent="0.25">
      <c r="A133" s="231" t="s">
        <v>49</v>
      </c>
      <c r="B133" s="231" t="s">
        <v>11</v>
      </c>
      <c r="C133" s="232" t="s">
        <v>67</v>
      </c>
      <c r="D133" s="231">
        <v>2018</v>
      </c>
      <c r="E133" s="231" t="s">
        <v>84</v>
      </c>
      <c r="F133" s="231">
        <v>74</v>
      </c>
      <c r="G133" s="231" t="str">
        <f>VLOOKUP(A133,Feuil1!$A$3:$B$14,2,FALSE)</f>
        <v>Grenouille agile</v>
      </c>
      <c r="H133" s="231">
        <f>VLOOKUP(G133,Feuil1!$A$29:$B$40,2,FALSE)</f>
        <v>1</v>
      </c>
      <c r="I133" s="231">
        <f>VLOOKUP(C133,Feuil1!$A$21:$C$26,3,FALSE)</f>
        <v>1</v>
      </c>
      <c r="J133" s="231" t="str">
        <f>VLOOKUP(G133,Feuil1!$A$29:$C$40,3,FALSE)</f>
        <v>anoure</v>
      </c>
    </row>
    <row r="134" spans="1:10" ht="30" x14ac:dyDescent="0.25">
      <c r="A134" s="228" t="s">
        <v>49</v>
      </c>
      <c r="B134" s="228" t="s">
        <v>11</v>
      </c>
      <c r="C134" s="229" t="s">
        <v>102</v>
      </c>
      <c r="D134" s="228">
        <v>2016</v>
      </c>
      <c r="E134" s="228" t="s">
        <v>84</v>
      </c>
      <c r="F134" s="228">
        <v>74</v>
      </c>
      <c r="G134" s="228" t="str">
        <f>VLOOKUP(A134,Feuil1!$A$3:$B$14,2,FALSE)</f>
        <v>Grenouille agile</v>
      </c>
      <c r="H134" s="228">
        <f>VLOOKUP(G134,Feuil1!$A$29:$B$40,2,FALSE)</f>
        <v>1</v>
      </c>
      <c r="I134" s="228">
        <f>VLOOKUP(C134,Feuil1!$A$21:$C$26,3,FALSE)</f>
        <v>1</v>
      </c>
      <c r="J134" s="228" t="str">
        <f>VLOOKUP(G134,Feuil1!$A$29:$C$40,3,FALSE)</f>
        <v>anoure</v>
      </c>
    </row>
    <row r="135" spans="1:10" x14ac:dyDescent="0.25">
      <c r="A135" s="231" t="s">
        <v>49</v>
      </c>
      <c r="B135" s="231" t="s">
        <v>12</v>
      </c>
      <c r="C135" s="232" t="s">
        <v>111</v>
      </c>
      <c r="D135" s="231">
        <v>2019</v>
      </c>
      <c r="E135" s="231" t="s">
        <v>84</v>
      </c>
      <c r="F135" s="231" t="s">
        <v>94</v>
      </c>
      <c r="G135" s="231" t="str">
        <f>VLOOKUP(A135,Feuil1!$A$3:$B$14,2,FALSE)</f>
        <v>Grenouille agile</v>
      </c>
      <c r="H135" s="231">
        <f>VLOOKUP(G135,Feuil1!$A$29:$B$40,2,FALSE)</f>
        <v>1</v>
      </c>
      <c r="I135" s="231">
        <f>VLOOKUP(C135,Feuil1!$A$21:$C$26,3,FALSE)</f>
        <v>1</v>
      </c>
      <c r="J135" s="231" t="str">
        <f>VLOOKUP(G135,Feuil1!$A$29:$C$40,3,FALSE)</f>
        <v>anoure</v>
      </c>
    </row>
    <row r="136" spans="1:10" x14ac:dyDescent="0.25">
      <c r="A136" s="228" t="s">
        <v>49</v>
      </c>
      <c r="B136" s="228" t="s">
        <v>12</v>
      </c>
      <c r="C136" s="228" t="s">
        <v>66</v>
      </c>
      <c r="D136" s="228">
        <v>1998</v>
      </c>
      <c r="E136" s="228" t="s">
        <v>84</v>
      </c>
      <c r="F136" s="228" t="s">
        <v>94</v>
      </c>
      <c r="G136" s="228" t="str">
        <f>VLOOKUP(A136,Feuil1!$A$3:$B$14,2,FALSE)</f>
        <v>Grenouille agile</v>
      </c>
      <c r="H136" s="228">
        <f>VLOOKUP(G136,Feuil1!$A$29:$B$40,2,FALSE)</f>
        <v>1</v>
      </c>
      <c r="I136" s="228">
        <f>VLOOKUP(C136,Feuil1!$A$21:$C$26,3,FALSE)</f>
        <v>1</v>
      </c>
      <c r="J136" s="228" t="str">
        <f>VLOOKUP(G136,Feuil1!$A$29:$C$40,3,FALSE)</f>
        <v>anoure</v>
      </c>
    </row>
    <row r="137" spans="1:10" ht="30" x14ac:dyDescent="0.25">
      <c r="A137" s="231" t="s">
        <v>49</v>
      </c>
      <c r="B137" s="231" t="s">
        <v>13</v>
      </c>
      <c r="C137" s="232" t="s">
        <v>102</v>
      </c>
      <c r="D137" s="231">
        <v>2020</v>
      </c>
      <c r="E137" s="231" t="s">
        <v>81</v>
      </c>
      <c r="F137" s="231"/>
      <c r="G137" s="231" t="str">
        <f>VLOOKUP(A137,Feuil1!$A$3:$B$14,2,FALSE)</f>
        <v>Grenouille agile</v>
      </c>
      <c r="H137" s="231">
        <f>VLOOKUP(G137,Feuil1!$A$29:$B$40,2,FALSE)</f>
        <v>1</v>
      </c>
      <c r="I137" s="231">
        <f>VLOOKUP(C137,Feuil1!$A$21:$C$26,3,FALSE)</f>
        <v>1</v>
      </c>
      <c r="J137" s="231" t="str">
        <f>VLOOKUP(G137,Feuil1!$A$29:$C$40,3,FALSE)</f>
        <v>anoure</v>
      </c>
    </row>
    <row r="138" spans="1:10" x14ac:dyDescent="0.25">
      <c r="A138" s="228" t="s">
        <v>49</v>
      </c>
      <c r="B138" s="228" t="s">
        <v>14</v>
      </c>
      <c r="C138" s="229" t="s">
        <v>66</v>
      </c>
      <c r="D138" s="228">
        <v>1988</v>
      </c>
      <c r="E138" s="228" t="s">
        <v>81</v>
      </c>
      <c r="F138" s="228"/>
      <c r="G138" s="228" t="str">
        <f>VLOOKUP(A138,Feuil1!$A$3:$B$14,2,FALSE)</f>
        <v>Grenouille agile</v>
      </c>
      <c r="H138" s="228">
        <f>VLOOKUP(G138,Feuil1!$A$29:$B$40,2,FALSE)</f>
        <v>1</v>
      </c>
      <c r="I138" s="228">
        <f>VLOOKUP(C138,Feuil1!$A$21:$C$26,3,FALSE)</f>
        <v>1</v>
      </c>
      <c r="J138" s="228" t="str">
        <f>VLOOKUP(G138,Feuil1!$A$29:$C$40,3,FALSE)</f>
        <v>anoure</v>
      </c>
    </row>
    <row r="139" spans="1:10" x14ac:dyDescent="0.25">
      <c r="A139" s="231" t="s">
        <v>49</v>
      </c>
      <c r="B139" s="231" t="s">
        <v>16</v>
      </c>
      <c r="C139" s="231" t="s">
        <v>67</v>
      </c>
      <c r="D139" s="231">
        <v>2018</v>
      </c>
      <c r="E139" s="231" t="s">
        <v>91</v>
      </c>
      <c r="F139" s="231"/>
      <c r="G139" s="231" t="str">
        <f>VLOOKUP(A139,Feuil1!$A$3:$B$14,2,FALSE)</f>
        <v>Grenouille agile</v>
      </c>
      <c r="H139" s="231">
        <f>VLOOKUP(G139,Feuil1!$A$29:$B$40,2,FALSE)</f>
        <v>1</v>
      </c>
      <c r="I139" s="231">
        <f>VLOOKUP(C139,Feuil1!$A$21:$C$26,3,FALSE)</f>
        <v>1</v>
      </c>
      <c r="J139" s="231" t="str">
        <f>VLOOKUP(G139,Feuil1!$A$29:$C$40,3,FALSE)</f>
        <v>anoure</v>
      </c>
    </row>
    <row r="140" spans="1:10" ht="30" x14ac:dyDescent="0.25">
      <c r="A140" s="228" t="s">
        <v>49</v>
      </c>
      <c r="B140" s="228" t="s">
        <v>16</v>
      </c>
      <c r="C140" s="229" t="s">
        <v>102</v>
      </c>
      <c r="D140" s="228">
        <v>2002</v>
      </c>
      <c r="E140" s="228" t="s">
        <v>91</v>
      </c>
      <c r="F140" s="228"/>
      <c r="G140" s="228" t="str">
        <f>VLOOKUP(A140,Feuil1!$A$3:$B$14,2,FALSE)</f>
        <v>Grenouille agile</v>
      </c>
      <c r="H140" s="228">
        <f>VLOOKUP(G140,Feuil1!$A$29:$B$40,2,FALSE)</f>
        <v>1</v>
      </c>
      <c r="I140" s="228">
        <f>VLOOKUP(C140,Feuil1!$A$21:$C$26,3,FALSE)</f>
        <v>1</v>
      </c>
      <c r="J140" s="228" t="str">
        <f>VLOOKUP(G140,Feuil1!$A$29:$C$40,3,FALSE)</f>
        <v>anoure</v>
      </c>
    </row>
    <row r="141" spans="1:10" x14ac:dyDescent="0.25">
      <c r="A141" s="231" t="s">
        <v>49</v>
      </c>
      <c r="B141" s="231" t="s">
        <v>17</v>
      </c>
      <c r="C141" s="231" t="s">
        <v>67</v>
      </c>
      <c r="D141" s="231">
        <v>2019</v>
      </c>
      <c r="E141" s="231" t="s">
        <v>84</v>
      </c>
      <c r="F141" s="231"/>
      <c r="G141" s="231" t="str">
        <f>VLOOKUP(A141,Feuil1!$A$3:$B$14,2,FALSE)</f>
        <v>Grenouille agile</v>
      </c>
      <c r="H141" s="231">
        <f>VLOOKUP(G141,Feuil1!$A$29:$B$40,2,FALSE)</f>
        <v>1</v>
      </c>
      <c r="I141" s="231">
        <f>VLOOKUP(C141,Feuil1!$A$21:$C$26,3,FALSE)</f>
        <v>1</v>
      </c>
      <c r="J141" s="231" t="str">
        <f>VLOOKUP(G141,Feuil1!$A$29:$C$40,3,FALSE)</f>
        <v>anoure</v>
      </c>
    </row>
    <row r="142" spans="1:10" x14ac:dyDescent="0.25">
      <c r="A142" s="228" t="s">
        <v>49</v>
      </c>
      <c r="B142" s="228" t="s">
        <v>18</v>
      </c>
      <c r="C142" s="229" t="s">
        <v>67</v>
      </c>
      <c r="D142" s="228">
        <v>2020</v>
      </c>
      <c r="E142" s="228" t="s">
        <v>81</v>
      </c>
      <c r="F142" s="228"/>
      <c r="G142" s="228" t="str">
        <f>VLOOKUP(A142,Feuil1!$A$3:$B$14,2,FALSE)</f>
        <v>Grenouille agile</v>
      </c>
      <c r="H142" s="228">
        <f>VLOOKUP(G142,Feuil1!$A$29:$B$40,2,FALSE)</f>
        <v>1</v>
      </c>
      <c r="I142" s="228">
        <f>VLOOKUP(C142,Feuil1!$A$21:$C$26,3,FALSE)</f>
        <v>1</v>
      </c>
      <c r="J142" s="228" t="str">
        <f>VLOOKUP(G142,Feuil1!$A$29:$C$40,3,FALSE)</f>
        <v>anoure</v>
      </c>
    </row>
    <row r="143" spans="1:10" ht="30" x14ac:dyDescent="0.25">
      <c r="A143" s="231" t="s">
        <v>49</v>
      </c>
      <c r="B143" s="231" t="s">
        <v>18</v>
      </c>
      <c r="C143" s="232" t="s">
        <v>102</v>
      </c>
      <c r="D143" s="231">
        <v>2014</v>
      </c>
      <c r="E143" s="231" t="s">
        <v>81</v>
      </c>
      <c r="F143" s="231"/>
      <c r="G143" s="231" t="str">
        <f>VLOOKUP(A143,Feuil1!$A$3:$B$14,2,FALSE)</f>
        <v>Grenouille agile</v>
      </c>
      <c r="H143" s="231">
        <f>VLOOKUP(G143,Feuil1!$A$29:$B$40,2,FALSE)</f>
        <v>1</v>
      </c>
      <c r="I143" s="231">
        <f>VLOOKUP(C143,Feuil1!$A$21:$C$26,3,FALSE)</f>
        <v>1</v>
      </c>
      <c r="J143" s="231" t="str">
        <f>VLOOKUP(G143,Feuil1!$A$29:$C$40,3,FALSE)</f>
        <v>anoure</v>
      </c>
    </row>
    <row r="144" spans="1:10" x14ac:dyDescent="0.25">
      <c r="A144" s="228" t="s">
        <v>49</v>
      </c>
      <c r="B144" s="228" t="s">
        <v>20</v>
      </c>
      <c r="C144" s="229" t="s">
        <v>67</v>
      </c>
      <c r="D144" s="228">
        <v>2019</v>
      </c>
      <c r="E144" s="228" t="s">
        <v>84</v>
      </c>
      <c r="F144" s="228"/>
      <c r="G144" s="228" t="str">
        <f>VLOOKUP(A144,Feuil1!$A$3:$B$14,2,FALSE)</f>
        <v>Grenouille agile</v>
      </c>
      <c r="H144" s="228">
        <f>VLOOKUP(G144,Feuil1!$A$29:$B$40,2,FALSE)</f>
        <v>1</v>
      </c>
      <c r="I144" s="228">
        <f>VLOOKUP(C144,Feuil1!$A$21:$C$26,3,FALSE)</f>
        <v>1</v>
      </c>
      <c r="J144" s="228" t="str">
        <f>VLOOKUP(G144,Feuil1!$A$29:$C$40,3,FALSE)</f>
        <v>anoure</v>
      </c>
    </row>
    <row r="145" spans="1:10" x14ac:dyDescent="0.25">
      <c r="A145" s="231" t="s">
        <v>49</v>
      </c>
      <c r="B145" s="231" t="s">
        <v>21</v>
      </c>
      <c r="C145" s="232" t="s">
        <v>111</v>
      </c>
      <c r="D145" s="231">
        <v>2019</v>
      </c>
      <c r="E145" s="231" t="s">
        <v>84</v>
      </c>
      <c r="F145" s="231"/>
      <c r="G145" s="231" t="str">
        <f>VLOOKUP(A145,Feuil1!$A$3:$B$14,2,FALSE)</f>
        <v>Grenouille agile</v>
      </c>
      <c r="H145" s="231">
        <f>VLOOKUP(G145,Feuil1!$A$29:$B$40,2,FALSE)</f>
        <v>1</v>
      </c>
      <c r="I145" s="231">
        <f>VLOOKUP(C145,Feuil1!$A$21:$C$26,3,FALSE)</f>
        <v>1</v>
      </c>
      <c r="J145" s="231" t="str">
        <f>VLOOKUP(G145,Feuil1!$A$29:$C$40,3,FALSE)</f>
        <v>anoure</v>
      </c>
    </row>
    <row r="146" spans="1:10" x14ac:dyDescent="0.25">
      <c r="A146" s="228" t="s">
        <v>49</v>
      </c>
      <c r="B146" s="228" t="s">
        <v>21</v>
      </c>
      <c r="C146" s="228" t="s">
        <v>67</v>
      </c>
      <c r="D146" s="228">
        <v>2019</v>
      </c>
      <c r="E146" s="228" t="s">
        <v>84</v>
      </c>
      <c r="F146" s="228"/>
      <c r="G146" s="228" t="str">
        <f>VLOOKUP(A146,Feuil1!$A$3:$B$14,2,FALSE)</f>
        <v>Grenouille agile</v>
      </c>
      <c r="H146" s="228">
        <f>VLOOKUP(G146,Feuil1!$A$29:$B$40,2,FALSE)</f>
        <v>1</v>
      </c>
      <c r="I146" s="228">
        <f>VLOOKUP(C146,Feuil1!$A$21:$C$26,3,FALSE)</f>
        <v>1</v>
      </c>
      <c r="J146" s="228" t="str">
        <f>VLOOKUP(G146,Feuil1!$A$29:$C$40,3,FALSE)</f>
        <v>anoure</v>
      </c>
    </row>
    <row r="147" spans="1:10" ht="30" x14ac:dyDescent="0.25">
      <c r="A147" s="231" t="s">
        <v>49</v>
      </c>
      <c r="B147" s="231" t="s">
        <v>28</v>
      </c>
      <c r="C147" s="232" t="s">
        <v>102</v>
      </c>
      <c r="D147" s="231">
        <v>2019</v>
      </c>
      <c r="E147" s="231" t="s">
        <v>81</v>
      </c>
      <c r="F147" s="231"/>
      <c r="G147" s="231" t="str">
        <f>VLOOKUP(A147,Feuil1!$A$3:$B$14,2,FALSE)</f>
        <v>Grenouille agile</v>
      </c>
      <c r="H147" s="231">
        <f>VLOOKUP(G147,Feuil1!$A$29:$B$40,2,FALSE)</f>
        <v>1</v>
      </c>
      <c r="I147" s="231">
        <f>VLOOKUP(C147,Feuil1!$A$21:$C$26,3,FALSE)</f>
        <v>1</v>
      </c>
      <c r="J147" s="231" t="str">
        <f>VLOOKUP(G147,Feuil1!$A$29:$C$40,3,FALSE)</f>
        <v>anoure</v>
      </c>
    </row>
    <row r="148" spans="1:10" x14ac:dyDescent="0.25">
      <c r="A148" s="228" t="s">
        <v>49</v>
      </c>
      <c r="B148" s="228" t="s">
        <v>29</v>
      </c>
      <c r="C148" s="229" t="s">
        <v>67</v>
      </c>
      <c r="D148" s="228">
        <v>2020</v>
      </c>
      <c r="E148" s="228"/>
      <c r="F148" s="228"/>
      <c r="G148" s="228" t="str">
        <f>VLOOKUP(A148,Feuil1!$A$3:$B$14,2,FALSE)</f>
        <v>Grenouille agile</v>
      </c>
      <c r="H148" s="228">
        <f>VLOOKUP(G148,Feuil1!$A$29:$B$40,2,FALSE)</f>
        <v>1</v>
      </c>
      <c r="I148" s="228">
        <f>VLOOKUP(C148,Feuil1!$A$21:$C$26,3,FALSE)</f>
        <v>1</v>
      </c>
      <c r="J148" s="228" t="str">
        <f>VLOOKUP(G148,Feuil1!$A$29:$C$40,3,FALSE)</f>
        <v>anoure</v>
      </c>
    </row>
    <row r="149" spans="1:10" x14ac:dyDescent="0.25">
      <c r="A149" s="231" t="s">
        <v>49</v>
      </c>
      <c r="B149" s="231" t="s">
        <v>31</v>
      </c>
      <c r="C149" s="231" t="s">
        <v>67</v>
      </c>
      <c r="D149" s="231">
        <v>2019</v>
      </c>
      <c r="E149" s="231" t="s">
        <v>89</v>
      </c>
      <c r="F149" s="231"/>
      <c r="G149" s="231" t="str">
        <f>VLOOKUP(A149,Feuil1!$A$3:$B$14,2,FALSE)</f>
        <v>Grenouille agile</v>
      </c>
      <c r="H149" s="231">
        <f>VLOOKUP(G149,Feuil1!$A$29:$B$40,2,FALSE)</f>
        <v>1</v>
      </c>
      <c r="I149" s="231">
        <f>VLOOKUP(C149,Feuil1!$A$21:$C$26,3,FALSE)</f>
        <v>1</v>
      </c>
      <c r="J149" s="231" t="str">
        <f>VLOOKUP(G149,Feuil1!$A$29:$C$40,3,FALSE)</f>
        <v>anoure</v>
      </c>
    </row>
    <row r="150" spans="1:10" x14ac:dyDescent="0.25">
      <c r="A150" s="228" t="s">
        <v>49</v>
      </c>
      <c r="B150" s="228" t="s">
        <v>32</v>
      </c>
      <c r="C150" s="228" t="s">
        <v>67</v>
      </c>
      <c r="D150" s="228">
        <v>2014</v>
      </c>
      <c r="E150" s="228" t="s">
        <v>81</v>
      </c>
      <c r="F150" s="228"/>
      <c r="G150" s="228" t="str">
        <f>VLOOKUP(A150,Feuil1!$A$3:$B$14,2,FALSE)</f>
        <v>Grenouille agile</v>
      </c>
      <c r="H150" s="228">
        <f>VLOOKUP(G150,Feuil1!$A$29:$B$40,2,FALSE)</f>
        <v>1</v>
      </c>
      <c r="I150" s="228">
        <f>VLOOKUP(C150,Feuil1!$A$21:$C$26,3,FALSE)</f>
        <v>1</v>
      </c>
      <c r="J150" s="228" t="str">
        <f>VLOOKUP(G150,Feuil1!$A$29:$C$40,3,FALSE)</f>
        <v>anoure</v>
      </c>
    </row>
    <row r="151" spans="1:10" x14ac:dyDescent="0.25">
      <c r="A151" s="231" t="s">
        <v>49</v>
      </c>
      <c r="B151" s="231" t="s">
        <v>33</v>
      </c>
      <c r="C151" s="231" t="s">
        <v>67</v>
      </c>
      <c r="D151" s="231">
        <v>2020</v>
      </c>
      <c r="E151" s="231" t="s">
        <v>81</v>
      </c>
      <c r="F151" s="231"/>
      <c r="G151" s="231" t="str">
        <f>VLOOKUP(A151,Feuil1!$A$3:$B$14,2,FALSE)</f>
        <v>Grenouille agile</v>
      </c>
      <c r="H151" s="231">
        <f>VLOOKUP(G151,Feuil1!$A$29:$B$40,2,FALSE)</f>
        <v>1</v>
      </c>
      <c r="I151" s="231">
        <f>VLOOKUP(C151,Feuil1!$A$21:$C$26,3,FALSE)</f>
        <v>1</v>
      </c>
      <c r="J151" s="231" t="str">
        <f>VLOOKUP(G151,Feuil1!$A$29:$C$40,3,FALSE)</f>
        <v>anoure</v>
      </c>
    </row>
    <row r="152" spans="1:10" x14ac:dyDescent="0.25">
      <c r="A152" s="228" t="s">
        <v>49</v>
      </c>
      <c r="B152" s="228" t="s">
        <v>36</v>
      </c>
      <c r="C152" s="229" t="s">
        <v>111</v>
      </c>
      <c r="D152" s="228">
        <v>2019</v>
      </c>
      <c r="E152" s="228" t="s">
        <v>99</v>
      </c>
      <c r="F152" s="228" t="s">
        <v>100</v>
      </c>
      <c r="G152" s="228" t="str">
        <f>VLOOKUP(A152,Feuil1!$A$3:$B$14,2,FALSE)</f>
        <v>Grenouille agile</v>
      </c>
      <c r="H152" s="228">
        <f>VLOOKUP(G152,Feuil1!$A$29:$B$40,2,FALSE)</f>
        <v>1</v>
      </c>
      <c r="I152" s="228">
        <f>VLOOKUP(C152,Feuil1!$A$21:$C$26,3,FALSE)</f>
        <v>1</v>
      </c>
      <c r="J152" s="228" t="str">
        <f>VLOOKUP(G152,Feuil1!$A$29:$C$40,3,FALSE)</f>
        <v>anoure</v>
      </c>
    </row>
    <row r="153" spans="1:10" x14ac:dyDescent="0.25">
      <c r="A153" s="231" t="s">
        <v>49</v>
      </c>
      <c r="B153" s="231" t="s">
        <v>36</v>
      </c>
      <c r="C153" s="231" t="s">
        <v>66</v>
      </c>
      <c r="D153" s="231">
        <v>2009</v>
      </c>
      <c r="E153" s="231" t="s">
        <v>99</v>
      </c>
      <c r="F153" s="231" t="s">
        <v>100</v>
      </c>
      <c r="G153" s="231" t="str">
        <f>VLOOKUP(A153,Feuil1!$A$3:$B$14,2,FALSE)</f>
        <v>Grenouille agile</v>
      </c>
      <c r="H153" s="231">
        <f>VLOOKUP(G153,Feuil1!$A$29:$B$40,2,FALSE)</f>
        <v>1</v>
      </c>
      <c r="I153" s="231">
        <f>VLOOKUP(C153,Feuil1!$A$21:$C$26,3,FALSE)</f>
        <v>1</v>
      </c>
      <c r="J153" s="231" t="str">
        <f>VLOOKUP(G153,Feuil1!$A$29:$C$40,3,FALSE)</f>
        <v>anoure</v>
      </c>
    </row>
    <row r="154" spans="1:10" x14ac:dyDescent="0.25">
      <c r="A154" s="228" t="s">
        <v>49</v>
      </c>
      <c r="B154" s="228" t="s">
        <v>36</v>
      </c>
      <c r="C154" s="228" t="s">
        <v>67</v>
      </c>
      <c r="D154" s="228">
        <v>2011</v>
      </c>
      <c r="E154" s="228" t="s">
        <v>99</v>
      </c>
      <c r="F154" s="228" t="s">
        <v>100</v>
      </c>
      <c r="G154" s="228" t="str">
        <f>VLOOKUP(A154,Feuil1!$A$3:$B$14,2,FALSE)</f>
        <v>Grenouille agile</v>
      </c>
      <c r="H154" s="228">
        <f>VLOOKUP(G154,Feuil1!$A$29:$B$40,2,FALSE)</f>
        <v>1</v>
      </c>
      <c r="I154" s="228">
        <f>VLOOKUP(C154,Feuil1!$A$21:$C$26,3,FALSE)</f>
        <v>1</v>
      </c>
      <c r="J154" s="228" t="str">
        <f>VLOOKUP(G154,Feuil1!$A$29:$C$40,3,FALSE)</f>
        <v>anoure</v>
      </c>
    </row>
    <row r="155" spans="1:10" ht="30" x14ac:dyDescent="0.25">
      <c r="A155" s="231" t="s">
        <v>49</v>
      </c>
      <c r="B155" s="231" t="s">
        <v>37</v>
      </c>
      <c r="C155" s="232" t="s">
        <v>102</v>
      </c>
      <c r="D155" s="231">
        <v>2020</v>
      </c>
      <c r="E155" s="231" t="s">
        <v>81</v>
      </c>
      <c r="F155" s="231"/>
      <c r="G155" s="231" t="str">
        <f>VLOOKUP(A155,Feuil1!$A$3:$B$14,2,FALSE)</f>
        <v>Grenouille agile</v>
      </c>
      <c r="H155" s="231">
        <f>VLOOKUP(G155,Feuil1!$A$29:$B$40,2,FALSE)</f>
        <v>1</v>
      </c>
      <c r="I155" s="231">
        <f>VLOOKUP(C155,Feuil1!$A$21:$C$26,3,FALSE)</f>
        <v>1</v>
      </c>
      <c r="J155" s="231" t="str">
        <f>VLOOKUP(G155,Feuil1!$A$29:$C$40,3,FALSE)</f>
        <v>anoure</v>
      </c>
    </row>
    <row r="156" spans="1:10" x14ac:dyDescent="0.25">
      <c r="A156" s="228" t="s">
        <v>50</v>
      </c>
      <c r="B156" s="228" t="s">
        <v>0</v>
      </c>
      <c r="C156" s="228" t="s">
        <v>67</v>
      </c>
      <c r="D156" s="228">
        <v>2017</v>
      </c>
      <c r="E156" s="228" t="s">
        <v>83</v>
      </c>
      <c r="F156" s="228"/>
      <c r="G156" s="228" t="str">
        <f>VLOOKUP(A156,Feuil1!$A$3:$B$14,2,FALSE)</f>
        <v>Grenouille rousse</v>
      </c>
      <c r="H156" s="228">
        <f>VLOOKUP(G156,Feuil1!$A$29:$B$40,2,FALSE)</f>
        <v>2</v>
      </c>
      <c r="I156" s="228">
        <f>VLOOKUP(C156,Feuil1!$A$21:$C$26,3,FALSE)</f>
        <v>1</v>
      </c>
      <c r="J156" s="228" t="str">
        <f>VLOOKUP(G156,Feuil1!$A$29:$C$40,3,FALSE)</f>
        <v>anoure</v>
      </c>
    </row>
    <row r="157" spans="1:10" x14ac:dyDescent="0.25">
      <c r="A157" s="231" t="s">
        <v>50</v>
      </c>
      <c r="B157" s="231" t="s">
        <v>2</v>
      </c>
      <c r="C157" s="231" t="s">
        <v>67</v>
      </c>
      <c r="D157" s="231">
        <v>2017</v>
      </c>
      <c r="E157" s="231" t="s">
        <v>83</v>
      </c>
      <c r="F157" s="231"/>
      <c r="G157" s="231" t="str">
        <f>VLOOKUP(A157,Feuil1!$A$3:$B$14,2,FALSE)</f>
        <v>Grenouille rousse</v>
      </c>
      <c r="H157" s="231">
        <f>VLOOKUP(G157,Feuil1!$A$29:$B$40,2,FALSE)</f>
        <v>2</v>
      </c>
      <c r="I157" s="231">
        <f>VLOOKUP(C157,Feuil1!$A$21:$C$26,3,FALSE)</f>
        <v>1</v>
      </c>
      <c r="J157" s="231" t="str">
        <f>VLOOKUP(G157,Feuil1!$A$29:$C$40,3,FALSE)</f>
        <v>anoure</v>
      </c>
    </row>
    <row r="158" spans="1:10" x14ac:dyDescent="0.25">
      <c r="A158" s="228" t="s">
        <v>50</v>
      </c>
      <c r="B158" s="228" t="s">
        <v>4</v>
      </c>
      <c r="C158" s="229" t="s">
        <v>111</v>
      </c>
      <c r="D158" s="228">
        <v>2019</v>
      </c>
      <c r="E158" s="228" t="s">
        <v>84</v>
      </c>
      <c r="F158" s="228"/>
      <c r="G158" s="228" t="str">
        <f>VLOOKUP(A158,Feuil1!$A$3:$B$14,2,FALSE)</f>
        <v>Grenouille rousse</v>
      </c>
      <c r="H158" s="228">
        <f>VLOOKUP(G158,Feuil1!$A$29:$B$40,2,FALSE)</f>
        <v>2</v>
      </c>
      <c r="I158" s="228">
        <f>VLOOKUP(C158,Feuil1!$A$21:$C$26,3,FALSE)</f>
        <v>1</v>
      </c>
      <c r="J158" s="228" t="str">
        <f>VLOOKUP(G158,Feuil1!$A$29:$C$40,3,FALSE)</f>
        <v>anoure</v>
      </c>
    </row>
    <row r="159" spans="1:10" x14ac:dyDescent="0.25">
      <c r="A159" s="231" t="s">
        <v>50</v>
      </c>
      <c r="B159" s="231" t="s">
        <v>4</v>
      </c>
      <c r="C159" s="231" t="s">
        <v>66</v>
      </c>
      <c r="D159" s="231">
        <v>2013</v>
      </c>
      <c r="E159" s="231" t="s">
        <v>84</v>
      </c>
      <c r="F159" s="231"/>
      <c r="G159" s="231" t="str">
        <f>VLOOKUP(A159,Feuil1!$A$3:$B$14,2,FALSE)</f>
        <v>Grenouille rousse</v>
      </c>
      <c r="H159" s="231">
        <f>VLOOKUP(G159,Feuil1!$A$29:$B$40,2,FALSE)</f>
        <v>2</v>
      </c>
      <c r="I159" s="231">
        <f>VLOOKUP(C159,Feuil1!$A$21:$C$26,3,FALSE)</f>
        <v>1</v>
      </c>
      <c r="J159" s="231" t="str">
        <f>VLOOKUP(G159,Feuil1!$A$29:$C$40,3,FALSE)</f>
        <v>anoure</v>
      </c>
    </row>
    <row r="160" spans="1:10" x14ac:dyDescent="0.25">
      <c r="A160" s="228" t="s">
        <v>50</v>
      </c>
      <c r="B160" s="228" t="s">
        <v>4</v>
      </c>
      <c r="C160" s="229" t="s">
        <v>67</v>
      </c>
      <c r="D160" s="228">
        <v>2002</v>
      </c>
      <c r="E160" s="228" t="s">
        <v>84</v>
      </c>
      <c r="F160" s="228"/>
      <c r="G160" s="228" t="str">
        <f>VLOOKUP(A160,Feuil1!$A$3:$B$14,2,FALSE)</f>
        <v>Grenouille rousse</v>
      </c>
      <c r="H160" s="228">
        <f>VLOOKUP(G160,Feuil1!$A$29:$B$40,2,FALSE)</f>
        <v>2</v>
      </c>
      <c r="I160" s="228">
        <f>VLOOKUP(C160,Feuil1!$A$21:$C$26,3,FALSE)</f>
        <v>1</v>
      </c>
      <c r="J160" s="228" t="str">
        <f>VLOOKUP(G160,Feuil1!$A$29:$C$40,3,FALSE)</f>
        <v>anoure</v>
      </c>
    </row>
    <row r="161" spans="1:10" ht="30" x14ac:dyDescent="0.25">
      <c r="A161" s="231" t="s">
        <v>50</v>
      </c>
      <c r="B161" s="231" t="s">
        <v>4</v>
      </c>
      <c r="C161" s="232" t="s">
        <v>102</v>
      </c>
      <c r="D161" s="231">
        <v>2019</v>
      </c>
      <c r="E161" s="231" t="s">
        <v>84</v>
      </c>
      <c r="F161" s="231"/>
      <c r="G161" s="231" t="str">
        <f>VLOOKUP(A161,Feuil1!$A$3:$B$14,2,FALSE)</f>
        <v>Grenouille rousse</v>
      </c>
      <c r="H161" s="231">
        <f>VLOOKUP(G161,Feuil1!$A$29:$B$40,2,FALSE)</f>
        <v>2</v>
      </c>
      <c r="I161" s="231">
        <f>VLOOKUP(C161,Feuil1!$A$21:$C$26,3,FALSE)</f>
        <v>1</v>
      </c>
      <c r="J161" s="231" t="str">
        <f>VLOOKUP(G161,Feuil1!$A$29:$C$40,3,FALSE)</f>
        <v>anoure</v>
      </c>
    </row>
    <row r="162" spans="1:10" x14ac:dyDescent="0.25">
      <c r="A162" s="228" t="s">
        <v>50</v>
      </c>
      <c r="B162" s="228" t="s">
        <v>10</v>
      </c>
      <c r="C162" s="228" t="s">
        <v>67</v>
      </c>
      <c r="D162" s="228">
        <v>2018</v>
      </c>
      <c r="E162" s="228" t="s">
        <v>84</v>
      </c>
      <c r="F162" s="228"/>
      <c r="G162" s="228" t="str">
        <f>VLOOKUP(A162,Feuil1!$A$3:$B$14,2,FALSE)</f>
        <v>Grenouille rousse</v>
      </c>
      <c r="H162" s="228">
        <f>VLOOKUP(G162,Feuil1!$A$29:$B$40,2,FALSE)</f>
        <v>2</v>
      </c>
      <c r="I162" s="228">
        <f>VLOOKUP(C162,Feuil1!$A$21:$C$26,3,FALSE)</f>
        <v>1</v>
      </c>
      <c r="J162" s="228" t="str">
        <f>VLOOKUP(G162,Feuil1!$A$29:$C$40,3,FALSE)</f>
        <v>anoure</v>
      </c>
    </row>
    <row r="163" spans="1:10" x14ac:dyDescent="0.25">
      <c r="A163" s="231" t="s">
        <v>50</v>
      </c>
      <c r="B163" s="231" t="s">
        <v>11</v>
      </c>
      <c r="C163" s="231" t="s">
        <v>66</v>
      </c>
      <c r="D163" s="231">
        <v>1996</v>
      </c>
      <c r="E163" s="231" t="s">
        <v>84</v>
      </c>
      <c r="F163" s="231">
        <v>74</v>
      </c>
      <c r="G163" s="231" t="str">
        <f>VLOOKUP(A163,Feuil1!$A$3:$B$14,2,FALSE)</f>
        <v>Grenouille rousse</v>
      </c>
      <c r="H163" s="231">
        <f>VLOOKUP(G163,Feuil1!$A$29:$B$40,2,FALSE)</f>
        <v>2</v>
      </c>
      <c r="I163" s="231">
        <f>VLOOKUP(C163,Feuil1!$A$21:$C$26,3,FALSE)</f>
        <v>1</v>
      </c>
      <c r="J163" s="231" t="str">
        <f>VLOOKUP(G163,Feuil1!$A$29:$C$40,3,FALSE)</f>
        <v>anoure</v>
      </c>
    </row>
    <row r="164" spans="1:10" x14ac:dyDescent="0.25">
      <c r="A164" s="228" t="s">
        <v>50</v>
      </c>
      <c r="B164" s="228" t="s">
        <v>11</v>
      </c>
      <c r="C164" s="229" t="s">
        <v>67</v>
      </c>
      <c r="D164" s="228">
        <v>2018</v>
      </c>
      <c r="E164" s="228" t="s">
        <v>84</v>
      </c>
      <c r="F164" s="228">
        <v>74</v>
      </c>
      <c r="G164" s="228" t="str">
        <f>VLOOKUP(A164,Feuil1!$A$3:$B$14,2,FALSE)</f>
        <v>Grenouille rousse</v>
      </c>
      <c r="H164" s="228">
        <f>VLOOKUP(G164,Feuil1!$A$29:$B$40,2,FALSE)</f>
        <v>2</v>
      </c>
      <c r="I164" s="228">
        <f>VLOOKUP(C164,Feuil1!$A$21:$C$26,3,FALSE)</f>
        <v>1</v>
      </c>
      <c r="J164" s="228" t="str">
        <f>VLOOKUP(G164,Feuil1!$A$29:$C$40,3,FALSE)</f>
        <v>anoure</v>
      </c>
    </row>
    <row r="165" spans="1:10" ht="30" x14ac:dyDescent="0.25">
      <c r="A165" s="231" t="s">
        <v>50</v>
      </c>
      <c r="B165" s="231" t="s">
        <v>11</v>
      </c>
      <c r="C165" s="232" t="s">
        <v>102</v>
      </c>
      <c r="D165" s="231">
        <v>2014</v>
      </c>
      <c r="E165" s="231" t="s">
        <v>84</v>
      </c>
      <c r="F165" s="231">
        <v>74</v>
      </c>
      <c r="G165" s="231" t="str">
        <f>VLOOKUP(A165,Feuil1!$A$3:$B$14,2,FALSE)</f>
        <v>Grenouille rousse</v>
      </c>
      <c r="H165" s="231">
        <f>VLOOKUP(G165,Feuil1!$A$29:$B$40,2,FALSE)</f>
        <v>2</v>
      </c>
      <c r="I165" s="231">
        <f>VLOOKUP(C165,Feuil1!$A$21:$C$26,3,FALSE)</f>
        <v>1</v>
      </c>
      <c r="J165" s="231" t="str">
        <f>VLOOKUP(G165,Feuil1!$A$29:$C$40,3,FALSE)</f>
        <v>anoure</v>
      </c>
    </row>
    <row r="166" spans="1:10" x14ac:dyDescent="0.25">
      <c r="A166" s="228" t="s">
        <v>50</v>
      </c>
      <c r="B166" s="228" t="s">
        <v>12</v>
      </c>
      <c r="C166" s="229" t="s">
        <v>111</v>
      </c>
      <c r="D166" s="228">
        <v>2019</v>
      </c>
      <c r="E166" s="228" t="s">
        <v>84</v>
      </c>
      <c r="F166" s="228" t="s">
        <v>95</v>
      </c>
      <c r="G166" s="228" t="str">
        <f>VLOOKUP(A166,Feuil1!$A$3:$B$14,2,FALSE)</f>
        <v>Grenouille rousse</v>
      </c>
      <c r="H166" s="228">
        <f>VLOOKUP(G166,Feuil1!$A$29:$B$40,2,FALSE)</f>
        <v>2</v>
      </c>
      <c r="I166" s="228">
        <f>VLOOKUP(C166,Feuil1!$A$21:$C$26,3,FALSE)</f>
        <v>1</v>
      </c>
      <c r="J166" s="228" t="str">
        <f>VLOOKUP(G166,Feuil1!$A$29:$C$40,3,FALSE)</f>
        <v>anoure</v>
      </c>
    </row>
    <row r="167" spans="1:10" x14ac:dyDescent="0.25">
      <c r="A167" s="231" t="s">
        <v>50</v>
      </c>
      <c r="B167" s="231" t="s">
        <v>12</v>
      </c>
      <c r="C167" s="232" t="s">
        <v>66</v>
      </c>
      <c r="D167" s="231">
        <v>2002</v>
      </c>
      <c r="E167" s="231" t="s">
        <v>84</v>
      </c>
      <c r="F167" s="231" t="s">
        <v>95</v>
      </c>
      <c r="G167" s="231" t="str">
        <f>VLOOKUP(A167,Feuil1!$A$3:$B$14,2,FALSE)</f>
        <v>Grenouille rousse</v>
      </c>
      <c r="H167" s="231">
        <f>VLOOKUP(G167,Feuil1!$A$29:$B$40,2,FALSE)</f>
        <v>2</v>
      </c>
      <c r="I167" s="231">
        <f>VLOOKUP(C167,Feuil1!$A$21:$C$26,3,FALSE)</f>
        <v>1</v>
      </c>
      <c r="J167" s="231" t="str">
        <f>VLOOKUP(G167,Feuil1!$A$29:$C$40,3,FALSE)</f>
        <v>anoure</v>
      </c>
    </row>
    <row r="168" spans="1:10" ht="30" x14ac:dyDescent="0.25">
      <c r="A168" s="228" t="s">
        <v>50</v>
      </c>
      <c r="B168" s="228" t="s">
        <v>12</v>
      </c>
      <c r="C168" s="229" t="s">
        <v>102</v>
      </c>
      <c r="D168" s="228">
        <v>2017</v>
      </c>
      <c r="E168" s="228" t="s">
        <v>84</v>
      </c>
      <c r="F168" s="228" t="s">
        <v>95</v>
      </c>
      <c r="G168" s="228" t="str">
        <f>VLOOKUP(A168,Feuil1!$A$3:$B$14,2,FALSE)</f>
        <v>Grenouille rousse</v>
      </c>
      <c r="H168" s="228">
        <f>VLOOKUP(G168,Feuil1!$A$29:$B$40,2,FALSE)</f>
        <v>2</v>
      </c>
      <c r="I168" s="228">
        <f>VLOOKUP(C168,Feuil1!$A$21:$C$26,3,FALSE)</f>
        <v>1</v>
      </c>
      <c r="J168" s="228" t="str">
        <f>VLOOKUP(G168,Feuil1!$A$29:$C$40,3,FALSE)</f>
        <v>anoure</v>
      </c>
    </row>
    <row r="169" spans="1:10" x14ac:dyDescent="0.25">
      <c r="A169" s="231" t="s">
        <v>50</v>
      </c>
      <c r="B169" s="231" t="s">
        <v>17</v>
      </c>
      <c r="C169" s="231" t="s">
        <v>67</v>
      </c>
      <c r="D169" s="231">
        <v>2019</v>
      </c>
      <c r="E169" s="231" t="s">
        <v>83</v>
      </c>
      <c r="F169" s="231"/>
      <c r="G169" s="231" t="str">
        <f>VLOOKUP(A169,Feuil1!$A$3:$B$14,2,FALSE)</f>
        <v>Grenouille rousse</v>
      </c>
      <c r="H169" s="231">
        <f>VLOOKUP(G169,Feuil1!$A$29:$B$40,2,FALSE)</f>
        <v>2</v>
      </c>
      <c r="I169" s="231">
        <f>VLOOKUP(C169,Feuil1!$A$21:$C$26,3,FALSE)</f>
        <v>1</v>
      </c>
      <c r="J169" s="231" t="str">
        <f>VLOOKUP(G169,Feuil1!$A$29:$C$40,3,FALSE)</f>
        <v>anoure</v>
      </c>
    </row>
    <row r="170" spans="1:10" ht="30" x14ac:dyDescent="0.25">
      <c r="A170" s="228" t="s">
        <v>50</v>
      </c>
      <c r="B170" s="228" t="s">
        <v>28</v>
      </c>
      <c r="C170" s="229" t="s">
        <v>102</v>
      </c>
      <c r="D170" s="228">
        <v>2019</v>
      </c>
      <c r="E170" s="228" t="s">
        <v>81</v>
      </c>
      <c r="F170" s="228"/>
      <c r="G170" s="228" t="str">
        <f>VLOOKUP(A170,Feuil1!$A$3:$B$14,2,FALSE)</f>
        <v>Grenouille rousse</v>
      </c>
      <c r="H170" s="228">
        <f>VLOOKUP(G170,Feuil1!$A$29:$B$40,2,FALSE)</f>
        <v>2</v>
      </c>
      <c r="I170" s="228">
        <f>VLOOKUP(C170,Feuil1!$A$21:$C$26,3,FALSE)</f>
        <v>1</v>
      </c>
      <c r="J170" s="228" t="str">
        <f>VLOOKUP(G170,Feuil1!$A$29:$C$40,3,FALSE)</f>
        <v>anoure</v>
      </c>
    </row>
    <row r="171" spans="1:10" x14ac:dyDescent="0.25">
      <c r="A171" s="231" t="s">
        <v>50</v>
      </c>
      <c r="B171" s="231" t="s">
        <v>35</v>
      </c>
      <c r="C171" s="231" t="s">
        <v>111</v>
      </c>
      <c r="D171" s="231">
        <v>2019</v>
      </c>
      <c r="E171" s="231" t="s">
        <v>89</v>
      </c>
      <c r="F171" s="231">
        <v>35</v>
      </c>
      <c r="G171" s="231" t="str">
        <f>VLOOKUP(A171,Feuil1!$A$3:$B$14,2,FALSE)</f>
        <v>Grenouille rousse</v>
      </c>
      <c r="H171" s="231">
        <f>VLOOKUP(G171,Feuil1!$A$29:$B$40,2,FALSE)</f>
        <v>2</v>
      </c>
      <c r="I171" s="231">
        <f>VLOOKUP(C171,Feuil1!$A$21:$C$26,3,FALSE)</f>
        <v>1</v>
      </c>
      <c r="J171" s="231" t="str">
        <f>VLOOKUP(G171,Feuil1!$A$29:$C$40,3,FALSE)</f>
        <v>anoure</v>
      </c>
    </row>
    <row r="172" spans="1:10" ht="30" x14ac:dyDescent="0.25">
      <c r="A172" s="228" t="s">
        <v>50</v>
      </c>
      <c r="B172" s="228" t="s">
        <v>36</v>
      </c>
      <c r="C172" s="229" t="s">
        <v>102</v>
      </c>
      <c r="D172" s="228">
        <v>2016</v>
      </c>
      <c r="E172" s="228" t="s">
        <v>84</v>
      </c>
      <c r="F172" s="228"/>
      <c r="G172" s="228" t="str">
        <f>VLOOKUP(A172,Feuil1!$A$3:$B$14,2,FALSE)</f>
        <v>Grenouille rousse</v>
      </c>
      <c r="H172" s="228">
        <f>VLOOKUP(G172,Feuil1!$A$29:$B$40,2,FALSE)</f>
        <v>2</v>
      </c>
      <c r="I172" s="228">
        <f>VLOOKUP(C172,Feuil1!$A$21:$C$26,3,FALSE)</f>
        <v>1</v>
      </c>
      <c r="J172" s="228" t="str">
        <f>VLOOKUP(G172,Feuil1!$A$29:$C$40,3,FALSE)</f>
        <v>anoure</v>
      </c>
    </row>
    <row r="173" spans="1:10" x14ac:dyDescent="0.25">
      <c r="A173" s="231" t="s">
        <v>51</v>
      </c>
      <c r="B173" s="231" t="s">
        <v>20</v>
      </c>
      <c r="C173" s="232" t="s">
        <v>67</v>
      </c>
      <c r="D173" s="231">
        <v>2019</v>
      </c>
      <c r="E173" s="231" t="s">
        <v>84</v>
      </c>
      <c r="F173" s="231"/>
      <c r="G173" s="231" t="str">
        <f>VLOOKUP(A173,Feuil1!$A$3:$B$14,2,FALSE)</f>
        <v>Salamandre tachetée</v>
      </c>
      <c r="H173" s="231">
        <f>VLOOKUP(G173,Feuil1!$A$29:$B$40,2,FALSE)</f>
        <v>4</v>
      </c>
      <c r="I173" s="231">
        <f>VLOOKUP(C173,Feuil1!$A$21:$C$26,3,FALSE)</f>
        <v>1</v>
      </c>
      <c r="J173" s="231" t="str">
        <f>VLOOKUP(G173,Feuil1!$A$29:$C$40,3,FALSE)</f>
        <v>urodèle</v>
      </c>
    </row>
    <row r="174" spans="1:10" ht="30" x14ac:dyDescent="0.25">
      <c r="A174" s="228" t="s">
        <v>52</v>
      </c>
      <c r="B174" s="228" t="s">
        <v>12</v>
      </c>
      <c r="C174" s="229" t="s">
        <v>102</v>
      </c>
      <c r="D174" s="228">
        <v>2018</v>
      </c>
      <c r="E174" s="228" t="s">
        <v>84</v>
      </c>
      <c r="F174" s="228" t="s">
        <v>92</v>
      </c>
      <c r="G174" s="228" t="str">
        <f>VLOOKUP(A174,Feuil1!$A$3:$B$14,2,FALSE)</f>
        <v>Triton crêté</v>
      </c>
      <c r="H174" s="228">
        <f>VLOOKUP(G174,Feuil1!$A$29:$B$40,2,FALSE)</f>
        <v>3</v>
      </c>
      <c r="I174" s="228">
        <f>VLOOKUP(C174,Feuil1!$A$21:$C$26,3,FALSE)</f>
        <v>1</v>
      </c>
      <c r="J174" s="228" t="str">
        <f>VLOOKUP(G174,Feuil1!$A$29:$C$40,3,FALSE)</f>
        <v>urodèle</v>
      </c>
    </row>
    <row r="175" spans="1:10" x14ac:dyDescent="0.25">
      <c r="A175" s="231" t="s">
        <v>52</v>
      </c>
      <c r="B175" s="231" t="s">
        <v>21</v>
      </c>
      <c r="C175" s="231" t="s">
        <v>67</v>
      </c>
      <c r="D175" s="231">
        <v>2009</v>
      </c>
      <c r="E175" s="231" t="s">
        <v>81</v>
      </c>
      <c r="F175" s="231"/>
      <c r="G175" s="231" t="str">
        <f>VLOOKUP(A175,Feuil1!$A$3:$B$14,2,FALSE)</f>
        <v>Triton crêté</v>
      </c>
      <c r="H175" s="231">
        <f>VLOOKUP(G175,Feuil1!$A$29:$B$40,2,FALSE)</f>
        <v>3</v>
      </c>
      <c r="I175" s="231">
        <f>VLOOKUP(C175,Feuil1!$A$21:$C$26,3,FALSE)</f>
        <v>1</v>
      </c>
      <c r="J175" s="231" t="str">
        <f>VLOOKUP(G175,Feuil1!$A$29:$C$40,3,FALSE)</f>
        <v>urodèle</v>
      </c>
    </row>
    <row r="176" spans="1:10" x14ac:dyDescent="0.25">
      <c r="A176" s="228" t="s">
        <v>52</v>
      </c>
      <c r="B176" s="228" t="s">
        <v>36</v>
      </c>
      <c r="C176" s="229" t="s">
        <v>66</v>
      </c>
      <c r="D176" s="228">
        <v>2009</v>
      </c>
      <c r="E176" s="228" t="s">
        <v>99</v>
      </c>
      <c r="F176" s="228" t="s">
        <v>75</v>
      </c>
      <c r="G176" s="228" t="str">
        <f>VLOOKUP(A176,Feuil1!$A$3:$B$14,2,FALSE)</f>
        <v>Triton crêté</v>
      </c>
      <c r="H176" s="228">
        <f>VLOOKUP(G176,Feuil1!$A$29:$B$40,2,FALSE)</f>
        <v>3</v>
      </c>
      <c r="I176" s="228">
        <f>VLOOKUP(C176,Feuil1!$A$21:$C$26,3,FALSE)</f>
        <v>1</v>
      </c>
      <c r="J176" s="228" t="str">
        <f>VLOOKUP(G176,Feuil1!$A$29:$C$40,3,FALSE)</f>
        <v>urodèle</v>
      </c>
    </row>
    <row r="177" spans="1:10" x14ac:dyDescent="0.25">
      <c r="A177" s="231" t="s">
        <v>52</v>
      </c>
      <c r="B177" s="231" t="s">
        <v>36</v>
      </c>
      <c r="C177" s="231" t="s">
        <v>67</v>
      </c>
      <c r="D177" s="231">
        <v>2011</v>
      </c>
      <c r="E177" s="231" t="s">
        <v>99</v>
      </c>
      <c r="F177" s="231" t="s">
        <v>75</v>
      </c>
      <c r="G177" s="231" t="str">
        <f>VLOOKUP(A177,Feuil1!$A$3:$B$14,2,FALSE)</f>
        <v>Triton crêté</v>
      </c>
      <c r="H177" s="231">
        <f>VLOOKUP(G177,Feuil1!$A$29:$B$40,2,FALSE)</f>
        <v>3</v>
      </c>
      <c r="I177" s="231">
        <f>VLOOKUP(C177,Feuil1!$A$21:$C$26,3,FALSE)</f>
        <v>1</v>
      </c>
      <c r="J177" s="231" t="str">
        <f>VLOOKUP(G177,Feuil1!$A$29:$C$40,3,FALSE)</f>
        <v>urodèle</v>
      </c>
    </row>
    <row r="178" spans="1:10" ht="30" x14ac:dyDescent="0.25">
      <c r="A178" s="228" t="s">
        <v>52</v>
      </c>
      <c r="B178" s="228" t="s">
        <v>36</v>
      </c>
      <c r="C178" s="229" t="s">
        <v>102</v>
      </c>
      <c r="D178" s="228">
        <v>2018</v>
      </c>
      <c r="E178" s="228" t="s">
        <v>99</v>
      </c>
      <c r="F178" s="228" t="s">
        <v>75</v>
      </c>
      <c r="G178" s="228" t="str">
        <f>VLOOKUP(A178,Feuil1!$A$3:$B$14,2,FALSE)</f>
        <v>Triton crêté</v>
      </c>
      <c r="H178" s="228">
        <f>VLOOKUP(G178,Feuil1!$A$29:$B$40,2,FALSE)</f>
        <v>3</v>
      </c>
      <c r="I178" s="228">
        <f>VLOOKUP(C178,Feuil1!$A$21:$C$26,3,FALSE)</f>
        <v>1</v>
      </c>
      <c r="J178" s="228" t="str">
        <f>VLOOKUP(G178,Feuil1!$A$29:$C$40,3,FALSE)</f>
        <v>urodèle</v>
      </c>
    </row>
    <row r="184" spans="1:10" x14ac:dyDescent="0.25">
      <c r="C184" s="11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comptages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</dc:creator>
  <cp:lastModifiedBy>h2so4</cp:lastModifiedBy>
  <dcterms:created xsi:type="dcterms:W3CDTF">2020-03-11T13:22:56Z</dcterms:created>
  <dcterms:modified xsi:type="dcterms:W3CDTF">2020-03-22T10:25:59Z</dcterms:modified>
</cp:coreProperties>
</file>