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D6F7076-1767-48D3-BB3F-72ACF22E2E3B}" xr6:coauthVersionLast="45" xr6:coauthVersionMax="45" xr10:uidLastSave="{00000000-0000-0000-0000-000000000000}"/>
  <bookViews>
    <workbookView xWindow="-120" yWindow="-120" windowWidth="29040" windowHeight="16440" tabRatio="676" xr2:uid="{00000000-000D-0000-FFFF-FFFF00000000}"/>
  </bookViews>
  <sheets>
    <sheet name="Bar &quot;Chapiteau&quot;" sheetId="1" r:id="rId1"/>
    <sheet name="Bar &quot;Fauillesta&quot;" sheetId="2" r:id="rId2"/>
    <sheet name="Bar &quot;Caminade&quot;" sheetId="3" r:id="rId3"/>
    <sheet name="Bar &quot;Mojito-Tapas&quot;" sheetId="4" r:id="rId4"/>
    <sheet name="Stock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27" i="1" l="1"/>
  <c r="X27" i="1"/>
  <c r="F27" i="1"/>
  <c r="E27" i="1"/>
  <c r="Y26" i="1"/>
  <c r="X26" i="1"/>
  <c r="F26" i="1"/>
  <c r="E26" i="1"/>
  <c r="Y25" i="1"/>
  <c r="X25" i="1"/>
  <c r="F25" i="1"/>
  <c r="E25" i="1"/>
  <c r="Y24" i="1"/>
  <c r="X24" i="1"/>
  <c r="F24" i="1"/>
  <c r="E24" i="1"/>
  <c r="Y23" i="1"/>
  <c r="X23" i="1"/>
  <c r="F23" i="1"/>
  <c r="E23" i="1"/>
  <c r="Y22" i="1"/>
  <c r="X22" i="1"/>
  <c r="F22" i="1"/>
  <c r="E22" i="1"/>
  <c r="Y21" i="1"/>
  <c r="X21" i="1"/>
  <c r="F21" i="1"/>
  <c r="E21" i="1"/>
  <c r="Y20" i="1"/>
  <c r="X20" i="1"/>
  <c r="F20" i="1"/>
  <c r="E20" i="1"/>
  <c r="Y19" i="1"/>
  <c r="X19" i="1"/>
  <c r="F19" i="1"/>
  <c r="E19" i="1"/>
  <c r="Y18" i="1"/>
  <c r="X18" i="1"/>
  <c r="F18" i="1"/>
  <c r="E18" i="1"/>
  <c r="Y17" i="1"/>
  <c r="X17" i="1"/>
  <c r="F17" i="1"/>
  <c r="E17" i="1"/>
  <c r="Y16" i="1"/>
  <c r="X16" i="1"/>
  <c r="F16" i="1"/>
  <c r="E16" i="1"/>
  <c r="Y15" i="1"/>
  <c r="X15" i="1"/>
  <c r="F15" i="1"/>
  <c r="E15" i="1"/>
  <c r="Y14" i="1"/>
  <c r="X14" i="1"/>
  <c r="F14" i="1"/>
  <c r="E14" i="1"/>
  <c r="Y13" i="1"/>
  <c r="X13" i="1"/>
  <c r="F13" i="1"/>
  <c r="E13" i="1"/>
  <c r="Y12" i="1"/>
  <c r="X12" i="1"/>
  <c r="F12" i="1"/>
  <c r="E12" i="1"/>
  <c r="Y11" i="1"/>
  <c r="X11" i="1"/>
  <c r="F11" i="1"/>
  <c r="E11" i="1"/>
  <c r="Y10" i="1"/>
  <c r="X10" i="1"/>
  <c r="F10" i="1"/>
  <c r="E10" i="1"/>
  <c r="Y9" i="1"/>
  <c r="X9" i="1"/>
  <c r="F9" i="1"/>
  <c r="E9" i="1"/>
  <c r="Y8" i="1"/>
  <c r="X8" i="1"/>
  <c r="F8" i="1"/>
  <c r="E8" i="1"/>
  <c r="Y7" i="1"/>
  <c r="Y28" i="1" s="1"/>
  <c r="X7" i="1"/>
  <c r="X28" i="1" s="1"/>
  <c r="F7" i="1"/>
  <c r="F28" i="1" s="1"/>
  <c r="E7" i="1"/>
  <c r="E28" i="1" s="1"/>
  <c r="Y27" i="2"/>
  <c r="X27" i="2"/>
  <c r="F27" i="2"/>
  <c r="E27" i="2"/>
  <c r="Y26" i="2"/>
  <c r="X26" i="2"/>
  <c r="F26" i="2"/>
  <c r="E26" i="2"/>
  <c r="Y25" i="2"/>
  <c r="X25" i="2"/>
  <c r="F25" i="2"/>
  <c r="E25" i="2"/>
  <c r="Y24" i="2"/>
  <c r="X24" i="2"/>
  <c r="F24" i="2"/>
  <c r="E24" i="2"/>
  <c r="Y23" i="2"/>
  <c r="X23" i="2"/>
  <c r="F23" i="2"/>
  <c r="E23" i="2"/>
  <c r="Y22" i="2"/>
  <c r="X22" i="2"/>
  <c r="F22" i="2"/>
  <c r="E22" i="2"/>
  <c r="Y21" i="2"/>
  <c r="X21" i="2"/>
  <c r="F21" i="2"/>
  <c r="E21" i="2"/>
  <c r="Y20" i="2"/>
  <c r="X20" i="2"/>
  <c r="F20" i="2"/>
  <c r="E20" i="2"/>
  <c r="Y19" i="2"/>
  <c r="X19" i="2"/>
  <c r="F19" i="2"/>
  <c r="E19" i="2"/>
  <c r="Y18" i="2"/>
  <c r="X18" i="2"/>
  <c r="F18" i="2"/>
  <c r="E18" i="2"/>
  <c r="Y17" i="2"/>
  <c r="X17" i="2"/>
  <c r="F17" i="2"/>
  <c r="E17" i="2"/>
  <c r="Y16" i="2"/>
  <c r="X16" i="2"/>
  <c r="F16" i="2"/>
  <c r="E16" i="2"/>
  <c r="Y15" i="2"/>
  <c r="X15" i="2"/>
  <c r="F15" i="2"/>
  <c r="E15" i="2"/>
  <c r="Y14" i="2"/>
  <c r="X14" i="2"/>
  <c r="F14" i="2"/>
  <c r="E14" i="2"/>
  <c r="Y13" i="2"/>
  <c r="X13" i="2"/>
  <c r="F13" i="2"/>
  <c r="E13" i="2"/>
  <c r="Y12" i="2"/>
  <c r="X12" i="2"/>
  <c r="F12" i="2"/>
  <c r="E12" i="2"/>
  <c r="Y11" i="2"/>
  <c r="X11" i="2"/>
  <c r="F11" i="2"/>
  <c r="E11" i="2"/>
  <c r="Y10" i="2"/>
  <c r="X10" i="2"/>
  <c r="F10" i="2"/>
  <c r="E10" i="2"/>
  <c r="Y9" i="2"/>
  <c r="X9" i="2"/>
  <c r="F9" i="2"/>
  <c r="E9" i="2"/>
  <c r="Y8" i="2"/>
  <c r="X8" i="2"/>
  <c r="F8" i="2"/>
  <c r="E8" i="2"/>
  <c r="Y7" i="2"/>
  <c r="Y28" i="2" s="1"/>
  <c r="X7" i="2"/>
  <c r="X28" i="2" s="1"/>
  <c r="F7" i="2"/>
  <c r="F28" i="2" s="1"/>
  <c r="E7" i="2"/>
  <c r="E28" i="2" s="1"/>
  <c r="Y27" i="3"/>
  <c r="X27" i="3"/>
  <c r="F27" i="3"/>
  <c r="E27" i="3"/>
  <c r="Y26" i="3"/>
  <c r="X26" i="3"/>
  <c r="F26" i="3"/>
  <c r="E26" i="3"/>
  <c r="Y25" i="3"/>
  <c r="X25" i="3"/>
  <c r="F25" i="3"/>
  <c r="E25" i="3"/>
  <c r="Y24" i="3"/>
  <c r="X24" i="3"/>
  <c r="F24" i="3"/>
  <c r="E24" i="3"/>
  <c r="Y23" i="3"/>
  <c r="X23" i="3"/>
  <c r="F23" i="3"/>
  <c r="E23" i="3"/>
  <c r="Y22" i="3"/>
  <c r="X22" i="3"/>
  <c r="F22" i="3"/>
  <c r="E22" i="3"/>
  <c r="Y21" i="3"/>
  <c r="X21" i="3"/>
  <c r="F21" i="3"/>
  <c r="E21" i="3"/>
  <c r="Y20" i="3"/>
  <c r="X20" i="3"/>
  <c r="F20" i="3"/>
  <c r="E20" i="3"/>
  <c r="Y19" i="3"/>
  <c r="X19" i="3"/>
  <c r="F19" i="3"/>
  <c r="E19" i="3"/>
  <c r="Y18" i="3"/>
  <c r="X18" i="3"/>
  <c r="F18" i="3"/>
  <c r="E18" i="3"/>
  <c r="Y17" i="3"/>
  <c r="X17" i="3"/>
  <c r="F17" i="3"/>
  <c r="E17" i="3"/>
  <c r="Y16" i="3"/>
  <c r="X16" i="3"/>
  <c r="F16" i="3"/>
  <c r="E16" i="3"/>
  <c r="Y15" i="3"/>
  <c r="X15" i="3"/>
  <c r="F15" i="3"/>
  <c r="E15" i="3"/>
  <c r="Y14" i="3"/>
  <c r="X14" i="3"/>
  <c r="F14" i="3"/>
  <c r="E14" i="3"/>
  <c r="Y13" i="3"/>
  <c r="X13" i="3"/>
  <c r="F13" i="3"/>
  <c r="E13" i="3"/>
  <c r="Y12" i="3"/>
  <c r="X12" i="3"/>
  <c r="F12" i="3"/>
  <c r="E12" i="3"/>
  <c r="Y11" i="3"/>
  <c r="X11" i="3"/>
  <c r="F11" i="3"/>
  <c r="E11" i="3"/>
  <c r="Y10" i="3"/>
  <c r="X10" i="3"/>
  <c r="F10" i="3"/>
  <c r="E10" i="3"/>
  <c r="Y9" i="3"/>
  <c r="X9" i="3"/>
  <c r="F9" i="3"/>
  <c r="E9" i="3"/>
  <c r="Y8" i="3"/>
  <c r="X8" i="3"/>
  <c r="F8" i="3"/>
  <c r="E8" i="3"/>
  <c r="Y7" i="3"/>
  <c r="Y28" i="3" s="1"/>
  <c r="X7" i="3"/>
  <c r="X28" i="3" s="1"/>
  <c r="F7" i="3"/>
  <c r="F28" i="3" s="1"/>
  <c r="E7" i="3"/>
  <c r="E28" i="3" s="1"/>
  <c r="Y27" i="4"/>
  <c r="X27" i="4"/>
  <c r="F27" i="4"/>
  <c r="E27" i="4"/>
  <c r="Y26" i="4"/>
  <c r="X26" i="4"/>
  <c r="F26" i="4"/>
  <c r="E26" i="4"/>
  <c r="Y25" i="4"/>
  <c r="X25" i="4"/>
  <c r="F25" i="4"/>
  <c r="E25" i="4"/>
  <c r="Y24" i="4"/>
  <c r="X24" i="4"/>
  <c r="F24" i="4"/>
  <c r="E24" i="4"/>
  <c r="Y23" i="4"/>
  <c r="X23" i="4"/>
  <c r="F23" i="4"/>
  <c r="E23" i="4"/>
  <c r="Y22" i="4"/>
  <c r="X22" i="4"/>
  <c r="F22" i="4"/>
  <c r="E22" i="4"/>
  <c r="Y21" i="4"/>
  <c r="X21" i="4"/>
  <c r="F21" i="4"/>
  <c r="E21" i="4"/>
  <c r="Y20" i="4"/>
  <c r="X20" i="4"/>
  <c r="F20" i="4"/>
  <c r="E20" i="4"/>
  <c r="Y19" i="4"/>
  <c r="X19" i="4"/>
  <c r="F19" i="4"/>
  <c r="E19" i="4"/>
  <c r="Y18" i="4"/>
  <c r="X18" i="4"/>
  <c r="F18" i="4"/>
  <c r="E18" i="4"/>
  <c r="Y17" i="4"/>
  <c r="X17" i="4"/>
  <c r="F17" i="4"/>
  <c r="E17" i="4"/>
  <c r="Y16" i="4"/>
  <c r="X16" i="4"/>
  <c r="F16" i="4"/>
  <c r="E16" i="4"/>
  <c r="Y15" i="4"/>
  <c r="X15" i="4"/>
  <c r="F15" i="4"/>
  <c r="E15" i="4"/>
  <c r="Y14" i="4"/>
  <c r="X14" i="4"/>
  <c r="F14" i="4"/>
  <c r="E14" i="4"/>
  <c r="Y13" i="4"/>
  <c r="X13" i="4"/>
  <c r="F13" i="4"/>
  <c r="E13" i="4"/>
  <c r="Y12" i="4"/>
  <c r="X12" i="4"/>
  <c r="F12" i="4"/>
  <c r="E12" i="4"/>
  <c r="Y11" i="4"/>
  <c r="X11" i="4"/>
  <c r="F11" i="4"/>
  <c r="E11" i="4"/>
  <c r="Y10" i="4"/>
  <c r="X10" i="4"/>
  <c r="F10" i="4"/>
  <c r="E10" i="4"/>
  <c r="Y9" i="4"/>
  <c r="X9" i="4"/>
  <c r="F9" i="4"/>
  <c r="E9" i="4"/>
  <c r="Y8" i="4"/>
  <c r="X8" i="4"/>
  <c r="F8" i="4"/>
  <c r="E8" i="4"/>
  <c r="Y7" i="4"/>
  <c r="Y28" i="4" s="1"/>
  <c r="X7" i="4"/>
  <c r="X28" i="4" s="1"/>
  <c r="F7" i="4"/>
  <c r="F28" i="4" s="1"/>
  <c r="E7" i="4"/>
  <c r="E28" i="4" s="1"/>
  <c r="O19" i="5" l="1"/>
  <c r="O20" i="5"/>
  <c r="O21" i="5"/>
  <c r="O22" i="5"/>
  <c r="O23" i="5"/>
  <c r="O24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3" i="5"/>
  <c r="H18" i="5" l="1"/>
  <c r="M18" i="5" s="1"/>
  <c r="H17" i="5"/>
  <c r="I17" i="5" s="1"/>
  <c r="K17" i="5" s="1"/>
  <c r="H16" i="5"/>
  <c r="I16" i="5" s="1"/>
  <c r="K16" i="5" s="1"/>
  <c r="L18" i="5"/>
  <c r="L17" i="5"/>
  <c r="L16" i="5"/>
  <c r="M17" i="5" l="1"/>
  <c r="O17" i="5" s="1"/>
  <c r="O18" i="5"/>
  <c r="I18" i="5"/>
  <c r="K18" i="5" s="1"/>
  <c r="M16" i="5"/>
  <c r="O16" i="5" s="1"/>
  <c r="N18" i="5"/>
  <c r="N16" i="5" l="1"/>
  <c r="N17" i="5"/>
  <c r="Q16" i="5"/>
  <c r="Q17" i="5"/>
  <c r="Q18" i="5"/>
  <c r="Q19" i="5"/>
  <c r="Q20" i="5"/>
  <c r="Q21" i="5"/>
  <c r="Q22" i="5"/>
  <c r="Q23" i="5"/>
  <c r="Q24" i="5"/>
  <c r="H15" i="5"/>
  <c r="M15" i="5" s="1"/>
  <c r="L15" i="5"/>
  <c r="H14" i="5"/>
  <c r="I14" i="5" s="1"/>
  <c r="K14" i="5" s="1"/>
  <c r="L14" i="5"/>
  <c r="H13" i="5"/>
  <c r="M13" i="5" s="1"/>
  <c r="L13" i="5"/>
  <c r="Q13" i="5" l="1"/>
  <c r="O13" i="5"/>
  <c r="Q14" i="5"/>
  <c r="O15" i="5"/>
  <c r="N13" i="5"/>
  <c r="I15" i="5"/>
  <c r="K15" i="5" s="1"/>
  <c r="Q15" i="5"/>
  <c r="N15" i="5"/>
  <c r="I13" i="5"/>
  <c r="K13" i="5" s="1"/>
  <c r="M14" i="5"/>
  <c r="O14" i="5" l="1"/>
  <c r="N14" i="5"/>
  <c r="L4" i="5" l="1"/>
  <c r="L5" i="5"/>
  <c r="L6" i="5"/>
  <c r="L7" i="5"/>
  <c r="L8" i="5"/>
  <c r="L9" i="5"/>
  <c r="L10" i="5"/>
  <c r="L11" i="5"/>
  <c r="L12" i="5"/>
  <c r="L3" i="5"/>
  <c r="H4" i="5"/>
  <c r="I4" i="5" s="1"/>
  <c r="K4" i="5" s="1"/>
  <c r="H5" i="5"/>
  <c r="M5" i="5" s="1"/>
  <c r="H6" i="5"/>
  <c r="I6" i="5" s="1"/>
  <c r="K6" i="5" s="1"/>
  <c r="H7" i="5"/>
  <c r="M7" i="5" s="1"/>
  <c r="H8" i="5"/>
  <c r="I8" i="5" s="1"/>
  <c r="K8" i="5" s="1"/>
  <c r="H9" i="5"/>
  <c r="M9" i="5" s="1"/>
  <c r="H10" i="5"/>
  <c r="I10" i="5" s="1"/>
  <c r="K10" i="5" s="1"/>
  <c r="H11" i="5"/>
  <c r="I11" i="5" s="1"/>
  <c r="K11" i="5" s="1"/>
  <c r="H12" i="5"/>
  <c r="I12" i="5" s="1"/>
  <c r="K12" i="5" s="1"/>
  <c r="H3" i="5"/>
  <c r="I3" i="5" s="1"/>
  <c r="K3" i="5" s="1"/>
  <c r="I7" i="5" l="1"/>
  <c r="K7" i="5" s="1"/>
  <c r="Q12" i="5"/>
  <c r="Q10" i="5"/>
  <c r="Q8" i="5"/>
  <c r="Q6" i="5"/>
  <c r="Q4" i="5"/>
  <c r="Q3" i="5"/>
  <c r="Q11" i="5"/>
  <c r="Q9" i="5"/>
  <c r="O9" i="5"/>
  <c r="Q7" i="5"/>
  <c r="O7" i="5"/>
  <c r="Q5" i="5"/>
  <c r="O5" i="5"/>
  <c r="N7" i="5"/>
  <c r="N5" i="5"/>
  <c r="I9" i="5"/>
  <c r="K9" i="5" s="1"/>
  <c r="I5" i="5"/>
  <c r="K5" i="5" s="1"/>
  <c r="N9" i="5"/>
  <c r="M12" i="5"/>
  <c r="O12" i="5" s="1"/>
  <c r="M10" i="5"/>
  <c r="M8" i="5"/>
  <c r="O8" i="5" s="1"/>
  <c r="M6" i="5"/>
  <c r="M4" i="5"/>
  <c r="O4" i="5" s="1"/>
  <c r="M3" i="5"/>
  <c r="M11" i="5"/>
  <c r="O11" i="5" s="1"/>
  <c r="Q25" i="5" l="1"/>
  <c r="O3" i="5"/>
  <c r="O6" i="5"/>
  <c r="O10" i="5"/>
  <c r="N4" i="5"/>
  <c r="N8" i="5"/>
  <c r="N6" i="5"/>
  <c r="N10" i="5"/>
  <c r="N12" i="5"/>
  <c r="N11" i="5"/>
  <c r="N3" i="5"/>
</calcChain>
</file>

<file path=xl/sharedStrings.xml><?xml version="1.0" encoding="utf-8"?>
<sst xmlns="http://schemas.openxmlformats.org/spreadsheetml/2006/main" count="257" uniqueCount="64">
  <si>
    <t>Désignation</t>
  </si>
  <si>
    <t>Recette</t>
  </si>
  <si>
    <t>Stock de base</t>
  </si>
  <si>
    <t>Reste</t>
  </si>
  <si>
    <t>Coca</t>
  </si>
  <si>
    <t>Orangina</t>
  </si>
  <si>
    <t>Ice tea</t>
  </si>
  <si>
    <t>Oasis</t>
  </si>
  <si>
    <t>Ricard (L)</t>
  </si>
  <si>
    <t>Biéres (Fût)</t>
  </si>
  <si>
    <t>Vin de Noix (L)</t>
  </si>
  <si>
    <t>Whisky (L)</t>
  </si>
  <si>
    <t>Martini (L)</t>
  </si>
  <si>
    <t>Porto (L)</t>
  </si>
  <si>
    <t>Totaux</t>
  </si>
  <si>
    <t>Vendredi</t>
  </si>
  <si>
    <t>Samedi</t>
  </si>
  <si>
    <t>22h</t>
  </si>
  <si>
    <t>3h</t>
  </si>
  <si>
    <t>18h</t>
  </si>
  <si>
    <t>11h</t>
  </si>
  <si>
    <t>Dimanche</t>
  </si>
  <si>
    <t>2h</t>
  </si>
  <si>
    <t>1h</t>
  </si>
  <si>
    <t>Stock relevé</t>
  </si>
  <si>
    <t>Biéres (fût)</t>
  </si>
  <si>
    <t>Bénéfice</t>
  </si>
  <si>
    <t>Recettes</t>
  </si>
  <si>
    <t>bénéfices</t>
  </si>
  <si>
    <t>Ventes réelles</t>
  </si>
  <si>
    <t>Prix d'achat (U)</t>
  </si>
  <si>
    <t>Prix d'achat fournisseur</t>
  </si>
  <si>
    <t>Quantité (cl/U)</t>
  </si>
  <si>
    <t>Dosage (cl/U)</t>
  </si>
  <si>
    <t>Coca (U)</t>
  </si>
  <si>
    <t>Orangina (U)</t>
  </si>
  <si>
    <t>Ice tea (U)</t>
  </si>
  <si>
    <t>Oasis (U)</t>
  </si>
  <si>
    <t>Vin de Noix (1L)</t>
  </si>
  <si>
    <t>Ricard (1L)</t>
  </si>
  <si>
    <t>Whisky (1L)</t>
  </si>
  <si>
    <t>Martini (1L)</t>
  </si>
  <si>
    <t>Porto (1L)</t>
  </si>
  <si>
    <t>Prix de vente (U)</t>
  </si>
  <si>
    <t>Prix de revient (U)</t>
  </si>
  <si>
    <t>Potentiel de conso (U)</t>
  </si>
  <si>
    <t>Prix de revente totale</t>
  </si>
  <si>
    <t>Prix de revient totale</t>
  </si>
  <si>
    <t>Ventes réelles/Stock</t>
  </si>
  <si>
    <t>Rhum (1L)</t>
  </si>
  <si>
    <t>Coca (L)</t>
  </si>
  <si>
    <t>Jus d'orange (1L)</t>
  </si>
  <si>
    <t>Prévisionnel achat</t>
  </si>
  <si>
    <t>Valeur en euros</t>
  </si>
  <si>
    <t>Rhum (L)</t>
  </si>
  <si>
    <t>Taux de revient en %</t>
  </si>
  <si>
    <t>Stock général</t>
  </si>
  <si>
    <t>Stock actualisé</t>
  </si>
  <si>
    <t>Perrier (L)</t>
  </si>
  <si>
    <t>Jus d'orange (L)</t>
  </si>
  <si>
    <t>Bière Blanche</t>
  </si>
  <si>
    <t>Bière Rosé</t>
  </si>
  <si>
    <t>Bière El Grande</t>
  </si>
  <si>
    <t>Bière El grande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</si>
</sst>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0" fillId="11" borderId="8" applyNumberFormat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right" wrapText="1"/>
    </xf>
    <xf numFmtId="0" fontId="0" fillId="6" borderId="1" xfId="0" applyFill="1" applyBorder="1" applyAlignment="1">
      <alignment horizontal="right"/>
    </xf>
    <xf numFmtId="2" fontId="0" fillId="6" borderId="1" xfId="0" applyNumberFormat="1" applyFill="1" applyBorder="1"/>
    <xf numFmtId="1" fontId="0" fillId="6" borderId="1" xfId="0" applyNumberFormat="1" applyFill="1" applyBorder="1"/>
    <xf numFmtId="0" fontId="7" fillId="0" borderId="0" xfId="0" applyFont="1"/>
    <xf numFmtId="1" fontId="0" fillId="0" borderId="1" xfId="0" applyNumberFormat="1" applyBorder="1" applyAlignment="1">
      <alignment wrapText="1"/>
    </xf>
    <xf numFmtId="1" fontId="0" fillId="0" borderId="1" xfId="0" applyNumberFormat="1" applyBorder="1"/>
    <xf numFmtId="1" fontId="0" fillId="0" borderId="1" xfId="0" applyNumberFormat="1" applyFill="1" applyBorder="1"/>
    <xf numFmtId="1" fontId="5" fillId="8" borderId="1" xfId="0" applyNumberFormat="1" applyFont="1" applyFill="1" applyBorder="1"/>
    <xf numFmtId="1" fontId="5" fillId="9" borderId="1" xfId="0" applyNumberFormat="1" applyFont="1" applyFill="1" applyBorder="1"/>
    <xf numFmtId="9" fontId="0" fillId="6" borderId="1" xfId="1" applyFont="1" applyFill="1" applyBorder="1"/>
    <xf numFmtId="0" fontId="2" fillId="2" borderId="6" xfId="0" applyFont="1" applyFill="1" applyBorder="1" applyAlignment="1">
      <alignment horizontal="center" vertical="center"/>
    </xf>
    <xf numFmtId="0" fontId="5" fillId="9" borderId="5" xfId="0" applyFont="1" applyFill="1" applyBorder="1"/>
    <xf numFmtId="0" fontId="5" fillId="8" borderId="6" xfId="0" applyFont="1" applyFill="1" applyBorder="1"/>
    <xf numFmtId="0" fontId="9" fillId="0" borderId="1" xfId="0" applyFont="1" applyBorder="1"/>
    <xf numFmtId="0" fontId="9" fillId="10" borderId="1" xfId="0" applyFont="1" applyFill="1" applyBorder="1"/>
    <xf numFmtId="0" fontId="1" fillId="7" borderId="2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5" borderId="2" xfId="0" applyFill="1" applyBorder="1"/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0" fillId="11" borderId="1" xfId="2" applyBorder="1"/>
    <xf numFmtId="0" fontId="10" fillId="11" borderId="1" xfId="2" applyBorder="1" applyAlignment="1">
      <alignment horizontal="center" vertical="center"/>
    </xf>
  </cellXfs>
  <cellStyles count="3">
    <cellStyle name="Input" xfId="2" builtinId="20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C36"/>
  <sheetViews>
    <sheetView tabSelected="1" zoomScale="80" zoomScaleNormal="80" workbookViewId="0">
      <selection activeCell="J8" sqref="J8"/>
    </sheetView>
  </sheetViews>
  <sheetFormatPr defaultColWidth="11.42578125" defaultRowHeight="15" x14ac:dyDescent="0.25"/>
  <cols>
    <col min="1" max="1" width="3.7109375" customWidth="1"/>
    <col min="2" max="2" width="16.28515625" customWidth="1"/>
    <col min="3" max="6" width="14.7109375" customWidth="1"/>
    <col min="7" max="7" width="3.7109375" customWidth="1"/>
    <col min="8" max="8" width="16.28515625" customWidth="1"/>
    <col min="9" max="22" width="6.28515625" customWidth="1"/>
    <col min="23" max="23" width="3.7109375" customWidth="1"/>
    <col min="24" max="25" width="15.7109375" customWidth="1"/>
    <col min="26" max="29" width="9.7109375" customWidth="1"/>
  </cols>
  <sheetData>
    <row r="1" spans="2:29" ht="15.75" thickBot="1" x14ac:dyDescent="0.3"/>
    <row r="2" spans="2:29" ht="15.75" customHeight="1" thickBot="1" x14ac:dyDescent="0.3">
      <c r="B2" s="37" t="s">
        <v>48</v>
      </c>
      <c r="C2" s="38"/>
      <c r="D2" s="38"/>
      <c r="E2" s="38"/>
      <c r="F2" s="38"/>
      <c r="H2" s="37" t="s">
        <v>24</v>
      </c>
      <c r="I2" s="37"/>
      <c r="J2" s="37"/>
      <c r="K2" s="37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X2" s="40" t="s">
        <v>29</v>
      </c>
      <c r="Y2" s="38"/>
    </row>
    <row r="3" spans="2:29" ht="15.75" thickBot="1" x14ac:dyDescent="0.3">
      <c r="B3" s="38"/>
      <c r="C3" s="38"/>
      <c r="D3" s="38"/>
      <c r="E3" s="38"/>
      <c r="F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X3" s="38"/>
      <c r="Y3" s="38"/>
    </row>
    <row r="4" spans="2:29" ht="15.75" thickBot="1" x14ac:dyDescent="0.3"/>
    <row r="5" spans="2:29" ht="16.5" thickBot="1" x14ac:dyDescent="0.3">
      <c r="B5" s="1"/>
      <c r="C5" s="1"/>
      <c r="D5" s="1"/>
      <c r="E5" s="1"/>
      <c r="F5" s="1"/>
      <c r="I5" s="35" t="s">
        <v>15</v>
      </c>
      <c r="J5" s="36"/>
      <c r="K5" s="41" t="s">
        <v>16</v>
      </c>
      <c r="L5" s="42"/>
      <c r="M5" s="42"/>
      <c r="N5" s="43"/>
      <c r="O5" s="41" t="s">
        <v>21</v>
      </c>
      <c r="P5" s="42"/>
      <c r="Q5" s="42"/>
      <c r="R5" s="42"/>
      <c r="S5" s="42"/>
      <c r="T5" s="42"/>
      <c r="U5" s="42"/>
      <c r="V5" s="43"/>
      <c r="X5" s="10"/>
      <c r="Y5" s="15"/>
      <c r="Z5" s="39"/>
      <c r="AA5" s="39"/>
      <c r="AB5" s="39"/>
      <c r="AC5" s="11"/>
    </row>
    <row r="6" spans="2:29" ht="30.75" customHeight="1" thickBot="1" x14ac:dyDescent="0.3">
      <c r="B6" s="5" t="s">
        <v>0</v>
      </c>
      <c r="C6" s="6" t="s">
        <v>2</v>
      </c>
      <c r="D6" s="5" t="s">
        <v>3</v>
      </c>
      <c r="E6" s="6" t="s">
        <v>1</v>
      </c>
      <c r="F6" s="6" t="s">
        <v>26</v>
      </c>
      <c r="H6" s="8" t="s">
        <v>0</v>
      </c>
      <c r="I6" s="47" t="s">
        <v>23</v>
      </c>
      <c r="J6" s="48"/>
      <c r="K6" s="49" t="s">
        <v>17</v>
      </c>
      <c r="L6" s="50"/>
      <c r="M6" s="47" t="s">
        <v>18</v>
      </c>
      <c r="N6" s="48"/>
      <c r="O6" s="49" t="s">
        <v>20</v>
      </c>
      <c r="P6" s="50"/>
      <c r="Q6" s="49" t="s">
        <v>19</v>
      </c>
      <c r="R6" s="50"/>
      <c r="S6" s="49" t="s">
        <v>17</v>
      </c>
      <c r="T6" s="50"/>
      <c r="U6" s="47" t="s">
        <v>22</v>
      </c>
      <c r="V6" s="48"/>
      <c r="W6" s="10"/>
      <c r="X6" s="9" t="s">
        <v>27</v>
      </c>
      <c r="Y6" s="9" t="s">
        <v>28</v>
      </c>
      <c r="Z6" s="12"/>
      <c r="AA6" s="12"/>
      <c r="AB6" s="10"/>
      <c r="AC6" s="11"/>
    </row>
    <row r="7" spans="2:29" ht="15.75" customHeight="1" thickBot="1" x14ac:dyDescent="0.3">
      <c r="B7" s="7" t="s">
        <v>25</v>
      </c>
      <c r="C7" s="51">
        <v>100</v>
      </c>
      <c r="D7" s="2">
        <v>80</v>
      </c>
      <c r="E7" s="3">
        <f>(C7-D7)*Stock!M3</f>
        <v>4800</v>
      </c>
      <c r="F7" s="2">
        <f>(C7-D7)*Stock!N3</f>
        <v>3320</v>
      </c>
      <c r="H7" s="46" t="s">
        <v>9</v>
      </c>
      <c r="I7" s="34">
        <v>80</v>
      </c>
      <c r="J7" s="51">
        <v>80</v>
      </c>
      <c r="K7" s="33">
        <v>80</v>
      </c>
      <c r="L7" s="51"/>
      <c r="M7" s="33">
        <v>80</v>
      </c>
      <c r="N7" s="51"/>
      <c r="O7" s="33">
        <v>80</v>
      </c>
      <c r="P7" s="51"/>
      <c r="Q7" s="33">
        <v>80</v>
      </c>
      <c r="R7" s="51"/>
      <c r="S7" s="33">
        <v>80</v>
      </c>
      <c r="T7" s="51"/>
      <c r="U7" s="33">
        <v>80</v>
      </c>
      <c r="V7" s="52"/>
      <c r="W7" s="10"/>
      <c r="X7" s="4">
        <f>C7*Stock!M3</f>
        <v>24000</v>
      </c>
      <c r="Y7" s="4">
        <f>C7*Stock!N3</f>
        <v>16600</v>
      </c>
      <c r="Z7" s="11"/>
      <c r="AA7" s="11"/>
      <c r="AB7" s="10"/>
      <c r="AC7" s="11"/>
    </row>
    <row r="8" spans="2:29" ht="15.75" customHeight="1" thickBot="1" x14ac:dyDescent="0.3">
      <c r="B8" s="7" t="s">
        <v>4</v>
      </c>
      <c r="C8" s="51"/>
      <c r="D8" s="2"/>
      <c r="E8" s="3">
        <f>(C8-D8)*Stock!M4</f>
        <v>0</v>
      </c>
      <c r="F8" s="2">
        <f>(C8-D8)*Stock!N4</f>
        <v>0</v>
      </c>
      <c r="H8" s="46" t="s">
        <v>4</v>
      </c>
      <c r="I8" s="34"/>
      <c r="J8" s="51"/>
      <c r="K8" s="34"/>
      <c r="L8" s="51"/>
      <c r="M8" s="34"/>
      <c r="N8" s="51"/>
      <c r="O8" s="34"/>
      <c r="P8" s="51"/>
      <c r="Q8" s="34"/>
      <c r="R8" s="51"/>
      <c r="S8" s="34"/>
      <c r="T8" s="51"/>
      <c r="U8" s="34"/>
      <c r="V8" s="51"/>
      <c r="W8" s="10"/>
      <c r="X8" s="4">
        <f>C8*Stock!M4</f>
        <v>0</v>
      </c>
      <c r="Y8" s="4">
        <f>C8*Stock!N4</f>
        <v>0</v>
      </c>
      <c r="Z8" s="11"/>
      <c r="AA8" s="11"/>
      <c r="AB8" s="10"/>
      <c r="AC8" s="11"/>
    </row>
    <row r="9" spans="2:29" ht="15.75" customHeight="1" thickBot="1" x14ac:dyDescent="0.3">
      <c r="B9" s="7" t="s">
        <v>5</v>
      </c>
      <c r="C9" s="51"/>
      <c r="D9" s="2"/>
      <c r="E9" s="3">
        <f>(C9-D9)*Stock!M5</f>
        <v>0</v>
      </c>
      <c r="F9" s="2">
        <f>(C9-D9)*Stock!N5</f>
        <v>0</v>
      </c>
      <c r="H9" s="46" t="s">
        <v>5</v>
      </c>
      <c r="I9" s="34"/>
      <c r="J9" s="51"/>
      <c r="K9" s="34"/>
      <c r="L9" s="51"/>
      <c r="M9" s="34"/>
      <c r="N9" s="51"/>
      <c r="O9" s="34"/>
      <c r="P9" s="51"/>
      <c r="Q9" s="34"/>
      <c r="R9" s="51"/>
      <c r="S9" s="34"/>
      <c r="T9" s="51"/>
      <c r="U9" s="34"/>
      <c r="V9" s="51"/>
      <c r="W9" s="10"/>
      <c r="X9" s="4">
        <f>C9*Stock!M5</f>
        <v>0</v>
      </c>
      <c r="Y9" s="4">
        <f>C9*Stock!N5</f>
        <v>0</v>
      </c>
      <c r="Z9" s="11"/>
      <c r="AA9" s="11"/>
      <c r="AB9" s="10"/>
      <c r="AC9" s="11"/>
    </row>
    <row r="10" spans="2:29" ht="15.75" customHeight="1" thickBot="1" x14ac:dyDescent="0.3">
      <c r="B10" s="7" t="s">
        <v>6</v>
      </c>
      <c r="C10" s="51"/>
      <c r="D10" s="2"/>
      <c r="E10" s="3">
        <f>(C10-D10)*Stock!M6</f>
        <v>0</v>
      </c>
      <c r="F10" s="2">
        <f>(C10-D10)*Stock!N6</f>
        <v>0</v>
      </c>
      <c r="H10" s="46" t="s">
        <v>6</v>
      </c>
      <c r="I10" s="34"/>
      <c r="J10" s="51"/>
      <c r="K10" s="34"/>
      <c r="L10" s="51"/>
      <c r="M10" s="34"/>
      <c r="N10" s="51"/>
      <c r="O10" s="34"/>
      <c r="P10" s="51"/>
      <c r="Q10" s="34"/>
      <c r="R10" s="51"/>
      <c r="S10" s="34"/>
      <c r="T10" s="51"/>
      <c r="U10" s="34"/>
      <c r="V10" s="51"/>
      <c r="W10" s="10"/>
      <c r="X10" s="4">
        <f>C10*Stock!M6</f>
        <v>0</v>
      </c>
      <c r="Y10" s="4">
        <f>C10*Stock!N6</f>
        <v>0</v>
      </c>
      <c r="Z10" s="11"/>
      <c r="AA10" s="11"/>
      <c r="AB10" s="10"/>
      <c r="AC10" s="11"/>
    </row>
    <row r="11" spans="2:29" ht="15.75" customHeight="1" thickBot="1" x14ac:dyDescent="0.3">
      <c r="B11" s="7" t="s">
        <v>7</v>
      </c>
      <c r="C11" s="51"/>
      <c r="D11" s="2"/>
      <c r="E11" s="3">
        <f>(C11-D11)*Stock!M7</f>
        <v>0</v>
      </c>
      <c r="F11" s="2">
        <f>(C11-D11)*Stock!N7</f>
        <v>0</v>
      </c>
      <c r="H11" s="46" t="s">
        <v>7</v>
      </c>
      <c r="I11" s="34"/>
      <c r="J11" s="51"/>
      <c r="K11" s="34"/>
      <c r="L11" s="51"/>
      <c r="M11" s="34"/>
      <c r="N11" s="51"/>
      <c r="O11" s="34"/>
      <c r="P11" s="51"/>
      <c r="Q11" s="34"/>
      <c r="R11" s="51"/>
      <c r="S11" s="34"/>
      <c r="T11" s="51"/>
      <c r="U11" s="34"/>
      <c r="V11" s="51"/>
      <c r="W11" s="10"/>
      <c r="X11" s="4">
        <f>C11*Stock!M7</f>
        <v>0</v>
      </c>
      <c r="Y11" s="4">
        <f>C11*Stock!N7</f>
        <v>0</v>
      </c>
      <c r="Z11" s="11"/>
      <c r="AA11" s="11"/>
      <c r="AB11" s="10"/>
      <c r="AC11" s="11"/>
    </row>
    <row r="12" spans="2:29" ht="15.75" customHeight="1" thickBot="1" x14ac:dyDescent="0.3">
      <c r="B12" s="7" t="s">
        <v>10</v>
      </c>
      <c r="C12" s="51"/>
      <c r="D12" s="2"/>
      <c r="E12" s="24">
        <f>(C12-D12)*Stock!M8</f>
        <v>0</v>
      </c>
      <c r="F12" s="25">
        <f>(C12-D12)*Stock!N8</f>
        <v>0</v>
      </c>
      <c r="H12" s="46" t="s">
        <v>10</v>
      </c>
      <c r="I12" s="34"/>
      <c r="J12" s="51"/>
      <c r="K12" s="34"/>
      <c r="L12" s="51"/>
      <c r="M12" s="34"/>
      <c r="N12" s="51"/>
      <c r="O12" s="34"/>
      <c r="P12" s="51"/>
      <c r="Q12" s="34"/>
      <c r="R12" s="51"/>
      <c r="S12" s="34"/>
      <c r="T12" s="51"/>
      <c r="U12" s="34"/>
      <c r="V12" s="51"/>
      <c r="W12" s="10"/>
      <c r="X12" s="4">
        <f>C12*Stock!M8</f>
        <v>0</v>
      </c>
      <c r="Y12" s="26">
        <f>C12*Stock!N8</f>
        <v>0</v>
      </c>
      <c r="Z12" s="11"/>
      <c r="AA12" s="11"/>
      <c r="AB12" s="10"/>
      <c r="AC12" s="11"/>
    </row>
    <row r="13" spans="2:29" ht="15.75" customHeight="1" thickBot="1" x14ac:dyDescent="0.3">
      <c r="B13" s="7" t="s">
        <v>8</v>
      </c>
      <c r="C13" s="51"/>
      <c r="D13" s="2"/>
      <c r="E13" s="24">
        <f>(C13-D13)*Stock!M9</f>
        <v>0</v>
      </c>
      <c r="F13" s="25">
        <f>(C13-D13)*Stock!N9</f>
        <v>0</v>
      </c>
      <c r="H13" s="46" t="s">
        <v>8</v>
      </c>
      <c r="I13" s="34"/>
      <c r="J13" s="51"/>
      <c r="K13" s="34"/>
      <c r="L13" s="51"/>
      <c r="M13" s="34"/>
      <c r="N13" s="51"/>
      <c r="O13" s="34"/>
      <c r="P13" s="51"/>
      <c r="Q13" s="34"/>
      <c r="R13" s="51"/>
      <c r="S13" s="34"/>
      <c r="T13" s="51"/>
      <c r="U13" s="34"/>
      <c r="V13" s="51"/>
      <c r="W13" s="10"/>
      <c r="X13" s="26">
        <f>C13*Stock!M9</f>
        <v>0</v>
      </c>
      <c r="Y13" s="26">
        <f>C13*Stock!N9</f>
        <v>0</v>
      </c>
      <c r="Z13" s="11"/>
      <c r="AA13" s="11"/>
      <c r="AB13" s="10"/>
      <c r="AC13" s="11"/>
    </row>
    <row r="14" spans="2:29" ht="15.75" customHeight="1" thickBot="1" x14ac:dyDescent="0.3">
      <c r="B14" s="7" t="s">
        <v>11</v>
      </c>
      <c r="C14" s="51"/>
      <c r="D14" s="2"/>
      <c r="E14" s="24">
        <f>(C14-D14)*Stock!M10</f>
        <v>0</v>
      </c>
      <c r="F14" s="25">
        <f>(C14-D14)*Stock!N10</f>
        <v>0</v>
      </c>
      <c r="H14" s="46" t="s">
        <v>11</v>
      </c>
      <c r="I14" s="34"/>
      <c r="J14" s="51"/>
      <c r="K14" s="34"/>
      <c r="L14" s="51"/>
      <c r="M14" s="34"/>
      <c r="N14" s="51"/>
      <c r="O14" s="34"/>
      <c r="P14" s="51"/>
      <c r="Q14" s="34"/>
      <c r="R14" s="51"/>
      <c r="S14" s="34"/>
      <c r="T14" s="51"/>
      <c r="U14" s="34"/>
      <c r="V14" s="51"/>
      <c r="W14" s="10"/>
      <c r="X14" s="26">
        <f>C14*Stock!M10</f>
        <v>0</v>
      </c>
      <c r="Y14" s="26">
        <f>C14*Stock!N10</f>
        <v>0</v>
      </c>
      <c r="Z14" s="11"/>
      <c r="AA14" s="11"/>
      <c r="AB14" s="10"/>
      <c r="AC14" s="11"/>
    </row>
    <row r="15" spans="2:29" ht="15.75" customHeight="1" thickBot="1" x14ac:dyDescent="0.3">
      <c r="B15" s="7" t="s">
        <v>12</v>
      </c>
      <c r="C15" s="51"/>
      <c r="D15" s="2"/>
      <c r="E15" s="3">
        <f>(C15-D15)*Stock!M11</f>
        <v>0</v>
      </c>
      <c r="F15" s="25">
        <f>(C15-D15)*Stock!N11</f>
        <v>0</v>
      </c>
      <c r="H15" s="46" t="s">
        <v>12</v>
      </c>
      <c r="I15" s="34"/>
      <c r="J15" s="51"/>
      <c r="K15" s="34"/>
      <c r="L15" s="51"/>
      <c r="M15" s="34"/>
      <c r="N15" s="51"/>
      <c r="O15" s="34"/>
      <c r="P15" s="51"/>
      <c r="Q15" s="34"/>
      <c r="R15" s="51"/>
      <c r="S15" s="34"/>
      <c r="T15" s="51"/>
      <c r="U15" s="34"/>
      <c r="V15" s="51"/>
      <c r="W15" s="10"/>
      <c r="X15" s="4">
        <f>C15*Stock!M11</f>
        <v>0</v>
      </c>
      <c r="Y15" s="26">
        <f>C15*Stock!N11</f>
        <v>0</v>
      </c>
      <c r="Z15" s="11"/>
      <c r="AA15" s="11"/>
      <c r="AB15" s="10"/>
      <c r="AC15" s="11"/>
    </row>
    <row r="16" spans="2:29" ht="15.75" customHeight="1" thickBot="1" x14ac:dyDescent="0.3">
      <c r="B16" s="7" t="s">
        <v>13</v>
      </c>
      <c r="C16" s="51"/>
      <c r="D16" s="2"/>
      <c r="E16" s="3">
        <f>(C16-D16)*Stock!M12</f>
        <v>0</v>
      </c>
      <c r="F16" s="2">
        <f>(C16-D16)*Stock!N12</f>
        <v>0</v>
      </c>
      <c r="H16" s="46" t="s">
        <v>13</v>
      </c>
      <c r="I16" s="34"/>
      <c r="J16" s="51"/>
      <c r="K16" s="34"/>
      <c r="L16" s="51"/>
      <c r="M16" s="34"/>
      <c r="N16" s="51"/>
      <c r="O16" s="34"/>
      <c r="P16" s="51"/>
      <c r="Q16" s="34"/>
      <c r="R16" s="51"/>
      <c r="S16" s="34"/>
      <c r="T16" s="51"/>
      <c r="U16" s="34"/>
      <c r="V16" s="51"/>
      <c r="W16" s="10"/>
      <c r="X16" s="4">
        <f>C16*Stock!M12</f>
        <v>0</v>
      </c>
      <c r="Y16" s="4">
        <f>C16*Stock!N12</f>
        <v>0</v>
      </c>
      <c r="Z16" s="11"/>
      <c r="AA16" s="11"/>
      <c r="AB16" s="10"/>
      <c r="AC16" s="11"/>
    </row>
    <row r="17" spans="2:29" ht="15.75" customHeight="1" thickBot="1" x14ac:dyDescent="0.3">
      <c r="B17" s="7" t="s">
        <v>54</v>
      </c>
      <c r="C17" s="51"/>
      <c r="D17" s="2"/>
      <c r="E17" s="3">
        <f>(C17-D17)*Stock!M13</f>
        <v>0</v>
      </c>
      <c r="F17" s="25">
        <f>(C17-D17)*Stock!N13</f>
        <v>0</v>
      </c>
      <c r="H17" s="46" t="s">
        <v>54</v>
      </c>
      <c r="I17" s="34"/>
      <c r="J17" s="51"/>
      <c r="K17" s="34"/>
      <c r="L17" s="51"/>
      <c r="M17" s="34"/>
      <c r="N17" s="51"/>
      <c r="O17" s="34"/>
      <c r="P17" s="51"/>
      <c r="Q17" s="34"/>
      <c r="R17" s="51"/>
      <c r="S17" s="34"/>
      <c r="T17" s="51"/>
      <c r="U17" s="34"/>
      <c r="V17" s="51"/>
      <c r="W17" s="10"/>
      <c r="X17" s="4">
        <f>C17*Stock!M13</f>
        <v>0</v>
      </c>
      <c r="Y17" s="26">
        <f>C17*Stock!N13</f>
        <v>0</v>
      </c>
      <c r="Z17" s="11"/>
      <c r="AA17" s="11"/>
      <c r="AB17" s="10"/>
      <c r="AC17" s="11"/>
    </row>
    <row r="18" spans="2:29" ht="15.75" customHeight="1" thickBot="1" x14ac:dyDescent="0.3">
      <c r="B18" s="7" t="s">
        <v>50</v>
      </c>
      <c r="C18" s="51"/>
      <c r="D18" s="2"/>
      <c r="E18" s="3">
        <f>(C18-D18)*Stock!M14</f>
        <v>0</v>
      </c>
      <c r="F18" s="25">
        <f>(C18-D18)*Stock!N14</f>
        <v>0</v>
      </c>
      <c r="H18" s="46" t="s">
        <v>50</v>
      </c>
      <c r="I18" s="34"/>
      <c r="J18" s="51"/>
      <c r="K18" s="34"/>
      <c r="L18" s="51"/>
      <c r="M18" s="34"/>
      <c r="N18" s="51"/>
      <c r="O18" s="34"/>
      <c r="P18" s="51"/>
      <c r="Q18" s="34"/>
      <c r="R18" s="51"/>
      <c r="S18" s="34"/>
      <c r="T18" s="51"/>
      <c r="U18" s="34"/>
      <c r="V18" s="51"/>
      <c r="W18" s="10"/>
      <c r="X18" s="4">
        <f>C18*Stock!M14</f>
        <v>0</v>
      </c>
      <c r="Y18" s="26">
        <f>C18*Stock!N14</f>
        <v>0</v>
      </c>
      <c r="Z18" s="11"/>
      <c r="AA18" s="11"/>
      <c r="AB18" s="10"/>
      <c r="AC18" s="11"/>
    </row>
    <row r="19" spans="2:29" ht="15.75" customHeight="1" thickBot="1" x14ac:dyDescent="0.3">
      <c r="B19" s="7" t="s">
        <v>59</v>
      </c>
      <c r="C19" s="51"/>
      <c r="D19" s="2"/>
      <c r="E19" s="3">
        <f>(C19-D19)*Stock!M15</f>
        <v>0</v>
      </c>
      <c r="F19" s="25">
        <f>(C19-D19)*Stock!N15</f>
        <v>0</v>
      </c>
      <c r="H19" s="46" t="s">
        <v>59</v>
      </c>
      <c r="I19" s="34"/>
      <c r="J19" s="51"/>
      <c r="K19" s="34"/>
      <c r="L19" s="51"/>
      <c r="M19" s="34"/>
      <c r="N19" s="51"/>
      <c r="O19" s="34"/>
      <c r="P19" s="51"/>
      <c r="Q19" s="34"/>
      <c r="R19" s="51"/>
      <c r="S19" s="34"/>
      <c r="T19" s="51"/>
      <c r="U19" s="34"/>
      <c r="V19" s="51"/>
      <c r="W19" s="10"/>
      <c r="X19" s="4">
        <f>C19*Stock!M15</f>
        <v>0</v>
      </c>
      <c r="Y19" s="26">
        <f>C19*Stock!N15</f>
        <v>0</v>
      </c>
      <c r="Z19" s="11"/>
      <c r="AA19" s="11"/>
      <c r="AB19" s="10"/>
      <c r="AC19" s="11"/>
    </row>
    <row r="20" spans="2:29" ht="15.75" customHeight="1" thickBot="1" x14ac:dyDescent="0.3">
      <c r="B20" s="7" t="s">
        <v>60</v>
      </c>
      <c r="C20" s="51"/>
      <c r="D20" s="2"/>
      <c r="E20" s="3">
        <f>(C20-D20)*Stock!M16</f>
        <v>0</v>
      </c>
      <c r="F20" s="25">
        <f>(C20-D20)*Stock!N16</f>
        <v>0</v>
      </c>
      <c r="H20" s="46" t="s">
        <v>60</v>
      </c>
      <c r="I20" s="34"/>
      <c r="J20" s="51"/>
      <c r="K20" s="34"/>
      <c r="L20" s="51"/>
      <c r="M20" s="34"/>
      <c r="N20" s="51"/>
      <c r="O20" s="34"/>
      <c r="P20" s="51"/>
      <c r="Q20" s="34"/>
      <c r="R20" s="51"/>
      <c r="S20" s="34"/>
      <c r="T20" s="51"/>
      <c r="U20" s="34"/>
      <c r="V20" s="51"/>
      <c r="W20" s="10"/>
      <c r="X20" s="4">
        <f>C20*Stock!M16</f>
        <v>0</v>
      </c>
      <c r="Y20" s="26">
        <f>C20*Stock!N16</f>
        <v>0</v>
      </c>
      <c r="Z20" s="11"/>
      <c r="AA20" s="11"/>
      <c r="AB20" s="10"/>
      <c r="AC20" s="11"/>
    </row>
    <row r="21" spans="2:29" ht="15.75" customHeight="1" thickBot="1" x14ac:dyDescent="0.3">
      <c r="B21" s="7" t="s">
        <v>61</v>
      </c>
      <c r="C21" s="51"/>
      <c r="D21" s="2"/>
      <c r="E21" s="3">
        <f>(C21-D21)*Stock!M17</f>
        <v>0</v>
      </c>
      <c r="F21" s="25">
        <f>(C21-D21)*Stock!N17</f>
        <v>0</v>
      </c>
      <c r="H21" s="46" t="s">
        <v>61</v>
      </c>
      <c r="I21" s="34"/>
      <c r="J21" s="51"/>
      <c r="K21" s="34"/>
      <c r="L21" s="51"/>
      <c r="M21" s="34"/>
      <c r="N21" s="51"/>
      <c r="O21" s="34"/>
      <c r="P21" s="51"/>
      <c r="Q21" s="34"/>
      <c r="R21" s="51"/>
      <c r="S21" s="34"/>
      <c r="T21" s="51"/>
      <c r="U21" s="34"/>
      <c r="V21" s="51"/>
      <c r="W21" s="10"/>
      <c r="X21" s="4">
        <f>C21*Stock!M17</f>
        <v>0</v>
      </c>
      <c r="Y21" s="26">
        <f>C21*Stock!N17</f>
        <v>0</v>
      </c>
      <c r="Z21" s="11"/>
      <c r="AA21" s="11"/>
      <c r="AB21" s="10"/>
      <c r="AC21" s="11"/>
    </row>
    <row r="22" spans="2:29" ht="15.75" customHeight="1" thickBot="1" x14ac:dyDescent="0.3">
      <c r="B22" s="7" t="s">
        <v>63</v>
      </c>
      <c r="C22" s="51"/>
      <c r="D22" s="2"/>
      <c r="E22" s="3">
        <f>(C22-D22)*Stock!M18</f>
        <v>0</v>
      </c>
      <c r="F22" s="25">
        <f>(C22-D22)*Stock!N18</f>
        <v>0</v>
      </c>
      <c r="H22" s="46" t="s">
        <v>62</v>
      </c>
      <c r="I22" s="34"/>
      <c r="J22" s="51"/>
      <c r="K22" s="34"/>
      <c r="L22" s="51"/>
      <c r="M22" s="34"/>
      <c r="N22" s="51"/>
      <c r="O22" s="34"/>
      <c r="P22" s="51"/>
      <c r="Q22" s="34"/>
      <c r="R22" s="51"/>
      <c r="S22" s="34"/>
      <c r="T22" s="51"/>
      <c r="U22" s="34"/>
      <c r="V22" s="51"/>
      <c r="X22" s="4">
        <f>C22*Stock!M18</f>
        <v>0</v>
      </c>
      <c r="Y22" s="26">
        <f>C22*Stock!N18</f>
        <v>0</v>
      </c>
      <c r="Z22" s="11"/>
      <c r="AA22" s="11"/>
      <c r="AB22" s="10"/>
      <c r="AC22" s="11"/>
    </row>
    <row r="23" spans="2:29" ht="15.75" customHeight="1" thickBot="1" x14ac:dyDescent="0.3">
      <c r="B23" s="7" t="s">
        <v>58</v>
      </c>
      <c r="C23" s="51"/>
      <c r="D23" s="2"/>
      <c r="E23" s="3">
        <f>(C23-D23)*Stock!M19</f>
        <v>0</v>
      </c>
      <c r="F23" s="25">
        <f>(C23-D23)*Stock!N19</f>
        <v>0</v>
      </c>
      <c r="H23" s="46" t="s">
        <v>58</v>
      </c>
      <c r="I23" s="34"/>
      <c r="J23" s="51"/>
      <c r="K23" s="34"/>
      <c r="L23" s="51"/>
      <c r="M23" s="34"/>
      <c r="N23" s="51"/>
      <c r="O23" s="34"/>
      <c r="P23" s="51"/>
      <c r="Q23" s="34"/>
      <c r="R23" s="51"/>
      <c r="S23" s="34"/>
      <c r="T23" s="51"/>
      <c r="U23" s="34"/>
      <c r="V23" s="51"/>
      <c r="X23" s="4">
        <f>C23*Stock!M19</f>
        <v>0</v>
      </c>
      <c r="Y23" s="26">
        <f>C23*Stock!N19</f>
        <v>0</v>
      </c>
      <c r="Z23" s="11"/>
      <c r="AA23" s="11"/>
      <c r="AB23" s="10"/>
      <c r="AC23" s="11"/>
    </row>
    <row r="24" spans="2:29" ht="15.75" customHeight="1" thickBot="1" x14ac:dyDescent="0.3">
      <c r="B24" s="7"/>
      <c r="C24" s="51"/>
      <c r="D24" s="2"/>
      <c r="E24" s="3">
        <f>(C24-D24)*Stock!M20</f>
        <v>0</v>
      </c>
      <c r="F24" s="25">
        <f>(C24-D24)*Stock!N20</f>
        <v>0</v>
      </c>
      <c r="H24" s="46"/>
      <c r="I24" s="34"/>
      <c r="J24" s="51"/>
      <c r="K24" s="34"/>
      <c r="L24" s="51"/>
      <c r="M24" s="34"/>
      <c r="N24" s="51"/>
      <c r="O24" s="34"/>
      <c r="P24" s="51"/>
      <c r="Q24" s="34"/>
      <c r="R24" s="51"/>
      <c r="S24" s="34"/>
      <c r="T24" s="51"/>
      <c r="U24" s="34"/>
      <c r="V24" s="51"/>
      <c r="X24" s="4">
        <f>C24*Stock!M20</f>
        <v>0</v>
      </c>
      <c r="Y24" s="26">
        <f>C24*Stock!N20</f>
        <v>0</v>
      </c>
      <c r="Z24" s="11"/>
      <c r="AA24" s="11"/>
      <c r="AB24" s="10"/>
      <c r="AC24" s="11"/>
    </row>
    <row r="25" spans="2:29" ht="15.75" customHeight="1" thickBot="1" x14ac:dyDescent="0.3">
      <c r="B25" s="7"/>
      <c r="C25" s="51"/>
      <c r="D25" s="2"/>
      <c r="E25" s="3">
        <f>(C25-D25)*Stock!M21</f>
        <v>0</v>
      </c>
      <c r="F25" s="25">
        <f>(C25-D25)*Stock!N21</f>
        <v>0</v>
      </c>
      <c r="H25" s="46"/>
      <c r="I25" s="34"/>
      <c r="J25" s="51"/>
      <c r="K25" s="34"/>
      <c r="L25" s="51"/>
      <c r="M25" s="34"/>
      <c r="N25" s="51"/>
      <c r="O25" s="34"/>
      <c r="P25" s="51"/>
      <c r="Q25" s="34"/>
      <c r="R25" s="51"/>
      <c r="S25" s="34"/>
      <c r="T25" s="51"/>
      <c r="U25" s="34"/>
      <c r="V25" s="51"/>
      <c r="X25" s="4">
        <f>C25*Stock!M21</f>
        <v>0</v>
      </c>
      <c r="Y25" s="26">
        <f>C25*Stock!N21</f>
        <v>0</v>
      </c>
      <c r="Z25" s="11"/>
      <c r="AA25" s="11"/>
      <c r="AB25" s="10"/>
      <c r="AC25" s="11"/>
    </row>
    <row r="26" spans="2:29" ht="15.75" customHeight="1" thickBot="1" x14ac:dyDescent="0.3">
      <c r="B26" s="7"/>
      <c r="C26" s="51"/>
      <c r="D26" s="2"/>
      <c r="E26" s="3">
        <f>(C26-D26)*Stock!M22</f>
        <v>0</v>
      </c>
      <c r="F26" s="25">
        <f>(C26-D26)*Stock!N22</f>
        <v>0</v>
      </c>
      <c r="H26" s="46"/>
      <c r="I26" s="34"/>
      <c r="J26" s="51"/>
      <c r="K26" s="34"/>
      <c r="L26" s="51"/>
      <c r="M26" s="34"/>
      <c r="N26" s="51"/>
      <c r="O26" s="34"/>
      <c r="P26" s="51"/>
      <c r="Q26" s="34"/>
      <c r="R26" s="51"/>
      <c r="S26" s="34"/>
      <c r="T26" s="51"/>
      <c r="U26" s="34"/>
      <c r="V26" s="51"/>
      <c r="X26" s="4">
        <f>C26*Stock!M22</f>
        <v>0</v>
      </c>
      <c r="Y26" s="26">
        <f>C26*Stock!N22</f>
        <v>0</v>
      </c>
      <c r="Z26" s="11"/>
      <c r="AA26" s="11"/>
      <c r="AB26" s="10"/>
      <c r="AC26" s="11"/>
    </row>
    <row r="27" spans="2:29" ht="15.75" customHeight="1" thickBot="1" x14ac:dyDescent="0.3">
      <c r="B27" s="7"/>
      <c r="C27" s="51"/>
      <c r="D27" s="2"/>
      <c r="E27" s="3">
        <f>(C27-D27)*Stock!M23</f>
        <v>0</v>
      </c>
      <c r="F27" s="25">
        <f>(C27-D27)*Stock!N23</f>
        <v>0</v>
      </c>
      <c r="H27" s="46"/>
      <c r="I27" s="34"/>
      <c r="J27" s="51"/>
      <c r="K27" s="34"/>
      <c r="L27" s="51"/>
      <c r="M27" s="34"/>
      <c r="N27" s="51"/>
      <c r="O27" s="34"/>
      <c r="P27" s="51"/>
      <c r="Q27" s="34"/>
      <c r="R27" s="51"/>
      <c r="S27" s="34"/>
      <c r="T27" s="51"/>
      <c r="U27" s="34"/>
      <c r="V27" s="51"/>
      <c r="X27" s="4">
        <f>C27*Stock!M23</f>
        <v>0</v>
      </c>
      <c r="Y27" s="26">
        <f>C27*Stock!N23</f>
        <v>0</v>
      </c>
      <c r="Z27" s="11"/>
      <c r="AA27" s="11"/>
      <c r="AB27" s="10"/>
      <c r="AC27" s="11"/>
    </row>
    <row r="28" spans="2:29" ht="29.25" customHeight="1" thickBot="1" x14ac:dyDescent="0.5">
      <c r="B28" s="30" t="s">
        <v>14</v>
      </c>
      <c r="C28" s="1"/>
      <c r="D28" s="1"/>
      <c r="E28" s="32">
        <f>SUM(E7:E22)</f>
        <v>4800</v>
      </c>
      <c r="F28" s="31">
        <f>SUM(F7:F22)</f>
        <v>3320</v>
      </c>
      <c r="X28" s="27">
        <f>SUM(X7:X22)</f>
        <v>24000</v>
      </c>
      <c r="Y28" s="28">
        <f>SUM(Y7:Y22)</f>
        <v>16600</v>
      </c>
    </row>
    <row r="31" spans="2:29" x14ac:dyDescent="0.25">
      <c r="V31" s="23"/>
    </row>
    <row r="36" spans="25:25" x14ac:dyDescent="0.25">
      <c r="Y36" s="16"/>
    </row>
  </sheetData>
  <mergeCells count="14">
    <mergeCell ref="I5:J5"/>
    <mergeCell ref="I6:J6"/>
    <mergeCell ref="B2:F3"/>
    <mergeCell ref="Z5:AB5"/>
    <mergeCell ref="X2:Y3"/>
    <mergeCell ref="H2:V3"/>
    <mergeCell ref="K5:N5"/>
    <mergeCell ref="K6:L6"/>
    <mergeCell ref="M6:N6"/>
    <mergeCell ref="O5:V5"/>
    <mergeCell ref="O6:P6"/>
    <mergeCell ref="Q6:R6"/>
    <mergeCell ref="S6:T6"/>
    <mergeCell ref="U6:V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AC36"/>
  <sheetViews>
    <sheetView zoomScale="80" zoomScaleNormal="80" workbookViewId="0">
      <selection sqref="A1:AB28"/>
    </sheetView>
  </sheetViews>
  <sheetFormatPr defaultColWidth="11.42578125" defaultRowHeight="15" x14ac:dyDescent="0.25"/>
  <cols>
    <col min="1" max="1" width="3.7109375" customWidth="1"/>
    <col min="2" max="2" width="16.28515625" customWidth="1"/>
    <col min="3" max="6" width="14.7109375" customWidth="1"/>
    <col min="7" max="7" width="3.7109375" customWidth="1"/>
    <col min="8" max="8" width="16.28515625" customWidth="1"/>
    <col min="9" max="22" width="6.28515625" customWidth="1"/>
    <col min="23" max="23" width="3.7109375" customWidth="1"/>
    <col min="24" max="25" width="15.7109375" customWidth="1"/>
    <col min="26" max="29" width="9.7109375" customWidth="1"/>
  </cols>
  <sheetData>
    <row r="1" spans="2:29" ht="15.75" thickBot="1" x14ac:dyDescent="0.3"/>
    <row r="2" spans="2:29" ht="15.75" customHeight="1" thickBot="1" x14ac:dyDescent="0.3">
      <c r="B2" s="37" t="s">
        <v>48</v>
      </c>
      <c r="C2" s="38"/>
      <c r="D2" s="38"/>
      <c r="E2" s="38"/>
      <c r="F2" s="38"/>
      <c r="H2" s="37" t="s">
        <v>24</v>
      </c>
      <c r="I2" s="37"/>
      <c r="J2" s="37"/>
      <c r="K2" s="37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X2" s="40" t="s">
        <v>29</v>
      </c>
      <c r="Y2" s="38"/>
    </row>
    <row r="3" spans="2:29" ht="15.75" thickBot="1" x14ac:dyDescent="0.3">
      <c r="B3" s="38"/>
      <c r="C3" s="38"/>
      <c r="D3" s="38"/>
      <c r="E3" s="38"/>
      <c r="F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X3" s="38"/>
      <c r="Y3" s="38"/>
    </row>
    <row r="4" spans="2:29" ht="15.75" thickBot="1" x14ac:dyDescent="0.3"/>
    <row r="5" spans="2:29" ht="16.5" thickBot="1" x14ac:dyDescent="0.3">
      <c r="B5" s="1"/>
      <c r="C5" s="1"/>
      <c r="D5" s="1"/>
      <c r="E5" s="1"/>
      <c r="F5" s="1"/>
      <c r="I5" s="35" t="s">
        <v>15</v>
      </c>
      <c r="J5" s="36"/>
      <c r="K5" s="41" t="s">
        <v>16</v>
      </c>
      <c r="L5" s="42"/>
      <c r="M5" s="42"/>
      <c r="N5" s="43"/>
      <c r="O5" s="41" t="s">
        <v>21</v>
      </c>
      <c r="P5" s="42"/>
      <c r="Q5" s="42"/>
      <c r="R5" s="42"/>
      <c r="S5" s="42"/>
      <c r="T5" s="42"/>
      <c r="U5" s="42"/>
      <c r="V5" s="43"/>
      <c r="X5" s="10"/>
      <c r="Y5" s="15"/>
      <c r="Z5" s="39"/>
      <c r="AA5" s="39"/>
      <c r="AB5" s="39"/>
      <c r="AC5" s="11"/>
    </row>
    <row r="6" spans="2:29" ht="30.75" customHeight="1" thickBot="1" x14ac:dyDescent="0.3">
      <c r="B6" s="5" t="s">
        <v>0</v>
      </c>
      <c r="C6" s="6" t="s">
        <v>2</v>
      </c>
      <c r="D6" s="5" t="s">
        <v>3</v>
      </c>
      <c r="E6" s="6" t="s">
        <v>1</v>
      </c>
      <c r="F6" s="6" t="s">
        <v>26</v>
      </c>
      <c r="H6" s="8" t="s">
        <v>0</v>
      </c>
      <c r="I6" s="47" t="s">
        <v>23</v>
      </c>
      <c r="J6" s="48"/>
      <c r="K6" s="49" t="s">
        <v>17</v>
      </c>
      <c r="L6" s="50"/>
      <c r="M6" s="47" t="s">
        <v>18</v>
      </c>
      <c r="N6" s="48"/>
      <c r="O6" s="49" t="s">
        <v>20</v>
      </c>
      <c r="P6" s="50"/>
      <c r="Q6" s="49" t="s">
        <v>19</v>
      </c>
      <c r="R6" s="50"/>
      <c r="S6" s="49" t="s">
        <v>17</v>
      </c>
      <c r="T6" s="50"/>
      <c r="U6" s="47" t="s">
        <v>22</v>
      </c>
      <c r="V6" s="48"/>
      <c r="W6" s="10"/>
      <c r="X6" s="9" t="s">
        <v>27</v>
      </c>
      <c r="Y6" s="9" t="s">
        <v>28</v>
      </c>
      <c r="Z6" s="12"/>
      <c r="AA6" s="12"/>
      <c r="AB6" s="10"/>
      <c r="AC6" s="11"/>
    </row>
    <row r="7" spans="2:29" ht="15.75" customHeight="1" thickBot="1" x14ac:dyDescent="0.3">
      <c r="B7" s="7" t="s">
        <v>25</v>
      </c>
      <c r="C7" s="51"/>
      <c r="D7" s="2"/>
      <c r="E7" s="3">
        <f>(C7-D7)*Stock!M3</f>
        <v>0</v>
      </c>
      <c r="F7" s="2">
        <f>(C7-D7)*Stock!N3</f>
        <v>0</v>
      </c>
      <c r="H7" s="46" t="s">
        <v>9</v>
      </c>
      <c r="I7" s="34"/>
      <c r="J7" s="51"/>
      <c r="K7" s="33"/>
      <c r="L7" s="51"/>
      <c r="M7" s="33"/>
      <c r="N7" s="51"/>
      <c r="O7" s="33"/>
      <c r="P7" s="51"/>
      <c r="Q7" s="33"/>
      <c r="R7" s="51"/>
      <c r="S7" s="33"/>
      <c r="T7" s="51"/>
      <c r="U7" s="33"/>
      <c r="V7" s="52"/>
      <c r="W7" s="10"/>
      <c r="X7" s="4">
        <f>C7*Stock!M3</f>
        <v>0</v>
      </c>
      <c r="Y7" s="4">
        <f>C7*Stock!N3</f>
        <v>0</v>
      </c>
      <c r="Z7" s="11"/>
      <c r="AA7" s="11"/>
      <c r="AB7" s="10"/>
      <c r="AC7" s="11"/>
    </row>
    <row r="8" spans="2:29" ht="15.75" customHeight="1" thickBot="1" x14ac:dyDescent="0.3">
      <c r="B8" s="7" t="s">
        <v>4</v>
      </c>
      <c r="C8" s="51"/>
      <c r="D8" s="2"/>
      <c r="E8" s="3">
        <f>(C8-D8)*Stock!M4</f>
        <v>0</v>
      </c>
      <c r="F8" s="2">
        <f>(C8-D8)*Stock!N4</f>
        <v>0</v>
      </c>
      <c r="H8" s="46" t="s">
        <v>4</v>
      </c>
      <c r="I8" s="34"/>
      <c r="J8" s="51"/>
      <c r="K8" s="34"/>
      <c r="L8" s="51"/>
      <c r="M8" s="34"/>
      <c r="N8" s="51"/>
      <c r="O8" s="34"/>
      <c r="P8" s="51"/>
      <c r="Q8" s="34"/>
      <c r="R8" s="51"/>
      <c r="S8" s="34"/>
      <c r="T8" s="51"/>
      <c r="U8" s="34"/>
      <c r="V8" s="51"/>
      <c r="W8" s="10"/>
      <c r="X8" s="4">
        <f>C8*Stock!M4</f>
        <v>0</v>
      </c>
      <c r="Y8" s="4">
        <f>C8*Stock!N4</f>
        <v>0</v>
      </c>
      <c r="Z8" s="11"/>
      <c r="AA8" s="11"/>
      <c r="AB8" s="10"/>
      <c r="AC8" s="11"/>
    </row>
    <row r="9" spans="2:29" ht="15.75" customHeight="1" thickBot="1" x14ac:dyDescent="0.3">
      <c r="B9" s="7" t="s">
        <v>5</v>
      </c>
      <c r="C9" s="51"/>
      <c r="D9" s="2"/>
      <c r="E9" s="3">
        <f>(C9-D9)*Stock!M5</f>
        <v>0</v>
      </c>
      <c r="F9" s="2">
        <f>(C9-D9)*Stock!N5</f>
        <v>0</v>
      </c>
      <c r="H9" s="46" t="s">
        <v>5</v>
      </c>
      <c r="I9" s="34"/>
      <c r="J9" s="51"/>
      <c r="K9" s="34"/>
      <c r="L9" s="51"/>
      <c r="M9" s="34"/>
      <c r="N9" s="51"/>
      <c r="O9" s="34"/>
      <c r="P9" s="51"/>
      <c r="Q9" s="34"/>
      <c r="R9" s="51"/>
      <c r="S9" s="34"/>
      <c r="T9" s="51"/>
      <c r="U9" s="34"/>
      <c r="V9" s="51"/>
      <c r="W9" s="10"/>
      <c r="X9" s="4">
        <f>C9*Stock!M5</f>
        <v>0</v>
      </c>
      <c r="Y9" s="4">
        <f>C9*Stock!N5</f>
        <v>0</v>
      </c>
      <c r="Z9" s="11"/>
      <c r="AA9" s="11"/>
      <c r="AB9" s="10"/>
      <c r="AC9" s="11"/>
    </row>
    <row r="10" spans="2:29" ht="15.75" customHeight="1" thickBot="1" x14ac:dyDescent="0.3">
      <c r="B10" s="7" t="s">
        <v>6</v>
      </c>
      <c r="C10" s="51"/>
      <c r="D10" s="2"/>
      <c r="E10" s="3">
        <f>(C10-D10)*Stock!M6</f>
        <v>0</v>
      </c>
      <c r="F10" s="2">
        <f>(C10-D10)*Stock!N6</f>
        <v>0</v>
      </c>
      <c r="H10" s="46" t="s">
        <v>6</v>
      </c>
      <c r="I10" s="34"/>
      <c r="J10" s="51"/>
      <c r="K10" s="34"/>
      <c r="L10" s="51"/>
      <c r="M10" s="34"/>
      <c r="N10" s="51"/>
      <c r="O10" s="34"/>
      <c r="P10" s="51"/>
      <c r="Q10" s="34"/>
      <c r="R10" s="51"/>
      <c r="S10" s="34"/>
      <c r="T10" s="51"/>
      <c r="U10" s="34"/>
      <c r="V10" s="51"/>
      <c r="W10" s="10"/>
      <c r="X10" s="4">
        <f>C10*Stock!M6</f>
        <v>0</v>
      </c>
      <c r="Y10" s="4">
        <f>C10*Stock!N6</f>
        <v>0</v>
      </c>
      <c r="Z10" s="11"/>
      <c r="AA10" s="11"/>
      <c r="AB10" s="10"/>
      <c r="AC10" s="11"/>
    </row>
    <row r="11" spans="2:29" ht="15.75" customHeight="1" thickBot="1" x14ac:dyDescent="0.3">
      <c r="B11" s="7" t="s">
        <v>7</v>
      </c>
      <c r="C11" s="51"/>
      <c r="D11" s="2"/>
      <c r="E11" s="3">
        <f>(C11-D11)*Stock!M7</f>
        <v>0</v>
      </c>
      <c r="F11" s="2">
        <f>(C11-D11)*Stock!N7</f>
        <v>0</v>
      </c>
      <c r="H11" s="46" t="s">
        <v>7</v>
      </c>
      <c r="I11" s="34"/>
      <c r="J11" s="51"/>
      <c r="K11" s="34"/>
      <c r="L11" s="51"/>
      <c r="M11" s="34"/>
      <c r="N11" s="51"/>
      <c r="O11" s="34"/>
      <c r="P11" s="51"/>
      <c r="Q11" s="34"/>
      <c r="R11" s="51"/>
      <c r="S11" s="34"/>
      <c r="T11" s="51"/>
      <c r="U11" s="34"/>
      <c r="V11" s="51"/>
      <c r="W11" s="10"/>
      <c r="X11" s="4">
        <f>C11*Stock!M7</f>
        <v>0</v>
      </c>
      <c r="Y11" s="4">
        <f>C11*Stock!N7</f>
        <v>0</v>
      </c>
      <c r="Z11" s="11"/>
      <c r="AA11" s="11"/>
      <c r="AB11" s="10"/>
      <c r="AC11" s="11"/>
    </row>
    <row r="12" spans="2:29" ht="15.75" customHeight="1" thickBot="1" x14ac:dyDescent="0.3">
      <c r="B12" s="7" t="s">
        <v>10</v>
      </c>
      <c r="C12" s="51"/>
      <c r="D12" s="2"/>
      <c r="E12" s="24">
        <f>(C12-D12)*Stock!M8</f>
        <v>0</v>
      </c>
      <c r="F12" s="25">
        <f>(C12-D12)*Stock!N8</f>
        <v>0</v>
      </c>
      <c r="H12" s="46" t="s">
        <v>10</v>
      </c>
      <c r="I12" s="34"/>
      <c r="J12" s="51"/>
      <c r="K12" s="34"/>
      <c r="L12" s="51"/>
      <c r="M12" s="34"/>
      <c r="N12" s="51"/>
      <c r="O12" s="34"/>
      <c r="P12" s="51"/>
      <c r="Q12" s="34"/>
      <c r="R12" s="51"/>
      <c r="S12" s="34"/>
      <c r="T12" s="51"/>
      <c r="U12" s="34"/>
      <c r="V12" s="51"/>
      <c r="W12" s="10"/>
      <c r="X12" s="4">
        <f>C12*Stock!M8</f>
        <v>0</v>
      </c>
      <c r="Y12" s="26">
        <f>C12*Stock!N8</f>
        <v>0</v>
      </c>
      <c r="Z12" s="11"/>
      <c r="AA12" s="11"/>
      <c r="AB12" s="10"/>
      <c r="AC12" s="11"/>
    </row>
    <row r="13" spans="2:29" ht="15.75" customHeight="1" thickBot="1" x14ac:dyDescent="0.3">
      <c r="B13" s="7" t="s">
        <v>8</v>
      </c>
      <c r="C13" s="51"/>
      <c r="D13" s="2"/>
      <c r="E13" s="24">
        <f>(C13-D13)*Stock!M9</f>
        <v>0</v>
      </c>
      <c r="F13" s="25">
        <f>(C13-D13)*Stock!N9</f>
        <v>0</v>
      </c>
      <c r="H13" s="46" t="s">
        <v>8</v>
      </c>
      <c r="I13" s="34"/>
      <c r="J13" s="51"/>
      <c r="K13" s="34"/>
      <c r="L13" s="51"/>
      <c r="M13" s="34"/>
      <c r="N13" s="51"/>
      <c r="O13" s="34"/>
      <c r="P13" s="51"/>
      <c r="Q13" s="34"/>
      <c r="R13" s="51"/>
      <c r="S13" s="34"/>
      <c r="T13" s="51"/>
      <c r="U13" s="34"/>
      <c r="V13" s="51"/>
      <c r="W13" s="10"/>
      <c r="X13" s="26">
        <f>C13*Stock!M9</f>
        <v>0</v>
      </c>
      <c r="Y13" s="26">
        <f>C13*Stock!N9</f>
        <v>0</v>
      </c>
      <c r="Z13" s="11"/>
      <c r="AA13" s="11"/>
      <c r="AB13" s="10"/>
      <c r="AC13" s="11"/>
    </row>
    <row r="14" spans="2:29" ht="15.75" customHeight="1" thickBot="1" x14ac:dyDescent="0.3">
      <c r="B14" s="7" t="s">
        <v>11</v>
      </c>
      <c r="C14" s="51"/>
      <c r="D14" s="2"/>
      <c r="E14" s="24">
        <f>(C14-D14)*Stock!M10</f>
        <v>0</v>
      </c>
      <c r="F14" s="25">
        <f>(C14-D14)*Stock!N10</f>
        <v>0</v>
      </c>
      <c r="H14" s="46" t="s">
        <v>11</v>
      </c>
      <c r="I14" s="34"/>
      <c r="J14" s="51"/>
      <c r="K14" s="34"/>
      <c r="L14" s="51"/>
      <c r="M14" s="34"/>
      <c r="N14" s="51"/>
      <c r="O14" s="34"/>
      <c r="P14" s="51"/>
      <c r="Q14" s="34"/>
      <c r="R14" s="51"/>
      <c r="S14" s="34"/>
      <c r="T14" s="51"/>
      <c r="U14" s="34"/>
      <c r="V14" s="51"/>
      <c r="W14" s="10"/>
      <c r="X14" s="26">
        <f>C14*Stock!M10</f>
        <v>0</v>
      </c>
      <c r="Y14" s="26">
        <f>C14*Stock!N10</f>
        <v>0</v>
      </c>
      <c r="Z14" s="11"/>
      <c r="AA14" s="11"/>
      <c r="AB14" s="10"/>
      <c r="AC14" s="11"/>
    </row>
    <row r="15" spans="2:29" ht="15.75" customHeight="1" thickBot="1" x14ac:dyDescent="0.3">
      <c r="B15" s="7" t="s">
        <v>12</v>
      </c>
      <c r="C15" s="51"/>
      <c r="D15" s="2"/>
      <c r="E15" s="3">
        <f>(C15-D15)*Stock!M11</f>
        <v>0</v>
      </c>
      <c r="F15" s="25">
        <f>(C15-D15)*Stock!N11</f>
        <v>0</v>
      </c>
      <c r="H15" s="46" t="s">
        <v>12</v>
      </c>
      <c r="I15" s="34"/>
      <c r="J15" s="51"/>
      <c r="K15" s="34"/>
      <c r="L15" s="51"/>
      <c r="M15" s="34"/>
      <c r="N15" s="51"/>
      <c r="O15" s="34"/>
      <c r="P15" s="51"/>
      <c r="Q15" s="34"/>
      <c r="R15" s="51"/>
      <c r="S15" s="34"/>
      <c r="T15" s="51"/>
      <c r="U15" s="34"/>
      <c r="V15" s="51"/>
      <c r="W15" s="10"/>
      <c r="X15" s="4">
        <f>C15*Stock!M11</f>
        <v>0</v>
      </c>
      <c r="Y15" s="26">
        <f>C15*Stock!N11</f>
        <v>0</v>
      </c>
      <c r="Z15" s="11"/>
      <c r="AA15" s="11"/>
      <c r="AB15" s="10"/>
      <c r="AC15" s="11"/>
    </row>
    <row r="16" spans="2:29" ht="15.75" customHeight="1" thickBot="1" x14ac:dyDescent="0.3">
      <c r="B16" s="7" t="s">
        <v>13</v>
      </c>
      <c r="C16" s="51"/>
      <c r="D16" s="2"/>
      <c r="E16" s="3">
        <f>(C16-D16)*Stock!M12</f>
        <v>0</v>
      </c>
      <c r="F16" s="2">
        <f>(C16-D16)*Stock!N12</f>
        <v>0</v>
      </c>
      <c r="H16" s="46" t="s">
        <v>13</v>
      </c>
      <c r="I16" s="34"/>
      <c r="J16" s="51"/>
      <c r="K16" s="34"/>
      <c r="L16" s="51"/>
      <c r="M16" s="34"/>
      <c r="N16" s="51"/>
      <c r="O16" s="34"/>
      <c r="P16" s="51"/>
      <c r="Q16" s="34"/>
      <c r="R16" s="51"/>
      <c r="S16" s="34"/>
      <c r="T16" s="51"/>
      <c r="U16" s="34"/>
      <c r="V16" s="51"/>
      <c r="W16" s="10"/>
      <c r="X16" s="4">
        <f>C16*Stock!M12</f>
        <v>0</v>
      </c>
      <c r="Y16" s="4">
        <f>C16*Stock!N12</f>
        <v>0</v>
      </c>
      <c r="Z16" s="11"/>
      <c r="AA16" s="11"/>
      <c r="AB16" s="10"/>
      <c r="AC16" s="11"/>
    </row>
    <row r="17" spans="2:29" ht="15.75" customHeight="1" thickBot="1" x14ac:dyDescent="0.3">
      <c r="B17" s="7" t="s">
        <v>54</v>
      </c>
      <c r="C17" s="51"/>
      <c r="D17" s="2"/>
      <c r="E17" s="3">
        <f>(C17-D17)*Stock!M13</f>
        <v>0</v>
      </c>
      <c r="F17" s="25">
        <f>(C17-D17)*Stock!N13</f>
        <v>0</v>
      </c>
      <c r="H17" s="46" t="s">
        <v>54</v>
      </c>
      <c r="I17" s="34"/>
      <c r="J17" s="51"/>
      <c r="K17" s="34"/>
      <c r="L17" s="51"/>
      <c r="M17" s="34"/>
      <c r="N17" s="51"/>
      <c r="O17" s="34"/>
      <c r="P17" s="51"/>
      <c r="Q17" s="34"/>
      <c r="R17" s="51"/>
      <c r="S17" s="34"/>
      <c r="T17" s="51"/>
      <c r="U17" s="34"/>
      <c r="V17" s="51"/>
      <c r="W17" s="10"/>
      <c r="X17" s="4">
        <f>C17*Stock!M13</f>
        <v>0</v>
      </c>
      <c r="Y17" s="26">
        <f>C17*Stock!N13</f>
        <v>0</v>
      </c>
      <c r="Z17" s="11"/>
      <c r="AA17" s="11"/>
      <c r="AB17" s="10"/>
      <c r="AC17" s="11"/>
    </row>
    <row r="18" spans="2:29" ht="15.75" customHeight="1" thickBot="1" x14ac:dyDescent="0.3">
      <c r="B18" s="7" t="s">
        <v>50</v>
      </c>
      <c r="C18" s="51"/>
      <c r="D18" s="2"/>
      <c r="E18" s="3">
        <f>(C18-D18)*Stock!M14</f>
        <v>0</v>
      </c>
      <c r="F18" s="25">
        <f>(C18-D18)*Stock!N14</f>
        <v>0</v>
      </c>
      <c r="H18" s="46" t="s">
        <v>50</v>
      </c>
      <c r="I18" s="34"/>
      <c r="J18" s="51"/>
      <c r="K18" s="34"/>
      <c r="L18" s="51"/>
      <c r="M18" s="34"/>
      <c r="N18" s="51"/>
      <c r="O18" s="34"/>
      <c r="P18" s="51"/>
      <c r="Q18" s="34"/>
      <c r="R18" s="51"/>
      <c r="S18" s="34"/>
      <c r="T18" s="51"/>
      <c r="U18" s="34"/>
      <c r="V18" s="51"/>
      <c r="W18" s="10"/>
      <c r="X18" s="4">
        <f>C18*Stock!M14</f>
        <v>0</v>
      </c>
      <c r="Y18" s="26">
        <f>C18*Stock!N14</f>
        <v>0</v>
      </c>
      <c r="Z18" s="11"/>
      <c r="AA18" s="11"/>
      <c r="AB18" s="10"/>
      <c r="AC18" s="11"/>
    </row>
    <row r="19" spans="2:29" ht="15.75" customHeight="1" thickBot="1" x14ac:dyDescent="0.3">
      <c r="B19" s="7" t="s">
        <v>59</v>
      </c>
      <c r="C19" s="51"/>
      <c r="D19" s="2"/>
      <c r="E19" s="3">
        <f>(C19-D19)*Stock!M15</f>
        <v>0</v>
      </c>
      <c r="F19" s="25">
        <f>(C19-D19)*Stock!N15</f>
        <v>0</v>
      </c>
      <c r="H19" s="46" t="s">
        <v>59</v>
      </c>
      <c r="I19" s="34"/>
      <c r="J19" s="51"/>
      <c r="K19" s="34"/>
      <c r="L19" s="51"/>
      <c r="M19" s="34"/>
      <c r="N19" s="51"/>
      <c r="O19" s="34"/>
      <c r="P19" s="51"/>
      <c r="Q19" s="34"/>
      <c r="R19" s="51"/>
      <c r="S19" s="34"/>
      <c r="T19" s="51"/>
      <c r="U19" s="34"/>
      <c r="V19" s="51"/>
      <c r="W19" s="10"/>
      <c r="X19" s="4">
        <f>C19*Stock!M15</f>
        <v>0</v>
      </c>
      <c r="Y19" s="26">
        <f>C19*Stock!N15</f>
        <v>0</v>
      </c>
      <c r="Z19" s="11"/>
      <c r="AA19" s="11"/>
      <c r="AB19" s="10"/>
      <c r="AC19" s="11"/>
    </row>
    <row r="20" spans="2:29" ht="15.75" customHeight="1" thickBot="1" x14ac:dyDescent="0.3">
      <c r="B20" s="7" t="s">
        <v>60</v>
      </c>
      <c r="C20" s="51"/>
      <c r="D20" s="2"/>
      <c r="E20" s="3">
        <f>(C20-D20)*Stock!M16</f>
        <v>0</v>
      </c>
      <c r="F20" s="25">
        <f>(C20-D20)*Stock!N16</f>
        <v>0</v>
      </c>
      <c r="H20" s="46" t="s">
        <v>60</v>
      </c>
      <c r="I20" s="34"/>
      <c r="J20" s="51"/>
      <c r="K20" s="34"/>
      <c r="L20" s="51"/>
      <c r="M20" s="34"/>
      <c r="N20" s="51"/>
      <c r="O20" s="34"/>
      <c r="P20" s="51"/>
      <c r="Q20" s="34"/>
      <c r="R20" s="51"/>
      <c r="S20" s="34"/>
      <c r="T20" s="51"/>
      <c r="U20" s="34"/>
      <c r="V20" s="51"/>
      <c r="W20" s="10"/>
      <c r="X20" s="4">
        <f>C20*Stock!M16</f>
        <v>0</v>
      </c>
      <c r="Y20" s="26">
        <f>C20*Stock!N16</f>
        <v>0</v>
      </c>
      <c r="Z20" s="11"/>
      <c r="AA20" s="11"/>
      <c r="AB20" s="10"/>
      <c r="AC20" s="11"/>
    </row>
    <row r="21" spans="2:29" ht="15.75" customHeight="1" thickBot="1" x14ac:dyDescent="0.3">
      <c r="B21" s="7" t="s">
        <v>61</v>
      </c>
      <c r="C21" s="51"/>
      <c r="D21" s="2"/>
      <c r="E21" s="3">
        <f>(C21-D21)*Stock!M17</f>
        <v>0</v>
      </c>
      <c r="F21" s="25">
        <f>(C21-D21)*Stock!N17</f>
        <v>0</v>
      </c>
      <c r="H21" s="46" t="s">
        <v>61</v>
      </c>
      <c r="I21" s="34"/>
      <c r="J21" s="51"/>
      <c r="K21" s="34"/>
      <c r="L21" s="51"/>
      <c r="M21" s="34"/>
      <c r="N21" s="51"/>
      <c r="O21" s="34"/>
      <c r="P21" s="51"/>
      <c r="Q21" s="34"/>
      <c r="R21" s="51"/>
      <c r="S21" s="34"/>
      <c r="T21" s="51"/>
      <c r="U21" s="34"/>
      <c r="V21" s="51"/>
      <c r="W21" s="10"/>
      <c r="X21" s="4">
        <f>C21*Stock!M17</f>
        <v>0</v>
      </c>
      <c r="Y21" s="26">
        <f>C21*Stock!N17</f>
        <v>0</v>
      </c>
      <c r="Z21" s="11"/>
      <c r="AA21" s="11"/>
      <c r="AB21" s="10"/>
      <c r="AC21" s="11"/>
    </row>
    <row r="22" spans="2:29" ht="15.75" customHeight="1" thickBot="1" x14ac:dyDescent="0.3">
      <c r="B22" s="7" t="s">
        <v>63</v>
      </c>
      <c r="C22" s="51"/>
      <c r="D22" s="2"/>
      <c r="E22" s="3">
        <f>(C22-D22)*Stock!M18</f>
        <v>0</v>
      </c>
      <c r="F22" s="25">
        <f>(C22-D22)*Stock!N18</f>
        <v>0</v>
      </c>
      <c r="H22" s="46" t="s">
        <v>62</v>
      </c>
      <c r="I22" s="34"/>
      <c r="J22" s="51"/>
      <c r="K22" s="34"/>
      <c r="L22" s="51"/>
      <c r="M22" s="34"/>
      <c r="N22" s="51"/>
      <c r="O22" s="34"/>
      <c r="P22" s="51"/>
      <c r="Q22" s="34"/>
      <c r="R22" s="51"/>
      <c r="S22" s="34"/>
      <c r="T22" s="51"/>
      <c r="U22" s="34"/>
      <c r="V22" s="51"/>
      <c r="X22" s="4">
        <f>C22*Stock!M18</f>
        <v>0</v>
      </c>
      <c r="Y22" s="26">
        <f>C22*Stock!N18</f>
        <v>0</v>
      </c>
      <c r="Z22" s="11"/>
      <c r="AA22" s="11"/>
      <c r="AB22" s="10"/>
      <c r="AC22" s="11"/>
    </row>
    <row r="23" spans="2:29" ht="15.75" customHeight="1" thickBot="1" x14ac:dyDescent="0.3">
      <c r="B23" s="7" t="s">
        <v>58</v>
      </c>
      <c r="C23" s="51"/>
      <c r="D23" s="2"/>
      <c r="E23" s="3">
        <f>(C23-D23)*Stock!M19</f>
        <v>0</v>
      </c>
      <c r="F23" s="25">
        <f>(C23-D23)*Stock!N19</f>
        <v>0</v>
      </c>
      <c r="H23" s="46" t="s">
        <v>58</v>
      </c>
      <c r="I23" s="34"/>
      <c r="J23" s="51"/>
      <c r="K23" s="34"/>
      <c r="L23" s="51"/>
      <c r="M23" s="34"/>
      <c r="N23" s="51"/>
      <c r="O23" s="34"/>
      <c r="P23" s="51"/>
      <c r="Q23" s="34"/>
      <c r="R23" s="51"/>
      <c r="S23" s="34"/>
      <c r="T23" s="51"/>
      <c r="U23" s="34"/>
      <c r="V23" s="51"/>
      <c r="X23" s="4">
        <f>C23*Stock!M19</f>
        <v>0</v>
      </c>
      <c r="Y23" s="26">
        <f>C23*Stock!N19</f>
        <v>0</v>
      </c>
      <c r="Z23" s="11"/>
      <c r="AA23" s="11"/>
      <c r="AB23" s="10"/>
      <c r="AC23" s="11"/>
    </row>
    <row r="24" spans="2:29" ht="15.75" customHeight="1" thickBot="1" x14ac:dyDescent="0.3">
      <c r="B24" s="7"/>
      <c r="C24" s="51"/>
      <c r="D24" s="2"/>
      <c r="E24" s="3">
        <f>(C24-D24)*Stock!M20</f>
        <v>0</v>
      </c>
      <c r="F24" s="25">
        <f>(C24-D24)*Stock!N20</f>
        <v>0</v>
      </c>
      <c r="H24" s="46"/>
      <c r="I24" s="34"/>
      <c r="J24" s="51"/>
      <c r="K24" s="34"/>
      <c r="L24" s="51"/>
      <c r="M24" s="34"/>
      <c r="N24" s="51"/>
      <c r="O24" s="34"/>
      <c r="P24" s="51"/>
      <c r="Q24" s="34"/>
      <c r="R24" s="51"/>
      <c r="S24" s="34"/>
      <c r="T24" s="51"/>
      <c r="U24" s="34"/>
      <c r="V24" s="51"/>
      <c r="X24" s="4">
        <f>C24*Stock!M20</f>
        <v>0</v>
      </c>
      <c r="Y24" s="26">
        <f>C24*Stock!N20</f>
        <v>0</v>
      </c>
      <c r="Z24" s="11"/>
      <c r="AA24" s="11"/>
      <c r="AB24" s="10"/>
      <c r="AC24" s="11"/>
    </row>
    <row r="25" spans="2:29" ht="15.75" customHeight="1" thickBot="1" x14ac:dyDescent="0.3">
      <c r="B25" s="7"/>
      <c r="C25" s="51"/>
      <c r="D25" s="2"/>
      <c r="E25" s="3">
        <f>(C25-D25)*Stock!M21</f>
        <v>0</v>
      </c>
      <c r="F25" s="25">
        <f>(C25-D25)*Stock!N21</f>
        <v>0</v>
      </c>
      <c r="H25" s="46"/>
      <c r="I25" s="34"/>
      <c r="J25" s="51"/>
      <c r="K25" s="34"/>
      <c r="L25" s="51"/>
      <c r="M25" s="34"/>
      <c r="N25" s="51"/>
      <c r="O25" s="34"/>
      <c r="P25" s="51"/>
      <c r="Q25" s="34"/>
      <c r="R25" s="51"/>
      <c r="S25" s="34"/>
      <c r="T25" s="51"/>
      <c r="U25" s="34"/>
      <c r="V25" s="51"/>
      <c r="X25" s="4">
        <f>C25*Stock!M21</f>
        <v>0</v>
      </c>
      <c r="Y25" s="26">
        <f>C25*Stock!N21</f>
        <v>0</v>
      </c>
      <c r="Z25" s="11"/>
      <c r="AA25" s="11"/>
      <c r="AB25" s="10"/>
      <c r="AC25" s="11"/>
    </row>
    <row r="26" spans="2:29" ht="15.75" customHeight="1" thickBot="1" x14ac:dyDescent="0.3">
      <c r="B26" s="7"/>
      <c r="C26" s="51"/>
      <c r="D26" s="2"/>
      <c r="E26" s="3">
        <f>(C26-D26)*Stock!M22</f>
        <v>0</v>
      </c>
      <c r="F26" s="25">
        <f>(C26-D26)*Stock!N22</f>
        <v>0</v>
      </c>
      <c r="H26" s="46"/>
      <c r="I26" s="34"/>
      <c r="J26" s="51"/>
      <c r="K26" s="34"/>
      <c r="L26" s="51"/>
      <c r="M26" s="34"/>
      <c r="N26" s="51"/>
      <c r="O26" s="34"/>
      <c r="P26" s="51"/>
      <c r="Q26" s="34"/>
      <c r="R26" s="51"/>
      <c r="S26" s="34"/>
      <c r="T26" s="51"/>
      <c r="U26" s="34"/>
      <c r="V26" s="51"/>
      <c r="X26" s="4">
        <f>C26*Stock!M22</f>
        <v>0</v>
      </c>
      <c r="Y26" s="26">
        <f>C26*Stock!N22</f>
        <v>0</v>
      </c>
      <c r="Z26" s="11"/>
      <c r="AA26" s="11"/>
      <c r="AB26" s="10"/>
      <c r="AC26" s="11"/>
    </row>
    <row r="27" spans="2:29" ht="15.75" customHeight="1" thickBot="1" x14ac:dyDescent="0.3">
      <c r="B27" s="7"/>
      <c r="C27" s="51"/>
      <c r="D27" s="2"/>
      <c r="E27" s="3">
        <f>(C27-D27)*Stock!M23</f>
        <v>0</v>
      </c>
      <c r="F27" s="25">
        <f>(C27-D27)*Stock!N23</f>
        <v>0</v>
      </c>
      <c r="H27" s="46"/>
      <c r="I27" s="34"/>
      <c r="J27" s="51"/>
      <c r="K27" s="34"/>
      <c r="L27" s="51"/>
      <c r="M27" s="34"/>
      <c r="N27" s="51"/>
      <c r="O27" s="34"/>
      <c r="P27" s="51"/>
      <c r="Q27" s="34"/>
      <c r="R27" s="51"/>
      <c r="S27" s="34"/>
      <c r="T27" s="51"/>
      <c r="U27" s="34"/>
      <c r="V27" s="51"/>
      <c r="X27" s="4">
        <f>C27*Stock!M23</f>
        <v>0</v>
      </c>
      <c r="Y27" s="26">
        <f>C27*Stock!N23</f>
        <v>0</v>
      </c>
      <c r="Z27" s="11"/>
      <c r="AA27" s="11"/>
      <c r="AB27" s="10"/>
      <c r="AC27" s="11"/>
    </row>
    <row r="28" spans="2:29" ht="29.25" customHeight="1" thickBot="1" x14ac:dyDescent="0.5">
      <c r="B28" s="30" t="s">
        <v>14</v>
      </c>
      <c r="C28" s="1"/>
      <c r="D28" s="1"/>
      <c r="E28" s="32">
        <f>SUM(E7:E22)</f>
        <v>0</v>
      </c>
      <c r="F28" s="31">
        <f>SUM(F7:F22)</f>
        <v>0</v>
      </c>
      <c r="X28" s="27">
        <f>SUM(X7:X22)</f>
        <v>0</v>
      </c>
      <c r="Y28" s="28">
        <f>SUM(Y7:Y22)</f>
        <v>0</v>
      </c>
    </row>
    <row r="31" spans="2:29" x14ac:dyDescent="0.25">
      <c r="V31" s="23"/>
    </row>
    <row r="36" spans="25:25" x14ac:dyDescent="0.25">
      <c r="Y36" s="16"/>
    </row>
  </sheetData>
  <mergeCells count="14">
    <mergeCell ref="Z5:AB5"/>
    <mergeCell ref="B2:F3"/>
    <mergeCell ref="H2:V3"/>
    <mergeCell ref="X2:Y3"/>
    <mergeCell ref="I6:J6"/>
    <mergeCell ref="I5:J5"/>
    <mergeCell ref="K6:L6"/>
    <mergeCell ref="K5:N5"/>
    <mergeCell ref="M6:N6"/>
    <mergeCell ref="O5:V5"/>
    <mergeCell ref="O6:P6"/>
    <mergeCell ref="Q6:R6"/>
    <mergeCell ref="S6:T6"/>
    <mergeCell ref="U6:V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AB28"/>
  <sheetViews>
    <sheetView zoomScale="80" zoomScaleNormal="80" workbookViewId="0">
      <selection sqref="A1:AB28"/>
    </sheetView>
  </sheetViews>
  <sheetFormatPr defaultColWidth="11.42578125" defaultRowHeight="15" x14ac:dyDescent="0.25"/>
  <cols>
    <col min="1" max="1" width="3.7109375" customWidth="1"/>
    <col min="2" max="2" width="16.28515625" customWidth="1"/>
    <col min="3" max="6" width="14.7109375" customWidth="1"/>
    <col min="7" max="7" width="3.7109375" customWidth="1"/>
    <col min="8" max="8" width="16.28515625" customWidth="1"/>
    <col min="9" max="22" width="6.28515625" customWidth="1"/>
    <col min="23" max="23" width="3.7109375" customWidth="1"/>
    <col min="24" max="25" width="15.7109375" customWidth="1"/>
  </cols>
  <sheetData>
    <row r="1" spans="2:28" ht="15.75" thickBot="1" x14ac:dyDescent="0.3"/>
    <row r="2" spans="2:28" ht="15.75" customHeight="1" thickBot="1" x14ac:dyDescent="0.3">
      <c r="B2" s="37" t="s">
        <v>48</v>
      </c>
      <c r="C2" s="38"/>
      <c r="D2" s="38"/>
      <c r="E2" s="38"/>
      <c r="F2" s="38"/>
      <c r="H2" s="37" t="s">
        <v>24</v>
      </c>
      <c r="I2" s="37"/>
      <c r="J2" s="37"/>
      <c r="K2" s="37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X2" s="40" t="s">
        <v>29</v>
      </c>
      <c r="Y2" s="38"/>
    </row>
    <row r="3" spans="2:28" ht="15.75" thickBot="1" x14ac:dyDescent="0.3">
      <c r="B3" s="38"/>
      <c r="C3" s="38"/>
      <c r="D3" s="38"/>
      <c r="E3" s="38"/>
      <c r="F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X3" s="38"/>
      <c r="Y3" s="38"/>
    </row>
    <row r="4" spans="2:28" ht="15.75" thickBot="1" x14ac:dyDescent="0.3"/>
    <row r="5" spans="2:28" ht="16.5" thickBot="1" x14ac:dyDescent="0.3">
      <c r="B5" s="1"/>
      <c r="C5" s="1"/>
      <c r="D5" s="1"/>
      <c r="E5" s="1"/>
      <c r="F5" s="1"/>
      <c r="I5" s="35" t="s">
        <v>15</v>
      </c>
      <c r="J5" s="36"/>
      <c r="K5" s="41" t="s">
        <v>16</v>
      </c>
      <c r="L5" s="42"/>
      <c r="M5" s="42"/>
      <c r="N5" s="43"/>
      <c r="O5" s="41" t="s">
        <v>21</v>
      </c>
      <c r="P5" s="42"/>
      <c r="Q5" s="42"/>
      <c r="R5" s="42"/>
      <c r="S5" s="42"/>
      <c r="T5" s="42"/>
      <c r="U5" s="42"/>
      <c r="V5" s="43"/>
      <c r="X5" s="10"/>
      <c r="Y5" s="15"/>
      <c r="Z5" s="39"/>
      <c r="AA5" s="39"/>
      <c r="AB5" s="39"/>
    </row>
    <row r="6" spans="2:28" ht="30.75" customHeight="1" thickBot="1" x14ac:dyDescent="0.3">
      <c r="B6" s="5" t="s">
        <v>0</v>
      </c>
      <c r="C6" s="6" t="s">
        <v>2</v>
      </c>
      <c r="D6" s="5" t="s">
        <v>3</v>
      </c>
      <c r="E6" s="6" t="s">
        <v>1</v>
      </c>
      <c r="F6" s="6" t="s">
        <v>26</v>
      </c>
      <c r="H6" s="8" t="s">
        <v>0</v>
      </c>
      <c r="I6" s="47" t="s">
        <v>23</v>
      </c>
      <c r="J6" s="48"/>
      <c r="K6" s="49" t="s">
        <v>17</v>
      </c>
      <c r="L6" s="50"/>
      <c r="M6" s="47" t="s">
        <v>18</v>
      </c>
      <c r="N6" s="48"/>
      <c r="O6" s="49" t="s">
        <v>20</v>
      </c>
      <c r="P6" s="50"/>
      <c r="Q6" s="49" t="s">
        <v>19</v>
      </c>
      <c r="R6" s="50"/>
      <c r="S6" s="49" t="s">
        <v>17</v>
      </c>
      <c r="T6" s="50"/>
      <c r="U6" s="47" t="s">
        <v>22</v>
      </c>
      <c r="V6" s="48"/>
      <c r="W6" s="10"/>
      <c r="X6" s="9" t="s">
        <v>27</v>
      </c>
      <c r="Y6" s="9" t="s">
        <v>28</v>
      </c>
      <c r="Z6" s="12"/>
      <c r="AA6" s="12"/>
      <c r="AB6" s="10"/>
    </row>
    <row r="7" spans="2:28" ht="15.75" customHeight="1" thickBot="1" x14ac:dyDescent="0.3">
      <c r="B7" s="7" t="s">
        <v>25</v>
      </c>
      <c r="C7" s="51"/>
      <c r="D7" s="2"/>
      <c r="E7" s="3">
        <f>(C7-D7)*Stock!M3</f>
        <v>0</v>
      </c>
      <c r="F7" s="2">
        <f>(C7-D7)*Stock!N3</f>
        <v>0</v>
      </c>
      <c r="H7" s="46" t="s">
        <v>9</v>
      </c>
      <c r="I7" s="34"/>
      <c r="J7" s="51"/>
      <c r="K7" s="33"/>
      <c r="L7" s="51"/>
      <c r="M7" s="33"/>
      <c r="N7" s="51"/>
      <c r="O7" s="33"/>
      <c r="P7" s="51"/>
      <c r="Q7" s="33"/>
      <c r="R7" s="51"/>
      <c r="S7" s="33"/>
      <c r="T7" s="51"/>
      <c r="U7" s="33"/>
      <c r="V7" s="52"/>
      <c r="W7" s="10"/>
      <c r="X7" s="4">
        <f>C7*Stock!M3</f>
        <v>0</v>
      </c>
      <c r="Y7" s="4">
        <f>C7*Stock!N3</f>
        <v>0</v>
      </c>
      <c r="Z7" s="11"/>
      <c r="AA7" s="11"/>
      <c r="AB7" s="10"/>
    </row>
    <row r="8" spans="2:28" ht="15.75" customHeight="1" thickBot="1" x14ac:dyDescent="0.3">
      <c r="B8" s="7" t="s">
        <v>4</v>
      </c>
      <c r="C8" s="51"/>
      <c r="D8" s="2"/>
      <c r="E8" s="3">
        <f>(C8-D8)*Stock!M4</f>
        <v>0</v>
      </c>
      <c r="F8" s="2">
        <f>(C8-D8)*Stock!N4</f>
        <v>0</v>
      </c>
      <c r="H8" s="46" t="s">
        <v>4</v>
      </c>
      <c r="I8" s="34"/>
      <c r="J8" s="51"/>
      <c r="K8" s="34"/>
      <c r="L8" s="51"/>
      <c r="M8" s="34"/>
      <c r="N8" s="51"/>
      <c r="O8" s="34"/>
      <c r="P8" s="51"/>
      <c r="Q8" s="34"/>
      <c r="R8" s="51"/>
      <c r="S8" s="34"/>
      <c r="T8" s="51"/>
      <c r="U8" s="34"/>
      <c r="V8" s="51"/>
      <c r="W8" s="10"/>
      <c r="X8" s="4">
        <f>C8*Stock!M4</f>
        <v>0</v>
      </c>
      <c r="Y8" s="4">
        <f>C8*Stock!N4</f>
        <v>0</v>
      </c>
      <c r="Z8" s="11"/>
      <c r="AA8" s="11"/>
      <c r="AB8" s="10"/>
    </row>
    <row r="9" spans="2:28" ht="15.75" customHeight="1" thickBot="1" x14ac:dyDescent="0.3">
      <c r="B9" s="7" t="s">
        <v>5</v>
      </c>
      <c r="C9" s="51"/>
      <c r="D9" s="2"/>
      <c r="E9" s="3">
        <f>(C9-D9)*Stock!M5</f>
        <v>0</v>
      </c>
      <c r="F9" s="2">
        <f>(C9-D9)*Stock!N5</f>
        <v>0</v>
      </c>
      <c r="H9" s="46" t="s">
        <v>5</v>
      </c>
      <c r="I9" s="34"/>
      <c r="J9" s="51"/>
      <c r="K9" s="34"/>
      <c r="L9" s="51"/>
      <c r="M9" s="34"/>
      <c r="N9" s="51"/>
      <c r="O9" s="34"/>
      <c r="P9" s="51"/>
      <c r="Q9" s="34"/>
      <c r="R9" s="51"/>
      <c r="S9" s="34"/>
      <c r="T9" s="51"/>
      <c r="U9" s="34"/>
      <c r="V9" s="51"/>
      <c r="W9" s="10"/>
      <c r="X9" s="4">
        <f>C9*Stock!M5</f>
        <v>0</v>
      </c>
      <c r="Y9" s="4">
        <f>C9*Stock!N5</f>
        <v>0</v>
      </c>
      <c r="Z9" s="11"/>
      <c r="AA9" s="11"/>
      <c r="AB9" s="10"/>
    </row>
    <row r="10" spans="2:28" ht="15.75" customHeight="1" thickBot="1" x14ac:dyDescent="0.3">
      <c r="B10" s="7" t="s">
        <v>6</v>
      </c>
      <c r="C10" s="51"/>
      <c r="D10" s="2"/>
      <c r="E10" s="3">
        <f>(C10-D10)*Stock!M6</f>
        <v>0</v>
      </c>
      <c r="F10" s="2">
        <f>(C10-D10)*Stock!N6</f>
        <v>0</v>
      </c>
      <c r="H10" s="46" t="s">
        <v>6</v>
      </c>
      <c r="I10" s="34"/>
      <c r="J10" s="51"/>
      <c r="K10" s="34"/>
      <c r="L10" s="51"/>
      <c r="M10" s="34"/>
      <c r="N10" s="51"/>
      <c r="O10" s="34"/>
      <c r="P10" s="51"/>
      <c r="Q10" s="34"/>
      <c r="R10" s="51"/>
      <c r="S10" s="34"/>
      <c r="T10" s="51"/>
      <c r="U10" s="34"/>
      <c r="V10" s="51"/>
      <c r="W10" s="10"/>
      <c r="X10" s="4">
        <f>C10*Stock!M6</f>
        <v>0</v>
      </c>
      <c r="Y10" s="4">
        <f>C10*Stock!N6</f>
        <v>0</v>
      </c>
      <c r="Z10" s="11"/>
      <c r="AA10" s="11"/>
      <c r="AB10" s="10"/>
    </row>
    <row r="11" spans="2:28" ht="15.75" customHeight="1" thickBot="1" x14ac:dyDescent="0.3">
      <c r="B11" s="7" t="s">
        <v>7</v>
      </c>
      <c r="C11" s="51"/>
      <c r="D11" s="2"/>
      <c r="E11" s="3">
        <f>(C11-D11)*Stock!M7</f>
        <v>0</v>
      </c>
      <c r="F11" s="2">
        <f>(C11-D11)*Stock!N7</f>
        <v>0</v>
      </c>
      <c r="H11" s="46" t="s">
        <v>7</v>
      </c>
      <c r="I11" s="34"/>
      <c r="J11" s="51"/>
      <c r="K11" s="34"/>
      <c r="L11" s="51"/>
      <c r="M11" s="34"/>
      <c r="N11" s="51"/>
      <c r="O11" s="34"/>
      <c r="P11" s="51"/>
      <c r="Q11" s="34"/>
      <c r="R11" s="51"/>
      <c r="S11" s="34"/>
      <c r="T11" s="51"/>
      <c r="U11" s="34"/>
      <c r="V11" s="51"/>
      <c r="W11" s="10"/>
      <c r="X11" s="4">
        <f>C11*Stock!M7</f>
        <v>0</v>
      </c>
      <c r="Y11" s="4">
        <f>C11*Stock!N7</f>
        <v>0</v>
      </c>
      <c r="Z11" s="11"/>
      <c r="AA11" s="11"/>
      <c r="AB11" s="10"/>
    </row>
    <row r="12" spans="2:28" ht="15.75" customHeight="1" thickBot="1" x14ac:dyDescent="0.3">
      <c r="B12" s="7" t="s">
        <v>10</v>
      </c>
      <c r="C12" s="51"/>
      <c r="D12" s="2"/>
      <c r="E12" s="24">
        <f>(C12-D12)*Stock!M8</f>
        <v>0</v>
      </c>
      <c r="F12" s="25">
        <f>(C12-D12)*Stock!N8</f>
        <v>0</v>
      </c>
      <c r="H12" s="46" t="s">
        <v>10</v>
      </c>
      <c r="I12" s="34"/>
      <c r="J12" s="51"/>
      <c r="K12" s="34"/>
      <c r="L12" s="51"/>
      <c r="M12" s="34"/>
      <c r="N12" s="51"/>
      <c r="O12" s="34"/>
      <c r="P12" s="51"/>
      <c r="Q12" s="34"/>
      <c r="R12" s="51"/>
      <c r="S12" s="34"/>
      <c r="T12" s="51"/>
      <c r="U12" s="34"/>
      <c r="V12" s="51"/>
      <c r="W12" s="10"/>
      <c r="X12" s="4">
        <f>C12*Stock!M8</f>
        <v>0</v>
      </c>
      <c r="Y12" s="26">
        <f>C12*Stock!N8</f>
        <v>0</v>
      </c>
      <c r="Z12" s="11"/>
      <c r="AA12" s="11"/>
      <c r="AB12" s="10"/>
    </row>
    <row r="13" spans="2:28" ht="15.75" customHeight="1" thickBot="1" x14ac:dyDescent="0.3">
      <c r="B13" s="7" t="s">
        <v>8</v>
      </c>
      <c r="C13" s="51"/>
      <c r="D13" s="2"/>
      <c r="E13" s="24">
        <f>(C13-D13)*Stock!M9</f>
        <v>0</v>
      </c>
      <c r="F13" s="25">
        <f>(C13-D13)*Stock!N9</f>
        <v>0</v>
      </c>
      <c r="H13" s="46" t="s">
        <v>8</v>
      </c>
      <c r="I13" s="34"/>
      <c r="J13" s="51"/>
      <c r="K13" s="34"/>
      <c r="L13" s="51"/>
      <c r="M13" s="34"/>
      <c r="N13" s="51"/>
      <c r="O13" s="34"/>
      <c r="P13" s="51"/>
      <c r="Q13" s="34"/>
      <c r="R13" s="51"/>
      <c r="S13" s="34"/>
      <c r="T13" s="51"/>
      <c r="U13" s="34"/>
      <c r="V13" s="51"/>
      <c r="W13" s="10"/>
      <c r="X13" s="26">
        <f>C13*Stock!M9</f>
        <v>0</v>
      </c>
      <c r="Y13" s="26">
        <f>C13*Stock!N9</f>
        <v>0</v>
      </c>
      <c r="Z13" s="11"/>
      <c r="AA13" s="11"/>
      <c r="AB13" s="10"/>
    </row>
    <row r="14" spans="2:28" ht="15.75" customHeight="1" thickBot="1" x14ac:dyDescent="0.3">
      <c r="B14" s="7" t="s">
        <v>11</v>
      </c>
      <c r="C14" s="51"/>
      <c r="D14" s="2"/>
      <c r="E14" s="24">
        <f>(C14-D14)*Stock!M10</f>
        <v>0</v>
      </c>
      <c r="F14" s="25">
        <f>(C14-D14)*Stock!N10</f>
        <v>0</v>
      </c>
      <c r="H14" s="46" t="s">
        <v>11</v>
      </c>
      <c r="I14" s="34"/>
      <c r="J14" s="51"/>
      <c r="K14" s="34"/>
      <c r="L14" s="51"/>
      <c r="M14" s="34"/>
      <c r="N14" s="51"/>
      <c r="O14" s="34"/>
      <c r="P14" s="51"/>
      <c r="Q14" s="34"/>
      <c r="R14" s="51"/>
      <c r="S14" s="34"/>
      <c r="T14" s="51"/>
      <c r="U14" s="34"/>
      <c r="V14" s="51"/>
      <c r="W14" s="10"/>
      <c r="X14" s="26">
        <f>C14*Stock!M10</f>
        <v>0</v>
      </c>
      <c r="Y14" s="26">
        <f>C14*Stock!N10</f>
        <v>0</v>
      </c>
      <c r="Z14" s="11"/>
      <c r="AA14" s="11"/>
      <c r="AB14" s="10"/>
    </row>
    <row r="15" spans="2:28" ht="15.75" customHeight="1" thickBot="1" x14ac:dyDescent="0.3">
      <c r="B15" s="7" t="s">
        <v>12</v>
      </c>
      <c r="C15" s="51"/>
      <c r="D15" s="2"/>
      <c r="E15" s="3">
        <f>(C15-D15)*Stock!M11</f>
        <v>0</v>
      </c>
      <c r="F15" s="25">
        <f>(C15-D15)*Stock!N11</f>
        <v>0</v>
      </c>
      <c r="H15" s="46" t="s">
        <v>12</v>
      </c>
      <c r="I15" s="34"/>
      <c r="J15" s="51"/>
      <c r="K15" s="34"/>
      <c r="L15" s="51"/>
      <c r="M15" s="34"/>
      <c r="N15" s="51"/>
      <c r="O15" s="34"/>
      <c r="P15" s="51"/>
      <c r="Q15" s="34"/>
      <c r="R15" s="51"/>
      <c r="S15" s="34"/>
      <c r="T15" s="51"/>
      <c r="U15" s="34"/>
      <c r="V15" s="51"/>
      <c r="W15" s="10"/>
      <c r="X15" s="4">
        <f>C15*Stock!M11</f>
        <v>0</v>
      </c>
      <c r="Y15" s="26">
        <f>C15*Stock!N11</f>
        <v>0</v>
      </c>
      <c r="Z15" s="11"/>
      <c r="AA15" s="11"/>
      <c r="AB15" s="10"/>
    </row>
    <row r="16" spans="2:28" ht="15.75" customHeight="1" thickBot="1" x14ac:dyDescent="0.3">
      <c r="B16" s="7" t="s">
        <v>13</v>
      </c>
      <c r="C16" s="51"/>
      <c r="D16" s="2"/>
      <c r="E16" s="3">
        <f>(C16-D16)*Stock!M12</f>
        <v>0</v>
      </c>
      <c r="F16" s="2">
        <f>(C16-D16)*Stock!N12</f>
        <v>0</v>
      </c>
      <c r="H16" s="46" t="s">
        <v>13</v>
      </c>
      <c r="I16" s="34"/>
      <c r="J16" s="51"/>
      <c r="K16" s="34"/>
      <c r="L16" s="51"/>
      <c r="M16" s="34"/>
      <c r="N16" s="51"/>
      <c r="O16" s="34"/>
      <c r="P16" s="51"/>
      <c r="Q16" s="34"/>
      <c r="R16" s="51"/>
      <c r="S16" s="34"/>
      <c r="T16" s="51"/>
      <c r="U16" s="34"/>
      <c r="V16" s="51"/>
      <c r="W16" s="10"/>
      <c r="X16" s="4">
        <f>C16*Stock!M12</f>
        <v>0</v>
      </c>
      <c r="Y16" s="4">
        <f>C16*Stock!N12</f>
        <v>0</v>
      </c>
      <c r="Z16" s="11"/>
      <c r="AA16" s="11"/>
      <c r="AB16" s="10"/>
    </row>
    <row r="17" spans="2:28" ht="15.75" customHeight="1" thickBot="1" x14ac:dyDescent="0.3">
      <c r="B17" s="7" t="s">
        <v>54</v>
      </c>
      <c r="C17" s="51"/>
      <c r="D17" s="2"/>
      <c r="E17" s="3">
        <f>(C17-D17)*Stock!M13</f>
        <v>0</v>
      </c>
      <c r="F17" s="25">
        <f>(C17-D17)*Stock!N13</f>
        <v>0</v>
      </c>
      <c r="H17" s="46" t="s">
        <v>54</v>
      </c>
      <c r="I17" s="34"/>
      <c r="J17" s="51"/>
      <c r="K17" s="34"/>
      <c r="L17" s="51"/>
      <c r="M17" s="34"/>
      <c r="N17" s="51"/>
      <c r="O17" s="34"/>
      <c r="P17" s="51"/>
      <c r="Q17" s="34"/>
      <c r="R17" s="51"/>
      <c r="S17" s="34"/>
      <c r="T17" s="51"/>
      <c r="U17" s="34"/>
      <c r="V17" s="51"/>
      <c r="W17" s="10"/>
      <c r="X17" s="4">
        <f>C17*Stock!M13</f>
        <v>0</v>
      </c>
      <c r="Y17" s="26">
        <f>C17*Stock!N13</f>
        <v>0</v>
      </c>
      <c r="Z17" s="11"/>
      <c r="AA17" s="11"/>
      <c r="AB17" s="10"/>
    </row>
    <row r="18" spans="2:28" ht="15.75" customHeight="1" thickBot="1" x14ac:dyDescent="0.3">
      <c r="B18" s="7" t="s">
        <v>50</v>
      </c>
      <c r="C18" s="51"/>
      <c r="D18" s="2"/>
      <c r="E18" s="3">
        <f>(C18-D18)*Stock!M14</f>
        <v>0</v>
      </c>
      <c r="F18" s="25">
        <f>(C18-D18)*Stock!N14</f>
        <v>0</v>
      </c>
      <c r="H18" s="46" t="s">
        <v>50</v>
      </c>
      <c r="I18" s="34"/>
      <c r="J18" s="51"/>
      <c r="K18" s="34"/>
      <c r="L18" s="51"/>
      <c r="M18" s="34"/>
      <c r="N18" s="51"/>
      <c r="O18" s="34"/>
      <c r="P18" s="51"/>
      <c r="Q18" s="34"/>
      <c r="R18" s="51"/>
      <c r="S18" s="34"/>
      <c r="T18" s="51"/>
      <c r="U18" s="34"/>
      <c r="V18" s="51"/>
      <c r="W18" s="10"/>
      <c r="X18" s="4">
        <f>C18*Stock!M14</f>
        <v>0</v>
      </c>
      <c r="Y18" s="26">
        <f>C18*Stock!N14</f>
        <v>0</v>
      </c>
      <c r="Z18" s="11"/>
      <c r="AA18" s="11"/>
      <c r="AB18" s="10"/>
    </row>
    <row r="19" spans="2:28" ht="15.75" customHeight="1" thickBot="1" x14ac:dyDescent="0.3">
      <c r="B19" s="7" t="s">
        <v>59</v>
      </c>
      <c r="C19" s="51"/>
      <c r="D19" s="2"/>
      <c r="E19" s="3">
        <f>(C19-D19)*Stock!M15</f>
        <v>0</v>
      </c>
      <c r="F19" s="25">
        <f>(C19-D19)*Stock!N15</f>
        <v>0</v>
      </c>
      <c r="H19" s="46" t="s">
        <v>59</v>
      </c>
      <c r="I19" s="34"/>
      <c r="J19" s="51"/>
      <c r="K19" s="34"/>
      <c r="L19" s="51"/>
      <c r="M19" s="34"/>
      <c r="N19" s="51"/>
      <c r="O19" s="34"/>
      <c r="P19" s="51"/>
      <c r="Q19" s="34"/>
      <c r="R19" s="51"/>
      <c r="S19" s="34"/>
      <c r="T19" s="51"/>
      <c r="U19" s="34"/>
      <c r="V19" s="51"/>
      <c r="W19" s="10"/>
      <c r="X19" s="4">
        <f>C19*Stock!M15</f>
        <v>0</v>
      </c>
      <c r="Y19" s="26">
        <f>C19*Stock!N15</f>
        <v>0</v>
      </c>
      <c r="Z19" s="11"/>
      <c r="AA19" s="11"/>
      <c r="AB19" s="10"/>
    </row>
    <row r="20" spans="2:28" ht="15.75" customHeight="1" thickBot="1" x14ac:dyDescent="0.3">
      <c r="B20" s="7" t="s">
        <v>60</v>
      </c>
      <c r="C20" s="51"/>
      <c r="D20" s="2"/>
      <c r="E20" s="3">
        <f>(C20-D20)*Stock!M16</f>
        <v>0</v>
      </c>
      <c r="F20" s="25">
        <f>(C20-D20)*Stock!N16</f>
        <v>0</v>
      </c>
      <c r="H20" s="46" t="s">
        <v>60</v>
      </c>
      <c r="I20" s="34"/>
      <c r="J20" s="51"/>
      <c r="K20" s="34"/>
      <c r="L20" s="51"/>
      <c r="M20" s="34"/>
      <c r="N20" s="51"/>
      <c r="O20" s="34"/>
      <c r="P20" s="51"/>
      <c r="Q20" s="34"/>
      <c r="R20" s="51"/>
      <c r="S20" s="34"/>
      <c r="T20" s="51"/>
      <c r="U20" s="34"/>
      <c r="V20" s="51"/>
      <c r="W20" s="10"/>
      <c r="X20" s="4">
        <f>C20*Stock!M16</f>
        <v>0</v>
      </c>
      <c r="Y20" s="26">
        <f>C20*Stock!N16</f>
        <v>0</v>
      </c>
      <c r="Z20" s="11"/>
      <c r="AA20" s="11"/>
      <c r="AB20" s="10"/>
    </row>
    <row r="21" spans="2:28" ht="15.75" customHeight="1" thickBot="1" x14ac:dyDescent="0.3">
      <c r="B21" s="7" t="s">
        <v>61</v>
      </c>
      <c r="C21" s="51"/>
      <c r="D21" s="2"/>
      <c r="E21" s="3">
        <f>(C21-D21)*Stock!M17</f>
        <v>0</v>
      </c>
      <c r="F21" s="25">
        <f>(C21-D21)*Stock!N17</f>
        <v>0</v>
      </c>
      <c r="H21" s="46" t="s">
        <v>61</v>
      </c>
      <c r="I21" s="34"/>
      <c r="J21" s="51"/>
      <c r="K21" s="34"/>
      <c r="L21" s="51"/>
      <c r="M21" s="34"/>
      <c r="N21" s="51"/>
      <c r="O21" s="34"/>
      <c r="P21" s="51"/>
      <c r="Q21" s="34"/>
      <c r="R21" s="51"/>
      <c r="S21" s="34"/>
      <c r="T21" s="51"/>
      <c r="U21" s="34"/>
      <c r="V21" s="51"/>
      <c r="W21" s="10"/>
      <c r="X21" s="4">
        <f>C21*Stock!M17</f>
        <v>0</v>
      </c>
      <c r="Y21" s="26">
        <f>C21*Stock!N17</f>
        <v>0</v>
      </c>
      <c r="Z21" s="11"/>
      <c r="AA21" s="11"/>
      <c r="AB21" s="10"/>
    </row>
    <row r="22" spans="2:28" ht="15.75" customHeight="1" thickBot="1" x14ac:dyDescent="0.3">
      <c r="B22" s="7" t="s">
        <v>63</v>
      </c>
      <c r="C22" s="51"/>
      <c r="D22" s="2"/>
      <c r="E22" s="3">
        <f>(C22-D22)*Stock!M18</f>
        <v>0</v>
      </c>
      <c r="F22" s="25">
        <f>(C22-D22)*Stock!N18</f>
        <v>0</v>
      </c>
      <c r="H22" s="46" t="s">
        <v>62</v>
      </c>
      <c r="I22" s="34"/>
      <c r="J22" s="51"/>
      <c r="K22" s="34"/>
      <c r="L22" s="51"/>
      <c r="M22" s="34"/>
      <c r="N22" s="51"/>
      <c r="O22" s="34"/>
      <c r="P22" s="51"/>
      <c r="Q22" s="34"/>
      <c r="R22" s="51"/>
      <c r="S22" s="34"/>
      <c r="T22" s="51"/>
      <c r="U22" s="34"/>
      <c r="V22" s="51"/>
      <c r="X22" s="4">
        <f>C22*Stock!M18</f>
        <v>0</v>
      </c>
      <c r="Y22" s="26">
        <f>C22*Stock!N18</f>
        <v>0</v>
      </c>
      <c r="Z22" s="11"/>
      <c r="AA22" s="11"/>
      <c r="AB22" s="10"/>
    </row>
    <row r="23" spans="2:28" ht="15.75" customHeight="1" thickBot="1" x14ac:dyDescent="0.3">
      <c r="B23" s="7" t="s">
        <v>58</v>
      </c>
      <c r="C23" s="51"/>
      <c r="D23" s="2"/>
      <c r="E23" s="3">
        <f>(C23-D23)*Stock!M19</f>
        <v>0</v>
      </c>
      <c r="F23" s="25">
        <f>(C23-D23)*Stock!N19</f>
        <v>0</v>
      </c>
      <c r="H23" s="46" t="s">
        <v>58</v>
      </c>
      <c r="I23" s="34"/>
      <c r="J23" s="51"/>
      <c r="K23" s="34"/>
      <c r="L23" s="51"/>
      <c r="M23" s="34"/>
      <c r="N23" s="51"/>
      <c r="O23" s="34"/>
      <c r="P23" s="51"/>
      <c r="Q23" s="34"/>
      <c r="R23" s="51"/>
      <c r="S23" s="34"/>
      <c r="T23" s="51"/>
      <c r="U23" s="34"/>
      <c r="V23" s="51"/>
      <c r="X23" s="4">
        <f>C23*Stock!M19</f>
        <v>0</v>
      </c>
      <c r="Y23" s="26">
        <f>C23*Stock!N19</f>
        <v>0</v>
      </c>
      <c r="Z23" s="11"/>
      <c r="AA23" s="11"/>
      <c r="AB23" s="10"/>
    </row>
    <row r="24" spans="2:28" ht="15.75" customHeight="1" thickBot="1" x14ac:dyDescent="0.3">
      <c r="B24" s="7"/>
      <c r="C24" s="51"/>
      <c r="D24" s="2"/>
      <c r="E24" s="3">
        <f>(C24-D24)*Stock!M20</f>
        <v>0</v>
      </c>
      <c r="F24" s="25">
        <f>(C24-D24)*Stock!N20</f>
        <v>0</v>
      </c>
      <c r="H24" s="46"/>
      <c r="I24" s="34"/>
      <c r="J24" s="51"/>
      <c r="K24" s="34"/>
      <c r="L24" s="51"/>
      <c r="M24" s="34"/>
      <c r="N24" s="51"/>
      <c r="O24" s="34"/>
      <c r="P24" s="51"/>
      <c r="Q24" s="34"/>
      <c r="R24" s="51"/>
      <c r="S24" s="34"/>
      <c r="T24" s="51"/>
      <c r="U24" s="34"/>
      <c r="V24" s="51"/>
      <c r="X24" s="4">
        <f>C24*Stock!M20</f>
        <v>0</v>
      </c>
      <c r="Y24" s="26">
        <f>C24*Stock!N20</f>
        <v>0</v>
      </c>
      <c r="Z24" s="11"/>
      <c r="AA24" s="11"/>
      <c r="AB24" s="10"/>
    </row>
    <row r="25" spans="2:28" ht="15.75" customHeight="1" thickBot="1" x14ac:dyDescent="0.3">
      <c r="B25" s="7"/>
      <c r="C25" s="51"/>
      <c r="D25" s="2"/>
      <c r="E25" s="3">
        <f>(C25-D25)*Stock!M21</f>
        <v>0</v>
      </c>
      <c r="F25" s="25">
        <f>(C25-D25)*Stock!N21</f>
        <v>0</v>
      </c>
      <c r="H25" s="46"/>
      <c r="I25" s="34"/>
      <c r="J25" s="51"/>
      <c r="K25" s="34"/>
      <c r="L25" s="51"/>
      <c r="M25" s="34"/>
      <c r="N25" s="51"/>
      <c r="O25" s="34"/>
      <c r="P25" s="51"/>
      <c r="Q25" s="34"/>
      <c r="R25" s="51"/>
      <c r="S25" s="34"/>
      <c r="T25" s="51"/>
      <c r="U25" s="34"/>
      <c r="V25" s="51"/>
      <c r="X25" s="4">
        <f>C25*Stock!M21</f>
        <v>0</v>
      </c>
      <c r="Y25" s="26">
        <f>C25*Stock!N21</f>
        <v>0</v>
      </c>
      <c r="Z25" s="11"/>
      <c r="AA25" s="11"/>
      <c r="AB25" s="10"/>
    </row>
    <row r="26" spans="2:28" ht="15.75" customHeight="1" thickBot="1" x14ac:dyDescent="0.3">
      <c r="B26" s="7"/>
      <c r="C26" s="51"/>
      <c r="D26" s="2"/>
      <c r="E26" s="3">
        <f>(C26-D26)*Stock!M22</f>
        <v>0</v>
      </c>
      <c r="F26" s="25">
        <f>(C26-D26)*Stock!N22</f>
        <v>0</v>
      </c>
      <c r="H26" s="46"/>
      <c r="I26" s="34"/>
      <c r="J26" s="51"/>
      <c r="K26" s="34"/>
      <c r="L26" s="51"/>
      <c r="M26" s="34"/>
      <c r="N26" s="51"/>
      <c r="O26" s="34"/>
      <c r="P26" s="51"/>
      <c r="Q26" s="34"/>
      <c r="R26" s="51"/>
      <c r="S26" s="34"/>
      <c r="T26" s="51"/>
      <c r="U26" s="34"/>
      <c r="V26" s="51"/>
      <c r="X26" s="4">
        <f>C26*Stock!M22</f>
        <v>0</v>
      </c>
      <c r="Y26" s="26">
        <f>C26*Stock!N22</f>
        <v>0</v>
      </c>
      <c r="Z26" s="11"/>
      <c r="AA26" s="11"/>
      <c r="AB26" s="10"/>
    </row>
    <row r="27" spans="2:28" ht="15.75" customHeight="1" thickBot="1" x14ac:dyDescent="0.3">
      <c r="B27" s="7"/>
      <c r="C27" s="51"/>
      <c r="D27" s="2"/>
      <c r="E27" s="3">
        <f>(C27-D27)*Stock!M23</f>
        <v>0</v>
      </c>
      <c r="F27" s="25">
        <f>(C27-D27)*Stock!N23</f>
        <v>0</v>
      </c>
      <c r="H27" s="46"/>
      <c r="I27" s="34"/>
      <c r="J27" s="51"/>
      <c r="K27" s="34"/>
      <c r="L27" s="51"/>
      <c r="M27" s="34"/>
      <c r="N27" s="51"/>
      <c r="O27" s="34"/>
      <c r="P27" s="51"/>
      <c r="Q27" s="34"/>
      <c r="R27" s="51"/>
      <c r="S27" s="34"/>
      <c r="T27" s="51"/>
      <c r="U27" s="34"/>
      <c r="V27" s="51"/>
      <c r="X27" s="4">
        <f>C27*Stock!M23</f>
        <v>0</v>
      </c>
      <c r="Y27" s="26">
        <f>C27*Stock!N23</f>
        <v>0</v>
      </c>
      <c r="Z27" s="11"/>
      <c r="AA27" s="11"/>
      <c r="AB27" s="10"/>
    </row>
    <row r="28" spans="2:28" ht="29.25" thickBot="1" x14ac:dyDescent="0.5">
      <c r="B28" s="30" t="s">
        <v>14</v>
      </c>
      <c r="C28" s="1"/>
      <c r="D28" s="1"/>
      <c r="E28" s="32">
        <f>SUM(E7:E22)</f>
        <v>0</v>
      </c>
      <c r="F28" s="31">
        <f>SUM(F7:F22)</f>
        <v>0</v>
      </c>
      <c r="X28" s="27">
        <f>SUM(X7:X22)</f>
        <v>0</v>
      </c>
      <c r="Y28" s="28">
        <f>SUM(Y7:Y22)</f>
        <v>0</v>
      </c>
    </row>
  </sheetData>
  <mergeCells count="14">
    <mergeCell ref="Z5:AB5"/>
    <mergeCell ref="B2:F3"/>
    <mergeCell ref="H2:V3"/>
    <mergeCell ref="X2:Y3"/>
    <mergeCell ref="O5:V5"/>
    <mergeCell ref="K5:N5"/>
    <mergeCell ref="I5:J5"/>
    <mergeCell ref="S6:T6"/>
    <mergeCell ref="U6:V6"/>
    <mergeCell ref="I6:J6"/>
    <mergeCell ref="K6:L6"/>
    <mergeCell ref="M6:N6"/>
    <mergeCell ref="O6:P6"/>
    <mergeCell ref="Q6:R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AB28"/>
  <sheetViews>
    <sheetView zoomScale="80" zoomScaleNormal="80" workbookViewId="0">
      <selection sqref="A1:AB28"/>
    </sheetView>
  </sheetViews>
  <sheetFormatPr defaultColWidth="11.42578125" defaultRowHeight="15" x14ac:dyDescent="0.25"/>
  <cols>
    <col min="1" max="1" width="3.7109375" customWidth="1"/>
    <col min="2" max="2" width="16.28515625" customWidth="1"/>
    <col min="3" max="6" width="14.7109375" customWidth="1"/>
    <col min="7" max="7" width="3.7109375" customWidth="1"/>
    <col min="8" max="8" width="16.28515625" customWidth="1"/>
    <col min="9" max="22" width="6.28515625" customWidth="1"/>
    <col min="23" max="23" width="3.7109375" customWidth="1"/>
    <col min="24" max="25" width="15.7109375" customWidth="1"/>
  </cols>
  <sheetData>
    <row r="1" spans="2:28" ht="15.75" thickBot="1" x14ac:dyDescent="0.3"/>
    <row r="2" spans="2:28" ht="15.75" customHeight="1" thickBot="1" x14ac:dyDescent="0.3">
      <c r="B2" s="37" t="s">
        <v>48</v>
      </c>
      <c r="C2" s="38"/>
      <c r="D2" s="38"/>
      <c r="E2" s="38"/>
      <c r="F2" s="38"/>
      <c r="H2" s="37" t="s">
        <v>24</v>
      </c>
      <c r="I2" s="37"/>
      <c r="J2" s="37"/>
      <c r="K2" s="37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X2" s="40" t="s">
        <v>29</v>
      </c>
      <c r="Y2" s="38"/>
    </row>
    <row r="3" spans="2:28" ht="15.75" thickBot="1" x14ac:dyDescent="0.3">
      <c r="B3" s="38"/>
      <c r="C3" s="38"/>
      <c r="D3" s="38"/>
      <c r="E3" s="38"/>
      <c r="F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X3" s="38"/>
      <c r="Y3" s="38"/>
    </row>
    <row r="4" spans="2:28" ht="15.75" thickBot="1" x14ac:dyDescent="0.3"/>
    <row r="5" spans="2:28" ht="16.5" thickBot="1" x14ac:dyDescent="0.3">
      <c r="B5" s="1"/>
      <c r="C5" s="1"/>
      <c r="D5" s="1"/>
      <c r="E5" s="1"/>
      <c r="F5" s="1"/>
      <c r="I5" s="35" t="s">
        <v>15</v>
      </c>
      <c r="J5" s="36"/>
      <c r="K5" s="41" t="s">
        <v>16</v>
      </c>
      <c r="L5" s="42"/>
      <c r="M5" s="42"/>
      <c r="N5" s="43"/>
      <c r="O5" s="41" t="s">
        <v>21</v>
      </c>
      <c r="P5" s="42"/>
      <c r="Q5" s="42"/>
      <c r="R5" s="42"/>
      <c r="S5" s="42"/>
      <c r="T5" s="42"/>
      <c r="U5" s="42"/>
      <c r="V5" s="43"/>
      <c r="X5" s="10"/>
      <c r="Y5" s="15"/>
      <c r="Z5" s="39"/>
      <c r="AA5" s="39"/>
      <c r="AB5" s="39"/>
    </row>
    <row r="6" spans="2:28" ht="30.75" customHeight="1" thickBot="1" x14ac:dyDescent="0.3">
      <c r="B6" s="5" t="s">
        <v>0</v>
      </c>
      <c r="C6" s="6" t="s">
        <v>2</v>
      </c>
      <c r="D6" s="5" t="s">
        <v>3</v>
      </c>
      <c r="E6" s="6" t="s">
        <v>1</v>
      </c>
      <c r="F6" s="6" t="s">
        <v>26</v>
      </c>
      <c r="H6" s="8" t="s">
        <v>0</v>
      </c>
      <c r="I6" s="47" t="s">
        <v>23</v>
      </c>
      <c r="J6" s="48"/>
      <c r="K6" s="49" t="s">
        <v>17</v>
      </c>
      <c r="L6" s="50"/>
      <c r="M6" s="47" t="s">
        <v>18</v>
      </c>
      <c r="N6" s="48"/>
      <c r="O6" s="49" t="s">
        <v>20</v>
      </c>
      <c r="P6" s="50"/>
      <c r="Q6" s="49" t="s">
        <v>19</v>
      </c>
      <c r="R6" s="50"/>
      <c r="S6" s="49" t="s">
        <v>17</v>
      </c>
      <c r="T6" s="50"/>
      <c r="U6" s="47" t="s">
        <v>22</v>
      </c>
      <c r="V6" s="48"/>
      <c r="W6" s="10"/>
      <c r="X6" s="9" t="s">
        <v>27</v>
      </c>
      <c r="Y6" s="9" t="s">
        <v>28</v>
      </c>
      <c r="Z6" s="12"/>
      <c r="AA6" s="12"/>
      <c r="AB6" s="10"/>
    </row>
    <row r="7" spans="2:28" ht="15.75" customHeight="1" thickBot="1" x14ac:dyDescent="0.3">
      <c r="B7" s="7" t="s">
        <v>25</v>
      </c>
      <c r="C7" s="51"/>
      <c r="D7" s="2"/>
      <c r="E7" s="3">
        <f>(C7-D7)*Stock!M3</f>
        <v>0</v>
      </c>
      <c r="F7" s="2">
        <f>(C7-D7)*Stock!N3</f>
        <v>0</v>
      </c>
      <c r="H7" s="46" t="s">
        <v>9</v>
      </c>
      <c r="I7" s="34"/>
      <c r="J7" s="51"/>
      <c r="K7" s="33"/>
      <c r="L7" s="51"/>
      <c r="M7" s="33"/>
      <c r="N7" s="51"/>
      <c r="O7" s="33"/>
      <c r="P7" s="51"/>
      <c r="Q7" s="33"/>
      <c r="R7" s="51"/>
      <c r="S7" s="33"/>
      <c r="T7" s="51"/>
      <c r="U7" s="33"/>
      <c r="V7" s="52"/>
      <c r="W7" s="10"/>
      <c r="X7" s="4">
        <f>C7*Stock!M3</f>
        <v>0</v>
      </c>
      <c r="Y7" s="4">
        <f>C7*Stock!N3</f>
        <v>0</v>
      </c>
      <c r="Z7" s="11"/>
      <c r="AA7" s="11"/>
      <c r="AB7" s="10"/>
    </row>
    <row r="8" spans="2:28" ht="15.75" customHeight="1" thickBot="1" x14ac:dyDescent="0.3">
      <c r="B8" s="7" t="s">
        <v>4</v>
      </c>
      <c r="C8" s="51"/>
      <c r="D8" s="2"/>
      <c r="E8" s="3">
        <f>(C8-D8)*Stock!M4</f>
        <v>0</v>
      </c>
      <c r="F8" s="2">
        <f>(C8-D8)*Stock!N4</f>
        <v>0</v>
      </c>
      <c r="H8" s="46" t="s">
        <v>4</v>
      </c>
      <c r="I8" s="34"/>
      <c r="J8" s="51"/>
      <c r="K8" s="34"/>
      <c r="L8" s="51"/>
      <c r="M8" s="34"/>
      <c r="N8" s="51"/>
      <c r="O8" s="34"/>
      <c r="P8" s="51"/>
      <c r="Q8" s="34"/>
      <c r="R8" s="51"/>
      <c r="S8" s="34"/>
      <c r="T8" s="51"/>
      <c r="U8" s="34"/>
      <c r="V8" s="51"/>
      <c r="W8" s="10"/>
      <c r="X8" s="4">
        <f>C8*Stock!M4</f>
        <v>0</v>
      </c>
      <c r="Y8" s="4">
        <f>C8*Stock!N4</f>
        <v>0</v>
      </c>
      <c r="Z8" s="11"/>
      <c r="AA8" s="11"/>
      <c r="AB8" s="10"/>
    </row>
    <row r="9" spans="2:28" ht="15.75" customHeight="1" thickBot="1" x14ac:dyDescent="0.3">
      <c r="B9" s="7" t="s">
        <v>5</v>
      </c>
      <c r="C9" s="51"/>
      <c r="D9" s="2"/>
      <c r="E9" s="3">
        <f>(C9-D9)*Stock!M5</f>
        <v>0</v>
      </c>
      <c r="F9" s="2">
        <f>(C9-D9)*Stock!N5</f>
        <v>0</v>
      </c>
      <c r="H9" s="46" t="s">
        <v>5</v>
      </c>
      <c r="I9" s="34"/>
      <c r="J9" s="51"/>
      <c r="K9" s="34"/>
      <c r="L9" s="51"/>
      <c r="M9" s="34"/>
      <c r="N9" s="51"/>
      <c r="O9" s="34"/>
      <c r="P9" s="51"/>
      <c r="Q9" s="34"/>
      <c r="R9" s="51"/>
      <c r="S9" s="34"/>
      <c r="T9" s="51"/>
      <c r="U9" s="34"/>
      <c r="V9" s="51"/>
      <c r="W9" s="10"/>
      <c r="X9" s="4">
        <f>C9*Stock!M5</f>
        <v>0</v>
      </c>
      <c r="Y9" s="4">
        <f>C9*Stock!N5</f>
        <v>0</v>
      </c>
      <c r="Z9" s="11"/>
      <c r="AA9" s="11"/>
      <c r="AB9" s="10"/>
    </row>
    <row r="10" spans="2:28" ht="15.75" customHeight="1" thickBot="1" x14ac:dyDescent="0.3">
      <c r="B10" s="7" t="s">
        <v>6</v>
      </c>
      <c r="C10" s="51"/>
      <c r="D10" s="2"/>
      <c r="E10" s="3">
        <f>(C10-D10)*Stock!M6</f>
        <v>0</v>
      </c>
      <c r="F10" s="2">
        <f>(C10-D10)*Stock!N6</f>
        <v>0</v>
      </c>
      <c r="H10" s="46" t="s">
        <v>6</v>
      </c>
      <c r="I10" s="34"/>
      <c r="J10" s="51"/>
      <c r="K10" s="34"/>
      <c r="L10" s="51"/>
      <c r="M10" s="34"/>
      <c r="N10" s="51"/>
      <c r="O10" s="34"/>
      <c r="P10" s="51"/>
      <c r="Q10" s="34"/>
      <c r="R10" s="51"/>
      <c r="S10" s="34"/>
      <c r="T10" s="51"/>
      <c r="U10" s="34"/>
      <c r="V10" s="51"/>
      <c r="W10" s="10"/>
      <c r="X10" s="4">
        <f>C10*Stock!M6</f>
        <v>0</v>
      </c>
      <c r="Y10" s="4">
        <f>C10*Stock!N6</f>
        <v>0</v>
      </c>
      <c r="Z10" s="11"/>
      <c r="AA10" s="11"/>
      <c r="AB10" s="10"/>
    </row>
    <row r="11" spans="2:28" ht="15.75" customHeight="1" thickBot="1" x14ac:dyDescent="0.3">
      <c r="B11" s="7" t="s">
        <v>7</v>
      </c>
      <c r="C11" s="51"/>
      <c r="D11" s="2"/>
      <c r="E11" s="3">
        <f>(C11-D11)*Stock!M7</f>
        <v>0</v>
      </c>
      <c r="F11" s="2">
        <f>(C11-D11)*Stock!N7</f>
        <v>0</v>
      </c>
      <c r="H11" s="46" t="s">
        <v>7</v>
      </c>
      <c r="I11" s="34"/>
      <c r="J11" s="51"/>
      <c r="K11" s="34"/>
      <c r="L11" s="51"/>
      <c r="M11" s="34"/>
      <c r="N11" s="51"/>
      <c r="O11" s="34"/>
      <c r="P11" s="51"/>
      <c r="Q11" s="34"/>
      <c r="R11" s="51"/>
      <c r="S11" s="34"/>
      <c r="T11" s="51"/>
      <c r="U11" s="34"/>
      <c r="V11" s="51"/>
      <c r="W11" s="10"/>
      <c r="X11" s="4">
        <f>C11*Stock!M7</f>
        <v>0</v>
      </c>
      <c r="Y11" s="4">
        <f>C11*Stock!N7</f>
        <v>0</v>
      </c>
      <c r="Z11" s="11"/>
      <c r="AA11" s="11"/>
      <c r="AB11" s="10"/>
    </row>
    <row r="12" spans="2:28" ht="15.75" customHeight="1" thickBot="1" x14ac:dyDescent="0.3">
      <c r="B12" s="7" t="s">
        <v>10</v>
      </c>
      <c r="C12" s="51"/>
      <c r="D12" s="2"/>
      <c r="E12" s="24">
        <f>(C12-D12)*Stock!M8</f>
        <v>0</v>
      </c>
      <c r="F12" s="25">
        <f>(C12-D12)*Stock!N8</f>
        <v>0</v>
      </c>
      <c r="H12" s="46" t="s">
        <v>10</v>
      </c>
      <c r="I12" s="34"/>
      <c r="J12" s="51"/>
      <c r="K12" s="34"/>
      <c r="L12" s="51"/>
      <c r="M12" s="34"/>
      <c r="N12" s="51"/>
      <c r="O12" s="34"/>
      <c r="P12" s="51"/>
      <c r="Q12" s="34"/>
      <c r="R12" s="51"/>
      <c r="S12" s="34"/>
      <c r="T12" s="51"/>
      <c r="U12" s="34"/>
      <c r="V12" s="51"/>
      <c r="W12" s="10"/>
      <c r="X12" s="4">
        <f>C12*Stock!M8</f>
        <v>0</v>
      </c>
      <c r="Y12" s="26">
        <f>C12*Stock!N8</f>
        <v>0</v>
      </c>
      <c r="Z12" s="11"/>
      <c r="AA12" s="11"/>
      <c r="AB12" s="10"/>
    </row>
    <row r="13" spans="2:28" ht="15.75" customHeight="1" thickBot="1" x14ac:dyDescent="0.3">
      <c r="B13" s="7" t="s">
        <v>8</v>
      </c>
      <c r="C13" s="51"/>
      <c r="D13" s="2"/>
      <c r="E13" s="24">
        <f>(C13-D13)*Stock!M9</f>
        <v>0</v>
      </c>
      <c r="F13" s="25">
        <f>(C13-D13)*Stock!N9</f>
        <v>0</v>
      </c>
      <c r="H13" s="46" t="s">
        <v>8</v>
      </c>
      <c r="I13" s="34"/>
      <c r="J13" s="51"/>
      <c r="K13" s="34"/>
      <c r="L13" s="51"/>
      <c r="M13" s="34"/>
      <c r="N13" s="51"/>
      <c r="O13" s="34"/>
      <c r="P13" s="51"/>
      <c r="Q13" s="34"/>
      <c r="R13" s="51"/>
      <c r="S13" s="34"/>
      <c r="T13" s="51"/>
      <c r="U13" s="34"/>
      <c r="V13" s="51"/>
      <c r="W13" s="10"/>
      <c r="X13" s="26">
        <f>C13*Stock!M9</f>
        <v>0</v>
      </c>
      <c r="Y13" s="26">
        <f>C13*Stock!N9</f>
        <v>0</v>
      </c>
      <c r="Z13" s="11"/>
      <c r="AA13" s="11"/>
      <c r="AB13" s="10"/>
    </row>
    <row r="14" spans="2:28" ht="15.75" customHeight="1" thickBot="1" x14ac:dyDescent="0.3">
      <c r="B14" s="7" t="s">
        <v>11</v>
      </c>
      <c r="C14" s="51"/>
      <c r="D14" s="2"/>
      <c r="E14" s="24">
        <f>(C14-D14)*Stock!M10</f>
        <v>0</v>
      </c>
      <c r="F14" s="25">
        <f>(C14-D14)*Stock!N10</f>
        <v>0</v>
      </c>
      <c r="H14" s="46" t="s">
        <v>11</v>
      </c>
      <c r="I14" s="34"/>
      <c r="J14" s="51"/>
      <c r="K14" s="34"/>
      <c r="L14" s="51"/>
      <c r="M14" s="34"/>
      <c r="N14" s="51"/>
      <c r="O14" s="34"/>
      <c r="P14" s="51"/>
      <c r="Q14" s="34"/>
      <c r="R14" s="51"/>
      <c r="S14" s="34"/>
      <c r="T14" s="51"/>
      <c r="U14" s="34"/>
      <c r="V14" s="51"/>
      <c r="W14" s="10"/>
      <c r="X14" s="26">
        <f>C14*Stock!M10</f>
        <v>0</v>
      </c>
      <c r="Y14" s="26">
        <f>C14*Stock!N10</f>
        <v>0</v>
      </c>
      <c r="Z14" s="11"/>
      <c r="AA14" s="11"/>
      <c r="AB14" s="10"/>
    </row>
    <row r="15" spans="2:28" ht="15.75" customHeight="1" thickBot="1" x14ac:dyDescent="0.3">
      <c r="B15" s="7" t="s">
        <v>12</v>
      </c>
      <c r="C15" s="51"/>
      <c r="D15" s="2"/>
      <c r="E15" s="3">
        <f>(C15-D15)*Stock!M11</f>
        <v>0</v>
      </c>
      <c r="F15" s="25">
        <f>(C15-D15)*Stock!N11</f>
        <v>0</v>
      </c>
      <c r="H15" s="46" t="s">
        <v>12</v>
      </c>
      <c r="I15" s="34"/>
      <c r="J15" s="51"/>
      <c r="K15" s="34"/>
      <c r="L15" s="51"/>
      <c r="M15" s="34"/>
      <c r="N15" s="51"/>
      <c r="O15" s="34"/>
      <c r="P15" s="51"/>
      <c r="Q15" s="34"/>
      <c r="R15" s="51"/>
      <c r="S15" s="34"/>
      <c r="T15" s="51"/>
      <c r="U15" s="34"/>
      <c r="V15" s="51"/>
      <c r="W15" s="10"/>
      <c r="X15" s="4">
        <f>C15*Stock!M11</f>
        <v>0</v>
      </c>
      <c r="Y15" s="26">
        <f>C15*Stock!N11</f>
        <v>0</v>
      </c>
      <c r="Z15" s="11"/>
      <c r="AA15" s="11"/>
      <c r="AB15" s="10"/>
    </row>
    <row r="16" spans="2:28" ht="15.75" customHeight="1" thickBot="1" x14ac:dyDescent="0.3">
      <c r="B16" s="7" t="s">
        <v>13</v>
      </c>
      <c r="C16" s="51"/>
      <c r="D16" s="2"/>
      <c r="E16" s="3">
        <f>(C16-D16)*Stock!M12</f>
        <v>0</v>
      </c>
      <c r="F16" s="2">
        <f>(C16-D16)*Stock!N12</f>
        <v>0</v>
      </c>
      <c r="H16" s="46" t="s">
        <v>13</v>
      </c>
      <c r="I16" s="34"/>
      <c r="J16" s="51"/>
      <c r="K16" s="34"/>
      <c r="L16" s="51"/>
      <c r="M16" s="34"/>
      <c r="N16" s="51"/>
      <c r="O16" s="34"/>
      <c r="P16" s="51"/>
      <c r="Q16" s="34"/>
      <c r="R16" s="51"/>
      <c r="S16" s="34"/>
      <c r="T16" s="51"/>
      <c r="U16" s="34"/>
      <c r="V16" s="51"/>
      <c r="W16" s="10"/>
      <c r="X16" s="4">
        <f>C16*Stock!M12</f>
        <v>0</v>
      </c>
      <c r="Y16" s="4">
        <f>C16*Stock!N12</f>
        <v>0</v>
      </c>
      <c r="Z16" s="11"/>
      <c r="AA16" s="11"/>
      <c r="AB16" s="10"/>
    </row>
    <row r="17" spans="2:28" ht="15.75" customHeight="1" thickBot="1" x14ac:dyDescent="0.3">
      <c r="B17" s="7" t="s">
        <v>54</v>
      </c>
      <c r="C17" s="51"/>
      <c r="D17" s="2"/>
      <c r="E17" s="3">
        <f>(C17-D17)*Stock!M13</f>
        <v>0</v>
      </c>
      <c r="F17" s="25">
        <f>(C17-D17)*Stock!N13</f>
        <v>0</v>
      </c>
      <c r="H17" s="46" t="s">
        <v>54</v>
      </c>
      <c r="I17" s="34"/>
      <c r="J17" s="51"/>
      <c r="K17" s="34"/>
      <c r="L17" s="51"/>
      <c r="M17" s="34"/>
      <c r="N17" s="51"/>
      <c r="O17" s="34"/>
      <c r="P17" s="51"/>
      <c r="Q17" s="34"/>
      <c r="R17" s="51"/>
      <c r="S17" s="34"/>
      <c r="T17" s="51"/>
      <c r="U17" s="34"/>
      <c r="V17" s="51"/>
      <c r="W17" s="10"/>
      <c r="X17" s="4">
        <f>C17*Stock!M13</f>
        <v>0</v>
      </c>
      <c r="Y17" s="26">
        <f>C17*Stock!N13</f>
        <v>0</v>
      </c>
      <c r="Z17" s="11"/>
      <c r="AA17" s="11"/>
      <c r="AB17" s="10"/>
    </row>
    <row r="18" spans="2:28" ht="15.75" customHeight="1" thickBot="1" x14ac:dyDescent="0.3">
      <c r="B18" s="7" t="s">
        <v>50</v>
      </c>
      <c r="C18" s="51"/>
      <c r="D18" s="2"/>
      <c r="E18" s="3">
        <f>(C18-D18)*Stock!M14</f>
        <v>0</v>
      </c>
      <c r="F18" s="25">
        <f>(C18-D18)*Stock!N14</f>
        <v>0</v>
      </c>
      <c r="H18" s="46" t="s">
        <v>50</v>
      </c>
      <c r="I18" s="34"/>
      <c r="J18" s="51"/>
      <c r="K18" s="34"/>
      <c r="L18" s="51"/>
      <c r="M18" s="34"/>
      <c r="N18" s="51"/>
      <c r="O18" s="34"/>
      <c r="P18" s="51"/>
      <c r="Q18" s="34"/>
      <c r="R18" s="51"/>
      <c r="S18" s="34"/>
      <c r="T18" s="51"/>
      <c r="U18" s="34"/>
      <c r="V18" s="51"/>
      <c r="W18" s="10"/>
      <c r="X18" s="4">
        <f>C18*Stock!M14</f>
        <v>0</v>
      </c>
      <c r="Y18" s="26">
        <f>C18*Stock!N14</f>
        <v>0</v>
      </c>
      <c r="Z18" s="11"/>
      <c r="AA18" s="11"/>
      <c r="AB18" s="10"/>
    </row>
    <row r="19" spans="2:28" ht="15.75" customHeight="1" thickBot="1" x14ac:dyDescent="0.3">
      <c r="B19" s="7" t="s">
        <v>59</v>
      </c>
      <c r="C19" s="51"/>
      <c r="D19" s="2"/>
      <c r="E19" s="3">
        <f>(C19-D19)*Stock!M15</f>
        <v>0</v>
      </c>
      <c r="F19" s="25">
        <f>(C19-D19)*Stock!N15</f>
        <v>0</v>
      </c>
      <c r="H19" s="46" t="s">
        <v>59</v>
      </c>
      <c r="I19" s="34"/>
      <c r="J19" s="51"/>
      <c r="K19" s="34"/>
      <c r="L19" s="51"/>
      <c r="M19" s="34"/>
      <c r="N19" s="51"/>
      <c r="O19" s="34"/>
      <c r="P19" s="51"/>
      <c r="Q19" s="34"/>
      <c r="R19" s="51"/>
      <c r="S19" s="34"/>
      <c r="T19" s="51"/>
      <c r="U19" s="34"/>
      <c r="V19" s="51"/>
      <c r="W19" s="10"/>
      <c r="X19" s="4">
        <f>C19*Stock!M15</f>
        <v>0</v>
      </c>
      <c r="Y19" s="26">
        <f>C19*Stock!N15</f>
        <v>0</v>
      </c>
      <c r="Z19" s="11"/>
      <c r="AA19" s="11"/>
      <c r="AB19" s="10"/>
    </row>
    <row r="20" spans="2:28" ht="15.75" customHeight="1" thickBot="1" x14ac:dyDescent="0.3">
      <c r="B20" s="7" t="s">
        <v>60</v>
      </c>
      <c r="C20" s="51"/>
      <c r="D20" s="2"/>
      <c r="E20" s="3">
        <f>(C20-D20)*Stock!M16</f>
        <v>0</v>
      </c>
      <c r="F20" s="25">
        <f>(C20-D20)*Stock!N16</f>
        <v>0</v>
      </c>
      <c r="H20" s="46" t="s">
        <v>60</v>
      </c>
      <c r="I20" s="34"/>
      <c r="J20" s="51"/>
      <c r="K20" s="34"/>
      <c r="L20" s="51"/>
      <c r="M20" s="34"/>
      <c r="N20" s="51"/>
      <c r="O20" s="34"/>
      <c r="P20" s="51"/>
      <c r="Q20" s="34"/>
      <c r="R20" s="51"/>
      <c r="S20" s="34"/>
      <c r="T20" s="51"/>
      <c r="U20" s="34"/>
      <c r="V20" s="51"/>
      <c r="W20" s="10"/>
      <c r="X20" s="4">
        <f>C20*Stock!M16</f>
        <v>0</v>
      </c>
      <c r="Y20" s="26">
        <f>C20*Stock!N16</f>
        <v>0</v>
      </c>
      <c r="Z20" s="11"/>
      <c r="AA20" s="11"/>
      <c r="AB20" s="10"/>
    </row>
    <row r="21" spans="2:28" ht="15.75" customHeight="1" thickBot="1" x14ac:dyDescent="0.3">
      <c r="B21" s="7" t="s">
        <v>61</v>
      </c>
      <c r="C21" s="51"/>
      <c r="D21" s="2"/>
      <c r="E21" s="3">
        <f>(C21-D21)*Stock!M17</f>
        <v>0</v>
      </c>
      <c r="F21" s="25">
        <f>(C21-D21)*Stock!N17</f>
        <v>0</v>
      </c>
      <c r="H21" s="46" t="s">
        <v>61</v>
      </c>
      <c r="I21" s="34"/>
      <c r="J21" s="51"/>
      <c r="K21" s="34"/>
      <c r="L21" s="51"/>
      <c r="M21" s="34"/>
      <c r="N21" s="51"/>
      <c r="O21" s="34"/>
      <c r="P21" s="51"/>
      <c r="Q21" s="34"/>
      <c r="R21" s="51"/>
      <c r="S21" s="34"/>
      <c r="T21" s="51"/>
      <c r="U21" s="34"/>
      <c r="V21" s="51"/>
      <c r="W21" s="10"/>
      <c r="X21" s="4">
        <f>C21*Stock!M17</f>
        <v>0</v>
      </c>
      <c r="Y21" s="26">
        <f>C21*Stock!N17</f>
        <v>0</v>
      </c>
      <c r="Z21" s="11"/>
      <c r="AA21" s="11"/>
      <c r="AB21" s="10"/>
    </row>
    <row r="22" spans="2:28" ht="15.75" customHeight="1" thickBot="1" x14ac:dyDescent="0.3">
      <c r="B22" s="7" t="s">
        <v>63</v>
      </c>
      <c r="C22" s="51"/>
      <c r="D22" s="2"/>
      <c r="E22" s="3">
        <f>(C22-D22)*Stock!M18</f>
        <v>0</v>
      </c>
      <c r="F22" s="25">
        <f>(C22-D22)*Stock!N18</f>
        <v>0</v>
      </c>
      <c r="H22" s="46" t="s">
        <v>62</v>
      </c>
      <c r="I22" s="34"/>
      <c r="J22" s="51"/>
      <c r="K22" s="34"/>
      <c r="L22" s="51"/>
      <c r="M22" s="34"/>
      <c r="N22" s="51"/>
      <c r="O22" s="34"/>
      <c r="P22" s="51"/>
      <c r="Q22" s="34"/>
      <c r="R22" s="51"/>
      <c r="S22" s="34"/>
      <c r="T22" s="51"/>
      <c r="U22" s="34"/>
      <c r="V22" s="51"/>
      <c r="X22" s="4">
        <f>C22*Stock!M18</f>
        <v>0</v>
      </c>
      <c r="Y22" s="26">
        <f>C22*Stock!N18</f>
        <v>0</v>
      </c>
      <c r="Z22" s="11"/>
      <c r="AA22" s="11"/>
      <c r="AB22" s="10"/>
    </row>
    <row r="23" spans="2:28" ht="15.75" customHeight="1" thickBot="1" x14ac:dyDescent="0.3">
      <c r="B23" s="7" t="s">
        <v>58</v>
      </c>
      <c r="C23" s="51"/>
      <c r="D23" s="2"/>
      <c r="E23" s="3">
        <f>(C23-D23)*Stock!M19</f>
        <v>0</v>
      </c>
      <c r="F23" s="25">
        <f>(C23-D23)*Stock!N19</f>
        <v>0</v>
      </c>
      <c r="H23" s="46" t="s">
        <v>58</v>
      </c>
      <c r="I23" s="34"/>
      <c r="J23" s="51"/>
      <c r="K23" s="34"/>
      <c r="L23" s="51"/>
      <c r="M23" s="34"/>
      <c r="N23" s="51"/>
      <c r="O23" s="34"/>
      <c r="P23" s="51"/>
      <c r="Q23" s="34"/>
      <c r="R23" s="51"/>
      <c r="S23" s="34"/>
      <c r="T23" s="51"/>
      <c r="U23" s="34"/>
      <c r="V23" s="51"/>
      <c r="X23" s="4">
        <f>C23*Stock!M19</f>
        <v>0</v>
      </c>
      <c r="Y23" s="26">
        <f>C23*Stock!N19</f>
        <v>0</v>
      </c>
      <c r="Z23" s="11"/>
      <c r="AA23" s="11"/>
      <c r="AB23" s="10"/>
    </row>
    <row r="24" spans="2:28" ht="15.75" customHeight="1" thickBot="1" x14ac:dyDescent="0.3">
      <c r="B24" s="7"/>
      <c r="C24" s="51"/>
      <c r="D24" s="2"/>
      <c r="E24" s="3">
        <f>(C24-D24)*Stock!M20</f>
        <v>0</v>
      </c>
      <c r="F24" s="25">
        <f>(C24-D24)*Stock!N20</f>
        <v>0</v>
      </c>
      <c r="H24" s="46"/>
      <c r="I24" s="34"/>
      <c r="J24" s="51"/>
      <c r="K24" s="34"/>
      <c r="L24" s="51"/>
      <c r="M24" s="34"/>
      <c r="N24" s="51"/>
      <c r="O24" s="34"/>
      <c r="P24" s="51"/>
      <c r="Q24" s="34"/>
      <c r="R24" s="51"/>
      <c r="S24" s="34"/>
      <c r="T24" s="51"/>
      <c r="U24" s="34"/>
      <c r="V24" s="51"/>
      <c r="X24" s="4">
        <f>C24*Stock!M20</f>
        <v>0</v>
      </c>
      <c r="Y24" s="26">
        <f>C24*Stock!N20</f>
        <v>0</v>
      </c>
      <c r="Z24" s="11"/>
      <c r="AA24" s="11"/>
      <c r="AB24" s="10"/>
    </row>
    <row r="25" spans="2:28" ht="15.75" customHeight="1" thickBot="1" x14ac:dyDescent="0.3">
      <c r="B25" s="7"/>
      <c r="C25" s="51"/>
      <c r="D25" s="2"/>
      <c r="E25" s="3">
        <f>(C25-D25)*Stock!M21</f>
        <v>0</v>
      </c>
      <c r="F25" s="25">
        <f>(C25-D25)*Stock!N21</f>
        <v>0</v>
      </c>
      <c r="H25" s="46"/>
      <c r="I25" s="34"/>
      <c r="J25" s="51"/>
      <c r="K25" s="34"/>
      <c r="L25" s="51"/>
      <c r="M25" s="34"/>
      <c r="N25" s="51"/>
      <c r="O25" s="34"/>
      <c r="P25" s="51"/>
      <c r="Q25" s="34"/>
      <c r="R25" s="51"/>
      <c r="S25" s="34"/>
      <c r="T25" s="51"/>
      <c r="U25" s="34"/>
      <c r="V25" s="51"/>
      <c r="X25" s="4">
        <f>C25*Stock!M21</f>
        <v>0</v>
      </c>
      <c r="Y25" s="26">
        <f>C25*Stock!N21</f>
        <v>0</v>
      </c>
      <c r="Z25" s="11"/>
      <c r="AA25" s="11"/>
      <c r="AB25" s="10"/>
    </row>
    <row r="26" spans="2:28" ht="15.75" customHeight="1" thickBot="1" x14ac:dyDescent="0.3">
      <c r="B26" s="7"/>
      <c r="C26" s="51"/>
      <c r="D26" s="2"/>
      <c r="E26" s="3">
        <f>(C26-D26)*Stock!M22</f>
        <v>0</v>
      </c>
      <c r="F26" s="25">
        <f>(C26-D26)*Stock!N22</f>
        <v>0</v>
      </c>
      <c r="H26" s="46"/>
      <c r="I26" s="34"/>
      <c r="J26" s="51"/>
      <c r="K26" s="34"/>
      <c r="L26" s="51"/>
      <c r="M26" s="34"/>
      <c r="N26" s="51"/>
      <c r="O26" s="34"/>
      <c r="P26" s="51"/>
      <c r="Q26" s="34"/>
      <c r="R26" s="51"/>
      <c r="S26" s="34"/>
      <c r="T26" s="51"/>
      <c r="U26" s="34"/>
      <c r="V26" s="51"/>
      <c r="X26" s="4">
        <f>C26*Stock!M22</f>
        <v>0</v>
      </c>
      <c r="Y26" s="26">
        <f>C26*Stock!N22</f>
        <v>0</v>
      </c>
      <c r="Z26" s="11"/>
      <c r="AA26" s="11"/>
      <c r="AB26" s="10"/>
    </row>
    <row r="27" spans="2:28" ht="15.75" customHeight="1" thickBot="1" x14ac:dyDescent="0.3">
      <c r="B27" s="7"/>
      <c r="C27" s="51"/>
      <c r="D27" s="2"/>
      <c r="E27" s="3">
        <f>(C27-D27)*Stock!M23</f>
        <v>0</v>
      </c>
      <c r="F27" s="25">
        <f>(C27-D27)*Stock!N23</f>
        <v>0</v>
      </c>
      <c r="H27" s="46"/>
      <c r="I27" s="34"/>
      <c r="J27" s="51"/>
      <c r="K27" s="34"/>
      <c r="L27" s="51"/>
      <c r="M27" s="34"/>
      <c r="N27" s="51"/>
      <c r="O27" s="34"/>
      <c r="P27" s="51"/>
      <c r="Q27" s="34"/>
      <c r="R27" s="51"/>
      <c r="S27" s="34"/>
      <c r="T27" s="51"/>
      <c r="U27" s="34"/>
      <c r="V27" s="51"/>
      <c r="X27" s="4">
        <f>C27*Stock!M23</f>
        <v>0</v>
      </c>
      <c r="Y27" s="26">
        <f>C27*Stock!N23</f>
        <v>0</v>
      </c>
      <c r="Z27" s="11"/>
      <c r="AA27" s="11"/>
      <c r="AB27" s="10"/>
    </row>
    <row r="28" spans="2:28" ht="29.25" customHeight="1" thickBot="1" x14ac:dyDescent="0.5">
      <c r="B28" s="30" t="s">
        <v>14</v>
      </c>
      <c r="C28" s="1"/>
      <c r="D28" s="1"/>
      <c r="E28" s="32">
        <f>SUM(E7:E22)</f>
        <v>0</v>
      </c>
      <c r="F28" s="31">
        <f>SUM(F7:F22)</f>
        <v>0</v>
      </c>
      <c r="X28" s="27">
        <f>SUM(X7:X22)</f>
        <v>0</v>
      </c>
      <c r="Y28" s="28">
        <f>SUM(Y7:Y22)</f>
        <v>0</v>
      </c>
    </row>
  </sheetData>
  <mergeCells count="14">
    <mergeCell ref="Z5:AB5"/>
    <mergeCell ref="B2:F3"/>
    <mergeCell ref="H2:V3"/>
    <mergeCell ref="X2:Y3"/>
    <mergeCell ref="O5:V5"/>
    <mergeCell ref="K5:N5"/>
    <mergeCell ref="I5:J5"/>
    <mergeCell ref="S6:T6"/>
    <mergeCell ref="U6:V6"/>
    <mergeCell ref="I6:J6"/>
    <mergeCell ref="K6:L6"/>
    <mergeCell ref="M6:N6"/>
    <mergeCell ref="O6:P6"/>
    <mergeCell ref="Q6:R6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Q26"/>
  <sheetViews>
    <sheetView zoomScale="80" zoomScaleNormal="80" workbookViewId="0">
      <selection activeCell="P2" sqref="P2"/>
    </sheetView>
  </sheetViews>
  <sheetFormatPr defaultColWidth="11.42578125" defaultRowHeight="15" x14ac:dyDescent="0.25"/>
  <cols>
    <col min="1" max="1" width="3.7109375" customWidth="1"/>
    <col min="2" max="2" width="17.42578125" customWidth="1"/>
    <col min="3" max="15" width="12.7109375" customWidth="1"/>
    <col min="16" max="16" width="14" customWidth="1"/>
    <col min="17" max="17" width="12.7109375" customWidth="1"/>
  </cols>
  <sheetData>
    <row r="1" spans="2:17" ht="15.75" thickBot="1" x14ac:dyDescent="0.3"/>
    <row r="2" spans="2:17" ht="53.25" customHeight="1" thickBot="1" x14ac:dyDescent="0.3">
      <c r="B2" s="13" t="s">
        <v>0</v>
      </c>
      <c r="C2" s="14" t="s">
        <v>56</v>
      </c>
      <c r="D2" s="14" t="s">
        <v>57</v>
      </c>
      <c r="E2" s="14" t="s">
        <v>31</v>
      </c>
      <c r="F2" s="14" t="s">
        <v>32</v>
      </c>
      <c r="G2" s="14" t="s">
        <v>33</v>
      </c>
      <c r="H2" s="14" t="s">
        <v>45</v>
      </c>
      <c r="I2" s="14" t="s">
        <v>30</v>
      </c>
      <c r="J2" s="14" t="s">
        <v>43</v>
      </c>
      <c r="K2" s="14" t="s">
        <v>44</v>
      </c>
      <c r="L2" s="14" t="s">
        <v>31</v>
      </c>
      <c r="M2" s="14" t="s">
        <v>46</v>
      </c>
      <c r="N2" s="14" t="s">
        <v>47</v>
      </c>
      <c r="O2" s="14" t="s">
        <v>55</v>
      </c>
      <c r="P2" s="14" t="s">
        <v>52</v>
      </c>
      <c r="Q2" s="14" t="s">
        <v>53</v>
      </c>
    </row>
    <row r="3" spans="2:17" ht="16.5" thickBot="1" x14ac:dyDescent="0.3">
      <c r="B3" s="7" t="s">
        <v>25</v>
      </c>
      <c r="C3" s="7">
        <v>150</v>
      </c>
      <c r="D3" s="7">
        <f>C3-('Bar "Chapiteau"'!C7+'Bar "Fauillesta"'!C7+'Bar "Caminade"'!C7+'Bar "Mojito-Tapas"'!C7)</f>
        <v>50</v>
      </c>
      <c r="E3" s="18">
        <v>74</v>
      </c>
      <c r="F3" s="19">
        <v>3000</v>
      </c>
      <c r="G3" s="19">
        <v>25</v>
      </c>
      <c r="H3" s="22">
        <f>F3/G3</f>
        <v>120</v>
      </c>
      <c r="I3" s="21">
        <f>E3/H3</f>
        <v>0.6166666666666667</v>
      </c>
      <c r="J3" s="17">
        <v>2</v>
      </c>
      <c r="K3" s="21">
        <f>J3-I3</f>
        <v>1.3833333333333333</v>
      </c>
      <c r="L3" s="17">
        <f>E3</f>
        <v>74</v>
      </c>
      <c r="M3" s="21">
        <f>H3*J3</f>
        <v>240</v>
      </c>
      <c r="N3" s="21">
        <f t="shared" ref="N3:N18" si="0">M3-L3</f>
        <v>166</v>
      </c>
      <c r="O3" s="29">
        <f>IF(L3,(M3/L3)-1,"")</f>
        <v>2.2432432432432434</v>
      </c>
      <c r="P3" s="14"/>
      <c r="Q3" s="14">
        <f t="shared" ref="Q3:Q24" si="1">L3*P3</f>
        <v>0</v>
      </c>
    </row>
    <row r="4" spans="2:17" ht="16.5" thickBot="1" x14ac:dyDescent="0.3">
      <c r="B4" s="7" t="s">
        <v>34</v>
      </c>
      <c r="C4" s="7"/>
      <c r="D4" s="7">
        <f>C4-('Bar "Chapiteau"'!C8+'Bar "Fauillesta"'!C8+'Bar "Caminade"'!C8+'Bar "Mojito-Tapas"'!C8)</f>
        <v>0</v>
      </c>
      <c r="E4" s="17">
        <v>0.66</v>
      </c>
      <c r="F4" s="20">
        <v>1</v>
      </c>
      <c r="G4" s="17">
        <v>1</v>
      </c>
      <c r="H4" s="22">
        <f t="shared" ref="H4:H18" si="2">F4/G4</f>
        <v>1</v>
      </c>
      <c r="I4" s="21">
        <f t="shared" ref="I4:I18" si="3">E4/H4</f>
        <v>0.66</v>
      </c>
      <c r="J4" s="17">
        <v>2</v>
      </c>
      <c r="K4" s="21">
        <f t="shared" ref="K4:K18" si="4">J4-I4</f>
        <v>1.3399999999999999</v>
      </c>
      <c r="L4" s="17">
        <f t="shared" ref="L4:L18" si="5">E4</f>
        <v>0.66</v>
      </c>
      <c r="M4" s="21">
        <f t="shared" ref="M4:M18" si="6">H4*J4</f>
        <v>2</v>
      </c>
      <c r="N4" s="21">
        <f t="shared" si="0"/>
        <v>1.3399999999999999</v>
      </c>
      <c r="O4" s="29">
        <f t="shared" ref="O4:O24" si="7">IF(L4,(M4/L4)-1,"")</f>
        <v>2.0303030303030303</v>
      </c>
      <c r="P4" s="14"/>
      <c r="Q4" s="14">
        <f t="shared" si="1"/>
        <v>0</v>
      </c>
    </row>
    <row r="5" spans="2:17" ht="16.5" thickBot="1" x14ac:dyDescent="0.3">
      <c r="B5" s="7" t="s">
        <v>35</v>
      </c>
      <c r="C5" s="7"/>
      <c r="D5" s="7">
        <f>C5-('Bar "Chapiteau"'!C9+'Bar "Fauillesta"'!C9+'Bar "Caminade"'!C9+'Bar "Mojito-Tapas"'!C9)</f>
        <v>0</v>
      </c>
      <c r="E5" s="17">
        <v>0.75</v>
      </c>
      <c r="F5" s="20">
        <v>1</v>
      </c>
      <c r="G5" s="17">
        <v>1</v>
      </c>
      <c r="H5" s="22">
        <f t="shared" si="2"/>
        <v>1</v>
      </c>
      <c r="I5" s="21">
        <f t="shared" si="3"/>
        <v>0.75</v>
      </c>
      <c r="J5" s="17">
        <v>2</v>
      </c>
      <c r="K5" s="21">
        <f t="shared" si="4"/>
        <v>1.25</v>
      </c>
      <c r="L5" s="17">
        <f t="shared" si="5"/>
        <v>0.75</v>
      </c>
      <c r="M5" s="21">
        <f t="shared" si="6"/>
        <v>2</v>
      </c>
      <c r="N5" s="21">
        <f t="shared" si="0"/>
        <v>1.25</v>
      </c>
      <c r="O5" s="29">
        <f t="shared" si="7"/>
        <v>1.6666666666666665</v>
      </c>
      <c r="P5" s="14"/>
      <c r="Q5" s="14">
        <f t="shared" si="1"/>
        <v>0</v>
      </c>
    </row>
    <row r="6" spans="2:17" ht="16.5" thickBot="1" x14ac:dyDescent="0.3">
      <c r="B6" s="7" t="s">
        <v>36</v>
      </c>
      <c r="C6" s="7"/>
      <c r="D6" s="7">
        <f>C6-('Bar "Chapiteau"'!C10+'Bar "Fauillesta"'!C10+'Bar "Caminade"'!C10+'Bar "Mojito-Tapas"'!C10)</f>
        <v>0</v>
      </c>
      <c r="E6" s="17">
        <v>0.79</v>
      </c>
      <c r="F6" s="20">
        <v>1</v>
      </c>
      <c r="G6" s="17">
        <v>1</v>
      </c>
      <c r="H6" s="22">
        <f t="shared" si="2"/>
        <v>1</v>
      </c>
      <c r="I6" s="21">
        <f t="shared" si="3"/>
        <v>0.79</v>
      </c>
      <c r="J6" s="17">
        <v>2</v>
      </c>
      <c r="K6" s="21">
        <f t="shared" si="4"/>
        <v>1.21</v>
      </c>
      <c r="L6" s="17">
        <f t="shared" si="5"/>
        <v>0.79</v>
      </c>
      <c r="M6" s="21">
        <f t="shared" si="6"/>
        <v>2</v>
      </c>
      <c r="N6" s="21">
        <f t="shared" si="0"/>
        <v>1.21</v>
      </c>
      <c r="O6" s="29">
        <f t="shared" si="7"/>
        <v>1.5316455696202529</v>
      </c>
      <c r="P6" s="14"/>
      <c r="Q6" s="14">
        <f t="shared" si="1"/>
        <v>0</v>
      </c>
    </row>
    <row r="7" spans="2:17" ht="16.5" thickBot="1" x14ac:dyDescent="0.3">
      <c r="B7" s="7" t="s">
        <v>37</v>
      </c>
      <c r="C7" s="7"/>
      <c r="D7" s="7">
        <f>C7-('Bar "Chapiteau"'!C11+'Bar "Fauillesta"'!C11+'Bar "Caminade"'!C11+'Bar "Mojito-Tapas"'!C11)</f>
        <v>0</v>
      </c>
      <c r="E7" s="17">
        <v>0.79</v>
      </c>
      <c r="F7" s="20">
        <v>1</v>
      </c>
      <c r="G7" s="17">
        <v>1</v>
      </c>
      <c r="H7" s="22">
        <f t="shared" si="2"/>
        <v>1</v>
      </c>
      <c r="I7" s="21">
        <f t="shared" si="3"/>
        <v>0.79</v>
      </c>
      <c r="J7" s="17">
        <v>2</v>
      </c>
      <c r="K7" s="21">
        <f t="shared" si="4"/>
        <v>1.21</v>
      </c>
      <c r="L7" s="17">
        <f t="shared" si="5"/>
        <v>0.79</v>
      </c>
      <c r="M7" s="21">
        <f t="shared" si="6"/>
        <v>2</v>
      </c>
      <c r="N7" s="21">
        <f t="shared" si="0"/>
        <v>1.21</v>
      </c>
      <c r="O7" s="29">
        <f t="shared" si="7"/>
        <v>1.5316455696202529</v>
      </c>
      <c r="P7" s="14"/>
      <c r="Q7" s="14">
        <f t="shared" si="1"/>
        <v>0</v>
      </c>
    </row>
    <row r="8" spans="2:17" ht="16.5" thickBot="1" x14ac:dyDescent="0.3">
      <c r="B8" s="7" t="s">
        <v>38</v>
      </c>
      <c r="C8" s="7"/>
      <c r="D8" s="7">
        <f>C8-('Bar "Chapiteau"'!C12+'Bar "Fauillesta"'!C12+'Bar "Caminade"'!C12+'Bar "Mojito-Tapas"'!C12)</f>
        <v>0</v>
      </c>
      <c r="E8" s="17">
        <v>3</v>
      </c>
      <c r="F8" s="20">
        <v>100</v>
      </c>
      <c r="G8" s="20">
        <v>15</v>
      </c>
      <c r="H8" s="22">
        <f t="shared" si="2"/>
        <v>6.666666666666667</v>
      </c>
      <c r="I8" s="21">
        <f t="shared" si="3"/>
        <v>0.44999999999999996</v>
      </c>
      <c r="J8" s="17">
        <v>2</v>
      </c>
      <c r="K8" s="21">
        <f t="shared" si="4"/>
        <v>1.55</v>
      </c>
      <c r="L8" s="17">
        <f t="shared" si="5"/>
        <v>3</v>
      </c>
      <c r="M8" s="21">
        <f t="shared" si="6"/>
        <v>13.333333333333334</v>
      </c>
      <c r="N8" s="21">
        <f t="shared" si="0"/>
        <v>10.333333333333334</v>
      </c>
      <c r="O8" s="29">
        <f t="shared" si="7"/>
        <v>3.4444444444444446</v>
      </c>
      <c r="P8" s="14"/>
      <c r="Q8" s="14">
        <f t="shared" si="1"/>
        <v>0</v>
      </c>
    </row>
    <row r="9" spans="2:17" ht="16.5" thickBot="1" x14ac:dyDescent="0.3">
      <c r="B9" s="7" t="s">
        <v>39</v>
      </c>
      <c r="C9" s="7"/>
      <c r="D9" s="7">
        <f>C9-('Bar "Chapiteau"'!C13+'Bar "Fauillesta"'!C13+'Bar "Caminade"'!C13+'Bar "Mojito-Tapas"'!C13)</f>
        <v>0</v>
      </c>
      <c r="E9" s="17">
        <v>20</v>
      </c>
      <c r="F9" s="20">
        <v>100</v>
      </c>
      <c r="G9" s="20">
        <v>3</v>
      </c>
      <c r="H9" s="22">
        <f t="shared" si="2"/>
        <v>33.333333333333336</v>
      </c>
      <c r="I9" s="21">
        <f t="shared" si="3"/>
        <v>0.6</v>
      </c>
      <c r="J9" s="17">
        <v>2</v>
      </c>
      <c r="K9" s="21">
        <f t="shared" si="4"/>
        <v>1.4</v>
      </c>
      <c r="L9" s="17">
        <f t="shared" si="5"/>
        <v>20</v>
      </c>
      <c r="M9" s="21">
        <f t="shared" si="6"/>
        <v>66.666666666666671</v>
      </c>
      <c r="N9" s="21">
        <f t="shared" si="0"/>
        <v>46.666666666666671</v>
      </c>
      <c r="O9" s="29">
        <f t="shared" si="7"/>
        <v>2.3333333333333335</v>
      </c>
      <c r="P9" s="14"/>
      <c r="Q9" s="14">
        <f t="shared" si="1"/>
        <v>0</v>
      </c>
    </row>
    <row r="10" spans="2:17" ht="16.5" thickBot="1" x14ac:dyDescent="0.3">
      <c r="B10" s="7" t="s">
        <v>40</v>
      </c>
      <c r="C10" s="7"/>
      <c r="D10" s="7">
        <f>C10-('Bar "Chapiteau"'!C14+'Bar "Fauillesta"'!C14+'Bar "Caminade"'!C14+'Bar "Mojito-Tapas"'!C14)</f>
        <v>0</v>
      </c>
      <c r="E10" s="17">
        <v>17.8</v>
      </c>
      <c r="F10" s="20">
        <v>100</v>
      </c>
      <c r="G10" s="20">
        <v>3</v>
      </c>
      <c r="H10" s="22">
        <f t="shared" si="2"/>
        <v>33.333333333333336</v>
      </c>
      <c r="I10" s="21">
        <f t="shared" si="3"/>
        <v>0.53400000000000003</v>
      </c>
      <c r="J10" s="17">
        <v>2</v>
      </c>
      <c r="K10" s="21">
        <f t="shared" si="4"/>
        <v>1.466</v>
      </c>
      <c r="L10" s="17">
        <f t="shared" si="5"/>
        <v>17.8</v>
      </c>
      <c r="M10" s="21">
        <f t="shared" si="6"/>
        <v>66.666666666666671</v>
      </c>
      <c r="N10" s="21">
        <f t="shared" si="0"/>
        <v>48.866666666666674</v>
      </c>
      <c r="O10" s="29">
        <f t="shared" si="7"/>
        <v>2.7453183520599254</v>
      </c>
      <c r="P10" s="14"/>
      <c r="Q10" s="14">
        <f t="shared" si="1"/>
        <v>0</v>
      </c>
    </row>
    <row r="11" spans="2:17" ht="16.5" thickBot="1" x14ac:dyDescent="0.3">
      <c r="B11" s="7" t="s">
        <v>41</v>
      </c>
      <c r="C11" s="7"/>
      <c r="D11" s="7">
        <f>C11-('Bar "Chapiteau"'!C15+'Bar "Fauillesta"'!C15+'Bar "Caminade"'!C15+'Bar "Mojito-Tapas"'!C15)</f>
        <v>0</v>
      </c>
      <c r="E11" s="17">
        <v>8.0399999999999991</v>
      </c>
      <c r="F11" s="20">
        <v>100</v>
      </c>
      <c r="G11" s="20">
        <v>8</v>
      </c>
      <c r="H11" s="22">
        <f t="shared" si="2"/>
        <v>12.5</v>
      </c>
      <c r="I11" s="21">
        <f t="shared" si="3"/>
        <v>0.64319999999999988</v>
      </c>
      <c r="J11" s="17">
        <v>2</v>
      </c>
      <c r="K11" s="21">
        <f t="shared" si="4"/>
        <v>1.3568000000000002</v>
      </c>
      <c r="L11" s="17">
        <f t="shared" si="5"/>
        <v>8.0399999999999991</v>
      </c>
      <c r="M11" s="21">
        <f t="shared" si="6"/>
        <v>25</v>
      </c>
      <c r="N11" s="21">
        <f t="shared" si="0"/>
        <v>16.96</v>
      </c>
      <c r="O11" s="29">
        <f t="shared" si="7"/>
        <v>2.1094527363184081</v>
      </c>
      <c r="P11" s="14"/>
      <c r="Q11" s="14">
        <f t="shared" si="1"/>
        <v>0</v>
      </c>
    </row>
    <row r="12" spans="2:17" ht="16.5" thickBot="1" x14ac:dyDescent="0.3">
      <c r="B12" s="7" t="s">
        <v>42</v>
      </c>
      <c r="C12" s="7"/>
      <c r="D12" s="7">
        <f>C12-('Bar "Chapiteau"'!C16+'Bar "Fauillesta"'!C16+'Bar "Caminade"'!C16+'Bar "Mojito-Tapas"'!C16)</f>
        <v>0</v>
      </c>
      <c r="E12" s="17">
        <v>7.07</v>
      </c>
      <c r="F12" s="20">
        <v>100</v>
      </c>
      <c r="G12" s="20">
        <v>8</v>
      </c>
      <c r="H12" s="22">
        <f t="shared" si="2"/>
        <v>12.5</v>
      </c>
      <c r="I12" s="21">
        <f t="shared" si="3"/>
        <v>0.56559999999999999</v>
      </c>
      <c r="J12" s="17">
        <v>2</v>
      </c>
      <c r="K12" s="21">
        <f t="shared" si="4"/>
        <v>1.4344000000000001</v>
      </c>
      <c r="L12" s="17">
        <f t="shared" si="5"/>
        <v>7.07</v>
      </c>
      <c r="M12" s="21">
        <f t="shared" si="6"/>
        <v>25</v>
      </c>
      <c r="N12" s="21">
        <f t="shared" si="0"/>
        <v>17.93</v>
      </c>
      <c r="O12" s="29">
        <f t="shared" si="7"/>
        <v>2.536067892503536</v>
      </c>
      <c r="P12" s="14"/>
      <c r="Q12" s="14">
        <f t="shared" si="1"/>
        <v>0</v>
      </c>
    </row>
    <row r="13" spans="2:17" ht="16.5" thickBot="1" x14ac:dyDescent="0.3">
      <c r="B13" s="7" t="s">
        <v>49</v>
      </c>
      <c r="C13" s="7"/>
      <c r="D13" s="7">
        <f>C13-('Bar "Chapiteau"'!C17+'Bar "Fauillesta"'!C17+'Bar "Caminade"'!C17+'Bar "Mojito-Tapas"'!C17)</f>
        <v>0</v>
      </c>
      <c r="E13" s="17">
        <v>15.7</v>
      </c>
      <c r="F13" s="17">
        <v>100</v>
      </c>
      <c r="G13" s="17">
        <v>4</v>
      </c>
      <c r="H13" s="17">
        <f t="shared" si="2"/>
        <v>25</v>
      </c>
      <c r="I13" s="17">
        <f t="shared" si="3"/>
        <v>0.628</v>
      </c>
      <c r="J13" s="17">
        <v>4</v>
      </c>
      <c r="K13" s="17">
        <f t="shared" si="4"/>
        <v>3.3719999999999999</v>
      </c>
      <c r="L13" s="17">
        <f t="shared" si="5"/>
        <v>15.7</v>
      </c>
      <c r="M13" s="17">
        <f t="shared" si="6"/>
        <v>100</v>
      </c>
      <c r="N13" s="17">
        <f t="shared" si="0"/>
        <v>84.3</v>
      </c>
      <c r="O13" s="29">
        <f t="shared" si="7"/>
        <v>5.369426751592357</v>
      </c>
      <c r="P13" s="14"/>
      <c r="Q13" s="14">
        <f t="shared" si="1"/>
        <v>0</v>
      </c>
    </row>
    <row r="14" spans="2:17" ht="16.5" thickBot="1" x14ac:dyDescent="0.3">
      <c r="B14" s="7" t="s">
        <v>50</v>
      </c>
      <c r="C14" s="7"/>
      <c r="D14" s="7">
        <f>C14-('Bar "Chapiteau"'!C18+'Bar "Fauillesta"'!C18+'Bar "Caminade"'!C18+'Bar "Mojito-Tapas"'!C18)</f>
        <v>0</v>
      </c>
      <c r="E14" s="17">
        <v>1.01</v>
      </c>
      <c r="F14" s="17">
        <v>100</v>
      </c>
      <c r="G14" s="17">
        <v>20</v>
      </c>
      <c r="H14" s="17">
        <f t="shared" si="2"/>
        <v>5</v>
      </c>
      <c r="I14" s="17">
        <f t="shared" si="3"/>
        <v>0.20200000000000001</v>
      </c>
      <c r="J14" s="17">
        <v>2</v>
      </c>
      <c r="K14" s="17">
        <f t="shared" si="4"/>
        <v>1.798</v>
      </c>
      <c r="L14" s="17">
        <f t="shared" si="5"/>
        <v>1.01</v>
      </c>
      <c r="M14" s="17">
        <f t="shared" si="6"/>
        <v>10</v>
      </c>
      <c r="N14" s="17">
        <f t="shared" si="0"/>
        <v>8.99</v>
      </c>
      <c r="O14" s="29">
        <f t="shared" si="7"/>
        <v>8.9009900990099009</v>
      </c>
      <c r="P14" s="14"/>
      <c r="Q14" s="14">
        <f t="shared" si="1"/>
        <v>0</v>
      </c>
    </row>
    <row r="15" spans="2:17" ht="16.5" thickBot="1" x14ac:dyDescent="0.3">
      <c r="B15" s="7" t="s">
        <v>51</v>
      </c>
      <c r="C15" s="7"/>
      <c r="D15" s="7">
        <f>C15-('Bar "Chapiteau"'!C19+'Bar "Fauillesta"'!C19+'Bar "Caminade"'!C19+'Bar "Mojito-Tapas"'!C19)</f>
        <v>0</v>
      </c>
      <c r="E15" s="17">
        <v>1.51</v>
      </c>
      <c r="F15" s="17">
        <v>100</v>
      </c>
      <c r="G15" s="17">
        <v>20</v>
      </c>
      <c r="H15" s="17">
        <f t="shared" si="2"/>
        <v>5</v>
      </c>
      <c r="I15" s="17">
        <f t="shared" si="3"/>
        <v>0.30199999999999999</v>
      </c>
      <c r="J15" s="17">
        <v>2</v>
      </c>
      <c r="K15" s="17">
        <f t="shared" si="4"/>
        <v>1.698</v>
      </c>
      <c r="L15" s="17">
        <f t="shared" si="5"/>
        <v>1.51</v>
      </c>
      <c r="M15" s="17">
        <f t="shared" si="6"/>
        <v>10</v>
      </c>
      <c r="N15" s="17">
        <f t="shared" si="0"/>
        <v>8.49</v>
      </c>
      <c r="O15" s="29">
        <f t="shared" si="7"/>
        <v>5.6225165562913908</v>
      </c>
      <c r="P15" s="14"/>
      <c r="Q15" s="14">
        <f t="shared" si="1"/>
        <v>0</v>
      </c>
    </row>
    <row r="16" spans="2:17" ht="16.5" thickBot="1" x14ac:dyDescent="0.3">
      <c r="B16" s="7" t="s">
        <v>60</v>
      </c>
      <c r="C16" s="7"/>
      <c r="D16" s="7">
        <f>C16-('Bar "Chapiteau"'!C20+'Bar "Fauillesta"'!C28+'Bar "Caminade"'!C28+'Bar "Mojito-Tapas"'!C28)</f>
        <v>0</v>
      </c>
      <c r="E16" s="17">
        <v>78</v>
      </c>
      <c r="F16" s="17">
        <v>1500</v>
      </c>
      <c r="G16" s="17">
        <v>25</v>
      </c>
      <c r="H16" s="17">
        <f t="shared" si="2"/>
        <v>60</v>
      </c>
      <c r="I16" s="17">
        <f t="shared" si="3"/>
        <v>1.3</v>
      </c>
      <c r="J16" s="17">
        <v>3</v>
      </c>
      <c r="K16" s="17">
        <f t="shared" si="4"/>
        <v>1.7</v>
      </c>
      <c r="L16" s="17">
        <f t="shared" si="5"/>
        <v>78</v>
      </c>
      <c r="M16" s="17">
        <f t="shared" si="6"/>
        <v>180</v>
      </c>
      <c r="N16" s="17">
        <f t="shared" si="0"/>
        <v>102</v>
      </c>
      <c r="O16" s="29">
        <f t="shared" si="7"/>
        <v>1.3076923076923075</v>
      </c>
      <c r="P16" s="14"/>
      <c r="Q16" s="14">
        <f t="shared" si="1"/>
        <v>0</v>
      </c>
    </row>
    <row r="17" spans="2:17" ht="16.5" thickBot="1" x14ac:dyDescent="0.3">
      <c r="B17" s="7" t="s">
        <v>61</v>
      </c>
      <c r="C17" s="7"/>
      <c r="D17" s="7">
        <f>C17-('Bar "Chapiteau"'!C21+'Bar "Fauillesta"'!C29+'Bar "Caminade"'!C29+'Bar "Mojito-Tapas"'!C29)</f>
        <v>0</v>
      </c>
      <c r="E17" s="17">
        <v>78</v>
      </c>
      <c r="F17" s="17">
        <v>1500</v>
      </c>
      <c r="G17" s="17">
        <v>25</v>
      </c>
      <c r="H17" s="17">
        <f t="shared" si="2"/>
        <v>60</v>
      </c>
      <c r="I17" s="17">
        <f t="shared" si="3"/>
        <v>1.3</v>
      </c>
      <c r="J17" s="17">
        <v>3</v>
      </c>
      <c r="K17" s="17">
        <f t="shared" si="4"/>
        <v>1.7</v>
      </c>
      <c r="L17" s="17">
        <f t="shared" si="5"/>
        <v>78</v>
      </c>
      <c r="M17" s="17">
        <f t="shared" si="6"/>
        <v>180</v>
      </c>
      <c r="N17" s="17">
        <f t="shared" si="0"/>
        <v>102</v>
      </c>
      <c r="O17" s="29">
        <f t="shared" si="7"/>
        <v>1.3076923076923075</v>
      </c>
      <c r="P17" s="14"/>
      <c r="Q17" s="14">
        <f t="shared" si="1"/>
        <v>0</v>
      </c>
    </row>
    <row r="18" spans="2:17" ht="16.5" thickBot="1" x14ac:dyDescent="0.3">
      <c r="B18" s="7" t="s">
        <v>63</v>
      </c>
      <c r="C18" s="7"/>
      <c r="D18" s="7">
        <f>C18-('Bar "Chapiteau"'!C22+'Bar "Fauillesta"'!C30+'Bar "Caminade"'!C30+'Bar "Mojito-Tapas"'!C30)</f>
        <v>0</v>
      </c>
      <c r="E18" s="17">
        <v>75</v>
      </c>
      <c r="F18" s="17">
        <v>1500</v>
      </c>
      <c r="G18" s="17">
        <v>25</v>
      </c>
      <c r="H18" s="17">
        <f t="shared" si="2"/>
        <v>60</v>
      </c>
      <c r="I18" s="17">
        <f t="shared" si="3"/>
        <v>1.25</v>
      </c>
      <c r="J18" s="17">
        <v>3</v>
      </c>
      <c r="K18" s="17">
        <f t="shared" si="4"/>
        <v>1.75</v>
      </c>
      <c r="L18" s="17">
        <f t="shared" si="5"/>
        <v>75</v>
      </c>
      <c r="M18" s="17">
        <f t="shared" si="6"/>
        <v>180</v>
      </c>
      <c r="N18" s="17">
        <f t="shared" si="0"/>
        <v>105</v>
      </c>
      <c r="O18" s="29">
        <f t="shared" si="7"/>
        <v>1.4</v>
      </c>
      <c r="P18" s="14"/>
      <c r="Q18" s="14">
        <f t="shared" si="1"/>
        <v>0</v>
      </c>
    </row>
    <row r="19" spans="2:17" ht="16.5" thickBot="1" x14ac:dyDescent="0.3">
      <c r="B19" s="7" t="s">
        <v>58</v>
      </c>
      <c r="C19" s="7"/>
      <c r="D19" s="7">
        <f>C19-('Bar "Chapiteau"'!C28+'Bar "Fauillesta"'!C31+'Bar "Caminade"'!C31+'Bar "Mojito-Tapas"'!C31)</f>
        <v>0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9" t="str">
        <f t="shared" si="7"/>
        <v/>
      </c>
      <c r="P19" s="14"/>
      <c r="Q19" s="14">
        <f t="shared" si="1"/>
        <v>0</v>
      </c>
    </row>
    <row r="20" spans="2:17" ht="16.5" thickBot="1" x14ac:dyDescent="0.3">
      <c r="B20" s="7"/>
      <c r="C20" s="7"/>
      <c r="D20" s="7">
        <f>C20-('Bar "Chapiteau"'!C29+'Bar "Fauillesta"'!C32+'Bar "Caminade"'!C32+'Bar "Mojito-Tapas"'!C32)</f>
        <v>0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29" t="str">
        <f t="shared" si="7"/>
        <v/>
      </c>
      <c r="P20" s="14"/>
      <c r="Q20" s="14">
        <f t="shared" si="1"/>
        <v>0</v>
      </c>
    </row>
    <row r="21" spans="2:17" ht="16.5" thickBot="1" x14ac:dyDescent="0.3">
      <c r="B21" s="7"/>
      <c r="C21" s="7"/>
      <c r="D21" s="7">
        <f>C21-('Bar "Chapiteau"'!C30+'Bar "Fauillesta"'!C33+'Bar "Caminade"'!C33+'Bar "Mojito-Tapas"'!C33)</f>
        <v>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29" t="str">
        <f t="shared" si="7"/>
        <v/>
      </c>
      <c r="P21" s="14"/>
      <c r="Q21" s="14">
        <f t="shared" si="1"/>
        <v>0</v>
      </c>
    </row>
    <row r="22" spans="2:17" ht="16.5" thickBot="1" x14ac:dyDescent="0.3">
      <c r="B22" s="7"/>
      <c r="C22" s="7"/>
      <c r="D22" s="7">
        <f>C22-('Bar "Chapiteau"'!C31+'Bar "Fauillesta"'!C34+'Bar "Caminade"'!C34+'Bar "Mojito-Tapas"'!C34)</f>
        <v>0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29" t="str">
        <f t="shared" si="7"/>
        <v/>
      </c>
      <c r="P22" s="14"/>
      <c r="Q22" s="14">
        <f t="shared" si="1"/>
        <v>0</v>
      </c>
    </row>
    <row r="23" spans="2:17" ht="16.5" thickBot="1" x14ac:dyDescent="0.3">
      <c r="B23" s="7"/>
      <c r="C23" s="7"/>
      <c r="D23" s="7">
        <f>C23-('Bar "Chapiteau"'!C32+'Bar "Fauillesta"'!C35+'Bar "Caminade"'!C35+'Bar "Mojito-Tapas"'!C35)</f>
        <v>0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9" t="str">
        <f t="shared" si="7"/>
        <v/>
      </c>
      <c r="P23" s="14"/>
      <c r="Q23" s="14">
        <f t="shared" si="1"/>
        <v>0</v>
      </c>
    </row>
    <row r="24" spans="2:17" ht="16.5" thickBot="1" x14ac:dyDescent="0.3">
      <c r="B24" s="7"/>
      <c r="C24" s="7"/>
      <c r="D24" s="7">
        <f>C24-('Bar "Chapiteau"'!C33+'Bar "Fauillesta"'!C36+'Bar "Caminade"'!C36+'Bar "Mojito-Tapas"'!C36)</f>
        <v>0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29" t="str">
        <f t="shared" si="7"/>
        <v/>
      </c>
      <c r="P24" s="14"/>
      <c r="Q24" s="14">
        <f t="shared" si="1"/>
        <v>0</v>
      </c>
    </row>
    <row r="25" spans="2:17" x14ac:dyDescent="0.25">
      <c r="Q25" s="44">
        <f>SUM(Q3:Q24)</f>
        <v>0</v>
      </c>
    </row>
    <row r="26" spans="2:17" ht="15.75" thickBot="1" x14ac:dyDescent="0.3">
      <c r="Q26" s="45"/>
    </row>
  </sheetData>
  <mergeCells count="1">
    <mergeCell ref="Q25:Q2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Bar "Chapiteau"</vt:lpstr>
      <vt:lpstr>Bar "Fauillesta"</vt:lpstr>
      <vt:lpstr>Bar "Caminade"</vt:lpstr>
      <vt:lpstr>Bar "Mojito-Tapas"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h2so4</cp:lastModifiedBy>
  <dcterms:created xsi:type="dcterms:W3CDTF">2019-03-15T14:51:43Z</dcterms:created>
  <dcterms:modified xsi:type="dcterms:W3CDTF">2020-02-27T00:07:06Z</dcterms:modified>
</cp:coreProperties>
</file>