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worksheets/sheet68.xml" ContentType="application/vnd.openxmlformats-officedocument.spreadsheetml.worksheet+xml"/>
  <Override PartName="/xl/worksheets/sheet69.xml" ContentType="application/vnd.openxmlformats-officedocument.spreadsheetml.worksheet+xml"/>
  <Override PartName="/xl/worksheets/sheet70.xml" ContentType="application/vnd.openxmlformats-officedocument.spreadsheetml.worksheet+xml"/>
  <Override PartName="/xl/worksheets/sheet71.xml" ContentType="application/vnd.openxmlformats-officedocument.spreadsheetml.worksheet+xml"/>
  <Override PartName="/xl/worksheets/sheet72.xml" ContentType="application/vnd.openxmlformats-officedocument.spreadsheetml.worksheet+xml"/>
  <Override PartName="/xl/worksheets/sheet73.xml" ContentType="application/vnd.openxmlformats-officedocument.spreadsheetml.worksheet+xml"/>
  <Override PartName="/xl/worksheets/sheet74.xml" ContentType="application/vnd.openxmlformats-officedocument.spreadsheetml.worksheet+xml"/>
  <Override PartName="/xl/worksheets/sheet75.xml" ContentType="application/vnd.openxmlformats-officedocument.spreadsheetml.worksheet+xml"/>
  <Override PartName="/xl/worksheets/sheet76.xml" ContentType="application/vnd.openxmlformats-officedocument.spreadsheetml.worksheet+xml"/>
  <Override PartName="/xl/worksheets/sheet77.xml" ContentType="application/vnd.openxmlformats-officedocument.spreadsheetml.worksheet+xml"/>
  <Override PartName="/xl/worksheets/sheet78.xml" ContentType="application/vnd.openxmlformats-officedocument.spreadsheetml.worksheet+xml"/>
  <Override PartName="/xl/worksheets/sheet79.xml" ContentType="application/vnd.openxmlformats-officedocument.spreadsheetml.worksheet+xml"/>
  <Override PartName="/xl/worksheets/sheet80.xml" ContentType="application/vnd.openxmlformats-officedocument.spreadsheetml.worksheet+xml"/>
  <Override PartName="/xl/worksheets/sheet81.xml" ContentType="application/vnd.openxmlformats-officedocument.spreadsheetml.worksheet+xml"/>
  <Override PartName="/xl/worksheets/sheet82.xml" ContentType="application/vnd.openxmlformats-officedocument.spreadsheetml.worksheet+xml"/>
  <Override PartName="/xl/worksheets/sheet83.xml" ContentType="application/vnd.openxmlformats-officedocument.spreadsheetml.worksheet+xml"/>
  <Override PartName="/xl/worksheets/sheet84.xml" ContentType="application/vnd.openxmlformats-officedocument.spreadsheetml.worksheet+xml"/>
  <Override PartName="/xl/worksheets/sheet85.xml" ContentType="application/vnd.openxmlformats-officedocument.spreadsheetml.worksheet+xml"/>
  <Override PartName="/xl/worksheets/sheet86.xml" ContentType="application/vnd.openxmlformats-officedocument.spreadsheetml.worksheet+xml"/>
  <Override PartName="/xl/worksheets/sheet87.xml" ContentType="application/vnd.openxmlformats-officedocument.spreadsheetml.worksheet+xml"/>
  <Override PartName="/xl/worksheets/sheet88.xml" ContentType="application/vnd.openxmlformats-officedocument.spreadsheetml.worksheet+xml"/>
  <Override PartName="/xl/worksheets/sheet89.xml" ContentType="application/vnd.openxmlformats-officedocument.spreadsheetml.worksheet+xml"/>
  <Override PartName="/xl/worksheets/sheet90.xml" ContentType="application/vnd.openxmlformats-officedocument.spreadsheetml.worksheet+xml"/>
  <Override PartName="/xl/worksheets/sheet91.xml" ContentType="application/vnd.openxmlformats-officedocument.spreadsheetml.worksheet+xml"/>
  <Override PartName="/xl/worksheets/sheet92.xml" ContentType="application/vnd.openxmlformats-officedocument.spreadsheetml.worksheet+xml"/>
  <Override PartName="/xl/worksheets/sheet93.xml" ContentType="application/vnd.openxmlformats-officedocument.spreadsheetml.worksheet+xml"/>
  <Override PartName="/xl/worksheets/sheet94.xml" ContentType="application/vnd.openxmlformats-officedocument.spreadsheetml.worksheet+xml"/>
  <Override PartName="/xl/worksheets/sheet95.xml" ContentType="application/vnd.openxmlformats-officedocument.spreadsheetml.worksheet+xml"/>
  <Override PartName="/xl/worksheets/sheet96.xml" ContentType="application/vnd.openxmlformats-officedocument.spreadsheetml.worksheet+xml"/>
  <Override PartName="/xl/worksheets/sheet97.xml" ContentType="application/vnd.openxmlformats-officedocument.spreadsheetml.worksheet+xml"/>
  <Override PartName="/xl/worksheets/sheet98.xml" ContentType="application/vnd.openxmlformats-officedocument.spreadsheetml.worksheet+xml"/>
  <Override PartName="/xl/worksheets/sheet99.xml" ContentType="application/vnd.openxmlformats-officedocument.spreadsheetml.worksheet+xml"/>
  <Override PartName="/xl/worksheets/sheet100.xml" ContentType="application/vnd.openxmlformats-officedocument.spreadsheetml.worksheet+xml"/>
  <Override PartName="/xl/worksheets/sheet101.xml" ContentType="application/vnd.openxmlformats-officedocument.spreadsheetml.worksheet+xml"/>
  <Override PartName="/xl/worksheets/sheet102.xml" ContentType="application/vnd.openxmlformats-officedocument.spreadsheetml.worksheet+xml"/>
  <Override PartName="/xl/worksheets/sheet103.xml" ContentType="application/vnd.openxmlformats-officedocument.spreadsheetml.worksheet+xml"/>
  <Override PartName="/xl/worksheets/sheet104.xml" ContentType="application/vnd.openxmlformats-officedocument.spreadsheetml.worksheet+xml"/>
  <Override PartName="/xl/worksheets/sheet105.xml" ContentType="application/vnd.openxmlformats-officedocument.spreadsheetml.worksheet+xml"/>
  <Override PartName="/xl/worksheets/sheet106.xml" ContentType="application/vnd.openxmlformats-officedocument.spreadsheetml.worksheet+xml"/>
  <Override PartName="/xl/worksheets/sheet107.xml" ContentType="application/vnd.openxmlformats-officedocument.spreadsheetml.worksheet+xml"/>
  <Override PartName="/xl/worksheets/sheet108.xml" ContentType="application/vnd.openxmlformats-officedocument.spreadsheetml.worksheet+xml"/>
  <Override PartName="/xl/worksheets/sheet109.xml" ContentType="application/vnd.openxmlformats-officedocument.spreadsheetml.worksheet+xml"/>
  <Override PartName="/xl/worksheets/sheet110.xml" ContentType="application/vnd.openxmlformats-officedocument.spreadsheetml.worksheet+xml"/>
  <Override PartName="/xl/worksheets/sheet111.xml" ContentType="application/vnd.openxmlformats-officedocument.spreadsheetml.worksheet+xml"/>
  <Override PartName="/xl/worksheets/sheet112.xml" ContentType="application/vnd.openxmlformats-officedocument.spreadsheetml.worksheet+xml"/>
  <Override PartName="/xl/worksheets/sheet113.xml" ContentType="application/vnd.openxmlformats-officedocument.spreadsheetml.worksheet+xml"/>
  <Override PartName="/xl/worksheets/sheet114.xml" ContentType="application/vnd.openxmlformats-officedocument.spreadsheetml.worksheet+xml"/>
  <Override PartName="/xl/worksheets/sheet115.xml" ContentType="application/vnd.openxmlformats-officedocument.spreadsheetml.worksheet+xml"/>
  <Override PartName="/xl/worksheets/sheet116.xml" ContentType="application/vnd.openxmlformats-officedocument.spreadsheetml.worksheet+xml"/>
  <Override PartName="/xl/worksheets/sheet117.xml" ContentType="application/vnd.openxmlformats-officedocument.spreadsheetml.worksheet+xml"/>
  <Override PartName="/xl/worksheets/sheet118.xml" ContentType="application/vnd.openxmlformats-officedocument.spreadsheetml.worksheet+xml"/>
  <Override PartName="/xl/worksheets/sheet119.xml" ContentType="application/vnd.openxmlformats-officedocument.spreadsheetml.worksheet+xml"/>
  <Override PartName="/xl/worksheets/sheet120.xml" ContentType="application/vnd.openxmlformats-officedocument.spreadsheetml.worksheet+xml"/>
  <Override PartName="/xl/worksheets/sheet121.xml" ContentType="application/vnd.openxmlformats-officedocument.spreadsheetml.worksheet+xml"/>
  <Override PartName="/xl/worksheets/sheet122.xml" ContentType="application/vnd.openxmlformats-officedocument.spreadsheetml.worksheet+xml"/>
  <Override PartName="/xl/worksheets/sheet123.xml" ContentType="application/vnd.openxmlformats-officedocument.spreadsheetml.worksheet+xml"/>
  <Override PartName="/xl/worksheets/sheet124.xml" ContentType="application/vnd.openxmlformats-officedocument.spreadsheetml.worksheet+xml"/>
  <Override PartName="/xl/worksheets/sheet125.xml" ContentType="application/vnd.openxmlformats-officedocument.spreadsheetml.worksheet+xml"/>
  <Override PartName="/xl/worksheets/sheet126.xml" ContentType="application/vnd.openxmlformats-officedocument.spreadsheetml.worksheet+xml"/>
  <Override PartName="/xl/worksheets/sheet127.xml" ContentType="application/vnd.openxmlformats-officedocument.spreadsheetml.worksheet+xml"/>
  <Override PartName="/xl/worksheets/sheet128.xml" ContentType="application/vnd.openxmlformats-officedocument.spreadsheetml.worksheet+xml"/>
  <Override PartName="/xl/worksheets/sheet129.xml" ContentType="application/vnd.openxmlformats-officedocument.spreadsheetml.worksheet+xml"/>
  <Override PartName="/xl/worksheets/sheet130.xml" ContentType="application/vnd.openxmlformats-officedocument.spreadsheetml.worksheet+xml"/>
  <Override PartName="/xl/worksheets/sheet131.xml" ContentType="application/vnd.openxmlformats-officedocument.spreadsheetml.worksheet+xml"/>
  <Override PartName="/xl/worksheets/sheet132.xml" ContentType="application/vnd.openxmlformats-officedocument.spreadsheetml.worksheet+xml"/>
  <Override PartName="/xl/worksheets/sheet133.xml" ContentType="application/vnd.openxmlformats-officedocument.spreadsheetml.worksheet+xml"/>
  <Override PartName="/xl/worksheets/sheet134.xml" ContentType="application/vnd.openxmlformats-officedocument.spreadsheetml.worksheet+xml"/>
  <Override PartName="/xl/worksheets/sheet135.xml" ContentType="application/vnd.openxmlformats-officedocument.spreadsheetml.worksheet+xml"/>
  <Override PartName="/xl/worksheets/sheet136.xml" ContentType="application/vnd.openxmlformats-officedocument.spreadsheetml.worksheet+xml"/>
  <Override PartName="/xl/worksheets/sheet137.xml" ContentType="application/vnd.openxmlformats-officedocument.spreadsheetml.worksheet+xml"/>
  <Override PartName="/xl/worksheets/sheet138.xml" ContentType="application/vnd.openxmlformats-officedocument.spreadsheetml.worksheet+xml"/>
  <Override PartName="/xl/worksheets/sheet139.xml" ContentType="application/vnd.openxmlformats-officedocument.spreadsheetml.worksheet+xml"/>
  <Override PartName="/xl/worksheets/sheet140.xml" ContentType="application/vnd.openxmlformats-officedocument.spreadsheetml.worksheet+xml"/>
  <Override PartName="/xl/worksheets/sheet141.xml" ContentType="application/vnd.openxmlformats-officedocument.spreadsheetml.worksheet+xml"/>
  <Override PartName="/xl/worksheets/sheet142.xml" ContentType="application/vnd.openxmlformats-officedocument.spreadsheetml.worksheet+xml"/>
  <Override PartName="/xl/worksheets/sheet143.xml" ContentType="application/vnd.openxmlformats-officedocument.spreadsheetml.worksheet+xml"/>
  <Override PartName="/xl/worksheets/sheet144.xml" ContentType="application/vnd.openxmlformats-officedocument.spreadsheetml.worksheet+xml"/>
  <Override PartName="/xl/worksheets/sheet145.xml" ContentType="application/vnd.openxmlformats-officedocument.spreadsheetml.worksheet+xml"/>
  <Override PartName="/xl/worksheets/sheet146.xml" ContentType="application/vnd.openxmlformats-officedocument.spreadsheetml.worksheet+xml"/>
  <Override PartName="/xl/worksheets/sheet147.xml" ContentType="application/vnd.openxmlformats-officedocument.spreadsheetml.worksheet+xml"/>
  <Override PartName="/xl/worksheets/sheet148.xml" ContentType="application/vnd.openxmlformats-officedocument.spreadsheetml.worksheet+xml"/>
  <Override PartName="/xl/worksheets/sheet149.xml" ContentType="application/vnd.openxmlformats-officedocument.spreadsheetml.worksheet+xml"/>
  <Override PartName="/xl/worksheets/sheet150.xml" ContentType="application/vnd.openxmlformats-officedocument.spreadsheetml.worksheet+xml"/>
  <Override PartName="/xl/worksheets/sheet151.xml" ContentType="application/vnd.openxmlformats-officedocument.spreadsheetml.worksheet+xml"/>
  <Override PartName="/xl/worksheets/sheet152.xml" ContentType="application/vnd.openxmlformats-officedocument.spreadsheetml.worksheet+xml"/>
  <Override PartName="/xl/worksheets/sheet153.xml" ContentType="application/vnd.openxmlformats-officedocument.spreadsheetml.worksheet+xml"/>
  <Override PartName="/xl/worksheets/sheet154.xml" ContentType="application/vnd.openxmlformats-officedocument.spreadsheetml.worksheet+xml"/>
  <Override PartName="/xl/worksheets/sheet155.xml" ContentType="application/vnd.openxmlformats-officedocument.spreadsheetml.worksheet+xml"/>
  <Override PartName="/xl/worksheets/sheet156.xml" ContentType="application/vnd.openxmlformats-officedocument.spreadsheetml.worksheet+xml"/>
  <Override PartName="/xl/worksheets/sheet157.xml" ContentType="application/vnd.openxmlformats-officedocument.spreadsheetml.worksheet+xml"/>
  <Override PartName="/xl/worksheets/sheet158.xml" ContentType="application/vnd.openxmlformats-officedocument.spreadsheetml.worksheet+xml"/>
  <Override PartName="/xl/worksheets/sheet159.xml" ContentType="application/vnd.openxmlformats-officedocument.spreadsheetml.worksheet+xml"/>
  <Override PartName="/xl/worksheets/sheet160.xml" ContentType="application/vnd.openxmlformats-officedocument.spreadsheetml.worksheet+xml"/>
  <Override PartName="/xl/worksheets/sheet161.xml" ContentType="application/vnd.openxmlformats-officedocument.spreadsheetml.worksheet+xml"/>
  <Override PartName="/xl/worksheets/sheet162.xml" ContentType="application/vnd.openxmlformats-officedocument.spreadsheetml.worksheet+xml"/>
  <Override PartName="/xl/worksheets/sheet163.xml" ContentType="application/vnd.openxmlformats-officedocument.spreadsheetml.worksheet+xml"/>
  <Override PartName="/xl/worksheets/sheet164.xml" ContentType="application/vnd.openxmlformats-officedocument.spreadsheetml.worksheet+xml"/>
  <Override PartName="/xl/worksheets/sheet165.xml" ContentType="application/vnd.openxmlformats-officedocument.spreadsheetml.worksheet+xml"/>
  <Override PartName="/xl/worksheets/sheet166.xml" ContentType="application/vnd.openxmlformats-officedocument.spreadsheetml.worksheet+xml"/>
  <Override PartName="/xl/worksheets/sheet167.xml" ContentType="application/vnd.openxmlformats-officedocument.spreadsheetml.worksheet+xml"/>
  <Override PartName="/xl/worksheets/sheet168.xml" ContentType="application/vnd.openxmlformats-officedocument.spreadsheetml.worksheet+xml"/>
  <Override PartName="/xl/worksheets/sheet169.xml" ContentType="application/vnd.openxmlformats-officedocument.spreadsheetml.worksheet+xml"/>
  <Override PartName="/xl/worksheets/sheet170.xml" ContentType="application/vnd.openxmlformats-officedocument.spreadsheetml.worksheet+xml"/>
  <Override PartName="/xl/worksheets/sheet171.xml" ContentType="application/vnd.openxmlformats-officedocument.spreadsheetml.worksheet+xml"/>
  <Override PartName="/xl/worksheets/sheet172.xml" ContentType="application/vnd.openxmlformats-officedocument.spreadsheetml.worksheet+xml"/>
  <Override PartName="/xl/worksheets/sheet173.xml" ContentType="application/vnd.openxmlformats-officedocument.spreadsheetml.worksheet+xml"/>
  <Override PartName="/xl/worksheets/sheet174.xml" ContentType="application/vnd.openxmlformats-officedocument.spreadsheetml.worksheet+xml"/>
  <Override PartName="/xl/worksheets/sheet175.xml" ContentType="application/vnd.openxmlformats-officedocument.spreadsheetml.worksheet+xml"/>
  <Override PartName="/xl/worksheets/sheet176.xml" ContentType="application/vnd.openxmlformats-officedocument.spreadsheetml.worksheet+xml"/>
  <Override PartName="/xl/worksheets/sheet177.xml" ContentType="application/vnd.openxmlformats-officedocument.spreadsheetml.worksheet+xml"/>
  <Override PartName="/xl/worksheets/sheet178.xml" ContentType="application/vnd.openxmlformats-officedocument.spreadsheetml.worksheet+xml"/>
  <Override PartName="/xl/worksheets/sheet179.xml" ContentType="application/vnd.openxmlformats-officedocument.spreadsheetml.worksheet+xml"/>
  <Override PartName="/xl/worksheets/sheet180.xml" ContentType="application/vnd.openxmlformats-officedocument.spreadsheetml.worksheet+xml"/>
  <Override PartName="/xl/worksheets/sheet181.xml" ContentType="application/vnd.openxmlformats-officedocument.spreadsheetml.worksheet+xml"/>
  <Override PartName="/xl/worksheets/sheet182.xml" ContentType="application/vnd.openxmlformats-officedocument.spreadsheetml.worksheet+xml"/>
  <Override PartName="/xl/worksheets/sheet183.xml" ContentType="application/vnd.openxmlformats-officedocument.spreadsheetml.worksheet+xml"/>
  <Override PartName="/xl/worksheets/sheet184.xml" ContentType="application/vnd.openxmlformats-officedocument.spreadsheetml.worksheet+xml"/>
  <Override PartName="/xl/worksheets/sheet185.xml" ContentType="application/vnd.openxmlformats-officedocument.spreadsheetml.worksheet+xml"/>
  <Override PartName="/xl/worksheets/sheet186.xml" ContentType="application/vnd.openxmlformats-officedocument.spreadsheetml.worksheet+xml"/>
  <Override PartName="/xl/worksheets/sheet187.xml" ContentType="application/vnd.openxmlformats-officedocument.spreadsheetml.worksheet+xml"/>
  <Override PartName="/xl/worksheets/sheet188.xml" ContentType="application/vnd.openxmlformats-officedocument.spreadsheetml.worksheet+xml"/>
  <Override PartName="/xl/worksheets/sheet189.xml" ContentType="application/vnd.openxmlformats-officedocument.spreadsheetml.worksheet+xml"/>
  <Override PartName="/xl/worksheets/sheet190.xml" ContentType="application/vnd.openxmlformats-officedocument.spreadsheetml.worksheet+xml"/>
  <Override PartName="/xl/worksheets/sheet191.xml" ContentType="application/vnd.openxmlformats-officedocument.spreadsheetml.worksheet+xml"/>
  <Override PartName="/xl/worksheets/sheet192.xml" ContentType="application/vnd.openxmlformats-officedocument.spreadsheetml.worksheet+xml"/>
  <Override PartName="/xl/worksheets/sheet193.xml" ContentType="application/vnd.openxmlformats-officedocument.spreadsheetml.worksheet+xml"/>
  <Override PartName="/xl/worksheets/sheet194.xml" ContentType="application/vnd.openxmlformats-officedocument.spreadsheetml.worksheet+xml"/>
  <Override PartName="/xl/worksheets/sheet195.xml" ContentType="application/vnd.openxmlformats-officedocument.spreadsheetml.worksheet+xml"/>
  <Override PartName="/xl/worksheets/sheet196.xml" ContentType="application/vnd.openxmlformats-officedocument.spreadsheetml.worksheet+xml"/>
  <Override PartName="/xl/worksheets/sheet197.xml" ContentType="application/vnd.openxmlformats-officedocument.spreadsheetml.worksheet+xml"/>
  <Override PartName="/xl/worksheets/sheet198.xml" ContentType="application/vnd.openxmlformats-officedocument.spreadsheetml.worksheet+xml"/>
  <Override PartName="/xl/worksheets/sheet199.xml" ContentType="application/vnd.openxmlformats-officedocument.spreadsheetml.worksheet+xml"/>
  <Override PartName="/xl/worksheets/sheet200.xml" ContentType="application/vnd.openxmlformats-officedocument.spreadsheetml.worksheet+xml"/>
  <Override PartName="/xl/worksheets/sheet201.xml" ContentType="application/vnd.openxmlformats-officedocument.spreadsheetml.worksheet+xml"/>
  <Override PartName="/xl/worksheets/sheet202.xml" ContentType="application/vnd.openxmlformats-officedocument.spreadsheetml.worksheet+xml"/>
  <Override PartName="/xl/worksheets/sheet203.xml" ContentType="application/vnd.openxmlformats-officedocument.spreadsheetml.worksheet+xml"/>
  <Override PartName="/xl/worksheets/sheet204.xml" ContentType="application/vnd.openxmlformats-officedocument.spreadsheetml.worksheet+xml"/>
  <Override PartName="/xl/worksheets/sheet205.xml" ContentType="application/vnd.openxmlformats-officedocument.spreadsheetml.worksheet+xml"/>
  <Override PartName="/xl/worksheets/sheet206.xml" ContentType="application/vnd.openxmlformats-officedocument.spreadsheetml.worksheet+xml"/>
  <Override PartName="/xl/worksheets/sheet207.xml" ContentType="application/vnd.openxmlformats-officedocument.spreadsheetml.worksheet+xml"/>
  <Override PartName="/xl/worksheets/sheet208.xml" ContentType="application/vnd.openxmlformats-officedocument.spreadsheetml.worksheet+xml"/>
  <Override PartName="/xl/worksheets/sheet209.xml" ContentType="application/vnd.openxmlformats-officedocument.spreadsheetml.worksheet+xml"/>
  <Override PartName="/xl/worksheets/sheet210.xml" ContentType="application/vnd.openxmlformats-officedocument.spreadsheetml.worksheet+xml"/>
  <Override PartName="/xl/worksheets/sheet211.xml" ContentType="application/vnd.openxmlformats-officedocument.spreadsheetml.worksheet+xml"/>
  <Override PartName="/xl/worksheets/sheet212.xml" ContentType="application/vnd.openxmlformats-officedocument.spreadsheetml.worksheet+xml"/>
  <Override PartName="/xl/worksheets/sheet213.xml" ContentType="application/vnd.openxmlformats-officedocument.spreadsheetml.worksheet+xml"/>
  <Override PartName="/xl/worksheets/sheet214.xml" ContentType="application/vnd.openxmlformats-officedocument.spreadsheetml.worksheet+xml"/>
  <Override PartName="/xl/worksheets/sheet215.xml" ContentType="application/vnd.openxmlformats-officedocument.spreadsheetml.worksheet+xml"/>
  <Override PartName="/xl/worksheets/sheet216.xml" ContentType="application/vnd.openxmlformats-officedocument.spreadsheetml.worksheet+xml"/>
  <Override PartName="/xl/worksheets/sheet217.xml" ContentType="application/vnd.openxmlformats-officedocument.spreadsheetml.worksheet+xml"/>
  <Override PartName="/xl/worksheets/sheet218.xml" ContentType="application/vnd.openxmlformats-officedocument.spreadsheetml.worksheet+xml"/>
  <Override PartName="/xl/worksheets/sheet219.xml" ContentType="application/vnd.openxmlformats-officedocument.spreadsheetml.worksheet+xml"/>
  <Override PartName="/xl/worksheets/sheet220.xml" ContentType="application/vnd.openxmlformats-officedocument.spreadsheetml.worksheet+xml"/>
  <Override PartName="/xl/worksheets/sheet221.xml" ContentType="application/vnd.openxmlformats-officedocument.spreadsheetml.worksheet+xml"/>
  <Override PartName="/xl/worksheets/sheet222.xml" ContentType="application/vnd.openxmlformats-officedocument.spreadsheetml.worksheet+xml"/>
  <Override PartName="/xl/worksheets/sheet223.xml" ContentType="application/vnd.openxmlformats-officedocument.spreadsheetml.worksheet+xml"/>
  <Override PartName="/xl/worksheets/sheet224.xml" ContentType="application/vnd.openxmlformats-officedocument.spreadsheetml.worksheet+xml"/>
  <Override PartName="/xl/worksheets/sheet225.xml" ContentType="application/vnd.openxmlformats-officedocument.spreadsheetml.worksheet+xml"/>
  <Override PartName="/xl/worksheets/sheet226.xml" ContentType="application/vnd.openxmlformats-officedocument.spreadsheetml.worksheet+xml"/>
  <Override PartName="/xl/worksheets/sheet227.xml" ContentType="application/vnd.openxmlformats-officedocument.spreadsheetml.worksheet+xml"/>
  <Override PartName="/xl/worksheets/sheet228.xml" ContentType="application/vnd.openxmlformats-officedocument.spreadsheetml.worksheet+xml"/>
  <Override PartName="/xl/worksheets/sheet229.xml" ContentType="application/vnd.openxmlformats-officedocument.spreadsheetml.worksheet+xml"/>
  <Override PartName="/xl/worksheets/sheet230.xml" ContentType="application/vnd.openxmlformats-officedocument.spreadsheetml.worksheet+xml"/>
  <Override PartName="/xl/worksheets/sheet231.xml" ContentType="application/vnd.openxmlformats-officedocument.spreadsheetml.worksheet+xml"/>
  <Override PartName="/xl/worksheets/sheet232.xml" ContentType="application/vnd.openxmlformats-officedocument.spreadsheetml.worksheet+xml"/>
  <Override PartName="/xl/worksheets/sheet233.xml" ContentType="application/vnd.openxmlformats-officedocument.spreadsheetml.worksheet+xml"/>
  <Override PartName="/xl/worksheets/sheet234.xml" ContentType="application/vnd.openxmlformats-officedocument.spreadsheetml.worksheet+xml"/>
  <Override PartName="/xl/worksheets/sheet235.xml" ContentType="application/vnd.openxmlformats-officedocument.spreadsheetml.worksheet+xml"/>
  <Override PartName="/xl/worksheets/sheet236.xml" ContentType="application/vnd.openxmlformats-officedocument.spreadsheetml.worksheet+xml"/>
  <Override PartName="/xl/worksheets/sheet237.xml" ContentType="application/vnd.openxmlformats-officedocument.spreadsheetml.worksheet+xml"/>
  <Override PartName="/xl/worksheets/sheet238.xml" ContentType="application/vnd.openxmlformats-officedocument.spreadsheetml.worksheet+xml"/>
  <Override PartName="/xl/worksheets/sheet239.xml" ContentType="application/vnd.openxmlformats-officedocument.spreadsheetml.worksheet+xml"/>
  <Override PartName="/xl/worksheets/sheet240.xml" ContentType="application/vnd.openxmlformats-officedocument.spreadsheetml.worksheet+xml"/>
  <Override PartName="/xl/worksheets/sheet241.xml" ContentType="application/vnd.openxmlformats-officedocument.spreadsheetml.worksheet+xml"/>
  <Override PartName="/xl/worksheets/sheet242.xml" ContentType="application/vnd.openxmlformats-officedocument.spreadsheetml.worksheet+xml"/>
  <Override PartName="/xl/worksheets/sheet243.xml" ContentType="application/vnd.openxmlformats-officedocument.spreadsheetml.worksheet+xml"/>
  <Override PartName="/xl/worksheets/sheet244.xml" ContentType="application/vnd.openxmlformats-officedocument.spreadsheetml.worksheet+xml"/>
  <Override PartName="/xl/worksheets/sheet245.xml" ContentType="application/vnd.openxmlformats-officedocument.spreadsheetml.worksheet+xml"/>
  <Override PartName="/xl/worksheets/sheet246.xml" ContentType="application/vnd.openxmlformats-officedocument.spreadsheetml.worksheet+xml"/>
  <Override PartName="/xl/worksheets/sheet247.xml" ContentType="application/vnd.openxmlformats-officedocument.spreadsheetml.worksheet+xml"/>
  <Override PartName="/xl/worksheets/sheet248.xml" ContentType="application/vnd.openxmlformats-officedocument.spreadsheetml.worksheet+xml"/>
  <Override PartName="/xl/worksheets/sheet249.xml" ContentType="application/vnd.openxmlformats-officedocument.spreadsheetml.worksheet+xml"/>
  <Override PartName="/xl/worksheets/sheet250.xml" ContentType="application/vnd.openxmlformats-officedocument.spreadsheetml.worksheet+xml"/>
  <Override PartName="/xl/worksheets/sheet251.xml" ContentType="application/vnd.openxmlformats-officedocument.spreadsheetml.worksheet+xml"/>
  <Override PartName="/xl/worksheets/sheet252.xml" ContentType="application/vnd.openxmlformats-officedocument.spreadsheetml.worksheet+xml"/>
  <Override PartName="/xl/worksheets/sheet253.xml" ContentType="application/vnd.openxmlformats-officedocument.spreadsheetml.worksheet+xml"/>
  <Override PartName="/xl/worksheets/sheet254.xml" ContentType="application/vnd.openxmlformats-officedocument.spreadsheetml.worksheet+xml"/>
  <Override PartName="/xl/worksheets/sheet255.xml" ContentType="application/vnd.openxmlformats-officedocument.spreadsheetml.worksheet+xml"/>
  <Override PartName="/xl/worksheets/sheet256.xml" ContentType="application/vnd.openxmlformats-officedocument.spreadsheetml.worksheet+xml"/>
  <Override PartName="/xl/worksheets/sheet257.xml" ContentType="application/vnd.openxmlformats-officedocument.spreadsheetml.worksheet+xml"/>
  <Override PartName="/xl/worksheets/sheet258.xml" ContentType="application/vnd.openxmlformats-officedocument.spreadsheetml.worksheet+xml"/>
  <Override PartName="/xl/worksheets/sheet259.xml" ContentType="application/vnd.openxmlformats-officedocument.spreadsheetml.worksheet+xml"/>
  <Override PartName="/xl/worksheets/sheet260.xml" ContentType="application/vnd.openxmlformats-officedocument.spreadsheetml.worksheet+xml"/>
  <Override PartName="/xl/worksheets/sheet261.xml" ContentType="application/vnd.openxmlformats-officedocument.spreadsheetml.worksheet+xml"/>
  <Override PartName="/xl/worksheets/sheet262.xml" ContentType="application/vnd.openxmlformats-officedocument.spreadsheetml.worksheet+xml"/>
  <Override PartName="/xl/worksheets/sheet263.xml" ContentType="application/vnd.openxmlformats-officedocument.spreadsheetml.worksheet+xml"/>
  <Override PartName="/xl/worksheets/sheet264.xml" ContentType="application/vnd.openxmlformats-officedocument.spreadsheetml.worksheet+xml"/>
  <Override PartName="/xl/worksheets/sheet265.xml" ContentType="application/vnd.openxmlformats-officedocument.spreadsheetml.worksheet+xml"/>
  <Override PartName="/xl/worksheets/sheet266.xml" ContentType="application/vnd.openxmlformats-officedocument.spreadsheetml.worksheet+xml"/>
  <Override PartName="/xl/worksheets/sheet267.xml" ContentType="application/vnd.openxmlformats-officedocument.spreadsheetml.worksheet+xml"/>
  <Override PartName="/xl/worksheets/sheet268.xml" ContentType="application/vnd.openxmlformats-officedocument.spreadsheetml.worksheet+xml"/>
  <Override PartName="/xl/worksheets/sheet269.xml" ContentType="application/vnd.openxmlformats-officedocument.spreadsheetml.worksheet+xml"/>
  <Override PartName="/xl/worksheets/sheet270.xml" ContentType="application/vnd.openxmlformats-officedocument.spreadsheetml.worksheet+xml"/>
  <Override PartName="/xl/worksheets/sheet271.xml" ContentType="application/vnd.openxmlformats-officedocument.spreadsheetml.worksheet+xml"/>
  <Override PartName="/xl/worksheets/sheet272.xml" ContentType="application/vnd.openxmlformats-officedocument.spreadsheetml.worksheet+xml"/>
  <Override PartName="/xl/worksheets/sheet273.xml" ContentType="application/vnd.openxmlformats-officedocument.spreadsheetml.worksheet+xml"/>
  <Override PartName="/xl/worksheets/sheet274.xml" ContentType="application/vnd.openxmlformats-officedocument.spreadsheetml.worksheet+xml"/>
  <Override PartName="/xl/worksheets/sheet275.xml" ContentType="application/vnd.openxmlformats-officedocument.spreadsheetml.worksheet+xml"/>
  <Override PartName="/xl/worksheets/sheet276.xml" ContentType="application/vnd.openxmlformats-officedocument.spreadsheetml.worksheet+xml"/>
  <Override PartName="/xl/worksheets/sheet277.xml" ContentType="application/vnd.openxmlformats-officedocument.spreadsheetml.worksheet+xml"/>
  <Override PartName="/xl/worksheets/sheet278.xml" ContentType="application/vnd.openxmlformats-officedocument.spreadsheetml.worksheet+xml"/>
  <Override PartName="/xl/worksheets/sheet279.xml" ContentType="application/vnd.openxmlformats-officedocument.spreadsheetml.worksheet+xml"/>
  <Override PartName="/xl/worksheets/sheet280.xml" ContentType="application/vnd.openxmlformats-officedocument.spreadsheetml.worksheet+xml"/>
  <Override PartName="/xl/worksheets/sheet281.xml" ContentType="application/vnd.openxmlformats-officedocument.spreadsheetml.worksheet+xml"/>
  <Override PartName="/xl/worksheets/sheet282.xml" ContentType="application/vnd.openxmlformats-officedocument.spreadsheetml.worksheet+xml"/>
  <Override PartName="/xl/worksheets/sheet283.xml" ContentType="application/vnd.openxmlformats-officedocument.spreadsheetml.worksheet+xml"/>
  <Override PartName="/xl/worksheets/sheet284.xml" ContentType="application/vnd.openxmlformats-officedocument.spreadsheetml.worksheet+xml"/>
  <Override PartName="/xl/worksheets/sheet285.xml" ContentType="application/vnd.openxmlformats-officedocument.spreadsheetml.worksheet+xml"/>
  <Override PartName="/xl/worksheets/sheet286.xml" ContentType="application/vnd.openxmlformats-officedocument.spreadsheetml.worksheet+xml"/>
  <Override PartName="/xl/worksheets/sheet287.xml" ContentType="application/vnd.openxmlformats-officedocument.spreadsheetml.worksheet+xml"/>
  <Override PartName="/xl/worksheets/sheet288.xml" ContentType="application/vnd.openxmlformats-officedocument.spreadsheetml.worksheet+xml"/>
  <Override PartName="/xl/worksheets/sheet289.xml" ContentType="application/vnd.openxmlformats-officedocument.spreadsheetml.worksheet+xml"/>
  <Override PartName="/xl/worksheets/sheet290.xml" ContentType="application/vnd.openxmlformats-officedocument.spreadsheetml.worksheet+xml"/>
  <Override PartName="/xl/worksheets/sheet291.xml" ContentType="application/vnd.openxmlformats-officedocument.spreadsheetml.worksheet+xml"/>
  <Override PartName="/xl/worksheets/sheet292.xml" ContentType="application/vnd.openxmlformats-officedocument.spreadsheetml.worksheet+xml"/>
  <Override PartName="/xl/worksheets/sheet293.xml" ContentType="application/vnd.openxmlformats-officedocument.spreadsheetml.worksheet+xml"/>
  <Override PartName="/xl/worksheets/sheet294.xml" ContentType="application/vnd.openxmlformats-officedocument.spreadsheetml.worksheet+xml"/>
  <Override PartName="/xl/worksheets/sheet295.xml" ContentType="application/vnd.openxmlformats-officedocument.spreadsheetml.worksheet+xml"/>
  <Override PartName="/xl/worksheets/sheet296.xml" ContentType="application/vnd.openxmlformats-officedocument.spreadsheetml.worksheet+xml"/>
  <Override PartName="/xl/worksheets/sheet297.xml" ContentType="application/vnd.openxmlformats-officedocument.spreadsheetml.worksheet+xml"/>
  <Override PartName="/xl/worksheets/sheet298.xml" ContentType="application/vnd.openxmlformats-officedocument.spreadsheetml.worksheet+xml"/>
  <Override PartName="/xl/worksheets/sheet299.xml" ContentType="application/vnd.openxmlformats-officedocument.spreadsheetml.worksheet+xml"/>
  <Override PartName="/xl/worksheets/sheet300.xml" ContentType="application/vnd.openxmlformats-officedocument.spreadsheetml.worksheet+xml"/>
  <Override PartName="/xl/worksheets/sheet301.xml" ContentType="application/vnd.openxmlformats-officedocument.spreadsheetml.worksheet+xml"/>
  <Override PartName="/xl/worksheets/sheet302.xml" ContentType="application/vnd.openxmlformats-officedocument.spreadsheetml.worksheet+xml"/>
  <Override PartName="/xl/worksheets/sheet303.xml" ContentType="application/vnd.openxmlformats-officedocument.spreadsheetml.worksheet+xml"/>
  <Override PartName="/xl/worksheets/sheet304.xml" ContentType="application/vnd.openxmlformats-officedocument.spreadsheetml.worksheet+xml"/>
  <Override PartName="/xl/worksheets/sheet305.xml" ContentType="application/vnd.openxmlformats-officedocument.spreadsheetml.worksheet+xml"/>
  <Override PartName="/xl/worksheets/sheet306.xml" ContentType="application/vnd.openxmlformats-officedocument.spreadsheetml.worksheet+xml"/>
  <Override PartName="/xl/worksheets/sheet307.xml" ContentType="application/vnd.openxmlformats-officedocument.spreadsheetml.worksheet+xml"/>
  <Override PartName="/xl/worksheets/sheet308.xml" ContentType="application/vnd.openxmlformats-officedocument.spreadsheetml.worksheet+xml"/>
  <Override PartName="/xl/worksheets/sheet309.xml" ContentType="application/vnd.openxmlformats-officedocument.spreadsheetml.worksheet+xml"/>
  <Override PartName="/xl/worksheets/sheet310.xml" ContentType="application/vnd.openxmlformats-officedocument.spreadsheetml.worksheet+xml"/>
  <Override PartName="/xl/worksheets/sheet311.xml" ContentType="application/vnd.openxmlformats-officedocument.spreadsheetml.worksheet+xml"/>
  <Override PartName="/xl/worksheets/sheet312.xml" ContentType="application/vnd.openxmlformats-officedocument.spreadsheetml.worksheet+xml"/>
  <Override PartName="/xl/worksheets/sheet313.xml" ContentType="application/vnd.openxmlformats-officedocument.spreadsheetml.worksheet+xml"/>
  <Override PartName="/xl/worksheets/sheet314.xml" ContentType="application/vnd.openxmlformats-officedocument.spreadsheetml.worksheet+xml"/>
  <Override PartName="/xl/worksheets/sheet315.xml" ContentType="application/vnd.openxmlformats-officedocument.spreadsheetml.worksheet+xml"/>
  <Override PartName="/xl/worksheets/sheet316.xml" ContentType="application/vnd.openxmlformats-officedocument.spreadsheetml.worksheet+xml"/>
  <Override PartName="/xl/worksheets/sheet317.xml" ContentType="application/vnd.openxmlformats-officedocument.spreadsheetml.worksheet+xml"/>
  <Override PartName="/xl/worksheets/sheet318.xml" ContentType="application/vnd.openxmlformats-officedocument.spreadsheetml.worksheet+xml"/>
  <Override PartName="/xl/worksheets/sheet319.xml" ContentType="application/vnd.openxmlformats-officedocument.spreadsheetml.worksheet+xml"/>
  <Override PartName="/xl/worksheets/sheet320.xml" ContentType="application/vnd.openxmlformats-officedocument.spreadsheetml.worksheet+xml"/>
  <Override PartName="/xl/worksheets/sheet321.xml" ContentType="application/vnd.openxmlformats-officedocument.spreadsheetml.worksheet+xml"/>
  <Override PartName="/xl/worksheets/sheet322.xml" ContentType="application/vnd.openxmlformats-officedocument.spreadsheetml.worksheet+xml"/>
  <Override PartName="/xl/worksheets/sheet323.xml" ContentType="application/vnd.openxmlformats-officedocument.spreadsheetml.worksheet+xml"/>
  <Override PartName="/xl/worksheets/sheet324.xml" ContentType="application/vnd.openxmlformats-officedocument.spreadsheetml.worksheet+xml"/>
  <Override PartName="/xl/worksheets/sheet325.xml" ContentType="application/vnd.openxmlformats-officedocument.spreadsheetml.worksheet+xml"/>
  <Override PartName="/xl/worksheets/sheet326.xml" ContentType="application/vnd.openxmlformats-officedocument.spreadsheetml.worksheet+xml"/>
  <Override PartName="/xl/worksheets/sheet327.xml" ContentType="application/vnd.openxmlformats-officedocument.spreadsheetml.worksheet+xml"/>
  <Override PartName="/xl/worksheets/sheet328.xml" ContentType="application/vnd.openxmlformats-officedocument.spreadsheetml.worksheet+xml"/>
  <Override PartName="/xl/worksheets/sheet329.xml" ContentType="application/vnd.openxmlformats-officedocument.spreadsheetml.worksheet+xml"/>
  <Override PartName="/xl/worksheets/sheet330.xml" ContentType="application/vnd.openxmlformats-officedocument.spreadsheetml.worksheet+xml"/>
  <Override PartName="/xl/worksheets/sheet331.xml" ContentType="application/vnd.openxmlformats-officedocument.spreadsheetml.worksheet+xml"/>
  <Override PartName="/xl/worksheets/sheet332.xml" ContentType="application/vnd.openxmlformats-officedocument.spreadsheetml.worksheet+xml"/>
  <Override PartName="/xl/worksheets/sheet333.xml" ContentType="application/vnd.openxmlformats-officedocument.spreadsheetml.worksheet+xml"/>
  <Override PartName="/xl/worksheets/sheet334.xml" ContentType="application/vnd.openxmlformats-officedocument.spreadsheetml.worksheet+xml"/>
  <Override PartName="/xl/worksheets/sheet335.xml" ContentType="application/vnd.openxmlformats-officedocument.spreadsheetml.worksheet+xml"/>
  <Override PartName="/xl/worksheets/sheet336.xml" ContentType="application/vnd.openxmlformats-officedocument.spreadsheetml.worksheet+xml"/>
  <Override PartName="/xl/worksheets/sheet337.xml" ContentType="application/vnd.openxmlformats-officedocument.spreadsheetml.worksheet+xml"/>
  <Override PartName="/xl/worksheets/sheet338.xml" ContentType="application/vnd.openxmlformats-officedocument.spreadsheetml.worksheet+xml"/>
  <Override PartName="/xl/worksheets/sheet339.xml" ContentType="application/vnd.openxmlformats-officedocument.spreadsheetml.worksheet+xml"/>
  <Override PartName="/xl/worksheets/sheet340.xml" ContentType="application/vnd.openxmlformats-officedocument.spreadsheetml.worksheet+xml"/>
  <Override PartName="/xl/worksheets/sheet341.xml" ContentType="application/vnd.openxmlformats-officedocument.spreadsheetml.worksheet+xml"/>
  <Override PartName="/xl/worksheets/sheet342.xml" ContentType="application/vnd.openxmlformats-officedocument.spreadsheetml.worksheet+xml"/>
  <Override PartName="/xl/worksheets/sheet343.xml" ContentType="application/vnd.openxmlformats-officedocument.spreadsheetml.worksheet+xml"/>
  <Override PartName="/xl/worksheets/sheet344.xml" ContentType="application/vnd.openxmlformats-officedocument.spreadsheetml.worksheet+xml"/>
  <Override PartName="/xl/worksheets/sheet345.xml" ContentType="application/vnd.openxmlformats-officedocument.spreadsheetml.worksheet+xml"/>
  <Override PartName="/xl/worksheets/sheet346.xml" ContentType="application/vnd.openxmlformats-officedocument.spreadsheetml.worksheet+xml"/>
  <Override PartName="/xl/worksheets/sheet347.xml" ContentType="application/vnd.openxmlformats-officedocument.spreadsheetml.worksheet+xml"/>
  <Override PartName="/xl/worksheets/sheet348.xml" ContentType="application/vnd.openxmlformats-officedocument.spreadsheetml.worksheet+xml"/>
  <Override PartName="/xl/worksheets/sheet349.xml" ContentType="application/vnd.openxmlformats-officedocument.spreadsheetml.worksheet+xml"/>
  <Override PartName="/xl/worksheets/sheet350.xml" ContentType="application/vnd.openxmlformats-officedocument.spreadsheetml.worksheet+xml"/>
  <Override PartName="/xl/worksheets/sheet351.xml" ContentType="application/vnd.openxmlformats-officedocument.spreadsheetml.worksheet+xml"/>
  <Override PartName="/xl/worksheets/sheet352.xml" ContentType="application/vnd.openxmlformats-officedocument.spreadsheetml.worksheet+xml"/>
  <Override PartName="/xl/worksheets/sheet353.xml" ContentType="application/vnd.openxmlformats-officedocument.spreadsheetml.worksheet+xml"/>
  <Override PartName="/xl/worksheets/sheet354.xml" ContentType="application/vnd.openxmlformats-officedocument.spreadsheetml.worksheet+xml"/>
  <Override PartName="/xl/worksheets/sheet355.xml" ContentType="application/vnd.openxmlformats-officedocument.spreadsheetml.worksheet+xml"/>
  <Override PartName="/xl/worksheets/sheet356.xml" ContentType="application/vnd.openxmlformats-officedocument.spreadsheetml.worksheet+xml"/>
  <Override PartName="/xl/worksheets/sheet357.xml" ContentType="application/vnd.openxmlformats-officedocument.spreadsheetml.worksheet+xml"/>
  <Override PartName="/xl/worksheets/sheet358.xml" ContentType="application/vnd.openxmlformats-officedocument.spreadsheetml.worksheet+xml"/>
  <Override PartName="/xl/worksheets/sheet359.xml" ContentType="application/vnd.openxmlformats-officedocument.spreadsheetml.worksheet+xml"/>
  <Override PartName="/xl/worksheets/sheet360.xml" ContentType="application/vnd.openxmlformats-officedocument.spreadsheetml.worksheet+xml"/>
  <Override PartName="/xl/worksheets/sheet361.xml" ContentType="application/vnd.openxmlformats-officedocument.spreadsheetml.worksheet+xml"/>
  <Override PartName="/xl/worksheets/sheet362.xml" ContentType="application/vnd.openxmlformats-officedocument.spreadsheetml.worksheet+xml"/>
  <Override PartName="/xl/worksheets/sheet363.xml" ContentType="application/vnd.openxmlformats-officedocument.spreadsheetml.worksheet+xml"/>
  <Override PartName="/xl/worksheets/sheet364.xml" ContentType="application/vnd.openxmlformats-officedocument.spreadsheetml.worksheet+xml"/>
  <Override PartName="/xl/worksheets/sheet365.xml" ContentType="application/vnd.openxmlformats-officedocument.spreadsheetml.worksheet+xml"/>
  <Override PartName="/xl/worksheets/sheet366.xml" ContentType="application/vnd.openxmlformats-officedocument.spreadsheetml.worksheet+xml"/>
  <Override PartName="/xl/worksheets/sheet367.xml" ContentType="application/vnd.openxmlformats-officedocument.spreadsheetml.worksheet+xml"/>
  <Override PartName="/xl/worksheets/sheet368.xml" ContentType="application/vnd.openxmlformats-officedocument.spreadsheetml.worksheet+xml"/>
  <Override PartName="/xl/worksheets/sheet369.xml" ContentType="application/vnd.openxmlformats-officedocument.spreadsheetml.worksheet+xml"/>
  <Override PartName="/xl/worksheets/sheet370.xml" ContentType="application/vnd.openxmlformats-officedocument.spreadsheetml.worksheet+xml"/>
  <Override PartName="/xl/worksheets/sheet371.xml" ContentType="application/vnd.openxmlformats-officedocument.spreadsheetml.worksheet+xml"/>
  <Override PartName="/xl/worksheets/sheet372.xml" ContentType="application/vnd.openxmlformats-officedocument.spreadsheetml.worksheet+xml"/>
  <Override PartName="/xl/worksheets/sheet373.xml" ContentType="application/vnd.openxmlformats-officedocument.spreadsheetml.worksheet+xml"/>
  <Override PartName="/xl/worksheets/sheet374.xml" ContentType="application/vnd.openxmlformats-officedocument.spreadsheetml.worksheet+xml"/>
  <Override PartName="/xl/worksheets/sheet375.xml" ContentType="application/vnd.openxmlformats-officedocument.spreadsheetml.worksheet+xml"/>
  <Override PartName="/xl/worksheets/sheet376.xml" ContentType="application/vnd.openxmlformats-officedocument.spreadsheetml.worksheet+xml"/>
  <Override PartName="/xl/worksheets/sheet377.xml" ContentType="application/vnd.openxmlformats-officedocument.spreadsheetml.worksheet+xml"/>
  <Override PartName="/xl/worksheets/sheet378.xml" ContentType="application/vnd.openxmlformats-officedocument.spreadsheetml.worksheet+xml"/>
  <Override PartName="/xl/worksheets/sheet379.xml" ContentType="application/vnd.openxmlformats-officedocument.spreadsheetml.worksheet+xml"/>
  <Override PartName="/xl/worksheets/sheet380.xml" ContentType="application/vnd.openxmlformats-officedocument.spreadsheetml.worksheet+xml"/>
  <Override PartName="/xl/worksheets/sheet381.xml" ContentType="application/vnd.openxmlformats-officedocument.spreadsheetml.worksheet+xml"/>
  <Override PartName="/xl/worksheets/sheet382.xml" ContentType="application/vnd.openxmlformats-officedocument.spreadsheetml.worksheet+xml"/>
  <Override PartName="/xl/worksheets/sheet383.xml" ContentType="application/vnd.openxmlformats-officedocument.spreadsheetml.worksheet+xml"/>
  <Override PartName="/xl/worksheets/sheet384.xml" ContentType="application/vnd.openxmlformats-officedocument.spreadsheetml.worksheet+xml"/>
  <Override PartName="/xl/worksheets/sheet385.xml" ContentType="application/vnd.openxmlformats-officedocument.spreadsheetml.worksheet+xml"/>
  <Override PartName="/xl/worksheets/sheet386.xml" ContentType="application/vnd.openxmlformats-officedocument.spreadsheetml.worksheet+xml"/>
  <Override PartName="/xl/worksheets/sheet387.xml" ContentType="application/vnd.openxmlformats-officedocument.spreadsheetml.worksheet+xml"/>
  <Override PartName="/xl/worksheets/sheet388.xml" ContentType="application/vnd.openxmlformats-officedocument.spreadsheetml.worksheet+xml"/>
  <Override PartName="/xl/worksheets/sheet389.xml" ContentType="application/vnd.openxmlformats-officedocument.spreadsheetml.worksheet+xml"/>
  <Override PartName="/xl/worksheets/sheet390.xml" ContentType="application/vnd.openxmlformats-officedocument.spreadsheetml.worksheet+xml"/>
  <Override PartName="/xl/worksheets/sheet391.xml" ContentType="application/vnd.openxmlformats-officedocument.spreadsheetml.worksheet+xml"/>
  <Override PartName="/xl/worksheets/sheet392.xml" ContentType="application/vnd.openxmlformats-officedocument.spreadsheetml.worksheet+xml"/>
  <Override PartName="/xl/worksheets/sheet393.xml" ContentType="application/vnd.openxmlformats-officedocument.spreadsheetml.worksheet+xml"/>
  <Override PartName="/xl/worksheets/sheet394.xml" ContentType="application/vnd.openxmlformats-officedocument.spreadsheetml.worksheet+xml"/>
  <Override PartName="/xl/worksheets/sheet395.xml" ContentType="application/vnd.openxmlformats-officedocument.spreadsheetml.worksheet+xml"/>
  <Override PartName="/xl/worksheets/sheet396.xml" ContentType="application/vnd.openxmlformats-officedocument.spreadsheetml.worksheet+xml"/>
  <Override PartName="/xl/worksheets/sheet397.xml" ContentType="application/vnd.openxmlformats-officedocument.spreadsheetml.worksheet+xml"/>
  <Override PartName="/xl/worksheets/sheet398.xml" ContentType="application/vnd.openxmlformats-officedocument.spreadsheetml.worksheet+xml"/>
  <Override PartName="/xl/worksheets/sheet399.xml" ContentType="application/vnd.openxmlformats-officedocument.spreadsheetml.worksheet+xml"/>
  <Override PartName="/xl/worksheets/sheet400.xml" ContentType="application/vnd.openxmlformats-officedocument.spreadsheetml.worksheet+xml"/>
  <Override PartName="/xl/worksheets/sheet401.xml" ContentType="application/vnd.openxmlformats-officedocument.spreadsheetml.worksheet+xml"/>
  <Override PartName="/xl/worksheets/sheet402.xml" ContentType="application/vnd.openxmlformats-officedocument.spreadsheetml.worksheet+xml"/>
  <Override PartName="/xl/worksheets/sheet403.xml" ContentType="application/vnd.openxmlformats-officedocument.spreadsheetml.worksheet+xml"/>
  <Override PartName="/xl/worksheets/sheet404.xml" ContentType="application/vnd.openxmlformats-officedocument.spreadsheetml.worksheet+xml"/>
  <Override PartName="/xl/worksheets/sheet405.xml" ContentType="application/vnd.openxmlformats-officedocument.spreadsheetml.worksheet+xml"/>
  <Override PartName="/xl/worksheets/sheet406.xml" ContentType="application/vnd.openxmlformats-officedocument.spreadsheetml.worksheet+xml"/>
  <Override PartName="/xl/worksheets/sheet407.xml" ContentType="application/vnd.openxmlformats-officedocument.spreadsheetml.worksheet+xml"/>
  <Override PartName="/xl/worksheets/sheet408.xml" ContentType="application/vnd.openxmlformats-officedocument.spreadsheetml.worksheet+xml"/>
  <Override PartName="/xl/worksheets/sheet409.xml" ContentType="application/vnd.openxmlformats-officedocument.spreadsheetml.worksheet+xml"/>
  <Override PartName="/xl/worksheets/sheet410.xml" ContentType="application/vnd.openxmlformats-officedocument.spreadsheetml.worksheet+xml"/>
  <Override PartName="/xl/worksheets/sheet411.xml" ContentType="application/vnd.openxmlformats-officedocument.spreadsheetml.worksheet+xml"/>
  <Override PartName="/xl/worksheets/sheet412.xml" ContentType="application/vnd.openxmlformats-officedocument.spreadsheetml.worksheet+xml"/>
  <Override PartName="/xl/worksheets/sheet413.xml" ContentType="application/vnd.openxmlformats-officedocument.spreadsheetml.worksheet+xml"/>
  <Override PartName="/xl/worksheets/sheet414.xml" ContentType="application/vnd.openxmlformats-officedocument.spreadsheetml.worksheet+xml"/>
  <Override PartName="/xl/worksheets/sheet415.xml" ContentType="application/vnd.openxmlformats-officedocument.spreadsheetml.worksheet+xml"/>
  <Override PartName="/xl/worksheets/sheet416.xml" ContentType="application/vnd.openxmlformats-officedocument.spreadsheetml.worksheet+xml"/>
  <Override PartName="/xl/worksheets/sheet417.xml" ContentType="application/vnd.openxmlformats-officedocument.spreadsheetml.worksheet+xml"/>
  <Override PartName="/xl/worksheets/sheet418.xml" ContentType="application/vnd.openxmlformats-officedocument.spreadsheetml.worksheet+xml"/>
  <Override PartName="/xl/worksheets/sheet419.xml" ContentType="application/vnd.openxmlformats-officedocument.spreadsheetml.worksheet+xml"/>
  <Override PartName="/xl/worksheets/sheet420.xml" ContentType="application/vnd.openxmlformats-officedocument.spreadsheetml.worksheet+xml"/>
  <Override PartName="/xl/worksheets/sheet421.xml" ContentType="application/vnd.openxmlformats-officedocument.spreadsheetml.worksheet+xml"/>
  <Override PartName="/xl/worksheets/sheet422.xml" ContentType="application/vnd.openxmlformats-officedocument.spreadsheetml.worksheet+xml"/>
  <Override PartName="/xl/worksheets/sheet423.xml" ContentType="application/vnd.openxmlformats-officedocument.spreadsheetml.worksheet+xml"/>
  <Override PartName="/xl/worksheets/sheet424.xml" ContentType="application/vnd.openxmlformats-officedocument.spreadsheetml.worksheet+xml"/>
  <Override PartName="/xl/worksheets/sheet425.xml" ContentType="application/vnd.openxmlformats-officedocument.spreadsheetml.worksheet+xml"/>
  <Override PartName="/xl/worksheets/sheet426.xml" ContentType="application/vnd.openxmlformats-officedocument.spreadsheetml.worksheet+xml"/>
  <Override PartName="/xl/worksheets/sheet427.xml" ContentType="application/vnd.openxmlformats-officedocument.spreadsheetml.worksheet+xml"/>
  <Override PartName="/xl/worksheets/sheet428.xml" ContentType="application/vnd.openxmlformats-officedocument.spreadsheetml.worksheet+xml"/>
  <Override PartName="/xl/worksheets/sheet429.xml" ContentType="application/vnd.openxmlformats-officedocument.spreadsheetml.worksheet+xml"/>
  <Override PartName="/xl/worksheets/sheet430.xml" ContentType="application/vnd.openxmlformats-officedocument.spreadsheetml.worksheet+xml"/>
  <Override PartName="/xl/worksheets/sheet431.xml" ContentType="application/vnd.openxmlformats-officedocument.spreadsheetml.worksheet+xml"/>
  <Override PartName="/xl/worksheets/sheet432.xml" ContentType="application/vnd.openxmlformats-officedocument.spreadsheetml.worksheet+xml"/>
  <Override PartName="/xl/worksheets/sheet433.xml" ContentType="application/vnd.openxmlformats-officedocument.spreadsheetml.worksheet+xml"/>
  <Override PartName="/xl/worksheets/sheet434.xml" ContentType="application/vnd.openxmlformats-officedocument.spreadsheetml.worksheet+xml"/>
  <Override PartName="/xl/worksheets/sheet435.xml" ContentType="application/vnd.openxmlformats-officedocument.spreadsheetml.worksheet+xml"/>
  <Override PartName="/xl/worksheets/sheet436.xml" ContentType="application/vnd.openxmlformats-officedocument.spreadsheetml.worksheet+xml"/>
  <Override PartName="/xl/worksheets/sheet437.xml" ContentType="application/vnd.openxmlformats-officedocument.spreadsheetml.worksheet+xml"/>
  <Override PartName="/xl/worksheets/sheet438.xml" ContentType="application/vnd.openxmlformats-officedocument.spreadsheetml.worksheet+xml"/>
  <Override PartName="/xl/worksheets/sheet439.xml" ContentType="application/vnd.openxmlformats-officedocument.spreadsheetml.worksheet+xml"/>
  <Override PartName="/xl/worksheets/sheet440.xml" ContentType="application/vnd.openxmlformats-officedocument.spreadsheetml.worksheet+xml"/>
  <Override PartName="/xl/worksheets/sheet441.xml" ContentType="application/vnd.openxmlformats-officedocument.spreadsheetml.worksheet+xml"/>
  <Override PartName="/xl/worksheets/sheet442.xml" ContentType="application/vnd.openxmlformats-officedocument.spreadsheetml.worksheet+xml"/>
  <Override PartName="/xl/worksheets/sheet443.xml" ContentType="application/vnd.openxmlformats-officedocument.spreadsheetml.worksheet+xml"/>
  <Override PartName="/xl/worksheets/sheet444.xml" ContentType="application/vnd.openxmlformats-officedocument.spreadsheetml.worksheet+xml"/>
  <Override PartName="/xl/worksheets/sheet445.xml" ContentType="application/vnd.openxmlformats-officedocument.spreadsheetml.worksheet+xml"/>
  <Override PartName="/xl/worksheets/sheet446.xml" ContentType="application/vnd.openxmlformats-officedocument.spreadsheetml.worksheet+xml"/>
  <Override PartName="/xl/worksheets/sheet447.xml" ContentType="application/vnd.openxmlformats-officedocument.spreadsheetml.worksheet+xml"/>
  <Override PartName="/xl/worksheets/sheet448.xml" ContentType="application/vnd.openxmlformats-officedocument.spreadsheetml.worksheet+xml"/>
  <Override PartName="/xl/worksheets/sheet449.xml" ContentType="application/vnd.openxmlformats-officedocument.spreadsheetml.worksheet+xml"/>
  <Override PartName="/xl/worksheets/sheet450.xml" ContentType="application/vnd.openxmlformats-officedocument.spreadsheetml.worksheet+xml"/>
  <Override PartName="/xl/worksheets/sheet451.xml" ContentType="application/vnd.openxmlformats-officedocument.spreadsheetml.worksheet+xml"/>
  <Override PartName="/xl/worksheets/sheet452.xml" ContentType="application/vnd.openxmlformats-officedocument.spreadsheetml.worksheet+xml"/>
  <Override PartName="/xl/worksheets/sheet453.xml" ContentType="application/vnd.openxmlformats-officedocument.spreadsheetml.worksheet+xml"/>
  <Override PartName="/xl/worksheets/sheet454.xml" ContentType="application/vnd.openxmlformats-officedocument.spreadsheetml.worksheet+xml"/>
  <Override PartName="/xl/worksheets/sheet455.xml" ContentType="application/vnd.openxmlformats-officedocument.spreadsheetml.worksheet+xml"/>
  <Override PartName="/xl/worksheets/sheet456.xml" ContentType="application/vnd.openxmlformats-officedocument.spreadsheetml.worksheet+xml"/>
  <Override PartName="/xl/worksheets/sheet457.xml" ContentType="application/vnd.openxmlformats-officedocument.spreadsheetml.worksheet+xml"/>
  <Override PartName="/xl/worksheets/sheet458.xml" ContentType="application/vnd.openxmlformats-officedocument.spreadsheetml.worksheet+xml"/>
  <Override PartName="/xl/worksheets/sheet459.xml" ContentType="application/vnd.openxmlformats-officedocument.spreadsheetml.worksheet+xml"/>
  <Override PartName="/xl/worksheets/sheet460.xml" ContentType="application/vnd.openxmlformats-officedocument.spreadsheetml.worksheet+xml"/>
  <Override PartName="/xl/worksheets/sheet461.xml" ContentType="application/vnd.openxmlformats-officedocument.spreadsheetml.worksheet+xml"/>
  <Override PartName="/xl/worksheets/sheet462.xml" ContentType="application/vnd.openxmlformats-officedocument.spreadsheetml.worksheet+xml"/>
  <Override PartName="/xl/worksheets/sheet463.xml" ContentType="application/vnd.openxmlformats-officedocument.spreadsheetml.worksheet+xml"/>
  <Override PartName="/xl/worksheets/sheet464.xml" ContentType="application/vnd.openxmlformats-officedocument.spreadsheetml.worksheet+xml"/>
  <Override PartName="/xl/worksheets/sheet465.xml" ContentType="application/vnd.openxmlformats-officedocument.spreadsheetml.worksheet+xml"/>
  <Override PartName="/xl/worksheets/sheet466.xml" ContentType="application/vnd.openxmlformats-officedocument.spreadsheetml.worksheet+xml"/>
  <Override PartName="/xl/worksheets/sheet467.xml" ContentType="application/vnd.openxmlformats-officedocument.spreadsheetml.worksheet+xml"/>
  <Override PartName="/xl/worksheets/sheet468.xml" ContentType="application/vnd.openxmlformats-officedocument.spreadsheetml.worksheet+xml"/>
  <Override PartName="/xl/worksheets/sheet469.xml" ContentType="application/vnd.openxmlformats-officedocument.spreadsheetml.worksheet+xml"/>
  <Override PartName="/xl/worksheets/sheet470.xml" ContentType="application/vnd.openxmlformats-officedocument.spreadsheetml.worksheet+xml"/>
  <Override PartName="/xl/worksheets/sheet471.xml" ContentType="application/vnd.openxmlformats-officedocument.spreadsheetml.worksheet+xml"/>
  <Override PartName="/xl/worksheets/sheet472.xml" ContentType="application/vnd.openxmlformats-officedocument.spreadsheetml.worksheet+xml"/>
  <Override PartName="/xl/worksheets/sheet473.xml" ContentType="application/vnd.openxmlformats-officedocument.spreadsheetml.worksheet+xml"/>
  <Override PartName="/xl/worksheets/sheet474.xml" ContentType="application/vnd.openxmlformats-officedocument.spreadsheetml.worksheet+xml"/>
  <Override PartName="/xl/worksheets/sheet475.xml" ContentType="application/vnd.openxmlformats-officedocument.spreadsheetml.worksheet+xml"/>
  <Override PartName="/xl/worksheets/sheet476.xml" ContentType="application/vnd.openxmlformats-officedocument.spreadsheetml.worksheet+xml"/>
  <Override PartName="/xl/worksheets/sheet477.xml" ContentType="application/vnd.openxmlformats-officedocument.spreadsheetml.worksheet+xml"/>
  <Override PartName="/xl/worksheets/sheet478.xml" ContentType="application/vnd.openxmlformats-officedocument.spreadsheetml.worksheet+xml"/>
  <Override PartName="/xl/worksheets/sheet479.xml" ContentType="application/vnd.openxmlformats-officedocument.spreadsheetml.worksheet+xml"/>
  <Override PartName="/xl/worksheets/sheet480.xml" ContentType="application/vnd.openxmlformats-officedocument.spreadsheetml.worksheet+xml"/>
  <Override PartName="/xl/worksheets/sheet481.xml" ContentType="application/vnd.openxmlformats-officedocument.spreadsheetml.worksheet+xml"/>
  <Override PartName="/xl/worksheets/sheet482.xml" ContentType="application/vnd.openxmlformats-officedocument.spreadsheetml.worksheet+xml"/>
  <Override PartName="/xl/worksheets/sheet483.xml" ContentType="application/vnd.openxmlformats-officedocument.spreadsheetml.worksheet+xml"/>
  <Override PartName="/xl/worksheets/sheet484.xml" ContentType="application/vnd.openxmlformats-officedocument.spreadsheetml.worksheet+xml"/>
  <Override PartName="/xl/worksheets/sheet485.xml" ContentType="application/vnd.openxmlformats-officedocument.spreadsheetml.worksheet+xml"/>
  <Override PartName="/xl/worksheets/sheet486.xml" ContentType="application/vnd.openxmlformats-officedocument.spreadsheetml.worksheet+xml"/>
  <Override PartName="/xl/worksheets/sheet487.xml" ContentType="application/vnd.openxmlformats-officedocument.spreadsheetml.worksheet+xml"/>
  <Override PartName="/xl/worksheets/sheet488.xml" ContentType="application/vnd.openxmlformats-officedocument.spreadsheetml.worksheet+xml"/>
  <Override PartName="/xl/worksheets/sheet489.xml" ContentType="application/vnd.openxmlformats-officedocument.spreadsheetml.worksheet+xml"/>
  <Override PartName="/xl/worksheets/sheet490.xml" ContentType="application/vnd.openxmlformats-officedocument.spreadsheetml.worksheet+xml"/>
  <Override PartName="/xl/worksheets/sheet491.xml" ContentType="application/vnd.openxmlformats-officedocument.spreadsheetml.worksheet+xml"/>
  <Override PartName="/xl/worksheets/sheet492.xml" ContentType="application/vnd.openxmlformats-officedocument.spreadsheetml.worksheet+xml"/>
  <Override PartName="/xl/worksheets/sheet493.xml" ContentType="application/vnd.openxmlformats-officedocument.spreadsheetml.worksheet+xml"/>
  <Override PartName="/xl/worksheets/sheet49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4310"/>
  </bookViews>
  <sheets>
    <sheet name="total" sheetId="67" r:id="rId1"/>
    <sheet name="BDD" sheetId="1" r:id="rId2"/>
    <sheet name="NOTE DE COLISAGE" sheetId="6" r:id="rId3"/>
    <sheet name="01" sheetId="2" r:id="rId4"/>
    <sheet name="02" sheetId="5" r:id="rId5"/>
    <sheet name="03" sheetId="4" r:id="rId6"/>
    <sheet name="04" sheetId="3" r:id="rId7"/>
    <sheet name="05" sheetId="7" r:id="rId8"/>
    <sheet name="06" sheetId="8" r:id="rId9"/>
    <sheet name="07" sheetId="9" r:id="rId10"/>
    <sheet name="08" sheetId="10" r:id="rId11"/>
    <sheet name="09" sheetId="11" r:id="rId12"/>
    <sheet name="10" sheetId="12" r:id="rId13"/>
    <sheet name="11" sheetId="13" r:id="rId14"/>
    <sheet name="12" sheetId="14" r:id="rId15"/>
    <sheet name="13" sheetId="15" r:id="rId16"/>
    <sheet name="14" sheetId="16" r:id="rId17"/>
    <sheet name="15" sheetId="17" r:id="rId18"/>
    <sheet name="16" sheetId="18" r:id="rId19"/>
    <sheet name="17" sheetId="19" r:id="rId20"/>
    <sheet name="18" sheetId="20" r:id="rId21"/>
    <sheet name="19" sheetId="21" r:id="rId22"/>
    <sheet name="20" sheetId="22" r:id="rId23"/>
    <sheet name="21" sheetId="23" r:id="rId24"/>
    <sheet name="22" sheetId="24" r:id="rId25"/>
    <sheet name="23" sheetId="25" r:id="rId26"/>
    <sheet name="24" sheetId="26" r:id="rId27"/>
    <sheet name="25" sheetId="27" r:id="rId28"/>
    <sheet name="26" sheetId="28" r:id="rId29"/>
    <sheet name="27" sheetId="29" r:id="rId30"/>
    <sheet name="28" sheetId="30" r:id="rId31"/>
    <sheet name="29" sheetId="31" r:id="rId32"/>
    <sheet name="30" sheetId="32" r:id="rId33"/>
    <sheet name="31" sheetId="33" r:id="rId34"/>
    <sheet name="32" sheetId="34" r:id="rId35"/>
    <sheet name="33" sheetId="35" r:id="rId36"/>
    <sheet name="34" sheetId="36" r:id="rId37"/>
    <sheet name="35" sheetId="37" r:id="rId38"/>
    <sheet name="36" sheetId="38" r:id="rId39"/>
    <sheet name="37" sheetId="39" r:id="rId40"/>
    <sheet name="38" sheetId="40" r:id="rId41"/>
    <sheet name="39" sheetId="41" r:id="rId42"/>
    <sheet name="40" sheetId="42" r:id="rId43"/>
    <sheet name="41" sheetId="43" r:id="rId44"/>
    <sheet name="42" sheetId="44" r:id="rId45"/>
    <sheet name="43" sheetId="45" r:id="rId46"/>
    <sheet name="44" sheetId="46" r:id="rId47"/>
    <sheet name="45" sheetId="47" r:id="rId48"/>
    <sheet name="46" sheetId="48" r:id="rId49"/>
    <sheet name="47" sheetId="49" r:id="rId50"/>
    <sheet name="48" sheetId="50" r:id="rId51"/>
    <sheet name="49" sheetId="51" r:id="rId52"/>
    <sheet name="50" sheetId="52" r:id="rId53"/>
    <sheet name="51" sheetId="53" r:id="rId54"/>
    <sheet name="52" sheetId="54" r:id="rId55"/>
    <sheet name="53" sheetId="55" r:id="rId56"/>
    <sheet name="54" sheetId="56" r:id="rId57"/>
    <sheet name="55" sheetId="57" r:id="rId58"/>
    <sheet name="56" sheetId="58" r:id="rId59"/>
    <sheet name="57" sheetId="59" r:id="rId60"/>
    <sheet name="58" sheetId="60" r:id="rId61"/>
    <sheet name="59" sheetId="61" r:id="rId62"/>
    <sheet name="60" sheetId="62" r:id="rId63"/>
    <sheet name="61" sheetId="63" r:id="rId64"/>
    <sheet name="62" sheetId="64" r:id="rId65"/>
    <sheet name="63" sheetId="65" r:id="rId66"/>
    <sheet name="64" sheetId="66" r:id="rId67"/>
    <sheet name="65" sheetId="68" r:id="rId68"/>
    <sheet name="66" sheetId="69" r:id="rId69"/>
    <sheet name="67" sheetId="70" r:id="rId70"/>
    <sheet name="68" sheetId="71" r:id="rId71"/>
    <sheet name="69" sheetId="72" r:id="rId72"/>
    <sheet name="70" sheetId="73" r:id="rId73"/>
    <sheet name="71" sheetId="74" r:id="rId74"/>
    <sheet name="72" sheetId="75" r:id="rId75"/>
    <sheet name="73" sheetId="76" r:id="rId76"/>
    <sheet name="74" sheetId="77" r:id="rId77"/>
    <sheet name="75" sheetId="78" r:id="rId78"/>
    <sheet name="76" sheetId="79" r:id="rId79"/>
    <sheet name="77" sheetId="80" r:id="rId80"/>
    <sheet name="78" sheetId="81" r:id="rId81"/>
    <sheet name="79" sheetId="82" r:id="rId82"/>
    <sheet name="80" sheetId="83" r:id="rId83"/>
    <sheet name="81" sheetId="84" r:id="rId84"/>
    <sheet name="82" sheetId="85" r:id="rId85"/>
    <sheet name="83" sheetId="86" r:id="rId86"/>
    <sheet name="84" sheetId="87" r:id="rId87"/>
    <sheet name="85" sheetId="88" r:id="rId88"/>
    <sheet name="86" sheetId="89" r:id="rId89"/>
    <sheet name="87" sheetId="90" r:id="rId90"/>
    <sheet name="88" sheetId="91" r:id="rId91"/>
    <sheet name="89" sheetId="92" r:id="rId92"/>
    <sheet name="90" sheetId="93" r:id="rId93"/>
    <sheet name="91" sheetId="94" r:id="rId94"/>
    <sheet name="92" sheetId="95" r:id="rId95"/>
    <sheet name="93" sheetId="96" r:id="rId96"/>
    <sheet name="94" sheetId="97" r:id="rId97"/>
    <sheet name="95" sheetId="98" r:id="rId98"/>
    <sheet name="96" sheetId="99" r:id="rId99"/>
    <sheet name="97" sheetId="100" r:id="rId100"/>
    <sheet name="98" sheetId="101" r:id="rId101"/>
    <sheet name="99" sheetId="102" r:id="rId102"/>
    <sheet name="100" sheetId="103" r:id="rId103"/>
    <sheet name="101" sheetId="104" r:id="rId104"/>
    <sheet name="102" sheetId="105" r:id="rId105"/>
    <sheet name="103" sheetId="106" r:id="rId106"/>
    <sheet name="104" sheetId="107" r:id="rId107"/>
    <sheet name="105" sheetId="108" r:id="rId108"/>
    <sheet name="106" sheetId="109" r:id="rId109"/>
    <sheet name="107" sheetId="110" r:id="rId110"/>
    <sheet name="108" sheetId="111" r:id="rId111"/>
    <sheet name="109" sheetId="112" r:id="rId112"/>
    <sheet name="110" sheetId="113" r:id="rId113"/>
    <sheet name="111" sheetId="114" r:id="rId114"/>
    <sheet name="112" sheetId="115" r:id="rId115"/>
    <sheet name="113" sheetId="116" r:id="rId116"/>
    <sheet name="114" sheetId="117" r:id="rId117"/>
    <sheet name="115" sheetId="118" r:id="rId118"/>
    <sheet name="116" sheetId="119" r:id="rId119"/>
    <sheet name="117" sheetId="120" r:id="rId120"/>
    <sheet name="118" sheetId="121" r:id="rId121"/>
    <sheet name="119" sheetId="122" r:id="rId122"/>
    <sheet name="120" sheetId="123" r:id="rId123"/>
    <sheet name="121" sheetId="124" r:id="rId124"/>
    <sheet name="122" sheetId="125" r:id="rId125"/>
    <sheet name="123" sheetId="126" r:id="rId126"/>
    <sheet name="124" sheetId="127" r:id="rId127"/>
    <sheet name="125" sheetId="128" r:id="rId128"/>
    <sheet name="126" sheetId="129" r:id="rId129"/>
    <sheet name="127" sheetId="130" r:id="rId130"/>
    <sheet name="128" sheetId="131" r:id="rId131"/>
    <sheet name="129" sheetId="132" r:id="rId132"/>
    <sheet name="130" sheetId="133" r:id="rId133"/>
    <sheet name="131" sheetId="134" r:id="rId134"/>
    <sheet name="132" sheetId="135" r:id="rId135"/>
    <sheet name="133" sheetId="136" r:id="rId136"/>
    <sheet name="134" sheetId="137" r:id="rId137"/>
    <sheet name="135" sheetId="138" r:id="rId138"/>
    <sheet name="136" sheetId="139" r:id="rId139"/>
    <sheet name="137" sheetId="140" r:id="rId140"/>
    <sheet name="138" sheetId="141" r:id="rId141"/>
    <sheet name="139" sheetId="142" r:id="rId142"/>
    <sheet name="140" sheetId="143" r:id="rId143"/>
    <sheet name="141" sheetId="144" r:id="rId144"/>
    <sheet name="142" sheetId="145" r:id="rId145"/>
    <sheet name="143" sheetId="146" r:id="rId146"/>
    <sheet name="144" sheetId="147" r:id="rId147"/>
    <sheet name="145" sheetId="148" r:id="rId148"/>
    <sheet name="146" sheetId="149" r:id="rId149"/>
    <sheet name="147" sheetId="150" r:id="rId150"/>
    <sheet name="148" sheetId="151" r:id="rId151"/>
    <sheet name="149" sheetId="152" r:id="rId152"/>
    <sheet name="150" sheetId="153" r:id="rId153"/>
    <sheet name="151" sheetId="154" r:id="rId154"/>
    <sheet name="152" sheetId="155" r:id="rId155"/>
    <sheet name="153" sheetId="156" r:id="rId156"/>
    <sheet name="154" sheetId="157" r:id="rId157"/>
    <sheet name="155" sheetId="158" r:id="rId158"/>
    <sheet name="156" sheetId="159" r:id="rId159"/>
    <sheet name="157" sheetId="160" r:id="rId160"/>
    <sheet name="158" sheetId="161" r:id="rId161"/>
    <sheet name="159" sheetId="162" r:id="rId162"/>
    <sheet name="160" sheetId="163" r:id="rId163"/>
    <sheet name="161" sheetId="164" r:id="rId164"/>
    <sheet name="162" sheetId="165" r:id="rId165"/>
    <sheet name="163" sheetId="166" r:id="rId166"/>
    <sheet name="164" sheetId="167" r:id="rId167"/>
    <sheet name="165" sheetId="168" r:id="rId168"/>
    <sheet name="166" sheetId="169" r:id="rId169"/>
    <sheet name="167" sheetId="170" r:id="rId170"/>
    <sheet name="168" sheetId="171" r:id="rId171"/>
    <sheet name="169" sheetId="172" r:id="rId172"/>
    <sheet name="170" sheetId="173" r:id="rId173"/>
    <sheet name="171" sheetId="174" r:id="rId174"/>
    <sheet name="172" sheetId="175" r:id="rId175"/>
    <sheet name="173" sheetId="176" r:id="rId176"/>
    <sheet name="174" sheetId="177" r:id="rId177"/>
    <sheet name="175" sheetId="178" r:id="rId178"/>
    <sheet name="176" sheetId="179" r:id="rId179"/>
    <sheet name="177" sheetId="180" r:id="rId180"/>
    <sheet name="178" sheetId="181" r:id="rId181"/>
    <sheet name="179" sheetId="182" r:id="rId182"/>
    <sheet name="180" sheetId="183" r:id="rId183"/>
    <sheet name="181" sheetId="184" r:id="rId184"/>
    <sheet name="182" sheetId="185" r:id="rId185"/>
    <sheet name="183" sheetId="186" r:id="rId186"/>
    <sheet name="184" sheetId="187" r:id="rId187"/>
    <sheet name="185" sheetId="188" r:id="rId188"/>
    <sheet name="186" sheetId="189" r:id="rId189"/>
    <sheet name="187" sheetId="190" r:id="rId190"/>
    <sheet name="188" sheetId="191" r:id="rId191"/>
    <sheet name="189" sheetId="192" r:id="rId192"/>
    <sheet name="190" sheetId="193" r:id="rId193"/>
    <sheet name="191" sheetId="194" r:id="rId194"/>
    <sheet name="192" sheetId="195" r:id="rId195"/>
    <sheet name="193" sheetId="196" r:id="rId196"/>
    <sheet name="194" sheetId="197" r:id="rId197"/>
    <sheet name="195" sheetId="198" r:id="rId198"/>
    <sheet name="196" sheetId="199" r:id="rId199"/>
    <sheet name="197" sheetId="200" r:id="rId200"/>
    <sheet name="198" sheetId="201" r:id="rId201"/>
    <sheet name="199" sheetId="202" r:id="rId202"/>
    <sheet name="200" sheetId="203" r:id="rId203"/>
    <sheet name="201" sheetId="204" r:id="rId204"/>
    <sheet name="202" sheetId="205" r:id="rId205"/>
    <sheet name="203" sheetId="206" r:id="rId206"/>
    <sheet name="204" sheetId="207" r:id="rId207"/>
    <sheet name="205" sheetId="208" r:id="rId208"/>
    <sheet name="206" sheetId="209" r:id="rId209"/>
    <sheet name="207" sheetId="210" r:id="rId210"/>
    <sheet name="208" sheetId="211" r:id="rId211"/>
    <sheet name="209" sheetId="212" r:id="rId212"/>
    <sheet name="210" sheetId="213" r:id="rId213"/>
    <sheet name="211" sheetId="214" r:id="rId214"/>
    <sheet name="212" sheetId="215" r:id="rId215"/>
    <sheet name="213" sheetId="216" r:id="rId216"/>
    <sheet name="214" sheetId="217" r:id="rId217"/>
    <sheet name="215" sheetId="218" r:id="rId218"/>
    <sheet name="216" sheetId="219" r:id="rId219"/>
    <sheet name="217" sheetId="220" r:id="rId220"/>
    <sheet name="218" sheetId="221" r:id="rId221"/>
    <sheet name="219" sheetId="222" r:id="rId222"/>
    <sheet name="220" sheetId="223" r:id="rId223"/>
    <sheet name="221" sheetId="224" r:id="rId224"/>
    <sheet name="222" sheetId="225" r:id="rId225"/>
    <sheet name="223" sheetId="226" r:id="rId226"/>
    <sheet name="224" sheetId="227" r:id="rId227"/>
    <sheet name="225" sheetId="228" r:id="rId228"/>
    <sheet name="226" sheetId="229" r:id="rId229"/>
    <sheet name="227" sheetId="230" r:id="rId230"/>
    <sheet name="228" sheetId="231" r:id="rId231"/>
    <sheet name="229" sheetId="232" r:id="rId232"/>
    <sheet name="230" sheetId="233" r:id="rId233"/>
    <sheet name="231" sheetId="234" r:id="rId234"/>
    <sheet name="232" sheetId="235" r:id="rId235"/>
    <sheet name="233" sheetId="236" r:id="rId236"/>
    <sheet name="234" sheetId="237" r:id="rId237"/>
    <sheet name="235" sheetId="238" r:id="rId238"/>
    <sheet name="236" sheetId="239" r:id="rId239"/>
    <sheet name="237" sheetId="240" r:id="rId240"/>
    <sheet name="238" sheetId="241" r:id="rId241"/>
    <sheet name="239" sheetId="242" r:id="rId242"/>
    <sheet name="240" sheetId="243" r:id="rId243"/>
    <sheet name="241" sheetId="244" r:id="rId244"/>
    <sheet name="242" sheetId="245" r:id="rId245"/>
    <sheet name="243" sheetId="246" r:id="rId246"/>
    <sheet name="244" sheetId="247" r:id="rId247"/>
    <sheet name="245" sheetId="248" r:id="rId248"/>
    <sheet name="246" sheetId="249" r:id="rId249"/>
    <sheet name="247" sheetId="250" r:id="rId250"/>
    <sheet name="248" sheetId="251" r:id="rId251"/>
    <sheet name="249" sheetId="252" r:id="rId252"/>
    <sheet name="250" sheetId="253" r:id="rId253"/>
    <sheet name="251" sheetId="254" r:id="rId254"/>
    <sheet name="252" sheetId="255" r:id="rId255"/>
    <sheet name="253" sheetId="256" r:id="rId256"/>
    <sheet name="254" sheetId="257" r:id="rId257"/>
    <sheet name="255" sheetId="258" r:id="rId258"/>
    <sheet name="256" sheetId="259" r:id="rId259"/>
    <sheet name="257" sheetId="260" r:id="rId260"/>
    <sheet name="258" sheetId="261" r:id="rId261"/>
    <sheet name="259" sheetId="262" r:id="rId262"/>
    <sheet name="260" sheetId="263" r:id="rId263"/>
    <sheet name="261" sheetId="264" r:id="rId264"/>
    <sheet name="262" sheetId="265" r:id="rId265"/>
    <sheet name="263" sheetId="266" r:id="rId266"/>
    <sheet name="264" sheetId="267" r:id="rId267"/>
    <sheet name="265" sheetId="268" r:id="rId268"/>
    <sheet name="266" sheetId="269" r:id="rId269"/>
    <sheet name="267" sheetId="270" r:id="rId270"/>
    <sheet name="268" sheetId="271" r:id="rId271"/>
    <sheet name="269" sheetId="272" r:id="rId272"/>
    <sheet name="270" sheetId="273" r:id="rId273"/>
    <sheet name="271" sheetId="274" r:id="rId274"/>
    <sheet name="272" sheetId="275" r:id="rId275"/>
    <sheet name="273" sheetId="276" r:id="rId276"/>
    <sheet name="274" sheetId="277" r:id="rId277"/>
    <sheet name="275" sheetId="278" r:id="rId278"/>
    <sheet name="276" sheetId="279" r:id="rId279"/>
    <sheet name="277" sheetId="280" r:id="rId280"/>
    <sheet name="278" sheetId="281" r:id="rId281"/>
    <sheet name="279" sheetId="282" r:id="rId282"/>
    <sheet name="280" sheetId="283" r:id="rId283"/>
    <sheet name="281" sheetId="284" r:id="rId284"/>
    <sheet name="282" sheetId="285" r:id="rId285"/>
    <sheet name="283" sheetId="286" r:id="rId286"/>
    <sheet name="284" sheetId="287" r:id="rId287"/>
    <sheet name="285" sheetId="288" r:id="rId288"/>
    <sheet name="286" sheetId="289" r:id="rId289"/>
    <sheet name="287" sheetId="290" r:id="rId290"/>
    <sheet name="288" sheetId="291" r:id="rId291"/>
    <sheet name="289" sheetId="292" r:id="rId292"/>
    <sheet name="290" sheetId="293" r:id="rId293"/>
    <sheet name="291" sheetId="294" r:id="rId294"/>
    <sheet name="292" sheetId="295" r:id="rId295"/>
    <sheet name="293" sheetId="296" r:id="rId296"/>
    <sheet name="294" sheetId="297" r:id="rId297"/>
    <sheet name="295" sheetId="298" r:id="rId298"/>
    <sheet name="296" sheetId="299" r:id="rId299"/>
    <sheet name="297" sheetId="300" r:id="rId300"/>
    <sheet name="298" sheetId="301" r:id="rId301"/>
    <sheet name="299" sheetId="302" r:id="rId302"/>
    <sheet name="300" sheetId="303" r:id="rId303"/>
    <sheet name="301" sheetId="304" r:id="rId304"/>
    <sheet name="302" sheetId="305" r:id="rId305"/>
    <sheet name="303" sheetId="306" r:id="rId306"/>
    <sheet name="304" sheetId="307" r:id="rId307"/>
    <sheet name="305" sheetId="308" r:id="rId308"/>
    <sheet name="306" sheetId="309" r:id="rId309"/>
    <sheet name="307" sheetId="310" r:id="rId310"/>
    <sheet name="308" sheetId="311" r:id="rId311"/>
    <sheet name="309" sheetId="312" r:id="rId312"/>
    <sheet name="310" sheetId="313" r:id="rId313"/>
    <sheet name="311" sheetId="314" r:id="rId314"/>
    <sheet name="312" sheetId="315" r:id="rId315"/>
    <sheet name="313" sheetId="316" r:id="rId316"/>
    <sheet name="314" sheetId="317" r:id="rId317"/>
    <sheet name="315" sheetId="318" r:id="rId318"/>
    <sheet name="316" sheetId="319" r:id="rId319"/>
    <sheet name="317" sheetId="320" r:id="rId320"/>
    <sheet name="318" sheetId="321" r:id="rId321"/>
    <sheet name="319" sheetId="322" r:id="rId322"/>
    <sheet name="320" sheetId="323" r:id="rId323"/>
    <sheet name="321" sheetId="324" r:id="rId324"/>
    <sheet name="322" sheetId="325" r:id="rId325"/>
    <sheet name="323" sheetId="326" r:id="rId326"/>
    <sheet name="324" sheetId="327" r:id="rId327"/>
    <sheet name="325" sheetId="328" r:id="rId328"/>
    <sheet name="326" sheetId="329" r:id="rId329"/>
    <sheet name="327" sheetId="330" r:id="rId330"/>
    <sheet name="328" sheetId="331" r:id="rId331"/>
    <sheet name="329" sheetId="332" r:id="rId332"/>
    <sheet name="330" sheetId="333" r:id="rId333"/>
    <sheet name="331" sheetId="334" r:id="rId334"/>
    <sheet name="332" sheetId="335" r:id="rId335"/>
    <sheet name="333" sheetId="336" r:id="rId336"/>
    <sheet name="334" sheetId="337" r:id="rId337"/>
    <sheet name="335" sheetId="338" r:id="rId338"/>
    <sheet name="336" sheetId="339" r:id="rId339"/>
    <sheet name="337" sheetId="340" r:id="rId340"/>
    <sheet name="338" sheetId="341" r:id="rId341"/>
    <sheet name="339" sheetId="342" r:id="rId342"/>
    <sheet name="340" sheetId="343" r:id="rId343"/>
    <sheet name="341" sheetId="344" r:id="rId344"/>
    <sheet name="342" sheetId="345" r:id="rId345"/>
    <sheet name="343" sheetId="346" r:id="rId346"/>
    <sheet name="344" sheetId="347" r:id="rId347"/>
    <sheet name="345" sheetId="348" r:id="rId348"/>
    <sheet name="346" sheetId="349" r:id="rId349"/>
    <sheet name="347" sheetId="350" r:id="rId350"/>
    <sheet name="348" sheetId="351" r:id="rId351"/>
    <sheet name="349" sheetId="352" r:id="rId352"/>
    <sheet name="350" sheetId="353" r:id="rId353"/>
    <sheet name="351" sheetId="354" r:id="rId354"/>
    <sheet name="352" sheetId="355" r:id="rId355"/>
    <sheet name="353" sheetId="356" r:id="rId356"/>
    <sheet name="354" sheetId="357" r:id="rId357"/>
    <sheet name="355" sheetId="358" r:id="rId358"/>
    <sheet name="356" sheetId="359" r:id="rId359"/>
    <sheet name="357" sheetId="360" r:id="rId360"/>
    <sheet name="358" sheetId="361" r:id="rId361"/>
    <sheet name="359" sheetId="362" r:id="rId362"/>
    <sheet name="360" sheetId="363" r:id="rId363"/>
    <sheet name="361" sheetId="364" r:id="rId364"/>
    <sheet name="362" sheetId="365" r:id="rId365"/>
    <sheet name="363" sheetId="366" r:id="rId366"/>
    <sheet name="364" sheetId="367" r:id="rId367"/>
    <sheet name="365" sheetId="368" r:id="rId368"/>
    <sheet name="366" sheetId="369" r:id="rId369"/>
    <sheet name="367" sheetId="370" r:id="rId370"/>
    <sheet name="368" sheetId="371" r:id="rId371"/>
    <sheet name="369" sheetId="372" r:id="rId372"/>
    <sheet name="370" sheetId="373" r:id="rId373"/>
    <sheet name="371" sheetId="374" r:id="rId374"/>
    <sheet name="372" sheetId="375" r:id="rId375"/>
    <sheet name="373" sheetId="376" r:id="rId376"/>
    <sheet name="374" sheetId="377" r:id="rId377"/>
    <sheet name="375" sheetId="378" r:id="rId378"/>
    <sheet name="376" sheetId="379" r:id="rId379"/>
    <sheet name="377" sheetId="380" r:id="rId380"/>
    <sheet name="378" sheetId="381" r:id="rId381"/>
    <sheet name="379" sheetId="382" r:id="rId382"/>
    <sheet name="380" sheetId="383" r:id="rId383"/>
    <sheet name="381" sheetId="384" r:id="rId384"/>
    <sheet name="382" sheetId="385" r:id="rId385"/>
    <sheet name="383" sheetId="386" r:id="rId386"/>
    <sheet name="384" sheetId="387" r:id="rId387"/>
    <sheet name="385" sheetId="388" r:id="rId388"/>
    <sheet name="386" sheetId="389" r:id="rId389"/>
    <sheet name="387" sheetId="390" r:id="rId390"/>
    <sheet name="388" sheetId="391" r:id="rId391"/>
    <sheet name="389" sheetId="392" r:id="rId392"/>
    <sheet name="390" sheetId="393" r:id="rId393"/>
    <sheet name="391" sheetId="394" r:id="rId394"/>
    <sheet name="392" sheetId="395" r:id="rId395"/>
    <sheet name="393" sheetId="396" r:id="rId396"/>
    <sheet name="394" sheetId="397" r:id="rId397"/>
    <sheet name="395" sheetId="398" r:id="rId398"/>
    <sheet name="396" sheetId="399" r:id="rId399"/>
    <sheet name="397" sheetId="400" r:id="rId400"/>
    <sheet name="398" sheetId="401" r:id="rId401"/>
    <sheet name="399" sheetId="402" r:id="rId402"/>
    <sheet name="400" sheetId="403" r:id="rId403"/>
    <sheet name="401" sheetId="404" r:id="rId404"/>
    <sheet name="402" sheetId="405" r:id="rId405"/>
    <sheet name="403" sheetId="406" r:id="rId406"/>
    <sheet name="404" sheetId="407" r:id="rId407"/>
    <sheet name="405" sheetId="408" r:id="rId408"/>
    <sheet name="406" sheetId="409" r:id="rId409"/>
    <sheet name="407" sheetId="410" r:id="rId410"/>
    <sheet name="408" sheetId="411" r:id="rId411"/>
    <sheet name="409" sheetId="412" r:id="rId412"/>
    <sheet name="410" sheetId="413" r:id="rId413"/>
    <sheet name="411" sheetId="414" r:id="rId414"/>
    <sheet name="412" sheetId="415" r:id="rId415"/>
    <sheet name="413" sheetId="416" r:id="rId416"/>
    <sheet name="414" sheetId="417" r:id="rId417"/>
    <sheet name="415" sheetId="418" r:id="rId418"/>
    <sheet name="416" sheetId="419" r:id="rId419"/>
    <sheet name="417" sheetId="420" r:id="rId420"/>
    <sheet name="418" sheetId="421" r:id="rId421"/>
    <sheet name="419" sheetId="422" r:id="rId422"/>
    <sheet name="420" sheetId="423" r:id="rId423"/>
    <sheet name="421" sheetId="424" r:id="rId424"/>
    <sheet name="422" sheetId="425" r:id="rId425"/>
    <sheet name="423" sheetId="426" r:id="rId426"/>
    <sheet name="424" sheetId="427" r:id="rId427"/>
    <sheet name="425" sheetId="428" r:id="rId428"/>
    <sheet name="426" sheetId="429" r:id="rId429"/>
    <sheet name="427" sheetId="430" r:id="rId430"/>
    <sheet name="428" sheetId="431" r:id="rId431"/>
    <sheet name="429" sheetId="432" r:id="rId432"/>
    <sheet name="430" sheetId="433" r:id="rId433"/>
    <sheet name="431" sheetId="434" r:id="rId434"/>
    <sheet name="432" sheetId="435" r:id="rId435"/>
    <sheet name="433" sheetId="436" r:id="rId436"/>
    <sheet name="434" sheetId="437" r:id="rId437"/>
    <sheet name="435" sheetId="438" r:id="rId438"/>
    <sheet name="436" sheetId="439" r:id="rId439"/>
    <sheet name="437" sheetId="440" r:id="rId440"/>
    <sheet name="438" sheetId="441" r:id="rId441"/>
    <sheet name="439" sheetId="442" r:id="rId442"/>
    <sheet name="440" sheetId="443" r:id="rId443"/>
    <sheet name="441" sheetId="444" r:id="rId444"/>
    <sheet name="442" sheetId="445" r:id="rId445"/>
    <sheet name="443" sheetId="446" r:id="rId446"/>
    <sheet name="444" sheetId="447" r:id="rId447"/>
    <sheet name="445" sheetId="448" r:id="rId448"/>
    <sheet name="446" sheetId="449" r:id="rId449"/>
    <sheet name="447" sheetId="450" r:id="rId450"/>
    <sheet name="448" sheetId="451" r:id="rId451"/>
    <sheet name="449" sheetId="452" r:id="rId452"/>
    <sheet name="450" sheetId="453" r:id="rId453"/>
    <sheet name="451" sheetId="454" r:id="rId454"/>
    <sheet name="452" sheetId="455" r:id="rId455"/>
    <sheet name="453" sheetId="456" r:id="rId456"/>
    <sheet name="454" sheetId="457" r:id="rId457"/>
    <sheet name="455" sheetId="458" r:id="rId458"/>
    <sheet name="456" sheetId="459" r:id="rId459"/>
    <sheet name="457" sheetId="460" r:id="rId460"/>
    <sheet name="458" sheetId="461" r:id="rId461"/>
    <sheet name="459" sheetId="462" r:id="rId462"/>
    <sheet name="460" sheetId="463" r:id="rId463"/>
    <sheet name="461" sheetId="464" r:id="rId464"/>
    <sheet name="462" sheetId="465" r:id="rId465"/>
    <sheet name="463" sheetId="466" r:id="rId466"/>
    <sheet name="464" sheetId="467" r:id="rId467"/>
    <sheet name="465" sheetId="468" r:id="rId468"/>
    <sheet name="466" sheetId="469" r:id="rId469"/>
    <sheet name="467" sheetId="470" r:id="rId470"/>
    <sheet name="468" sheetId="471" r:id="rId471"/>
    <sheet name="469" sheetId="472" r:id="rId472"/>
    <sheet name="470" sheetId="473" r:id="rId473"/>
    <sheet name="471" sheetId="474" r:id="rId474"/>
    <sheet name="472" sheetId="475" r:id="rId475"/>
    <sheet name="473" sheetId="476" r:id="rId476"/>
    <sheet name="474" sheetId="477" r:id="rId477"/>
    <sheet name="475" sheetId="478" r:id="rId478"/>
    <sheet name="476" sheetId="479" r:id="rId479"/>
    <sheet name="477" sheetId="480" r:id="rId480"/>
    <sheet name="478" sheetId="481" r:id="rId481"/>
    <sheet name="479" sheetId="482" r:id="rId482"/>
    <sheet name="480" sheetId="483" r:id="rId483"/>
    <sheet name="481" sheetId="484" r:id="rId484"/>
    <sheet name="482" sheetId="485" r:id="rId485"/>
    <sheet name="483" sheetId="486" r:id="rId486"/>
    <sheet name="484" sheetId="487" r:id="rId487"/>
    <sheet name="485" sheetId="488" r:id="rId488"/>
    <sheet name="486" sheetId="489" r:id="rId489"/>
    <sheet name="487" sheetId="490" r:id="rId490"/>
    <sheet name="488" sheetId="491" r:id="rId491"/>
    <sheet name="489" sheetId="492" r:id="rId492"/>
    <sheet name="490" sheetId="493" r:id="rId493"/>
    <sheet name="491" sheetId="494" r:id="rId494"/>
  </sheets>
  <definedNames>
    <definedName name="_xlnm._FilterDatabase" localSheetId="1" hidden="1">BDD!$A$3:$H$3</definedName>
    <definedName name="nblignes">MATCH("02",'NOTE DE COLISAGE'!$A:$A,0)-MATCH("01",'NOTE DE COLISAGE'!$A:$A,0)</definedName>
  </definedNames>
  <calcPr calcId="152511"/>
</workbook>
</file>

<file path=xl/calcChain.xml><?xml version="1.0" encoding="utf-8"?>
<calcChain xmlns="http://schemas.openxmlformats.org/spreadsheetml/2006/main">
  <c r="D6" i="486" l="1"/>
  <c r="D6" i="485"/>
  <c r="D6" i="484"/>
  <c r="D6" i="483"/>
  <c r="D6" i="479"/>
  <c r="D6" i="478"/>
  <c r="D5" i="471"/>
  <c r="D5" i="467"/>
  <c r="D6" i="466"/>
  <c r="D5" i="466"/>
  <c r="D5" i="461"/>
  <c r="D5" i="460"/>
  <c r="D5" i="459"/>
  <c r="D6" i="455"/>
  <c r="D5" i="454"/>
  <c r="D6" i="453"/>
  <c r="D5" i="444"/>
  <c r="D5" i="445"/>
  <c r="D5" i="443"/>
  <c r="D5" i="442"/>
  <c r="D5" i="441"/>
  <c r="D6" i="435"/>
  <c r="D5" i="433"/>
  <c r="D5" i="432"/>
  <c r="D5" i="38" l="1"/>
  <c r="D12" i="3" l="1"/>
  <c r="B42" i="6"/>
  <c r="C42" i="6" l="1"/>
  <c r="D42" i="6" s="1"/>
  <c r="D6" i="3" l="1"/>
  <c r="D10" i="5"/>
  <c r="D7" i="4" l="1"/>
  <c r="D8" i="4"/>
  <c r="D9" i="4"/>
  <c r="D10" i="4"/>
  <c r="D11" i="4"/>
  <c r="D14" i="494" l="1"/>
  <c r="D13" i="494"/>
  <c r="D12" i="494"/>
  <c r="D11" i="494"/>
  <c r="D10" i="494"/>
  <c r="D6" i="494"/>
  <c r="D14" i="493"/>
  <c r="D13" i="493"/>
  <c r="D12" i="493"/>
  <c r="D11" i="493"/>
  <c r="D10" i="493"/>
  <c r="D14" i="492"/>
  <c r="D13" i="492"/>
  <c r="D12" i="492"/>
  <c r="D11" i="492"/>
  <c r="D10" i="492"/>
  <c r="D14" i="491"/>
  <c r="D13" i="491"/>
  <c r="D12" i="491"/>
  <c r="D11" i="491"/>
  <c r="D10" i="491"/>
  <c r="D14" i="490"/>
  <c r="D13" i="490"/>
  <c r="D12" i="490"/>
  <c r="D11" i="490"/>
  <c r="D10" i="490"/>
  <c r="D14" i="489"/>
  <c r="D13" i="489"/>
  <c r="D12" i="489"/>
  <c r="D11" i="489"/>
  <c r="D10" i="489"/>
  <c r="D14" i="488"/>
  <c r="D13" i="488"/>
  <c r="D12" i="488"/>
  <c r="D11" i="488"/>
  <c r="D10" i="488"/>
  <c r="D14" i="487"/>
  <c r="D13" i="487"/>
  <c r="D12" i="487"/>
  <c r="D11" i="487"/>
  <c r="D10" i="487"/>
  <c r="D14" i="486"/>
  <c r="D13" i="486"/>
  <c r="D12" i="486"/>
  <c r="D11" i="486"/>
  <c r="D10" i="486"/>
  <c r="D14" i="485"/>
  <c r="D13" i="485"/>
  <c r="D14" i="483"/>
  <c r="D13" i="483"/>
  <c r="D12" i="483"/>
  <c r="D14" i="482"/>
  <c r="D13" i="482"/>
  <c r="D12" i="482"/>
  <c r="D11" i="482"/>
  <c r="D14" i="481"/>
  <c r="D13" i="481"/>
  <c r="D12" i="481"/>
  <c r="D11" i="481"/>
  <c r="D10" i="481"/>
  <c r="D14" i="480"/>
  <c r="D13" i="480"/>
  <c r="D12" i="480"/>
  <c r="D11" i="480"/>
  <c r="D10" i="480"/>
  <c r="D6" i="480"/>
  <c r="D14" i="479"/>
  <c r="D13" i="479"/>
  <c r="D12" i="479"/>
  <c r="D11" i="479"/>
  <c r="D10" i="479"/>
  <c r="D14" i="478"/>
  <c r="D13" i="478"/>
  <c r="D12" i="478"/>
  <c r="D11" i="478"/>
  <c r="D10" i="478"/>
  <c r="D14" i="477"/>
  <c r="D13" i="477"/>
  <c r="D12" i="477"/>
  <c r="D11" i="477"/>
  <c r="D10" i="477"/>
  <c r="D14" i="476"/>
  <c r="D13" i="476"/>
  <c r="D12" i="476"/>
  <c r="D11" i="476"/>
  <c r="D10" i="476"/>
  <c r="D6" i="476"/>
  <c r="D14" i="475"/>
  <c r="D13" i="475"/>
  <c r="D12" i="475"/>
  <c r="D11" i="475"/>
  <c r="D10" i="475"/>
  <c r="D14" i="474"/>
  <c r="D13" i="474"/>
  <c r="D12" i="474"/>
  <c r="D11" i="474"/>
  <c r="D10" i="474"/>
  <c r="D14" i="473"/>
  <c r="D13" i="473"/>
  <c r="D12" i="473"/>
  <c r="D11" i="473"/>
  <c r="D10" i="473"/>
  <c r="D14" i="472"/>
  <c r="D13" i="472"/>
  <c r="D12" i="472"/>
  <c r="D11" i="472"/>
  <c r="D10" i="472"/>
  <c r="D14" i="471"/>
  <c r="D13" i="471"/>
  <c r="D12" i="471"/>
  <c r="D11" i="471"/>
  <c r="D10" i="471"/>
  <c r="D14" i="470"/>
  <c r="D13" i="470"/>
  <c r="D12" i="470"/>
  <c r="D11" i="470"/>
  <c r="D10" i="470"/>
  <c r="D14" i="469"/>
  <c r="D13" i="469"/>
  <c r="D12" i="469"/>
  <c r="D11" i="469"/>
  <c r="D10" i="469"/>
  <c r="D14" i="468"/>
  <c r="D13" i="468"/>
  <c r="D12" i="468"/>
  <c r="D11" i="468"/>
  <c r="D10" i="468"/>
  <c r="D14" i="467"/>
  <c r="D13" i="467"/>
  <c r="D12" i="467"/>
  <c r="D11" i="467"/>
  <c r="D10" i="467"/>
  <c r="D14" i="466"/>
  <c r="D13" i="466"/>
  <c r="D12" i="466"/>
  <c r="D11" i="466"/>
  <c r="D10" i="466"/>
  <c r="D14" i="465"/>
  <c r="D13" i="465"/>
  <c r="D12" i="465"/>
  <c r="D11" i="465"/>
  <c r="D10" i="465"/>
  <c r="D14" i="464"/>
  <c r="D13" i="464"/>
  <c r="D12" i="464"/>
  <c r="D11" i="464"/>
  <c r="D10" i="464"/>
  <c r="D14" i="463"/>
  <c r="D13" i="463"/>
  <c r="D12" i="463"/>
  <c r="D11" i="463"/>
  <c r="D10" i="463"/>
  <c r="D6" i="463"/>
  <c r="D14" i="462"/>
  <c r="D13" i="462"/>
  <c r="D12" i="462"/>
  <c r="D11" i="462"/>
  <c r="D10" i="462"/>
  <c r="D14" i="461"/>
  <c r="D13" i="461"/>
  <c r="D12" i="461"/>
  <c r="D11" i="461"/>
  <c r="D10" i="461"/>
  <c r="D14" i="460"/>
  <c r="D13" i="460"/>
  <c r="D12" i="460"/>
  <c r="D11" i="460"/>
  <c r="D10" i="460"/>
  <c r="D6" i="460"/>
  <c r="D14" i="459"/>
  <c r="D13" i="459"/>
  <c r="D12" i="459"/>
  <c r="D11" i="459"/>
  <c r="D10" i="459"/>
  <c r="D14" i="458"/>
  <c r="D13" i="458"/>
  <c r="D12" i="458"/>
  <c r="D11" i="458"/>
  <c r="D10" i="458"/>
  <c r="D14" i="457"/>
  <c r="D13" i="457"/>
  <c r="D12" i="457"/>
  <c r="D11" i="457"/>
  <c r="D10" i="457"/>
  <c r="D6" i="457"/>
  <c r="D14" i="456"/>
  <c r="D13" i="456"/>
  <c r="D12" i="456"/>
  <c r="D11" i="456"/>
  <c r="D10" i="456"/>
  <c r="D6" i="456"/>
  <c r="D14" i="455"/>
  <c r="D13" i="455"/>
  <c r="D12" i="455"/>
  <c r="D11" i="455"/>
  <c r="D10" i="455"/>
  <c r="D14" i="454"/>
  <c r="D13" i="454"/>
  <c r="D12" i="454"/>
  <c r="D11" i="454"/>
  <c r="D10" i="454"/>
  <c r="D14" i="453"/>
  <c r="D13" i="453"/>
  <c r="D12" i="453"/>
  <c r="D11" i="453"/>
  <c r="D10" i="453"/>
  <c r="D14" i="452"/>
  <c r="D13" i="452"/>
  <c r="D12" i="452"/>
  <c r="D11" i="452"/>
  <c r="D10" i="452"/>
  <c r="D14" i="451"/>
  <c r="D13" i="451"/>
  <c r="D12" i="451"/>
  <c r="D11" i="451"/>
  <c r="D10" i="451"/>
  <c r="D14" i="450"/>
  <c r="D13" i="450"/>
  <c r="D12" i="450"/>
  <c r="D11" i="450"/>
  <c r="D10" i="450"/>
  <c r="D14" i="449"/>
  <c r="D13" i="449"/>
  <c r="D12" i="449"/>
  <c r="D11" i="449"/>
  <c r="D10" i="449"/>
  <c r="D14" i="448"/>
  <c r="D13" i="448"/>
  <c r="D12" i="448"/>
  <c r="D11" i="448"/>
  <c r="D10" i="448"/>
  <c r="D6" i="448"/>
  <c r="D14" i="447"/>
  <c r="D13" i="447"/>
  <c r="D12" i="447"/>
  <c r="D11" i="447"/>
  <c r="D10" i="447"/>
  <c r="D6" i="447"/>
  <c r="D14" i="446"/>
  <c r="D13" i="446"/>
  <c r="D12" i="446"/>
  <c r="D11" i="446"/>
  <c r="D10" i="446"/>
  <c r="D14" i="445"/>
  <c r="D13" i="445"/>
  <c r="D12" i="445"/>
  <c r="D11" i="445"/>
  <c r="D10" i="445"/>
  <c r="D14" i="444"/>
  <c r="D13" i="444"/>
  <c r="D12" i="444"/>
  <c r="D11" i="444"/>
  <c r="D10" i="444"/>
  <c r="D14" i="443"/>
  <c r="D13" i="443"/>
  <c r="D12" i="443"/>
  <c r="D11" i="443"/>
  <c r="D10" i="443"/>
  <c r="D14" i="442"/>
  <c r="D13" i="442"/>
  <c r="D12" i="442"/>
  <c r="D11" i="442"/>
  <c r="D10" i="442"/>
  <c r="D14" i="441"/>
  <c r="D13" i="441"/>
  <c r="D12" i="441"/>
  <c r="D11" i="441"/>
  <c r="D10" i="441"/>
  <c r="D14" i="440"/>
  <c r="D13" i="440"/>
  <c r="D12" i="440"/>
  <c r="D11" i="440"/>
  <c r="D10" i="440"/>
  <c r="D6" i="440"/>
  <c r="D14" i="439"/>
  <c r="D13" i="439"/>
  <c r="D12" i="439"/>
  <c r="D11" i="439"/>
  <c r="D10" i="439"/>
  <c r="D6" i="439"/>
  <c r="D14" i="438"/>
  <c r="D13" i="438"/>
  <c r="D12" i="438"/>
  <c r="D11" i="438"/>
  <c r="D10" i="438"/>
  <c r="D6" i="438"/>
  <c r="D14" i="437"/>
  <c r="D13" i="437"/>
  <c r="D12" i="437"/>
  <c r="D11" i="437"/>
  <c r="D10" i="437"/>
  <c r="D6" i="437"/>
  <c r="D14" i="436"/>
  <c r="D13" i="436"/>
  <c r="D12" i="436"/>
  <c r="D11" i="436"/>
  <c r="D10" i="436"/>
  <c r="D6" i="436"/>
  <c r="D14" i="435"/>
  <c r="D13" i="435"/>
  <c r="D12" i="435"/>
  <c r="D11" i="435"/>
  <c r="D10" i="435"/>
  <c r="D14" i="434"/>
  <c r="D13" i="434"/>
  <c r="D12" i="434"/>
  <c r="D11" i="434"/>
  <c r="D10" i="434"/>
  <c r="D6" i="434"/>
  <c r="D14" i="433"/>
  <c r="D13" i="433"/>
  <c r="D12" i="433"/>
  <c r="D11" i="433"/>
  <c r="D10" i="433"/>
  <c r="D14" i="432"/>
  <c r="D13" i="432"/>
  <c r="D12" i="432"/>
  <c r="D11" i="432"/>
  <c r="D10" i="432"/>
  <c r="D14" i="431"/>
  <c r="D13" i="431"/>
  <c r="D12" i="431"/>
  <c r="D11" i="431"/>
  <c r="D10" i="431"/>
  <c r="D6" i="431"/>
  <c r="D14" i="430"/>
  <c r="D13" i="430"/>
  <c r="D12" i="430"/>
  <c r="D11" i="430"/>
  <c r="D10" i="430"/>
  <c r="D6" i="430"/>
  <c r="D14" i="429"/>
  <c r="D13" i="429"/>
  <c r="D12" i="429"/>
  <c r="D11" i="429"/>
  <c r="D10" i="429"/>
  <c r="D6" i="429"/>
  <c r="D14" i="428"/>
  <c r="D13" i="428"/>
  <c r="D12" i="428"/>
  <c r="D11" i="428"/>
  <c r="D10" i="428"/>
  <c r="D6" i="428"/>
  <c r="D14" i="427"/>
  <c r="D13" i="427"/>
  <c r="D12" i="427"/>
  <c r="D11" i="427"/>
  <c r="D10" i="427"/>
  <c r="D6" i="427"/>
  <c r="D5" i="427"/>
  <c r="D14" i="426"/>
  <c r="D13" i="426"/>
  <c r="D12" i="426"/>
  <c r="D11" i="426"/>
  <c r="D10" i="426"/>
  <c r="D6" i="426"/>
  <c r="D14" i="425"/>
  <c r="D13" i="425"/>
  <c r="D12" i="425"/>
  <c r="D11" i="425"/>
  <c r="D10" i="425"/>
  <c r="D5" i="425"/>
  <c r="D14" i="424"/>
  <c r="D13" i="424"/>
  <c r="D12" i="424"/>
  <c r="D11" i="424"/>
  <c r="D10" i="424"/>
  <c r="D6" i="424"/>
  <c r="D5" i="424"/>
  <c r="D6" i="423"/>
  <c r="D14" i="423"/>
  <c r="D13" i="423"/>
  <c r="D12" i="423"/>
  <c r="D11" i="423"/>
  <c r="D10" i="423"/>
  <c r="D5" i="423"/>
  <c r="D14" i="422"/>
  <c r="D13" i="422"/>
  <c r="D12" i="422"/>
  <c r="D11" i="422"/>
  <c r="D10" i="422"/>
  <c r="D5" i="422"/>
  <c r="D14" i="421"/>
  <c r="D13" i="421"/>
  <c r="D12" i="421"/>
  <c r="D11" i="421"/>
  <c r="D10" i="421"/>
  <c r="D6" i="421"/>
  <c r="D5" i="421"/>
  <c r="D14" i="420"/>
  <c r="D13" i="420"/>
  <c r="D12" i="420"/>
  <c r="D11" i="420"/>
  <c r="D10" i="420"/>
  <c r="D6" i="420"/>
  <c r="D5" i="420"/>
  <c r="D14" i="418"/>
  <c r="D13" i="418"/>
  <c r="D12" i="418"/>
  <c r="D11" i="418"/>
  <c r="D10" i="418"/>
  <c r="D6" i="418"/>
  <c r="D5" i="418"/>
  <c r="D14" i="417"/>
  <c r="D13" i="417"/>
  <c r="D12" i="417"/>
  <c r="D11" i="417"/>
  <c r="D10" i="417"/>
  <c r="D6" i="417"/>
  <c r="D5" i="417"/>
  <c r="D14" i="419"/>
  <c r="D13" i="419"/>
  <c r="D12" i="419"/>
  <c r="D11" i="419"/>
  <c r="D10" i="419"/>
  <c r="D6" i="419"/>
  <c r="D5" i="419"/>
  <c r="D14" i="416"/>
  <c r="D13" i="416"/>
  <c r="D12" i="416"/>
  <c r="D11" i="416"/>
  <c r="D10" i="416"/>
  <c r="D6" i="416"/>
  <c r="D5" i="416"/>
  <c r="D14" i="415"/>
  <c r="D13" i="415"/>
  <c r="D12" i="415"/>
  <c r="D11" i="415"/>
  <c r="D10" i="415"/>
  <c r="D5" i="415"/>
  <c r="D15" i="421" l="1"/>
  <c r="D16" i="421" s="1"/>
  <c r="D15" i="427"/>
  <c r="D16" i="427" s="1"/>
  <c r="D15" i="417"/>
  <c r="D16" i="417" s="1"/>
  <c r="D15" i="466"/>
  <c r="D16" i="466" s="1"/>
  <c r="D15" i="420"/>
  <c r="D16" i="420" s="1"/>
  <c r="D15" i="424"/>
  <c r="D16" i="424" s="1"/>
  <c r="D15" i="460"/>
  <c r="D16" i="460" s="1"/>
  <c r="D15" i="423"/>
  <c r="D16" i="423" s="1"/>
  <c r="D15" i="419"/>
  <c r="D16" i="419" s="1"/>
  <c r="D15" i="418"/>
  <c r="D16" i="418" s="1"/>
  <c r="D15" i="416"/>
  <c r="D16" i="416" s="1"/>
  <c r="D14" i="414"/>
  <c r="D13" i="414"/>
  <c r="D12" i="414"/>
  <c r="D11" i="414"/>
  <c r="D10" i="414"/>
  <c r="D5" i="414"/>
  <c r="D6" i="410" l="1"/>
  <c r="D6" i="409"/>
  <c r="D6" i="408"/>
  <c r="D6" i="411"/>
  <c r="D6" i="407"/>
  <c r="D7" i="406"/>
  <c r="D14" i="413"/>
  <c r="D13" i="413"/>
  <c r="D12" i="413"/>
  <c r="D11" i="413"/>
  <c r="D10" i="413"/>
  <c r="D14" i="412"/>
  <c r="D13" i="412"/>
  <c r="D12" i="412"/>
  <c r="D11" i="412"/>
  <c r="D10" i="412"/>
  <c r="D5" i="412"/>
  <c r="D14" i="411"/>
  <c r="D13" i="411"/>
  <c r="D12" i="411"/>
  <c r="D11" i="411"/>
  <c r="D10" i="411"/>
  <c r="D5" i="411"/>
  <c r="D14" i="410"/>
  <c r="D13" i="410"/>
  <c r="D12" i="410"/>
  <c r="D11" i="410"/>
  <c r="D10" i="410"/>
  <c r="D14" i="409"/>
  <c r="D13" i="409"/>
  <c r="D12" i="409"/>
  <c r="D11" i="409"/>
  <c r="D10" i="409"/>
  <c r="D14" i="408"/>
  <c r="D13" i="408"/>
  <c r="D12" i="408"/>
  <c r="D11" i="408"/>
  <c r="D10" i="408"/>
  <c r="D14" i="407"/>
  <c r="D13" i="407"/>
  <c r="D12" i="407"/>
  <c r="D11" i="407"/>
  <c r="D10" i="407"/>
  <c r="D14" i="406"/>
  <c r="D13" i="406"/>
  <c r="D12" i="406"/>
  <c r="D11" i="406"/>
  <c r="D10" i="406"/>
  <c r="D14" i="405"/>
  <c r="D13" i="405"/>
  <c r="D12" i="405"/>
  <c r="D11" i="405"/>
  <c r="D10" i="405"/>
  <c r="D14" i="404"/>
  <c r="D13" i="404"/>
  <c r="D12" i="404"/>
  <c r="D11" i="404"/>
  <c r="D10" i="404"/>
  <c r="D14" i="403"/>
  <c r="D13" i="403"/>
  <c r="D12" i="403"/>
  <c r="D11" i="403"/>
  <c r="D10" i="403"/>
  <c r="D14" i="402"/>
  <c r="D13" i="402"/>
  <c r="D12" i="402"/>
  <c r="D11" i="402"/>
  <c r="D10" i="402"/>
  <c r="D14" i="401"/>
  <c r="D13" i="401"/>
  <c r="D12" i="401"/>
  <c r="D11" i="401"/>
  <c r="D10" i="401"/>
  <c r="D5" i="401"/>
  <c r="D14" i="400"/>
  <c r="D13" i="400"/>
  <c r="D12" i="400"/>
  <c r="D11" i="400"/>
  <c r="D10" i="400"/>
  <c r="D5" i="400"/>
  <c r="D14" i="399"/>
  <c r="D13" i="399"/>
  <c r="D12" i="399"/>
  <c r="D11" i="399"/>
  <c r="D10" i="399"/>
  <c r="D5" i="399"/>
  <c r="D14" i="398"/>
  <c r="D13" i="398"/>
  <c r="D12" i="398"/>
  <c r="D11" i="398"/>
  <c r="D10" i="398"/>
  <c r="D5" i="398"/>
  <c r="D14" i="397"/>
  <c r="D13" i="397"/>
  <c r="D12" i="397"/>
  <c r="D11" i="397"/>
  <c r="D10" i="397"/>
  <c r="D5" i="397"/>
  <c r="D14" i="396"/>
  <c r="D13" i="396"/>
  <c r="D12" i="396"/>
  <c r="D11" i="396"/>
  <c r="D10" i="396"/>
  <c r="D5" i="396"/>
  <c r="D14" i="395"/>
  <c r="D13" i="395"/>
  <c r="D12" i="395"/>
  <c r="D11" i="395"/>
  <c r="D10" i="395"/>
  <c r="D5" i="395"/>
  <c r="D14" i="394"/>
  <c r="D13" i="394"/>
  <c r="D12" i="394"/>
  <c r="D11" i="394"/>
  <c r="D10" i="394"/>
  <c r="D5" i="394"/>
  <c r="D14" i="393"/>
  <c r="D13" i="393"/>
  <c r="D12" i="393"/>
  <c r="D11" i="393"/>
  <c r="D10" i="393"/>
  <c r="D5" i="393"/>
  <c r="D15" i="394" l="1"/>
  <c r="D16" i="394" s="1"/>
  <c r="D15" i="396"/>
  <c r="D16" i="396" s="1"/>
  <c r="D15" i="400"/>
  <c r="D16" i="400" s="1"/>
  <c r="D15" i="398"/>
  <c r="D16" i="398" s="1"/>
  <c r="D15" i="395"/>
  <c r="D16" i="395" s="1"/>
  <c r="D15" i="399"/>
  <c r="D16" i="399" s="1"/>
  <c r="D15" i="393"/>
  <c r="D16" i="393" s="1"/>
  <c r="D15" i="397"/>
  <c r="D16" i="397" s="1"/>
  <c r="D15" i="411"/>
  <c r="D16" i="411" s="1"/>
  <c r="D14" i="392"/>
  <c r="D13" i="392"/>
  <c r="D12" i="392"/>
  <c r="D11" i="392"/>
  <c r="D10" i="392"/>
  <c r="D5" i="392"/>
  <c r="D14" i="391"/>
  <c r="D13" i="391"/>
  <c r="D12" i="391"/>
  <c r="D11" i="391"/>
  <c r="D10" i="391"/>
  <c r="D5" i="391"/>
  <c r="D14" i="390"/>
  <c r="D13" i="390"/>
  <c r="D12" i="390"/>
  <c r="D11" i="390"/>
  <c r="D10" i="390"/>
  <c r="D5" i="390"/>
  <c r="D14" i="389"/>
  <c r="D13" i="389"/>
  <c r="D12" i="389"/>
  <c r="D11" i="389"/>
  <c r="D10" i="389"/>
  <c r="D5" i="389"/>
  <c r="D14" i="388"/>
  <c r="D13" i="388"/>
  <c r="D12" i="388"/>
  <c r="D11" i="388"/>
  <c r="D10" i="388"/>
  <c r="D5" i="388"/>
  <c r="D14" i="387"/>
  <c r="D13" i="387"/>
  <c r="D12" i="387"/>
  <c r="D11" i="387"/>
  <c r="D10" i="387"/>
  <c r="D5" i="387"/>
  <c r="D14" i="386"/>
  <c r="D13" i="386"/>
  <c r="D12" i="386"/>
  <c r="D11" i="386"/>
  <c r="D10" i="386"/>
  <c r="D5" i="386"/>
  <c r="D14" i="385"/>
  <c r="D13" i="385"/>
  <c r="D12" i="385"/>
  <c r="D11" i="385"/>
  <c r="D10" i="385"/>
  <c r="D5" i="385"/>
  <c r="D14" i="384"/>
  <c r="D13" i="384"/>
  <c r="D12" i="384"/>
  <c r="D11" i="384"/>
  <c r="D10" i="384"/>
  <c r="D5" i="384"/>
  <c r="D14" i="383"/>
  <c r="D13" i="383"/>
  <c r="D12" i="383"/>
  <c r="D11" i="383"/>
  <c r="D10" i="383"/>
  <c r="D14" i="382"/>
  <c r="D13" i="382"/>
  <c r="D12" i="382"/>
  <c r="D11" i="382"/>
  <c r="D10" i="382"/>
  <c r="D14" i="381"/>
  <c r="D13" i="381"/>
  <c r="D12" i="381"/>
  <c r="D11" i="381"/>
  <c r="D10" i="381"/>
  <c r="D6" i="380"/>
  <c r="D14" i="380"/>
  <c r="D13" i="380"/>
  <c r="D12" i="380"/>
  <c r="D11" i="380"/>
  <c r="D10" i="380"/>
  <c r="D14" i="379"/>
  <c r="D13" i="379"/>
  <c r="D12" i="379"/>
  <c r="D11" i="379"/>
  <c r="D10" i="379"/>
  <c r="D14" i="378"/>
  <c r="D13" i="378"/>
  <c r="D12" i="378"/>
  <c r="D11" i="378"/>
  <c r="D10" i="378"/>
  <c r="D7" i="378"/>
  <c r="D5" i="378"/>
  <c r="D14" i="377"/>
  <c r="D13" i="377"/>
  <c r="D12" i="377"/>
  <c r="D11" i="377"/>
  <c r="D10" i="377"/>
  <c r="D9" i="377"/>
  <c r="D8" i="377"/>
  <c r="D6" i="377"/>
  <c r="D5" i="377"/>
  <c r="D14" i="376"/>
  <c r="D13" i="376"/>
  <c r="D12" i="376"/>
  <c r="D11" i="376"/>
  <c r="D10" i="376"/>
  <c r="D9" i="376"/>
  <c r="D8" i="376"/>
  <c r="D6" i="376"/>
  <c r="D5" i="376"/>
  <c r="D14" i="375"/>
  <c r="D13" i="375"/>
  <c r="D12" i="375"/>
  <c r="D11" i="375"/>
  <c r="D10" i="375"/>
  <c r="D9" i="375"/>
  <c r="D8" i="375"/>
  <c r="D6" i="375"/>
  <c r="D5" i="375"/>
  <c r="D14" i="374"/>
  <c r="D13" i="374"/>
  <c r="D12" i="374"/>
  <c r="D11" i="374"/>
  <c r="D10" i="374"/>
  <c r="D9" i="374"/>
  <c r="D8" i="374"/>
  <c r="D6" i="374"/>
  <c r="D5" i="374"/>
  <c r="D14" i="373"/>
  <c r="D13" i="373"/>
  <c r="D12" i="373"/>
  <c r="D11" i="373"/>
  <c r="D10" i="373"/>
  <c r="D9" i="373"/>
  <c r="D8" i="373"/>
  <c r="D5" i="373"/>
  <c r="D14" i="372"/>
  <c r="D13" i="372"/>
  <c r="D12" i="372"/>
  <c r="D11" i="372"/>
  <c r="D10" i="372"/>
  <c r="D9" i="372"/>
  <c r="D8" i="372"/>
  <c r="D5" i="372"/>
  <c r="D14" i="371"/>
  <c r="D13" i="371"/>
  <c r="D12" i="371"/>
  <c r="D11" i="371"/>
  <c r="D10" i="371"/>
  <c r="D9" i="371"/>
  <c r="D8" i="371"/>
  <c r="D5" i="371"/>
  <c r="D14" i="370"/>
  <c r="D13" i="370"/>
  <c r="D12" i="370"/>
  <c r="D11" i="370"/>
  <c r="D10" i="370"/>
  <c r="D9" i="370"/>
  <c r="D8" i="370"/>
  <c r="D5" i="370"/>
  <c r="D14" i="369"/>
  <c r="D13" i="369"/>
  <c r="D12" i="369"/>
  <c r="D11" i="369"/>
  <c r="D10" i="369"/>
  <c r="D9" i="369"/>
  <c r="D8" i="369"/>
  <c r="D5" i="369"/>
  <c r="D14" i="368"/>
  <c r="D13" i="368"/>
  <c r="D12" i="368"/>
  <c r="D11" i="368"/>
  <c r="D10" i="368"/>
  <c r="D9" i="368"/>
  <c r="D8" i="368"/>
  <c r="D5" i="368"/>
  <c r="D14" i="367"/>
  <c r="D13" i="367"/>
  <c r="D12" i="367"/>
  <c r="D11" i="367"/>
  <c r="D10" i="367"/>
  <c r="D9" i="367"/>
  <c r="D8" i="367"/>
  <c r="D5" i="367"/>
  <c r="D14" i="366"/>
  <c r="D13" i="366"/>
  <c r="D12" i="366"/>
  <c r="D11" i="366"/>
  <c r="D10" i="366"/>
  <c r="D9" i="366"/>
  <c r="D8" i="366"/>
  <c r="D14" i="365"/>
  <c r="D13" i="365"/>
  <c r="D12" i="365"/>
  <c r="D11" i="365"/>
  <c r="D10" i="365"/>
  <c r="D9" i="365"/>
  <c r="D8" i="365"/>
  <c r="D14" i="364"/>
  <c r="D13" i="364"/>
  <c r="D12" i="364"/>
  <c r="D11" i="364"/>
  <c r="D10" i="364"/>
  <c r="D9" i="364"/>
  <c r="D8" i="364"/>
  <c r="D14" i="363"/>
  <c r="D13" i="363"/>
  <c r="D12" i="363"/>
  <c r="D11" i="363"/>
  <c r="D10" i="363"/>
  <c r="D9" i="363"/>
  <c r="D8" i="363"/>
  <c r="D14" i="362"/>
  <c r="D13" i="362"/>
  <c r="D12" i="362"/>
  <c r="D11" i="362"/>
  <c r="D10" i="362"/>
  <c r="D9" i="362"/>
  <c r="D8" i="362"/>
  <c r="D14" i="361"/>
  <c r="D13" i="361"/>
  <c r="D12" i="361"/>
  <c r="D11" i="361"/>
  <c r="D10" i="361"/>
  <c r="D9" i="361"/>
  <c r="D8" i="361"/>
  <c r="D14" i="360"/>
  <c r="D13" i="360"/>
  <c r="D12" i="360"/>
  <c r="D11" i="360"/>
  <c r="D10" i="360"/>
  <c r="D9" i="360"/>
  <c r="D8" i="360"/>
  <c r="D14" i="359"/>
  <c r="D13" i="359"/>
  <c r="D12" i="359"/>
  <c r="D11" i="359"/>
  <c r="D10" i="359"/>
  <c r="D9" i="359"/>
  <c r="D8" i="359"/>
  <c r="D14" i="358"/>
  <c r="D13" i="358"/>
  <c r="D12" i="358"/>
  <c r="D11" i="358"/>
  <c r="D10" i="358"/>
  <c r="D9" i="358"/>
  <c r="D8" i="358"/>
  <c r="D14" i="357"/>
  <c r="D13" i="357"/>
  <c r="D12" i="357"/>
  <c r="D11" i="357"/>
  <c r="D10" i="357"/>
  <c r="D9" i="357"/>
  <c r="D8" i="357"/>
  <c r="D14" i="356"/>
  <c r="D13" i="356"/>
  <c r="D12" i="356"/>
  <c r="D11" i="356"/>
  <c r="D10" i="356"/>
  <c r="D9" i="356"/>
  <c r="D8" i="356"/>
  <c r="D14" i="355"/>
  <c r="D13" i="355"/>
  <c r="D12" i="355"/>
  <c r="D11" i="355"/>
  <c r="D10" i="355"/>
  <c r="D9" i="355"/>
  <c r="D8" i="355"/>
  <c r="D14" i="354"/>
  <c r="D13" i="354"/>
  <c r="D12" i="354"/>
  <c r="D11" i="354"/>
  <c r="D10" i="354"/>
  <c r="D9" i="354"/>
  <c r="D8" i="354"/>
  <c r="D14" i="353"/>
  <c r="D13" i="353"/>
  <c r="D12" i="353"/>
  <c r="D11" i="353"/>
  <c r="D10" i="353"/>
  <c r="D9" i="353"/>
  <c r="D8" i="353"/>
  <c r="D14" i="352"/>
  <c r="D13" i="352"/>
  <c r="D12" i="352"/>
  <c r="D11" i="352"/>
  <c r="D10" i="352"/>
  <c r="D9" i="352"/>
  <c r="D8" i="352"/>
  <c r="D15" i="386" l="1"/>
  <c r="D16" i="386" s="1"/>
  <c r="D15" i="388"/>
  <c r="D16" i="388" s="1"/>
  <c r="D15" i="390"/>
  <c r="D16" i="390" s="1"/>
  <c r="D15" i="392"/>
  <c r="D16" i="392" s="1"/>
  <c r="D15" i="385"/>
  <c r="D16" i="385" s="1"/>
  <c r="D15" i="387"/>
  <c r="D16" i="387" s="1"/>
  <c r="D15" i="389"/>
  <c r="D16" i="389" s="1"/>
  <c r="D15" i="391"/>
  <c r="D16" i="391" s="1"/>
  <c r="D15" i="384"/>
  <c r="D16" i="384" s="1"/>
  <c r="D14" i="351"/>
  <c r="D13" i="351"/>
  <c r="D12" i="351"/>
  <c r="D11" i="351"/>
  <c r="D10" i="351"/>
  <c r="D9" i="351"/>
  <c r="D8" i="351"/>
  <c r="D14" i="350"/>
  <c r="D13" i="350"/>
  <c r="D12" i="350"/>
  <c r="D11" i="350"/>
  <c r="D10" i="350"/>
  <c r="D9" i="350"/>
  <c r="D8" i="350"/>
  <c r="D14" i="349"/>
  <c r="D13" i="349"/>
  <c r="D12" i="349"/>
  <c r="D11" i="349"/>
  <c r="D10" i="349"/>
  <c r="D9" i="349"/>
  <c r="D8" i="349"/>
  <c r="D14" i="348"/>
  <c r="D13" i="348"/>
  <c r="D12" i="348"/>
  <c r="D11" i="348"/>
  <c r="D10" i="348"/>
  <c r="D9" i="348"/>
  <c r="D8" i="348"/>
  <c r="D14" i="347"/>
  <c r="D13" i="347"/>
  <c r="D12" i="347"/>
  <c r="D11" i="347"/>
  <c r="D10" i="347"/>
  <c r="D9" i="347"/>
  <c r="D8" i="347"/>
  <c r="D14" i="346"/>
  <c r="D13" i="346"/>
  <c r="D12" i="346"/>
  <c r="D11" i="346"/>
  <c r="D10" i="346"/>
  <c r="D9" i="346"/>
  <c r="D8" i="346"/>
  <c r="D14" i="345"/>
  <c r="D13" i="345"/>
  <c r="D12" i="345"/>
  <c r="D11" i="345"/>
  <c r="D10" i="345"/>
  <c r="D9" i="345"/>
  <c r="D8" i="345"/>
  <c r="D14" i="344"/>
  <c r="D13" i="344"/>
  <c r="D12" i="344"/>
  <c r="D11" i="344"/>
  <c r="D10" i="344"/>
  <c r="D9" i="344"/>
  <c r="D8" i="344"/>
  <c r="D14" i="343"/>
  <c r="D13" i="343"/>
  <c r="D12" i="343"/>
  <c r="D11" i="343"/>
  <c r="D10" i="343"/>
  <c r="D9" i="343"/>
  <c r="D8" i="343"/>
  <c r="D14" i="342"/>
  <c r="D13" i="342"/>
  <c r="D12" i="342"/>
  <c r="D11" i="342"/>
  <c r="D10" i="342"/>
  <c r="D9" i="342"/>
  <c r="D8" i="342"/>
  <c r="D14" i="341"/>
  <c r="D13" i="341"/>
  <c r="D12" i="341"/>
  <c r="D11" i="341"/>
  <c r="D10" i="341"/>
  <c r="D9" i="341"/>
  <c r="D8" i="341"/>
  <c r="D5" i="341"/>
  <c r="D14" i="340"/>
  <c r="D13" i="340"/>
  <c r="D12" i="340"/>
  <c r="D11" i="340"/>
  <c r="D10" i="340"/>
  <c r="D9" i="340"/>
  <c r="D8" i="340"/>
  <c r="D5" i="340"/>
  <c r="D14" i="339"/>
  <c r="D13" i="339"/>
  <c r="D12" i="339"/>
  <c r="D11" i="339"/>
  <c r="D10" i="339"/>
  <c r="D9" i="339"/>
  <c r="D8" i="339"/>
  <c r="D5" i="339"/>
  <c r="D14" i="338"/>
  <c r="D13" i="338"/>
  <c r="D12" i="338"/>
  <c r="D11" i="338"/>
  <c r="D10" i="338"/>
  <c r="D9" i="338"/>
  <c r="D8" i="338"/>
  <c r="D14" i="337"/>
  <c r="D13" i="337"/>
  <c r="D12" i="337"/>
  <c r="D11" i="337"/>
  <c r="D10" i="337"/>
  <c r="D9" i="337"/>
  <c r="D8" i="337"/>
  <c r="D14" i="336"/>
  <c r="D13" i="336"/>
  <c r="D12" i="336"/>
  <c r="D11" i="336"/>
  <c r="D10" i="336"/>
  <c r="D9" i="336"/>
  <c r="D8" i="336"/>
  <c r="D14" i="335"/>
  <c r="D13" i="335"/>
  <c r="D12" i="335"/>
  <c r="D11" i="335"/>
  <c r="D10" i="335"/>
  <c r="D9" i="335"/>
  <c r="D8" i="335"/>
  <c r="D14" i="334"/>
  <c r="D13" i="334"/>
  <c r="D12" i="334"/>
  <c r="D11" i="334"/>
  <c r="D10" i="334"/>
  <c r="D9" i="334"/>
  <c r="D8" i="334"/>
  <c r="D14" i="333"/>
  <c r="D13" i="333"/>
  <c r="D12" i="333"/>
  <c r="D11" i="333"/>
  <c r="D10" i="333"/>
  <c r="D9" i="333"/>
  <c r="D8" i="333"/>
  <c r="D5" i="333"/>
  <c r="D14" i="332"/>
  <c r="D13" i="332"/>
  <c r="D12" i="332"/>
  <c r="D11" i="332"/>
  <c r="D10" i="332"/>
  <c r="D9" i="332"/>
  <c r="D8" i="332"/>
  <c r="D5" i="332"/>
  <c r="D14" i="331"/>
  <c r="D13" i="331"/>
  <c r="D12" i="331"/>
  <c r="D11" i="331"/>
  <c r="D10" i="331"/>
  <c r="D9" i="331"/>
  <c r="D8" i="331"/>
  <c r="D5" i="331"/>
  <c r="D14" i="330"/>
  <c r="D13" i="330"/>
  <c r="D12" i="330"/>
  <c r="D11" i="330"/>
  <c r="D10" i="330"/>
  <c r="D9" i="330"/>
  <c r="D8" i="330"/>
  <c r="D5" i="330"/>
  <c r="D14" i="329"/>
  <c r="D13" i="329"/>
  <c r="D12" i="329"/>
  <c r="D11" i="329"/>
  <c r="D10" i="329"/>
  <c r="D9" i="329"/>
  <c r="D8" i="329"/>
  <c r="D5" i="329"/>
  <c r="D14" i="328"/>
  <c r="D13" i="328"/>
  <c r="D12" i="328"/>
  <c r="D11" i="328"/>
  <c r="D10" i="328"/>
  <c r="D9" i="328"/>
  <c r="D8" i="328"/>
  <c r="D6" i="327"/>
  <c r="D14" i="327"/>
  <c r="D13" i="327"/>
  <c r="D12" i="327"/>
  <c r="D11" i="327"/>
  <c r="D10" i="327"/>
  <c r="D9" i="327"/>
  <c r="D8" i="327"/>
  <c r="D14" i="326"/>
  <c r="D13" i="326"/>
  <c r="D12" i="326"/>
  <c r="D11" i="326"/>
  <c r="D10" i="326"/>
  <c r="D9" i="326"/>
  <c r="D8" i="326"/>
  <c r="D14" i="325"/>
  <c r="D13" i="325"/>
  <c r="D12" i="325"/>
  <c r="D11" i="325"/>
  <c r="D10" i="325"/>
  <c r="D9" i="325"/>
  <c r="D8" i="325"/>
  <c r="D14" i="324"/>
  <c r="D13" i="324"/>
  <c r="D12" i="324"/>
  <c r="D11" i="324"/>
  <c r="D10" i="324"/>
  <c r="D9" i="324"/>
  <c r="D8" i="324"/>
  <c r="D14" i="323"/>
  <c r="D13" i="323"/>
  <c r="D12" i="323"/>
  <c r="D11" i="323"/>
  <c r="D10" i="323"/>
  <c r="D9" i="323"/>
  <c r="D8" i="323"/>
  <c r="D5" i="323"/>
  <c r="D14" i="322"/>
  <c r="D13" i="322"/>
  <c r="D12" i="322"/>
  <c r="D11" i="322"/>
  <c r="D10" i="322"/>
  <c r="D9" i="322"/>
  <c r="D8" i="322"/>
  <c r="D5" i="322"/>
  <c r="D14" i="321"/>
  <c r="D13" i="321"/>
  <c r="D12" i="321"/>
  <c r="D11" i="321"/>
  <c r="D10" i="321"/>
  <c r="D9" i="321"/>
  <c r="D8" i="321"/>
  <c r="D5" i="321"/>
  <c r="D14" i="320"/>
  <c r="D13" i="320"/>
  <c r="D12" i="320"/>
  <c r="D11" i="320"/>
  <c r="D10" i="320"/>
  <c r="D9" i="320"/>
  <c r="D8" i="320"/>
  <c r="D5" i="320"/>
  <c r="D14" i="319"/>
  <c r="D13" i="319"/>
  <c r="D12" i="319"/>
  <c r="D11" i="319"/>
  <c r="D10" i="319"/>
  <c r="D9" i="319"/>
  <c r="D8" i="319"/>
  <c r="D5" i="319"/>
  <c r="D14" i="318"/>
  <c r="D13" i="318"/>
  <c r="D12" i="318"/>
  <c r="D11" i="318"/>
  <c r="D10" i="318"/>
  <c r="D9" i="318"/>
  <c r="D8" i="318"/>
  <c r="D14" i="317"/>
  <c r="D13" i="317"/>
  <c r="D12" i="317"/>
  <c r="D11" i="317"/>
  <c r="D10" i="317"/>
  <c r="D9" i="317"/>
  <c r="D8" i="317"/>
  <c r="D14" i="316"/>
  <c r="D13" i="316"/>
  <c r="D12" i="316"/>
  <c r="D11" i="316"/>
  <c r="D10" i="316"/>
  <c r="D9" i="316"/>
  <c r="D8" i="316"/>
  <c r="D14" i="315"/>
  <c r="D13" i="315"/>
  <c r="D12" i="315"/>
  <c r="D11" i="315"/>
  <c r="D10" i="315"/>
  <c r="D9" i="315"/>
  <c r="D8" i="315"/>
  <c r="D14" i="314"/>
  <c r="D13" i="314"/>
  <c r="D12" i="314"/>
  <c r="D11" i="314"/>
  <c r="D10" i="314"/>
  <c r="D9" i="314"/>
  <c r="D8" i="314"/>
  <c r="D14" i="313"/>
  <c r="D13" i="313"/>
  <c r="D12" i="313"/>
  <c r="D11" i="313"/>
  <c r="D10" i="313"/>
  <c r="D9" i="313"/>
  <c r="D8" i="313"/>
  <c r="D5" i="313"/>
  <c r="D14" i="312"/>
  <c r="D13" i="312"/>
  <c r="D12" i="312"/>
  <c r="D11" i="312"/>
  <c r="D10" i="312"/>
  <c r="D9" i="312"/>
  <c r="D8" i="312"/>
  <c r="D5" i="312"/>
  <c r="D14" i="311"/>
  <c r="D13" i="311"/>
  <c r="D12" i="311"/>
  <c r="D11" i="311"/>
  <c r="D10" i="311"/>
  <c r="D9" i="311"/>
  <c r="D8" i="311"/>
  <c r="D5" i="311"/>
  <c r="D14" i="310"/>
  <c r="D13" i="310"/>
  <c r="D12" i="310"/>
  <c r="D11" i="310"/>
  <c r="D10" i="310"/>
  <c r="D9" i="310"/>
  <c r="D8" i="310"/>
  <c r="D5" i="310"/>
  <c r="D14" i="309"/>
  <c r="D13" i="309"/>
  <c r="D12" i="309"/>
  <c r="D11" i="309"/>
  <c r="D10" i="309"/>
  <c r="D9" i="309"/>
  <c r="D8" i="309"/>
  <c r="D5" i="309"/>
  <c r="D14" i="308"/>
  <c r="D13" i="308"/>
  <c r="D12" i="308"/>
  <c r="D11" i="308"/>
  <c r="D10" i="308"/>
  <c r="D9" i="308"/>
  <c r="D8" i="308"/>
  <c r="D5" i="308"/>
  <c r="D14" i="307"/>
  <c r="D13" i="307"/>
  <c r="D12" i="307"/>
  <c r="D11" i="307"/>
  <c r="D10" i="307"/>
  <c r="D9" i="307"/>
  <c r="D8" i="307"/>
  <c r="D5" i="307"/>
  <c r="D14" i="306"/>
  <c r="D13" i="306"/>
  <c r="D12" i="306"/>
  <c r="D11" i="306"/>
  <c r="D10" i="306"/>
  <c r="D9" i="306"/>
  <c r="D8" i="306"/>
  <c r="D5" i="306"/>
  <c r="D14" i="305"/>
  <c r="D13" i="305"/>
  <c r="D12" i="305"/>
  <c r="D11" i="305"/>
  <c r="D10" i="305"/>
  <c r="D9" i="305"/>
  <c r="D8" i="305"/>
  <c r="D5" i="305"/>
  <c r="D14" i="304"/>
  <c r="D13" i="304"/>
  <c r="D12" i="304"/>
  <c r="D11" i="304"/>
  <c r="D10" i="304"/>
  <c r="D9" i="304"/>
  <c r="D8" i="304"/>
  <c r="D5" i="304"/>
  <c r="D14" i="303"/>
  <c r="D13" i="303"/>
  <c r="D12" i="303"/>
  <c r="D11" i="303"/>
  <c r="D10" i="303"/>
  <c r="D9" i="303"/>
  <c r="D8" i="303"/>
  <c r="D6" i="303"/>
  <c r="D5" i="303"/>
  <c r="D14" i="302"/>
  <c r="D13" i="302"/>
  <c r="D12" i="302"/>
  <c r="D11" i="302"/>
  <c r="D10" i="302"/>
  <c r="D9" i="302"/>
  <c r="D8" i="302"/>
  <c r="D6" i="302"/>
  <c r="D5" i="302"/>
  <c r="D14" i="301"/>
  <c r="D13" i="301"/>
  <c r="D12" i="301"/>
  <c r="D11" i="301"/>
  <c r="D10" i="301"/>
  <c r="D9" i="301"/>
  <c r="D8" i="301"/>
  <c r="D6" i="301"/>
  <c r="D5" i="301"/>
  <c r="D14" i="300"/>
  <c r="D13" i="300"/>
  <c r="D12" i="300"/>
  <c r="D11" i="300"/>
  <c r="D10" i="300"/>
  <c r="D9" i="300"/>
  <c r="D8" i="300"/>
  <c r="D6" i="300"/>
  <c r="D5" i="300"/>
  <c r="D14" i="299"/>
  <c r="D13" i="299"/>
  <c r="D12" i="299"/>
  <c r="D11" i="299"/>
  <c r="D10" i="299"/>
  <c r="D9" i="299"/>
  <c r="D8" i="299"/>
  <c r="D6" i="299"/>
  <c r="D5" i="299"/>
  <c r="D14" i="298"/>
  <c r="D13" i="298"/>
  <c r="D12" i="298"/>
  <c r="D11" i="298"/>
  <c r="D10" i="298"/>
  <c r="D9" i="298"/>
  <c r="D8" i="298"/>
  <c r="D6" i="298"/>
  <c r="D5" i="298"/>
  <c r="D14" i="297"/>
  <c r="D13" i="297"/>
  <c r="D12" i="297"/>
  <c r="D11" i="297"/>
  <c r="D10" i="297"/>
  <c r="D9" i="297"/>
  <c r="D8" i="297"/>
  <c r="D6" i="297"/>
  <c r="D5" i="297"/>
  <c r="D14" i="296"/>
  <c r="D13" i="296"/>
  <c r="D12" i="296"/>
  <c r="D11" i="296"/>
  <c r="D10" i="296"/>
  <c r="D9" i="296"/>
  <c r="D8" i="296"/>
  <c r="D6" i="296"/>
  <c r="D14" i="295"/>
  <c r="D13" i="295"/>
  <c r="D12" i="295"/>
  <c r="D11" i="295"/>
  <c r="D10" i="295"/>
  <c r="D9" i="295"/>
  <c r="D8" i="295"/>
  <c r="D6" i="295"/>
  <c r="D14" i="294"/>
  <c r="D13" i="294"/>
  <c r="D12" i="294"/>
  <c r="D11" i="294"/>
  <c r="D10" i="294"/>
  <c r="D9" i="294"/>
  <c r="D8" i="294"/>
  <c r="D6" i="294"/>
  <c r="D14" i="293"/>
  <c r="D13" i="293"/>
  <c r="D12" i="293"/>
  <c r="D11" i="293"/>
  <c r="D10" i="293"/>
  <c r="D9" i="293"/>
  <c r="D8" i="293"/>
  <c r="D6" i="293"/>
  <c r="D14" i="292"/>
  <c r="D13" i="292"/>
  <c r="D12" i="292"/>
  <c r="D11" i="292"/>
  <c r="D10" i="292"/>
  <c r="D9" i="292"/>
  <c r="D8" i="292"/>
  <c r="D14" i="291"/>
  <c r="D13" i="291"/>
  <c r="D12" i="291"/>
  <c r="D11" i="291"/>
  <c r="D10" i="291"/>
  <c r="D9" i="291"/>
  <c r="D8" i="291"/>
  <c r="D14" i="290"/>
  <c r="D13" i="290"/>
  <c r="D12" i="290"/>
  <c r="D11" i="290"/>
  <c r="D10" i="290"/>
  <c r="D9" i="290"/>
  <c r="D8" i="290"/>
  <c r="D6" i="290"/>
  <c r="D14" i="289"/>
  <c r="D13" i="289"/>
  <c r="D12" i="289"/>
  <c r="D11" i="289"/>
  <c r="D10" i="289"/>
  <c r="D9" i="289"/>
  <c r="D8" i="289"/>
  <c r="D6" i="289"/>
  <c r="D14" i="288"/>
  <c r="D13" i="288"/>
  <c r="D12" i="288"/>
  <c r="D11" i="288"/>
  <c r="D10" i="288"/>
  <c r="D9" i="288"/>
  <c r="D8" i="288"/>
  <c r="D6" i="288"/>
  <c r="D14" i="287"/>
  <c r="D13" i="287"/>
  <c r="D12" i="287"/>
  <c r="D11" i="287"/>
  <c r="D10" i="287"/>
  <c r="D9" i="287"/>
  <c r="D8" i="287"/>
  <c r="D6" i="287"/>
  <c r="D7" i="286"/>
  <c r="D14" i="286"/>
  <c r="D13" i="286"/>
  <c r="D12" i="286"/>
  <c r="D11" i="286"/>
  <c r="D10" i="286"/>
  <c r="D9" i="286"/>
  <c r="D8" i="286"/>
  <c r="D14" i="285"/>
  <c r="D13" i="285"/>
  <c r="D12" i="285"/>
  <c r="D11" i="285"/>
  <c r="D10" i="285"/>
  <c r="D9" i="285"/>
  <c r="D8" i="285"/>
  <c r="D14" i="284"/>
  <c r="D13" i="284"/>
  <c r="D12" i="284"/>
  <c r="D11" i="284"/>
  <c r="D10" i="284"/>
  <c r="D9" i="284"/>
  <c r="D8" i="284"/>
  <c r="D14" i="283"/>
  <c r="D13" i="283"/>
  <c r="D12" i="283"/>
  <c r="D11" i="283"/>
  <c r="D10" i="283"/>
  <c r="D9" i="283"/>
  <c r="D8" i="283"/>
  <c r="D14" i="282"/>
  <c r="D13" i="282"/>
  <c r="D12" i="282"/>
  <c r="D11" i="282"/>
  <c r="D10" i="282"/>
  <c r="D9" i="282"/>
  <c r="D8" i="282"/>
  <c r="D6" i="282"/>
  <c r="D14" i="281"/>
  <c r="D13" i="281"/>
  <c r="D12" i="281"/>
  <c r="D11" i="281"/>
  <c r="D10" i="281"/>
  <c r="D9" i="281"/>
  <c r="D8" i="281"/>
  <c r="D6" i="281"/>
  <c r="D14" i="280"/>
  <c r="D13" i="280"/>
  <c r="D12" i="280"/>
  <c r="D11" i="280"/>
  <c r="D10" i="280"/>
  <c r="D9" i="280"/>
  <c r="D8" i="280"/>
  <c r="D6" i="280"/>
  <c r="D14" i="279"/>
  <c r="D13" i="279"/>
  <c r="D12" i="279"/>
  <c r="D11" i="279"/>
  <c r="D10" i="279"/>
  <c r="D9" i="279"/>
  <c r="D8" i="279"/>
  <c r="D6" i="279"/>
  <c r="D6" i="278"/>
  <c r="D14" i="278"/>
  <c r="D13" i="278"/>
  <c r="D12" i="278"/>
  <c r="D11" i="278"/>
  <c r="D10" i="278"/>
  <c r="D9" i="278"/>
  <c r="D8" i="278"/>
  <c r="D14" i="277"/>
  <c r="D13" i="277"/>
  <c r="D12" i="277"/>
  <c r="D11" i="277"/>
  <c r="D10" i="277"/>
  <c r="D9" i="277"/>
  <c r="D8" i="277"/>
  <c r="D6" i="277"/>
  <c r="D14" i="276"/>
  <c r="D13" i="276"/>
  <c r="D12" i="276"/>
  <c r="D11" i="276"/>
  <c r="D10" i="276"/>
  <c r="D9" i="276"/>
  <c r="D8" i="276"/>
  <c r="D6" i="276"/>
  <c r="D14" i="275"/>
  <c r="D13" i="275"/>
  <c r="D12" i="275"/>
  <c r="D11" i="275"/>
  <c r="D10" i="275"/>
  <c r="D9" i="275"/>
  <c r="D8" i="275"/>
  <c r="D6" i="275"/>
  <c r="D14" i="274"/>
  <c r="D13" i="274"/>
  <c r="D12" i="274"/>
  <c r="D11" i="274"/>
  <c r="D10" i="274"/>
  <c r="D9" i="274"/>
  <c r="D8" i="274"/>
  <c r="D6" i="274"/>
  <c r="D14" i="273"/>
  <c r="D13" i="273"/>
  <c r="D12" i="273"/>
  <c r="D11" i="273"/>
  <c r="D10" i="273"/>
  <c r="D9" i="273"/>
  <c r="D8" i="273"/>
  <c r="D6" i="273"/>
  <c r="D14" i="272"/>
  <c r="D13" i="272"/>
  <c r="D12" i="272"/>
  <c r="D11" i="272"/>
  <c r="D10" i="272"/>
  <c r="D9" i="272"/>
  <c r="D8" i="272"/>
  <c r="D6" i="272"/>
  <c r="D14" i="271"/>
  <c r="D13" i="271"/>
  <c r="D12" i="271"/>
  <c r="D11" i="271"/>
  <c r="D10" i="271"/>
  <c r="D9" i="271"/>
  <c r="D8" i="271"/>
  <c r="D6" i="271"/>
  <c r="D6" i="270"/>
  <c r="D14" i="270"/>
  <c r="D13" i="270"/>
  <c r="D12" i="270"/>
  <c r="D11" i="270"/>
  <c r="D10" i="270"/>
  <c r="D9" i="270"/>
  <c r="D8" i="270"/>
  <c r="D14" i="269"/>
  <c r="D13" i="269"/>
  <c r="D12" i="269"/>
  <c r="D11" i="269"/>
  <c r="D10" i="269"/>
  <c r="D9" i="269"/>
  <c r="D8" i="269"/>
  <c r="D6" i="269"/>
  <c r="D14" i="267"/>
  <c r="D13" i="267"/>
  <c r="D12" i="267"/>
  <c r="D11" i="267"/>
  <c r="D10" i="267"/>
  <c r="D9" i="267"/>
  <c r="D8" i="267"/>
  <c r="D5" i="267"/>
  <c r="D14" i="266"/>
  <c r="D13" i="266"/>
  <c r="D12" i="266"/>
  <c r="D11" i="266"/>
  <c r="D10" i="266"/>
  <c r="D9" i="266"/>
  <c r="D8" i="266"/>
  <c r="D5" i="266"/>
  <c r="D14" i="265"/>
  <c r="D13" i="265"/>
  <c r="D12" i="265"/>
  <c r="D11" i="265"/>
  <c r="D10" i="265"/>
  <c r="D9" i="265"/>
  <c r="D8" i="265"/>
  <c r="D5" i="265"/>
  <c r="D14" i="264"/>
  <c r="D13" i="264"/>
  <c r="D12" i="264"/>
  <c r="D11" i="264"/>
  <c r="D10" i="264"/>
  <c r="D9" i="264"/>
  <c r="D8" i="264"/>
  <c r="D5" i="264"/>
  <c r="D14" i="263"/>
  <c r="D13" i="263"/>
  <c r="D12" i="263"/>
  <c r="D11" i="263"/>
  <c r="D10" i="263"/>
  <c r="D9" i="263"/>
  <c r="D8" i="263"/>
  <c r="D5" i="263"/>
  <c r="D14" i="262"/>
  <c r="D13" i="262"/>
  <c r="D12" i="262"/>
  <c r="D11" i="262"/>
  <c r="D10" i="262"/>
  <c r="D9" i="262"/>
  <c r="D8" i="262"/>
  <c r="D5" i="262"/>
  <c r="D14" i="261"/>
  <c r="D13" i="261"/>
  <c r="D12" i="261"/>
  <c r="D11" i="261"/>
  <c r="D10" i="261"/>
  <c r="D9" i="261"/>
  <c r="D8" i="261"/>
  <c r="D5" i="261"/>
  <c r="D14" i="268"/>
  <c r="D13" i="268"/>
  <c r="D12" i="268"/>
  <c r="D11" i="268"/>
  <c r="D10" i="268"/>
  <c r="D9" i="268"/>
  <c r="D8" i="268"/>
  <c r="D6" i="268"/>
  <c r="D14" i="259"/>
  <c r="D13" i="259"/>
  <c r="D12" i="259"/>
  <c r="D11" i="259"/>
  <c r="D10" i="259"/>
  <c r="D9" i="259"/>
  <c r="D8" i="259"/>
  <c r="D5" i="259"/>
  <c r="D14" i="260"/>
  <c r="D13" i="260"/>
  <c r="D12" i="260"/>
  <c r="D11" i="260"/>
  <c r="D10" i="260"/>
  <c r="D9" i="260"/>
  <c r="D8" i="260"/>
  <c r="D5" i="260"/>
  <c r="D14" i="258"/>
  <c r="D13" i="258"/>
  <c r="D12" i="258"/>
  <c r="D11" i="258"/>
  <c r="D10" i="258"/>
  <c r="D9" i="258"/>
  <c r="D8" i="258"/>
  <c r="D5" i="258"/>
  <c r="D14" i="257"/>
  <c r="D13" i="257"/>
  <c r="D12" i="257"/>
  <c r="D11" i="257"/>
  <c r="D10" i="257"/>
  <c r="D9" i="257"/>
  <c r="D8" i="257"/>
  <c r="D5" i="257"/>
  <c r="D14" i="256"/>
  <c r="D13" i="256"/>
  <c r="D12" i="256"/>
  <c r="D11" i="256"/>
  <c r="D10" i="256"/>
  <c r="D9" i="256"/>
  <c r="D8" i="256"/>
  <c r="D5" i="256"/>
  <c r="D6" i="250"/>
  <c r="D6" i="249"/>
  <c r="D7" i="248"/>
  <c r="D14" i="255"/>
  <c r="D13" i="255"/>
  <c r="D12" i="255"/>
  <c r="D11" i="255"/>
  <c r="D10" i="255"/>
  <c r="D9" i="255"/>
  <c r="D8" i="255"/>
  <c r="D5" i="255"/>
  <c r="D14" i="254"/>
  <c r="D13" i="254"/>
  <c r="D12" i="254"/>
  <c r="D11" i="254"/>
  <c r="D10" i="254"/>
  <c r="D9" i="254"/>
  <c r="D8" i="254"/>
  <c r="D7" i="254"/>
  <c r="D5" i="254"/>
  <c r="D14" i="253"/>
  <c r="D13" i="253"/>
  <c r="D12" i="253"/>
  <c r="D11" i="253"/>
  <c r="D10" i="253"/>
  <c r="D9" i="253"/>
  <c r="D8" i="253"/>
  <c r="D7" i="253"/>
  <c r="D5" i="253"/>
  <c r="D14" i="252"/>
  <c r="D13" i="252"/>
  <c r="D12" i="252"/>
  <c r="D11" i="252"/>
  <c r="D10" i="252"/>
  <c r="D9" i="252"/>
  <c r="D8" i="252"/>
  <c r="D7" i="252"/>
  <c r="D5" i="252"/>
  <c r="D14" i="251"/>
  <c r="D13" i="251"/>
  <c r="D12" i="251"/>
  <c r="D11" i="251"/>
  <c r="D10" i="251"/>
  <c r="D9" i="251"/>
  <c r="D8" i="251"/>
  <c r="D7" i="251"/>
  <c r="D5" i="251"/>
  <c r="D14" i="250"/>
  <c r="D13" i="250"/>
  <c r="D12" i="250"/>
  <c r="D11" i="250"/>
  <c r="D10" i="250"/>
  <c r="D9" i="250"/>
  <c r="D8" i="250"/>
  <c r="D5" i="250"/>
  <c r="D14" i="249"/>
  <c r="D13" i="249"/>
  <c r="D12" i="249"/>
  <c r="D11" i="249"/>
  <c r="D10" i="249"/>
  <c r="D9" i="249"/>
  <c r="D8" i="249"/>
  <c r="D7" i="249"/>
  <c r="D5" i="249"/>
  <c r="D14" i="248"/>
  <c r="D13" i="248"/>
  <c r="D12" i="248"/>
  <c r="D11" i="248"/>
  <c r="D10" i="248"/>
  <c r="D9" i="248"/>
  <c r="D8" i="248"/>
  <c r="D5" i="248"/>
  <c r="D14" i="247"/>
  <c r="D13" i="247"/>
  <c r="D12" i="247"/>
  <c r="D11" i="247"/>
  <c r="D10" i="247"/>
  <c r="D9" i="247"/>
  <c r="D8" i="247"/>
  <c r="D7" i="247"/>
  <c r="D5" i="247"/>
  <c r="D15" i="319" l="1"/>
  <c r="D16" i="319" s="1"/>
  <c r="D15" i="320"/>
  <c r="D16" i="320" s="1"/>
  <c r="D15" i="321"/>
  <c r="D16" i="321" s="1"/>
  <c r="D15" i="322"/>
  <c r="D16" i="322" s="1"/>
  <c r="D15" i="329"/>
  <c r="D16" i="329" s="1"/>
  <c r="D15" i="330"/>
  <c r="D16" i="330" s="1"/>
  <c r="D15" i="331"/>
  <c r="D16" i="331" s="1"/>
  <c r="D15" i="332"/>
  <c r="D16" i="332" s="1"/>
  <c r="D15" i="333"/>
  <c r="D16" i="333" s="1"/>
  <c r="D15" i="339"/>
  <c r="D16" i="339" s="1"/>
  <c r="D15" i="340"/>
  <c r="D16" i="340" s="1"/>
  <c r="D15" i="341"/>
  <c r="D16" i="341" s="1"/>
  <c r="D15" i="299"/>
  <c r="D16" i="299" s="1"/>
  <c r="D15" i="302"/>
  <c r="D16" i="302" s="1"/>
  <c r="D15" i="304"/>
  <c r="D16" i="304" s="1"/>
  <c r="D15" i="301"/>
  <c r="D16" i="301" s="1"/>
  <c r="D15" i="298"/>
  <c r="D16" i="298" s="1"/>
  <c r="D15" i="300"/>
  <c r="D16" i="300" s="1"/>
  <c r="D15" i="305"/>
  <c r="D16" i="305" s="1"/>
  <c r="D15" i="306"/>
  <c r="D16" i="306" s="1"/>
  <c r="D15" i="307"/>
  <c r="D16" i="307" s="1"/>
  <c r="D15" i="308"/>
  <c r="D16" i="308" s="1"/>
  <c r="D15" i="309"/>
  <c r="D16" i="309" s="1"/>
  <c r="D15" i="310"/>
  <c r="D16" i="310" s="1"/>
  <c r="D15" i="311"/>
  <c r="D16" i="311" s="1"/>
  <c r="D15" i="312"/>
  <c r="D16" i="312" s="1"/>
  <c r="D15" i="313"/>
  <c r="D16" i="313" s="1"/>
  <c r="D15" i="303"/>
  <c r="D16" i="303" s="1"/>
  <c r="D15" i="297"/>
  <c r="D16" i="297" s="1"/>
  <c r="D15" i="249"/>
  <c r="D16" i="249" s="1"/>
  <c r="G218" i="1"/>
  <c r="D14" i="246" l="1"/>
  <c r="D13" i="246"/>
  <c r="D12" i="246"/>
  <c r="D11" i="246"/>
  <c r="D10" i="246"/>
  <c r="D9" i="246"/>
  <c r="D8" i="246"/>
  <c r="D7" i="246"/>
  <c r="D14" i="245"/>
  <c r="D13" i="245"/>
  <c r="D12" i="245"/>
  <c r="D11" i="245"/>
  <c r="D10" i="245"/>
  <c r="D9" i="245"/>
  <c r="D8" i="245"/>
  <c r="D7" i="245"/>
  <c r="D14" i="244"/>
  <c r="D13" i="244"/>
  <c r="D12" i="244"/>
  <c r="D11" i="244"/>
  <c r="D10" i="244"/>
  <c r="D9" i="244"/>
  <c r="D8" i="244"/>
  <c r="D7" i="244"/>
  <c r="D14" i="243"/>
  <c r="D13" i="243"/>
  <c r="D12" i="243"/>
  <c r="D11" i="243"/>
  <c r="D10" i="243"/>
  <c r="D9" i="243"/>
  <c r="D8" i="243"/>
  <c r="D7" i="243"/>
  <c r="D14" i="242"/>
  <c r="D13" i="242"/>
  <c r="D12" i="242"/>
  <c r="D11" i="242"/>
  <c r="D10" i="242"/>
  <c r="D9" i="242"/>
  <c r="D8" i="242"/>
  <c r="D7" i="242"/>
  <c r="D14" i="241"/>
  <c r="D13" i="241"/>
  <c r="D12" i="241"/>
  <c r="D11" i="241"/>
  <c r="D10" i="241"/>
  <c r="D9" i="241"/>
  <c r="D8" i="241"/>
  <c r="D7" i="241"/>
  <c r="D14" i="240"/>
  <c r="D13" i="240"/>
  <c r="D12" i="240"/>
  <c r="D11" i="240"/>
  <c r="D10" i="240"/>
  <c r="D9" i="240"/>
  <c r="D8" i="240"/>
  <c r="D7" i="240"/>
  <c r="D14" i="239"/>
  <c r="D13" i="239"/>
  <c r="D12" i="239"/>
  <c r="D11" i="239"/>
  <c r="D10" i="239"/>
  <c r="D9" i="239"/>
  <c r="D8" i="239"/>
  <c r="D7" i="239"/>
  <c r="D14" i="238"/>
  <c r="D13" i="238"/>
  <c r="D12" i="238"/>
  <c r="D11" i="238"/>
  <c r="D10" i="238"/>
  <c r="D9" i="238"/>
  <c r="D8" i="238"/>
  <c r="D7" i="238"/>
  <c r="D14" i="237"/>
  <c r="D13" i="237"/>
  <c r="D12" i="237"/>
  <c r="D11" i="237"/>
  <c r="D10" i="237"/>
  <c r="D9" i="237"/>
  <c r="D8" i="237"/>
  <c r="D7" i="237"/>
  <c r="D14" i="236"/>
  <c r="D13" i="236"/>
  <c r="D12" i="236"/>
  <c r="D11" i="236"/>
  <c r="D10" i="236"/>
  <c r="D9" i="236"/>
  <c r="D8" i="236"/>
  <c r="D7" i="236"/>
  <c r="D14" i="235"/>
  <c r="D13" i="235"/>
  <c r="D12" i="235"/>
  <c r="D11" i="235"/>
  <c r="D10" i="235"/>
  <c r="D9" i="235"/>
  <c r="D8" i="235"/>
  <c r="D7" i="235"/>
  <c r="D5" i="235"/>
  <c r="D6" i="224"/>
  <c r="D14" i="223"/>
  <c r="D13" i="223"/>
  <c r="D12" i="223"/>
  <c r="D11" i="223"/>
  <c r="D10" i="223"/>
  <c r="D9" i="223"/>
  <c r="D8" i="223"/>
  <c r="D7" i="223"/>
  <c r="D6" i="223"/>
  <c r="D14" i="222"/>
  <c r="D13" i="222"/>
  <c r="D12" i="222"/>
  <c r="D11" i="222"/>
  <c r="D10" i="222"/>
  <c r="D9" i="222"/>
  <c r="D8" i="222"/>
  <c r="D7" i="222"/>
  <c r="D6" i="222"/>
  <c r="D14" i="219"/>
  <c r="D13" i="219"/>
  <c r="D12" i="219"/>
  <c r="D11" i="219"/>
  <c r="D10" i="219"/>
  <c r="D9" i="219"/>
  <c r="D8" i="219"/>
  <c r="D7" i="219"/>
  <c r="D14" i="218"/>
  <c r="D13" i="218"/>
  <c r="D12" i="218"/>
  <c r="D11" i="218"/>
  <c r="D10" i="218"/>
  <c r="D9" i="218"/>
  <c r="D8" i="218"/>
  <c r="D7" i="218"/>
  <c r="D14" i="217"/>
  <c r="D13" i="217"/>
  <c r="D12" i="217"/>
  <c r="D11" i="217"/>
  <c r="D10" i="217"/>
  <c r="D9" i="217"/>
  <c r="D8" i="217"/>
  <c r="D7" i="217"/>
  <c r="D14" i="216"/>
  <c r="D13" i="216"/>
  <c r="D12" i="216"/>
  <c r="D11" i="216"/>
  <c r="D10" i="216"/>
  <c r="D9" i="216"/>
  <c r="D8" i="216"/>
  <c r="D7" i="216"/>
  <c r="D14" i="215"/>
  <c r="D13" i="215"/>
  <c r="D12" i="215"/>
  <c r="D11" i="215"/>
  <c r="D10" i="215"/>
  <c r="D9" i="215"/>
  <c r="D8" i="215"/>
  <c r="D7" i="215"/>
  <c r="D14" i="214"/>
  <c r="D13" i="214"/>
  <c r="D12" i="214"/>
  <c r="D11" i="214"/>
  <c r="D10" i="214"/>
  <c r="D9" i="214"/>
  <c r="D8" i="214"/>
  <c r="D7" i="214"/>
  <c r="D6" i="212"/>
  <c r="D14" i="234"/>
  <c r="D13" i="234"/>
  <c r="D12" i="234"/>
  <c r="D11" i="234"/>
  <c r="D10" i="234"/>
  <c r="D9" i="234"/>
  <c r="D8" i="234"/>
  <c r="D7" i="234"/>
  <c r="D6" i="234"/>
  <c r="D5" i="234"/>
  <c r="D14" i="233"/>
  <c r="D13" i="233"/>
  <c r="D12" i="233"/>
  <c r="D11" i="233"/>
  <c r="D10" i="233"/>
  <c r="D9" i="233"/>
  <c r="D8" i="233"/>
  <c r="D7" i="233"/>
  <c r="D5" i="233"/>
  <c r="D14" i="232"/>
  <c r="D13" i="232"/>
  <c r="D12" i="232"/>
  <c r="D11" i="232"/>
  <c r="D10" i="232"/>
  <c r="D9" i="232"/>
  <c r="D8" i="232"/>
  <c r="D7" i="232"/>
  <c r="D5" i="232"/>
  <c r="D14" i="231"/>
  <c r="D13" i="231"/>
  <c r="D12" i="231"/>
  <c r="D11" i="231"/>
  <c r="D10" i="231"/>
  <c r="D9" i="231"/>
  <c r="D8" i="231"/>
  <c r="D7" i="231"/>
  <c r="D14" i="230"/>
  <c r="D13" i="230"/>
  <c r="D12" i="230"/>
  <c r="D11" i="230"/>
  <c r="D10" i="230"/>
  <c r="D9" i="230"/>
  <c r="D8" i="230"/>
  <c r="D7" i="230"/>
  <c r="D6" i="230"/>
  <c r="D14" i="229"/>
  <c r="D13" i="229"/>
  <c r="D12" i="229"/>
  <c r="D11" i="229"/>
  <c r="D10" i="229"/>
  <c r="D9" i="229"/>
  <c r="D8" i="229"/>
  <c r="D7" i="229"/>
  <c r="D6" i="229"/>
  <c r="D14" i="228"/>
  <c r="D13" i="228"/>
  <c r="D12" i="228"/>
  <c r="D11" i="228"/>
  <c r="D10" i="228"/>
  <c r="D9" i="228"/>
  <c r="D8" i="228"/>
  <c r="D7" i="228"/>
  <c r="D14" i="227"/>
  <c r="D13" i="227"/>
  <c r="D12" i="227"/>
  <c r="D11" i="227"/>
  <c r="D10" i="227"/>
  <c r="D9" i="227"/>
  <c r="D8" i="227"/>
  <c r="D7" i="227"/>
  <c r="D14" i="226"/>
  <c r="D13" i="226"/>
  <c r="D12" i="226"/>
  <c r="D11" i="226"/>
  <c r="D10" i="226"/>
  <c r="D9" i="226"/>
  <c r="D8" i="226"/>
  <c r="D7" i="226"/>
  <c r="D14" i="225"/>
  <c r="D13" i="225"/>
  <c r="D12" i="225"/>
  <c r="D11" i="225"/>
  <c r="D10" i="225"/>
  <c r="D9" i="225"/>
  <c r="D8" i="225"/>
  <c r="D7" i="225"/>
  <c r="D14" i="224"/>
  <c r="D13" i="224"/>
  <c r="D12" i="224"/>
  <c r="D11" i="224"/>
  <c r="D10" i="224"/>
  <c r="D9" i="224"/>
  <c r="D8" i="224"/>
  <c r="D7" i="224"/>
  <c r="D14" i="221"/>
  <c r="D13" i="221"/>
  <c r="D12" i="221"/>
  <c r="D11" i="221"/>
  <c r="D10" i="221"/>
  <c r="D9" i="221"/>
  <c r="D8" i="221"/>
  <c r="D7" i="221"/>
  <c r="D6" i="221"/>
  <c r="D14" i="220"/>
  <c r="D13" i="220"/>
  <c r="D12" i="220"/>
  <c r="D11" i="220"/>
  <c r="D10" i="220"/>
  <c r="D9" i="220"/>
  <c r="D8" i="220"/>
  <c r="D7" i="220"/>
  <c r="D14" i="213"/>
  <c r="D13" i="213"/>
  <c r="D12" i="213"/>
  <c r="D11" i="213"/>
  <c r="D10" i="213"/>
  <c r="D9" i="213"/>
  <c r="D8" i="213"/>
  <c r="D7" i="213"/>
  <c r="D14" i="212"/>
  <c r="D13" i="212"/>
  <c r="D12" i="212"/>
  <c r="D11" i="212"/>
  <c r="D10" i="212"/>
  <c r="D9" i="212"/>
  <c r="D8" i="212"/>
  <c r="D14" i="211"/>
  <c r="D13" i="211"/>
  <c r="D12" i="211"/>
  <c r="D11" i="211"/>
  <c r="D10" i="211"/>
  <c r="D9" i="211"/>
  <c r="D8" i="211"/>
  <c r="D7" i="211"/>
  <c r="D14" i="210"/>
  <c r="D13" i="210"/>
  <c r="D12" i="210"/>
  <c r="D11" i="210"/>
  <c r="D10" i="210"/>
  <c r="D9" i="210"/>
  <c r="D8" i="210"/>
  <c r="D14" i="209"/>
  <c r="D13" i="209"/>
  <c r="D12" i="209"/>
  <c r="D11" i="209"/>
  <c r="D10" i="209"/>
  <c r="D9" i="209"/>
  <c r="D8" i="209"/>
  <c r="D7" i="209"/>
  <c r="D14" i="208"/>
  <c r="D13" i="208"/>
  <c r="D12" i="208"/>
  <c r="D11" i="208"/>
  <c r="D10" i="208"/>
  <c r="D9" i="208"/>
  <c r="D8" i="208"/>
  <c r="D7" i="208"/>
  <c r="D14" i="207"/>
  <c r="D13" i="207"/>
  <c r="D12" i="207"/>
  <c r="D11" i="207"/>
  <c r="D10" i="207"/>
  <c r="D9" i="207"/>
  <c r="D8" i="207"/>
  <c r="D7" i="207"/>
  <c r="D15" i="233" l="1"/>
  <c r="D16" i="233" s="1"/>
  <c r="D15" i="232"/>
  <c r="D16" i="232" s="1"/>
  <c r="D15" i="235"/>
  <c r="D16" i="235" s="1"/>
  <c r="D15" i="234"/>
  <c r="D16" i="234" s="1"/>
  <c r="D14" i="205"/>
  <c r="D13" i="205"/>
  <c r="D12" i="205"/>
  <c r="D11" i="205"/>
  <c r="D10" i="205"/>
  <c r="D9" i="205"/>
  <c r="D8" i="205"/>
  <c r="D7" i="205"/>
  <c r="D14" i="204"/>
  <c r="D13" i="204"/>
  <c r="D12" i="204"/>
  <c r="D11" i="204"/>
  <c r="D10" i="204"/>
  <c r="D9" i="204"/>
  <c r="D8" i="204"/>
  <c r="D7" i="204"/>
  <c r="D14" i="206"/>
  <c r="D13" i="206"/>
  <c r="D12" i="206"/>
  <c r="D11" i="206"/>
  <c r="D10" i="206"/>
  <c r="D9" i="206"/>
  <c r="D8" i="206"/>
  <c r="D7" i="206"/>
  <c r="D14" i="203"/>
  <c r="D13" i="203"/>
  <c r="D12" i="203"/>
  <c r="D11" i="203"/>
  <c r="D10" i="203"/>
  <c r="D9" i="203"/>
  <c r="D8" i="203"/>
  <c r="D7" i="203"/>
  <c r="D14" i="202"/>
  <c r="D13" i="202"/>
  <c r="D12" i="202"/>
  <c r="D11" i="202"/>
  <c r="D10" i="202"/>
  <c r="D9" i="202"/>
  <c r="D8" i="202"/>
  <c r="D7" i="202"/>
  <c r="D14" i="201"/>
  <c r="D13" i="201"/>
  <c r="D12" i="201"/>
  <c r="D11" i="201"/>
  <c r="D10" i="201"/>
  <c r="D9" i="201"/>
  <c r="D8" i="201"/>
  <c r="D7" i="201"/>
  <c r="D14" i="200"/>
  <c r="D13" i="200"/>
  <c r="D12" i="200"/>
  <c r="D11" i="200"/>
  <c r="D10" i="200"/>
  <c r="D9" i="200"/>
  <c r="D8" i="200"/>
  <c r="D7" i="200"/>
  <c r="D14" i="192"/>
  <c r="D13" i="192"/>
  <c r="D12" i="192"/>
  <c r="D11" i="192"/>
  <c r="D10" i="192"/>
  <c r="D9" i="192"/>
  <c r="D8" i="192"/>
  <c r="D14" i="191"/>
  <c r="D13" i="191"/>
  <c r="D12" i="191"/>
  <c r="D11" i="191"/>
  <c r="D10" i="191"/>
  <c r="D9" i="191"/>
  <c r="D8" i="191"/>
  <c r="D7" i="191"/>
  <c r="D7" i="188"/>
  <c r="D14" i="187" l="1"/>
  <c r="D13" i="187"/>
  <c r="D12" i="187"/>
  <c r="D11" i="187"/>
  <c r="D10" i="187"/>
  <c r="D9" i="187"/>
  <c r="D8" i="187"/>
  <c r="D7" i="187"/>
  <c r="D6" i="187"/>
  <c r="D14" i="186"/>
  <c r="D13" i="186"/>
  <c r="D12" i="186"/>
  <c r="D11" i="186"/>
  <c r="D10" i="186"/>
  <c r="D9" i="186"/>
  <c r="D8" i="186"/>
  <c r="D7" i="186"/>
  <c r="D6" i="186"/>
  <c r="D14" i="199"/>
  <c r="D13" i="199"/>
  <c r="D12" i="199"/>
  <c r="D11" i="199"/>
  <c r="D10" i="199"/>
  <c r="D9" i="199"/>
  <c r="D8" i="199"/>
  <c r="D7" i="199"/>
  <c r="D14" i="198"/>
  <c r="D13" i="198"/>
  <c r="D12" i="198"/>
  <c r="D11" i="198"/>
  <c r="D10" i="198"/>
  <c r="D9" i="198"/>
  <c r="D8" i="198"/>
  <c r="D7" i="198"/>
  <c r="D14" i="197"/>
  <c r="D13" i="197"/>
  <c r="D12" i="197"/>
  <c r="D11" i="197"/>
  <c r="D10" i="197"/>
  <c r="D9" i="197"/>
  <c r="D8" i="197"/>
  <c r="D7" i="197"/>
  <c r="D14" i="196"/>
  <c r="D13" i="196"/>
  <c r="D12" i="196"/>
  <c r="D11" i="196"/>
  <c r="D10" i="196"/>
  <c r="D9" i="196"/>
  <c r="D8" i="196"/>
  <c r="D7" i="196"/>
  <c r="D14" i="195"/>
  <c r="D13" i="195"/>
  <c r="D12" i="195"/>
  <c r="D11" i="195"/>
  <c r="D10" i="195"/>
  <c r="D9" i="195"/>
  <c r="D8" i="195"/>
  <c r="D7" i="195"/>
  <c r="D14" i="194"/>
  <c r="D13" i="194"/>
  <c r="D12" i="194"/>
  <c r="D11" i="194"/>
  <c r="D10" i="194"/>
  <c r="D9" i="194"/>
  <c r="D8" i="194"/>
  <c r="D7" i="194"/>
  <c r="D14" i="193"/>
  <c r="D13" i="193"/>
  <c r="D12" i="193"/>
  <c r="D11" i="193"/>
  <c r="D10" i="193"/>
  <c r="D9" i="193"/>
  <c r="D8" i="193"/>
  <c r="D7" i="193"/>
  <c r="D14" i="190"/>
  <c r="D13" i="190"/>
  <c r="D12" i="190"/>
  <c r="D11" i="190"/>
  <c r="D10" i="190"/>
  <c r="D9" i="190"/>
  <c r="D8" i="190"/>
  <c r="D7" i="190"/>
  <c r="D14" i="189"/>
  <c r="D13" i="189"/>
  <c r="D12" i="189"/>
  <c r="D11" i="189"/>
  <c r="D10" i="189"/>
  <c r="D9" i="189"/>
  <c r="D8" i="189"/>
  <c r="D6" i="189"/>
  <c r="D14" i="188"/>
  <c r="D13" i="188"/>
  <c r="D12" i="188"/>
  <c r="D11" i="188"/>
  <c r="D10" i="188"/>
  <c r="D9" i="188"/>
  <c r="D8" i="188"/>
  <c r="D6" i="188"/>
  <c r="D14" i="179"/>
  <c r="D13" i="179"/>
  <c r="D12" i="179"/>
  <c r="D11" i="179"/>
  <c r="D10" i="179"/>
  <c r="D9" i="179"/>
  <c r="D8" i="179"/>
  <c r="D7" i="179"/>
  <c r="D14" i="178"/>
  <c r="D13" i="178"/>
  <c r="D12" i="178"/>
  <c r="D11" i="178"/>
  <c r="D10" i="178"/>
  <c r="D9" i="178"/>
  <c r="D8" i="178"/>
  <c r="D7" i="178"/>
  <c r="D14" i="177"/>
  <c r="D13" i="177"/>
  <c r="D12" i="177"/>
  <c r="D11" i="177"/>
  <c r="D10" i="177"/>
  <c r="D9" i="177"/>
  <c r="D8" i="177"/>
  <c r="D7" i="177"/>
  <c r="D14" i="176"/>
  <c r="D13" i="176"/>
  <c r="D12" i="176"/>
  <c r="D11" i="176"/>
  <c r="D10" i="176"/>
  <c r="D9" i="176"/>
  <c r="D8" i="176"/>
  <c r="D7" i="176"/>
  <c r="D14" i="175"/>
  <c r="D13" i="175"/>
  <c r="D12" i="175"/>
  <c r="D11" i="175"/>
  <c r="D10" i="175"/>
  <c r="D9" i="175"/>
  <c r="D8" i="175"/>
  <c r="D7" i="175"/>
  <c r="D14" i="174"/>
  <c r="D13" i="174"/>
  <c r="D12" i="174"/>
  <c r="D11" i="174"/>
  <c r="D10" i="174"/>
  <c r="D9" i="174"/>
  <c r="D8" i="174"/>
  <c r="D7" i="174"/>
  <c r="D14" i="173"/>
  <c r="D13" i="173"/>
  <c r="D12" i="173"/>
  <c r="D11" i="173"/>
  <c r="D10" i="173"/>
  <c r="D9" i="173"/>
  <c r="D8" i="173"/>
  <c r="D7" i="173"/>
  <c r="D14" i="172"/>
  <c r="D13" i="172"/>
  <c r="D12" i="172"/>
  <c r="D11" i="172"/>
  <c r="D10" i="172"/>
  <c r="D9" i="172"/>
  <c r="D8" i="172"/>
  <c r="D7" i="172"/>
  <c r="D14" i="171"/>
  <c r="D13" i="171"/>
  <c r="D12" i="171"/>
  <c r="D11" i="171"/>
  <c r="D10" i="171"/>
  <c r="D9" i="171"/>
  <c r="D8" i="171"/>
  <c r="D7" i="171"/>
  <c r="D14" i="170"/>
  <c r="D13" i="170"/>
  <c r="D12" i="170"/>
  <c r="D11" i="170"/>
  <c r="D10" i="170"/>
  <c r="D9" i="170"/>
  <c r="D8" i="170"/>
  <c r="D7" i="170"/>
  <c r="D14" i="169"/>
  <c r="D13" i="169"/>
  <c r="D12" i="169"/>
  <c r="D11" i="169"/>
  <c r="D10" i="169"/>
  <c r="D9" i="169"/>
  <c r="D8" i="169"/>
  <c r="D7" i="169"/>
  <c r="D14" i="16"/>
  <c r="D13" i="16"/>
  <c r="D12" i="16"/>
  <c r="D11" i="16"/>
  <c r="D10" i="16"/>
  <c r="D9" i="16"/>
  <c r="D8" i="16"/>
  <c r="D7" i="16"/>
  <c r="D14" i="15"/>
  <c r="D13" i="15"/>
  <c r="D12" i="15"/>
  <c r="D11" i="15"/>
  <c r="D10" i="15"/>
  <c r="D9" i="15"/>
  <c r="D8" i="15"/>
  <c r="D7" i="15"/>
  <c r="D14" i="14"/>
  <c r="D13" i="14"/>
  <c r="D12" i="14"/>
  <c r="D11" i="14"/>
  <c r="D10" i="14"/>
  <c r="D9" i="14"/>
  <c r="D8" i="14"/>
  <c r="D7" i="14"/>
  <c r="D14" i="11"/>
  <c r="D13" i="11"/>
  <c r="D12" i="11"/>
  <c r="D11" i="11"/>
  <c r="D10" i="11"/>
  <c r="D9" i="11"/>
  <c r="D8" i="11"/>
  <c r="D7" i="11"/>
  <c r="D6" i="11"/>
  <c r="D14" i="10"/>
  <c r="D13" i="10"/>
  <c r="D12" i="10"/>
  <c r="D11" i="10"/>
  <c r="D10" i="10"/>
  <c r="D9" i="10"/>
  <c r="D8" i="10"/>
  <c r="D7" i="10"/>
  <c r="D6" i="10"/>
  <c r="D14" i="3"/>
  <c r="D13" i="3"/>
  <c r="D11" i="3"/>
  <c r="D8" i="3"/>
  <c r="D14" i="5"/>
  <c r="D13" i="5"/>
  <c r="D12" i="5"/>
  <c r="D11" i="5"/>
  <c r="D14" i="185" l="1"/>
  <c r="D13" i="185"/>
  <c r="D12" i="185"/>
  <c r="D11" i="185"/>
  <c r="D10" i="185"/>
  <c r="D9" i="185"/>
  <c r="D8" i="185"/>
  <c r="D7" i="185"/>
  <c r="D6" i="185"/>
  <c r="D14" i="184"/>
  <c r="D13" i="184"/>
  <c r="D12" i="184"/>
  <c r="D11" i="184"/>
  <c r="D10" i="184"/>
  <c r="D9" i="184"/>
  <c r="D8" i="184"/>
  <c r="D7" i="184"/>
  <c r="D6" i="184"/>
  <c r="D14" i="183"/>
  <c r="D13" i="183"/>
  <c r="D12" i="183"/>
  <c r="D11" i="183"/>
  <c r="D10" i="183"/>
  <c r="D9" i="183"/>
  <c r="D8" i="183"/>
  <c r="D7" i="183"/>
  <c r="D14" i="182"/>
  <c r="D13" i="182"/>
  <c r="D12" i="182"/>
  <c r="D11" i="182"/>
  <c r="D10" i="182"/>
  <c r="D9" i="182"/>
  <c r="D8" i="182"/>
  <c r="D7" i="182"/>
  <c r="D14" i="181"/>
  <c r="D13" i="181"/>
  <c r="D12" i="181"/>
  <c r="D11" i="181"/>
  <c r="D10" i="181"/>
  <c r="D9" i="181"/>
  <c r="D8" i="181"/>
  <c r="D7" i="181"/>
  <c r="D14" i="180"/>
  <c r="D13" i="180"/>
  <c r="D12" i="180"/>
  <c r="D11" i="180"/>
  <c r="D10" i="180"/>
  <c r="D9" i="180"/>
  <c r="D8" i="180"/>
  <c r="D14" i="168"/>
  <c r="D13" i="168"/>
  <c r="D12" i="168"/>
  <c r="D11" i="168"/>
  <c r="D10" i="168"/>
  <c r="D9" i="168"/>
  <c r="D8" i="168"/>
  <c r="D7" i="168"/>
  <c r="D14" i="167"/>
  <c r="D13" i="167"/>
  <c r="D12" i="167"/>
  <c r="D11" i="167"/>
  <c r="D10" i="167"/>
  <c r="D9" i="167"/>
  <c r="D8" i="167"/>
  <c r="D7" i="167"/>
  <c r="D6" i="167"/>
  <c r="D5" i="167"/>
  <c r="D14" i="166"/>
  <c r="D13" i="166"/>
  <c r="D12" i="166"/>
  <c r="D11" i="166"/>
  <c r="D10" i="166"/>
  <c r="D9" i="166"/>
  <c r="D8" i="166"/>
  <c r="D7" i="166"/>
  <c r="D6" i="166"/>
  <c r="D5" i="166"/>
  <c r="D14" i="165"/>
  <c r="D13" i="165"/>
  <c r="D12" i="165"/>
  <c r="D11" i="165"/>
  <c r="D10" i="165"/>
  <c r="D9" i="165"/>
  <c r="D8" i="165"/>
  <c r="D7" i="165"/>
  <c r="D6" i="165"/>
  <c r="D5" i="165"/>
  <c r="D14" i="164"/>
  <c r="D13" i="164"/>
  <c r="D12" i="164"/>
  <c r="D11" i="164"/>
  <c r="D10" i="164"/>
  <c r="D9" i="164"/>
  <c r="D8" i="164"/>
  <c r="D7" i="164"/>
  <c r="D5" i="164"/>
  <c r="D14" i="163"/>
  <c r="D13" i="163"/>
  <c r="D12" i="163"/>
  <c r="D11" i="163"/>
  <c r="D10" i="163"/>
  <c r="D9" i="163"/>
  <c r="D8" i="163"/>
  <c r="D7" i="163"/>
  <c r="D14" i="162"/>
  <c r="D13" i="162"/>
  <c r="D12" i="162"/>
  <c r="D11" i="162"/>
  <c r="D10" i="162"/>
  <c r="D9" i="162"/>
  <c r="D8" i="162"/>
  <c r="D7" i="162"/>
  <c r="D5" i="162"/>
  <c r="D14" i="161"/>
  <c r="D13" i="161"/>
  <c r="D12" i="161"/>
  <c r="D11" i="161"/>
  <c r="D10" i="161"/>
  <c r="D9" i="161"/>
  <c r="D8" i="161"/>
  <c r="D7" i="161"/>
  <c r="D5" i="161"/>
  <c r="D14" i="160"/>
  <c r="D13" i="160"/>
  <c r="D12" i="160"/>
  <c r="D11" i="160"/>
  <c r="D10" i="160"/>
  <c r="D9" i="160"/>
  <c r="D8" i="160"/>
  <c r="D7" i="160"/>
  <c r="D5" i="160"/>
  <c r="D14" i="159"/>
  <c r="D13" i="159"/>
  <c r="D12" i="159"/>
  <c r="D11" i="159"/>
  <c r="D10" i="159"/>
  <c r="D9" i="159"/>
  <c r="D8" i="159"/>
  <c r="D7" i="159"/>
  <c r="D5" i="159"/>
  <c r="D14" i="158"/>
  <c r="D13" i="158"/>
  <c r="D12" i="158"/>
  <c r="D11" i="158"/>
  <c r="D10" i="158"/>
  <c r="D9" i="158"/>
  <c r="D8" i="158"/>
  <c r="D7" i="158"/>
  <c r="D5" i="158"/>
  <c r="D14" i="157"/>
  <c r="D13" i="157"/>
  <c r="D12" i="157"/>
  <c r="D11" i="157"/>
  <c r="D10" i="157"/>
  <c r="D9" i="157"/>
  <c r="D8" i="157"/>
  <c r="D7" i="157"/>
  <c r="D5" i="157"/>
  <c r="D14" i="156"/>
  <c r="D13" i="156"/>
  <c r="D12" i="156"/>
  <c r="D11" i="156"/>
  <c r="D10" i="156"/>
  <c r="D9" i="156"/>
  <c r="D14" i="155"/>
  <c r="D13" i="155"/>
  <c r="D12" i="155"/>
  <c r="D11" i="155"/>
  <c r="D10" i="155"/>
  <c r="D9" i="155"/>
  <c r="D8" i="155"/>
  <c r="D7" i="155"/>
  <c r="D14" i="154"/>
  <c r="D13" i="154"/>
  <c r="D12" i="154"/>
  <c r="D11" i="154"/>
  <c r="D10" i="154"/>
  <c r="D9" i="154"/>
  <c r="D8" i="154"/>
  <c r="D14" i="153"/>
  <c r="D13" i="153"/>
  <c r="D12" i="153"/>
  <c r="D11" i="153"/>
  <c r="D10" i="153"/>
  <c r="D9" i="153"/>
  <c r="D8" i="153"/>
  <c r="D7" i="153"/>
  <c r="D14" i="152"/>
  <c r="D13" i="152"/>
  <c r="D12" i="152"/>
  <c r="D11" i="152"/>
  <c r="D10" i="152"/>
  <c r="D9" i="152"/>
  <c r="D8" i="152"/>
  <c r="D7" i="152"/>
  <c r="D14" i="151"/>
  <c r="D13" i="151"/>
  <c r="D12" i="151"/>
  <c r="D11" i="151"/>
  <c r="D10" i="151"/>
  <c r="D9" i="151"/>
  <c r="D8" i="151"/>
  <c r="D14" i="150"/>
  <c r="D13" i="150"/>
  <c r="D12" i="150"/>
  <c r="D11" i="150"/>
  <c r="D10" i="150"/>
  <c r="D9" i="150"/>
  <c r="D8" i="150"/>
  <c r="D14" i="149"/>
  <c r="D13" i="149"/>
  <c r="D12" i="149"/>
  <c r="D11" i="149"/>
  <c r="D10" i="149"/>
  <c r="D9" i="149"/>
  <c r="D6" i="149"/>
  <c r="D14" i="148"/>
  <c r="D13" i="148"/>
  <c r="D12" i="148"/>
  <c r="D11" i="148"/>
  <c r="D10" i="148"/>
  <c r="D9" i="148"/>
  <c r="D8" i="148"/>
  <c r="D7" i="148"/>
  <c r="D6" i="148"/>
  <c r="D14" i="147"/>
  <c r="D13" i="147"/>
  <c r="D12" i="147"/>
  <c r="D11" i="147"/>
  <c r="D10" i="147"/>
  <c r="D9" i="147"/>
  <c r="D8" i="147"/>
  <c r="D7" i="147"/>
  <c r="D6" i="147"/>
  <c r="D14" i="146"/>
  <c r="D13" i="146"/>
  <c r="D12" i="146"/>
  <c r="D11" i="146"/>
  <c r="D10" i="146"/>
  <c r="D9" i="146"/>
  <c r="D8" i="146"/>
  <c r="D7" i="146"/>
  <c r="D6" i="146"/>
  <c r="D14" i="145"/>
  <c r="D13" i="145"/>
  <c r="D12" i="145"/>
  <c r="D11" i="145"/>
  <c r="D10" i="145"/>
  <c r="D9" i="145"/>
  <c r="D8" i="145"/>
  <c r="D7" i="145"/>
  <c r="D6" i="145"/>
  <c r="D14" i="144"/>
  <c r="D13" i="144"/>
  <c r="D12" i="144"/>
  <c r="D11" i="144"/>
  <c r="D10" i="144"/>
  <c r="D9" i="144"/>
  <c r="D8" i="144"/>
  <c r="D7" i="144"/>
  <c r="D6" i="144"/>
  <c r="D14" i="143"/>
  <c r="D13" i="143"/>
  <c r="D12" i="143"/>
  <c r="D11" i="143"/>
  <c r="D10" i="143"/>
  <c r="D9" i="143"/>
  <c r="D8" i="143"/>
  <c r="D7" i="143"/>
  <c r="D6" i="143"/>
  <c r="D14" i="142"/>
  <c r="D13" i="142"/>
  <c r="D12" i="142"/>
  <c r="D11" i="142"/>
  <c r="D10" i="142"/>
  <c r="D9" i="142"/>
  <c r="D8" i="142"/>
  <c r="D7" i="142"/>
  <c r="D14" i="141"/>
  <c r="D13" i="141"/>
  <c r="D12" i="141"/>
  <c r="D11" i="141"/>
  <c r="D10" i="141"/>
  <c r="D9" i="141"/>
  <c r="D8" i="141"/>
  <c r="D14" i="140"/>
  <c r="D13" i="140"/>
  <c r="D12" i="140"/>
  <c r="D11" i="140"/>
  <c r="D10" i="140"/>
  <c r="D9" i="140"/>
  <c r="D14" i="139"/>
  <c r="D13" i="139"/>
  <c r="D12" i="139"/>
  <c r="D11" i="139"/>
  <c r="D10" i="139"/>
  <c r="D9" i="139"/>
  <c r="D8" i="139"/>
  <c r="D7" i="139"/>
  <c r="D14" i="138"/>
  <c r="D13" i="138"/>
  <c r="D12" i="138"/>
  <c r="D11" i="138"/>
  <c r="D10" i="138"/>
  <c r="D9" i="138"/>
  <c r="D8" i="138"/>
  <c r="D7" i="138"/>
  <c r="D14" i="137"/>
  <c r="D13" i="137"/>
  <c r="D12" i="137"/>
  <c r="D11" i="137"/>
  <c r="D10" i="137"/>
  <c r="D9" i="137"/>
  <c r="D8" i="137"/>
  <c r="D7" i="137"/>
  <c r="D14" i="136"/>
  <c r="D13" i="136"/>
  <c r="D12" i="136"/>
  <c r="D11" i="136"/>
  <c r="D10" i="136"/>
  <c r="D9" i="136"/>
  <c r="D8" i="136"/>
  <c r="D7" i="136"/>
  <c r="D14" i="135"/>
  <c r="D13" i="135"/>
  <c r="D12" i="135"/>
  <c r="D11" i="135"/>
  <c r="D10" i="135"/>
  <c r="D9" i="135"/>
  <c r="D8" i="135"/>
  <c r="D14" i="134"/>
  <c r="D13" i="134"/>
  <c r="D12" i="134"/>
  <c r="D11" i="134"/>
  <c r="D10" i="134"/>
  <c r="D9" i="134"/>
  <c r="D8" i="134"/>
  <c r="D7" i="134"/>
  <c r="D14" i="133"/>
  <c r="D13" i="133"/>
  <c r="D12" i="133"/>
  <c r="D11" i="133"/>
  <c r="D10" i="133"/>
  <c r="D9" i="133"/>
  <c r="D8" i="133"/>
  <c r="D14" i="132"/>
  <c r="D13" i="132"/>
  <c r="D12" i="132"/>
  <c r="D11" i="132"/>
  <c r="D10" i="132"/>
  <c r="D9" i="132"/>
  <c r="D8" i="132"/>
  <c r="D7" i="132"/>
  <c r="D6" i="132"/>
  <c r="D5" i="132"/>
  <c r="D14" i="131"/>
  <c r="D13" i="131"/>
  <c r="D12" i="131"/>
  <c r="D11" i="131"/>
  <c r="D10" i="131"/>
  <c r="D9" i="131"/>
  <c r="D8" i="131"/>
  <c r="D7" i="131"/>
  <c r="D14" i="130"/>
  <c r="D13" i="130"/>
  <c r="D12" i="130"/>
  <c r="D11" i="130"/>
  <c r="D10" i="130"/>
  <c r="D9" i="130"/>
  <c r="D8" i="130"/>
  <c r="D7" i="130"/>
  <c r="D6" i="130"/>
  <c r="D14" i="129"/>
  <c r="D13" i="129"/>
  <c r="D12" i="129"/>
  <c r="D11" i="129"/>
  <c r="D10" i="129"/>
  <c r="D9" i="129"/>
  <c r="D8" i="129"/>
  <c r="D7" i="129"/>
  <c r="D6" i="129"/>
  <c r="D14" i="128"/>
  <c r="D13" i="128"/>
  <c r="D12" i="128"/>
  <c r="D11" i="128"/>
  <c r="D10" i="128"/>
  <c r="D9" i="128"/>
  <c r="D8" i="128"/>
  <c r="D6" i="128"/>
  <c r="D14" i="127"/>
  <c r="D13" i="127"/>
  <c r="D12" i="127"/>
  <c r="D11" i="127"/>
  <c r="D10" i="127"/>
  <c r="D9" i="127"/>
  <c r="D8" i="127"/>
  <c r="D14" i="126"/>
  <c r="D13" i="126"/>
  <c r="D12" i="126"/>
  <c r="D11" i="126"/>
  <c r="D10" i="126"/>
  <c r="D9" i="126"/>
  <c r="D8" i="126"/>
  <c r="D7" i="126"/>
  <c r="D6" i="126"/>
  <c r="D14" i="125"/>
  <c r="D13" i="125"/>
  <c r="D12" i="125"/>
  <c r="D11" i="125"/>
  <c r="D10" i="125"/>
  <c r="D9" i="125"/>
  <c r="D8" i="125"/>
  <c r="D7" i="125"/>
  <c r="D6" i="125"/>
  <c r="D14" i="124"/>
  <c r="D13" i="124"/>
  <c r="D12" i="124"/>
  <c r="D11" i="124"/>
  <c r="D10" i="124"/>
  <c r="D9" i="124"/>
  <c r="D8" i="124"/>
  <c r="D7" i="124"/>
  <c r="D6" i="124"/>
  <c r="D14" i="123"/>
  <c r="D13" i="123"/>
  <c r="D12" i="123"/>
  <c r="D11" i="123"/>
  <c r="D10" i="123"/>
  <c r="D9" i="123"/>
  <c r="D8" i="123"/>
  <c r="D7" i="123"/>
  <c r="D6" i="123"/>
  <c r="D14" i="122"/>
  <c r="D13" i="122"/>
  <c r="D12" i="122"/>
  <c r="D11" i="122"/>
  <c r="D10" i="122"/>
  <c r="D9" i="122"/>
  <c r="D8" i="122"/>
  <c r="D7" i="122"/>
  <c r="D14" i="121"/>
  <c r="D13" i="121"/>
  <c r="D12" i="121"/>
  <c r="D11" i="121"/>
  <c r="D10" i="121"/>
  <c r="D9" i="121"/>
  <c r="D8" i="121"/>
  <c r="D7" i="121"/>
  <c r="D14" i="120"/>
  <c r="D13" i="120"/>
  <c r="D12" i="120"/>
  <c r="D11" i="120"/>
  <c r="D10" i="120"/>
  <c r="D9" i="120"/>
  <c r="D8" i="120"/>
  <c r="D7" i="120"/>
  <c r="D5" i="120"/>
  <c r="D14" i="119"/>
  <c r="D13" i="119"/>
  <c r="D12" i="119"/>
  <c r="D11" i="119"/>
  <c r="D10" i="119"/>
  <c r="D9" i="119"/>
  <c r="D8" i="119"/>
  <c r="D7" i="119"/>
  <c r="D6" i="119"/>
  <c r="D5" i="119"/>
  <c r="D14" i="118"/>
  <c r="D13" i="118"/>
  <c r="D12" i="118"/>
  <c r="D11" i="118"/>
  <c r="D10" i="118"/>
  <c r="D9" i="118"/>
  <c r="D8" i="118"/>
  <c r="D7" i="118"/>
  <c r="D6" i="118"/>
  <c r="D5" i="118"/>
  <c r="D14" i="117"/>
  <c r="D13" i="117"/>
  <c r="D12" i="117"/>
  <c r="D11" i="117"/>
  <c r="D10" i="117"/>
  <c r="D9" i="117"/>
  <c r="D8" i="117"/>
  <c r="D7" i="117"/>
  <c r="D6" i="117"/>
  <c r="D5" i="117"/>
  <c r="D14" i="116"/>
  <c r="D13" i="116"/>
  <c r="D12" i="116"/>
  <c r="D11" i="116"/>
  <c r="D10" i="116"/>
  <c r="D9" i="116"/>
  <c r="D8" i="116"/>
  <c r="D7" i="116"/>
  <c r="D6" i="116"/>
  <c r="D5" i="116"/>
  <c r="D14" i="115"/>
  <c r="D13" i="115"/>
  <c r="D12" i="115"/>
  <c r="D11" i="115"/>
  <c r="D10" i="115"/>
  <c r="D9" i="115"/>
  <c r="D8" i="115"/>
  <c r="D7" i="115"/>
  <c r="D6" i="115"/>
  <c r="D5" i="115"/>
  <c r="D14" i="114"/>
  <c r="D13" i="114"/>
  <c r="D12" i="114"/>
  <c r="D11" i="114"/>
  <c r="D10" i="114"/>
  <c r="D9" i="114"/>
  <c r="D8" i="114"/>
  <c r="D7" i="114"/>
  <c r="D6" i="114"/>
  <c r="D5" i="114"/>
  <c r="D14" i="113"/>
  <c r="D13" i="113"/>
  <c r="D12" i="113"/>
  <c r="D11" i="113"/>
  <c r="D10" i="113"/>
  <c r="D9" i="113"/>
  <c r="D8" i="113"/>
  <c r="D7" i="113"/>
  <c r="D6" i="113"/>
  <c r="D14" i="112"/>
  <c r="D13" i="112"/>
  <c r="D12" i="112"/>
  <c r="D11" i="112"/>
  <c r="D10" i="112"/>
  <c r="D9" i="112"/>
  <c r="D8" i="112"/>
  <c r="D7" i="112"/>
  <c r="D14" i="111"/>
  <c r="D13" i="111"/>
  <c r="D12" i="111"/>
  <c r="D11" i="111"/>
  <c r="D10" i="111"/>
  <c r="D9" i="111"/>
  <c r="D8" i="111"/>
  <c r="D7" i="111"/>
  <c r="D6" i="111"/>
  <c r="D14" i="110"/>
  <c r="D13" i="110"/>
  <c r="D12" i="110"/>
  <c r="D11" i="110"/>
  <c r="D10" i="110"/>
  <c r="D9" i="110"/>
  <c r="D8" i="110"/>
  <c r="D7" i="110"/>
  <c r="D6" i="110"/>
  <c r="D14" i="109"/>
  <c r="D13" i="109"/>
  <c r="D12" i="109"/>
  <c r="D11" i="109"/>
  <c r="D10" i="109"/>
  <c r="D9" i="109"/>
  <c r="D8" i="109"/>
  <c r="D7" i="109"/>
  <c r="D6" i="109"/>
  <c r="D14" i="108"/>
  <c r="D13" i="108"/>
  <c r="D12" i="108"/>
  <c r="D11" i="108"/>
  <c r="D10" i="108"/>
  <c r="D9" i="108"/>
  <c r="D8" i="108"/>
  <c r="D7" i="108"/>
  <c r="D6" i="108"/>
  <c r="D14" i="107"/>
  <c r="D13" i="107"/>
  <c r="D12" i="107"/>
  <c r="D11" i="107"/>
  <c r="D10" i="107"/>
  <c r="D9" i="107"/>
  <c r="D8" i="107"/>
  <c r="D7" i="107"/>
  <c r="D14" i="106"/>
  <c r="D13" i="106"/>
  <c r="D12" i="106"/>
  <c r="D11" i="106"/>
  <c r="D10" i="106"/>
  <c r="D9" i="106"/>
  <c r="D8" i="106"/>
  <c r="D7" i="106"/>
  <c r="D14" i="105"/>
  <c r="D13" i="105"/>
  <c r="D12" i="105"/>
  <c r="D11" i="105"/>
  <c r="D10" i="105"/>
  <c r="D9" i="105"/>
  <c r="D8" i="105"/>
  <c r="D7" i="105"/>
  <c r="D6" i="105"/>
  <c r="D14" i="104"/>
  <c r="D13" i="104"/>
  <c r="D12" i="104"/>
  <c r="D11" i="104"/>
  <c r="D10" i="104"/>
  <c r="D9" i="104"/>
  <c r="D8" i="104"/>
  <c r="D7" i="104"/>
  <c r="D6" i="104"/>
  <c r="D14" i="103"/>
  <c r="D13" i="103"/>
  <c r="D12" i="103"/>
  <c r="D11" i="103"/>
  <c r="D10" i="103"/>
  <c r="D9" i="103"/>
  <c r="D8" i="103"/>
  <c r="D7" i="103"/>
  <c r="D14" i="102"/>
  <c r="D13" i="102"/>
  <c r="D12" i="102"/>
  <c r="D11" i="102"/>
  <c r="D10" i="102"/>
  <c r="D9" i="102"/>
  <c r="D8" i="102"/>
  <c r="D14" i="101"/>
  <c r="D13" i="101"/>
  <c r="D12" i="101"/>
  <c r="D11" i="101"/>
  <c r="D10" i="101"/>
  <c r="D9" i="101"/>
  <c r="D8" i="101"/>
  <c r="D6" i="101"/>
  <c r="D14" i="100"/>
  <c r="D13" i="100"/>
  <c r="D12" i="100"/>
  <c r="D11" i="100"/>
  <c r="D10" i="100"/>
  <c r="D9" i="100"/>
  <c r="D8" i="100"/>
  <c r="D7" i="100"/>
  <c r="D6" i="100"/>
  <c r="D14" i="99"/>
  <c r="D13" i="99"/>
  <c r="D12" i="99"/>
  <c r="D11" i="99"/>
  <c r="D10" i="99"/>
  <c r="D9" i="99"/>
  <c r="D8" i="99"/>
  <c r="D7" i="99"/>
  <c r="D6" i="99"/>
  <c r="D14" i="98"/>
  <c r="D13" i="98"/>
  <c r="D12" i="98"/>
  <c r="D11" i="98"/>
  <c r="D10" i="98"/>
  <c r="D9" i="98"/>
  <c r="D8" i="98"/>
  <c r="D7" i="98"/>
  <c r="D6" i="98"/>
  <c r="D14" i="97"/>
  <c r="D13" i="97"/>
  <c r="D12" i="97"/>
  <c r="D11" i="97"/>
  <c r="D10" i="97"/>
  <c r="D9" i="97"/>
  <c r="D8" i="97"/>
  <c r="D7" i="97"/>
  <c r="D6" i="97"/>
  <c r="D14" i="96"/>
  <c r="D13" i="96"/>
  <c r="D12" i="96"/>
  <c r="D11" i="96"/>
  <c r="D10" i="96"/>
  <c r="D9" i="96"/>
  <c r="D8" i="96"/>
  <c r="D7" i="96"/>
  <c r="D14" i="95"/>
  <c r="D13" i="95"/>
  <c r="D12" i="95"/>
  <c r="D11" i="95"/>
  <c r="D10" i="95"/>
  <c r="D9" i="95"/>
  <c r="D8" i="95"/>
  <c r="D14" i="94"/>
  <c r="D13" i="94"/>
  <c r="D12" i="94"/>
  <c r="D11" i="94"/>
  <c r="D10" i="94"/>
  <c r="D9" i="94"/>
  <c r="D8" i="94"/>
  <c r="D7" i="94"/>
  <c r="D14" i="93"/>
  <c r="D13" i="93"/>
  <c r="D12" i="93"/>
  <c r="D11" i="93"/>
  <c r="D10" i="93"/>
  <c r="D9" i="93"/>
  <c r="D8" i="93"/>
  <c r="D7" i="93"/>
  <c r="D14" i="92"/>
  <c r="D13" i="92"/>
  <c r="D12" i="92"/>
  <c r="D11" i="92"/>
  <c r="D10" i="92"/>
  <c r="D9" i="92"/>
  <c r="D8" i="92"/>
  <c r="D7" i="92"/>
  <c r="D6" i="92"/>
  <c r="D5" i="92"/>
  <c r="D14" i="91"/>
  <c r="D13" i="91"/>
  <c r="D12" i="91"/>
  <c r="D11" i="91"/>
  <c r="D10" i="91"/>
  <c r="D9" i="91"/>
  <c r="D8" i="91"/>
  <c r="D14" i="90"/>
  <c r="D13" i="90"/>
  <c r="D12" i="90"/>
  <c r="D11" i="90"/>
  <c r="D10" i="90"/>
  <c r="D9" i="90"/>
  <c r="D8" i="90"/>
  <c r="D7" i="90"/>
  <c r="D14" i="89"/>
  <c r="D13" i="89"/>
  <c r="D12" i="89"/>
  <c r="D11" i="89"/>
  <c r="D10" i="89"/>
  <c r="D9" i="89"/>
  <c r="D8" i="89"/>
  <c r="D7" i="89"/>
  <c r="D14" i="88"/>
  <c r="D13" i="88"/>
  <c r="D12" i="88"/>
  <c r="D11" i="88"/>
  <c r="D10" i="88"/>
  <c r="D9" i="88"/>
  <c r="D8" i="88"/>
  <c r="D7" i="88"/>
  <c r="D14" i="87"/>
  <c r="D13" i="87"/>
  <c r="D12" i="87"/>
  <c r="D11" i="87"/>
  <c r="D10" i="87"/>
  <c r="D9" i="87"/>
  <c r="D8" i="87"/>
  <c r="D7" i="87"/>
  <c r="D14" i="86"/>
  <c r="D13" i="86"/>
  <c r="D12" i="86"/>
  <c r="D11" i="86"/>
  <c r="D10" i="86"/>
  <c r="D9" i="86"/>
  <c r="D8" i="86"/>
  <c r="D14" i="85"/>
  <c r="D13" i="85"/>
  <c r="D12" i="85"/>
  <c r="D11" i="85"/>
  <c r="D10" i="85"/>
  <c r="D9" i="85"/>
  <c r="D8" i="85"/>
  <c r="D7" i="85"/>
  <c r="D14" i="84"/>
  <c r="D13" i="84"/>
  <c r="D12" i="84"/>
  <c r="D11" i="84"/>
  <c r="D10" i="84"/>
  <c r="D9" i="84"/>
  <c r="D8" i="84"/>
  <c r="D7" i="84"/>
  <c r="D14" i="83"/>
  <c r="D13" i="83"/>
  <c r="D12" i="83"/>
  <c r="D11" i="83"/>
  <c r="D10" i="83"/>
  <c r="D9" i="83"/>
  <c r="D8" i="83"/>
  <c r="D14" i="82"/>
  <c r="D13" i="82"/>
  <c r="D12" i="82"/>
  <c r="D11" i="82"/>
  <c r="D10" i="82"/>
  <c r="D9" i="82"/>
  <c r="D8" i="82"/>
  <c r="D7" i="82"/>
  <c r="D14" i="81"/>
  <c r="D13" i="81"/>
  <c r="D12" i="81"/>
  <c r="D11" i="81"/>
  <c r="D10" i="81"/>
  <c r="D9" i="81"/>
  <c r="D8" i="81"/>
  <c r="D7" i="81"/>
  <c r="D14" i="80"/>
  <c r="D13" i="80"/>
  <c r="D12" i="80"/>
  <c r="D11" i="80"/>
  <c r="D10" i="80"/>
  <c r="D9" i="80"/>
  <c r="D8" i="80"/>
  <c r="D7" i="80"/>
  <c r="D14" i="79"/>
  <c r="D13" i="79"/>
  <c r="D12" i="79"/>
  <c r="D11" i="79"/>
  <c r="D10" i="79"/>
  <c r="D9" i="79"/>
  <c r="D8" i="79"/>
  <c r="D7" i="79"/>
  <c r="D14" i="78"/>
  <c r="D13" i="78"/>
  <c r="D12" i="78"/>
  <c r="D11" i="78"/>
  <c r="D10" i="78"/>
  <c r="D9" i="78"/>
  <c r="D8" i="78"/>
  <c r="D7" i="78"/>
  <c r="D14" i="77"/>
  <c r="D13" i="77"/>
  <c r="D12" i="77"/>
  <c r="D11" i="77"/>
  <c r="D10" i="77"/>
  <c r="D9" i="77"/>
  <c r="D8" i="77"/>
  <c r="D7" i="77"/>
  <c r="D14" i="76"/>
  <c r="D13" i="76"/>
  <c r="D12" i="76"/>
  <c r="D11" i="76"/>
  <c r="D10" i="76"/>
  <c r="D9" i="76"/>
  <c r="D8" i="76"/>
  <c r="D7" i="76"/>
  <c r="D14" i="75"/>
  <c r="D13" i="75"/>
  <c r="D12" i="75"/>
  <c r="D11" i="75"/>
  <c r="D10" i="75"/>
  <c r="D9" i="75"/>
  <c r="D8" i="75"/>
  <c r="D7" i="75"/>
  <c r="D14" i="74"/>
  <c r="D13" i="74"/>
  <c r="D12" i="74"/>
  <c r="D11" i="74"/>
  <c r="D10" i="74"/>
  <c r="D9" i="74"/>
  <c r="D8" i="74"/>
  <c r="D7" i="74"/>
  <c r="D5" i="74"/>
  <c r="D14" i="73"/>
  <c r="D13" i="73"/>
  <c r="D12" i="73"/>
  <c r="D11" i="73"/>
  <c r="D10" i="73"/>
  <c r="D9" i="73"/>
  <c r="D8" i="73"/>
  <c r="D5" i="73"/>
  <c r="D14" i="72"/>
  <c r="D13" i="72"/>
  <c r="D12" i="72"/>
  <c r="D11" i="72"/>
  <c r="D10" i="72"/>
  <c r="D9" i="72"/>
  <c r="D8" i="72"/>
  <c r="D7" i="72"/>
  <c r="D5" i="72"/>
  <c r="D14" i="71"/>
  <c r="D13" i="71"/>
  <c r="D12" i="71"/>
  <c r="D11" i="71"/>
  <c r="D10" i="71"/>
  <c r="D9" i="71"/>
  <c r="D8" i="71"/>
  <c r="D7" i="71"/>
  <c r="D5" i="71"/>
  <c r="D14" i="70"/>
  <c r="D13" i="70"/>
  <c r="D12" i="70"/>
  <c r="D11" i="70"/>
  <c r="D10" i="70"/>
  <c r="D9" i="70"/>
  <c r="D8" i="70"/>
  <c r="D7" i="70"/>
  <c r="D6" i="70"/>
  <c r="D14" i="69"/>
  <c r="D13" i="69"/>
  <c r="D12" i="69"/>
  <c r="D11" i="69"/>
  <c r="D10" i="69"/>
  <c r="D9" i="69"/>
  <c r="D8" i="69"/>
  <c r="D7" i="69"/>
  <c r="D6" i="69"/>
  <c r="D14" i="68"/>
  <c r="D13" i="68"/>
  <c r="D12" i="68"/>
  <c r="D11" i="68"/>
  <c r="D10" i="68"/>
  <c r="D9" i="68"/>
  <c r="D8" i="68"/>
  <c r="D7" i="68"/>
  <c r="D6" i="68"/>
  <c r="D14" i="66"/>
  <c r="D13" i="66"/>
  <c r="D12" i="66"/>
  <c r="D11" i="66"/>
  <c r="D10" i="66"/>
  <c r="D9" i="66"/>
  <c r="D8" i="66"/>
  <c r="D7" i="66"/>
  <c r="D14" i="65"/>
  <c r="D13" i="65"/>
  <c r="D12" i="65"/>
  <c r="D11" i="65"/>
  <c r="D10" i="65"/>
  <c r="D9" i="65"/>
  <c r="D8" i="65"/>
  <c r="D6" i="65"/>
  <c r="D5" i="65"/>
  <c r="D14" i="64"/>
  <c r="D13" i="64"/>
  <c r="D12" i="64"/>
  <c r="D11" i="64"/>
  <c r="D10" i="64"/>
  <c r="D9" i="64"/>
  <c r="D8" i="64"/>
  <c r="D7" i="64"/>
  <c r="D14" i="63"/>
  <c r="D13" i="63"/>
  <c r="D12" i="63"/>
  <c r="D11" i="63"/>
  <c r="D10" i="63"/>
  <c r="D9" i="63"/>
  <c r="D14" i="62"/>
  <c r="D13" i="62"/>
  <c r="D12" i="62"/>
  <c r="D11" i="62"/>
  <c r="D10" i="62"/>
  <c r="D9" i="62"/>
  <c r="D8" i="62"/>
  <c r="D7" i="62"/>
  <c r="D14" i="61"/>
  <c r="D13" i="61"/>
  <c r="D12" i="61"/>
  <c r="D11" i="61"/>
  <c r="D10" i="61"/>
  <c r="D9" i="61"/>
  <c r="D8" i="61"/>
  <c r="D7" i="61"/>
  <c r="D14" i="60"/>
  <c r="D13" i="60"/>
  <c r="D12" i="60"/>
  <c r="D11" i="60"/>
  <c r="D10" i="60"/>
  <c r="D9" i="60"/>
  <c r="D8" i="60"/>
  <c r="D7" i="60"/>
  <c r="D14" i="59"/>
  <c r="D13" i="59"/>
  <c r="D12" i="59"/>
  <c r="D11" i="59"/>
  <c r="D10" i="59"/>
  <c r="D9" i="59"/>
  <c r="D8" i="59"/>
  <c r="D7" i="59"/>
  <c r="D14" i="58"/>
  <c r="D13" i="58"/>
  <c r="D12" i="58"/>
  <c r="D11" i="58"/>
  <c r="D10" i="58"/>
  <c r="D9" i="58"/>
  <c r="D8" i="58"/>
  <c r="D7" i="58"/>
  <c r="D14" i="57"/>
  <c r="D13" i="57"/>
  <c r="D12" i="57"/>
  <c r="D11" i="57"/>
  <c r="D10" i="57"/>
  <c r="D9" i="57"/>
  <c r="D8" i="57"/>
  <c r="D7" i="57"/>
  <c r="D14" i="56"/>
  <c r="D13" i="56"/>
  <c r="D12" i="56"/>
  <c r="D11" i="56"/>
  <c r="D10" i="56"/>
  <c r="D9" i="56"/>
  <c r="D8" i="56"/>
  <c r="D14" i="55"/>
  <c r="D13" i="55"/>
  <c r="D12" i="55"/>
  <c r="D11" i="55"/>
  <c r="D10" i="55"/>
  <c r="D9" i="55"/>
  <c r="D8" i="55"/>
  <c r="D7" i="55"/>
  <c r="D14" i="54"/>
  <c r="D13" i="54"/>
  <c r="D12" i="54"/>
  <c r="D11" i="54"/>
  <c r="D10" i="54"/>
  <c r="D9" i="54"/>
  <c r="D8" i="54"/>
  <c r="D7" i="54"/>
  <c r="D14" i="53"/>
  <c r="D13" i="53"/>
  <c r="D12" i="53"/>
  <c r="D11" i="53"/>
  <c r="D10" i="53"/>
  <c r="D9" i="53"/>
  <c r="D8" i="53"/>
  <c r="D7" i="53"/>
  <c r="D14" i="52"/>
  <c r="D13" i="52"/>
  <c r="D12" i="52"/>
  <c r="D11" i="52"/>
  <c r="D10" i="52"/>
  <c r="D9" i="52"/>
  <c r="D8" i="52"/>
  <c r="D7" i="52"/>
  <c r="D14" i="51"/>
  <c r="D13" i="51"/>
  <c r="D12" i="51"/>
  <c r="D11" i="51"/>
  <c r="D10" i="51"/>
  <c r="D9" i="51"/>
  <c r="D8" i="51"/>
  <c r="D7" i="51"/>
  <c r="D6" i="51"/>
  <c r="D14" i="50"/>
  <c r="D13" i="50"/>
  <c r="D12" i="50"/>
  <c r="D11" i="50"/>
  <c r="D10" i="50"/>
  <c r="D9" i="50"/>
  <c r="D8" i="50"/>
  <c r="D7" i="50"/>
  <c r="D6" i="50"/>
  <c r="D14" i="49"/>
  <c r="D13" i="49"/>
  <c r="D12" i="49"/>
  <c r="D11" i="49"/>
  <c r="D10" i="49"/>
  <c r="D9" i="49"/>
  <c r="D8" i="49"/>
  <c r="D7" i="49"/>
  <c r="D6" i="49"/>
  <c r="D14" i="48"/>
  <c r="D13" i="48"/>
  <c r="D12" i="48"/>
  <c r="D11" i="48"/>
  <c r="D10" i="48"/>
  <c r="D9" i="48"/>
  <c r="D8" i="48"/>
  <c r="D7" i="48"/>
  <c r="D14" i="47"/>
  <c r="D13" i="47"/>
  <c r="D12" i="47"/>
  <c r="D11" i="47"/>
  <c r="D10" i="47"/>
  <c r="D9" i="47"/>
  <c r="D8" i="47"/>
  <c r="D7" i="47"/>
  <c r="D6" i="47"/>
  <c r="D14" i="46"/>
  <c r="D13" i="46"/>
  <c r="D12" i="46"/>
  <c r="D11" i="46"/>
  <c r="D10" i="46"/>
  <c r="D9" i="46"/>
  <c r="D8" i="46"/>
  <c r="D7" i="46"/>
  <c r="D6" i="46"/>
  <c r="D14" i="45"/>
  <c r="D13" i="45"/>
  <c r="D12" i="45"/>
  <c r="D11" i="45"/>
  <c r="D10" i="45"/>
  <c r="D9" i="45"/>
  <c r="D8" i="45"/>
  <c r="D14" i="44"/>
  <c r="D13" i="44"/>
  <c r="D12" i="44"/>
  <c r="D11" i="44"/>
  <c r="D10" i="44"/>
  <c r="D9" i="44"/>
  <c r="D8" i="44"/>
  <c r="D7" i="44"/>
  <c r="D14" i="43"/>
  <c r="D13" i="43"/>
  <c r="D12" i="43"/>
  <c r="D11" i="43"/>
  <c r="D10" i="43"/>
  <c r="D9" i="43"/>
  <c r="D8" i="43"/>
  <c r="D7" i="43"/>
  <c r="D14" i="42"/>
  <c r="D13" i="42"/>
  <c r="D12" i="42"/>
  <c r="D11" i="42"/>
  <c r="D10" i="42"/>
  <c r="D9" i="42"/>
  <c r="D8" i="42"/>
  <c r="D7" i="42"/>
  <c r="D5" i="42"/>
  <c r="D14" i="41"/>
  <c r="D13" i="41"/>
  <c r="D12" i="41"/>
  <c r="D11" i="41"/>
  <c r="D10" i="41"/>
  <c r="D9" i="41"/>
  <c r="D8" i="41"/>
  <c r="D7" i="41"/>
  <c r="D14" i="40"/>
  <c r="D13" i="40"/>
  <c r="D12" i="40"/>
  <c r="D11" i="40"/>
  <c r="D10" i="40"/>
  <c r="D9" i="40"/>
  <c r="D8" i="40"/>
  <c r="D7" i="40"/>
  <c r="D14" i="39"/>
  <c r="D13" i="39"/>
  <c r="D12" i="39"/>
  <c r="D11" i="39"/>
  <c r="D10" i="39"/>
  <c r="D9" i="39"/>
  <c r="D8" i="39"/>
  <c r="D7" i="39"/>
  <c r="D14" i="38"/>
  <c r="D13" i="38"/>
  <c r="D12" i="38"/>
  <c r="D11" i="38"/>
  <c r="D10" i="38"/>
  <c r="D9" i="38"/>
  <c r="D8" i="38"/>
  <c r="D7" i="38"/>
  <c r="D14" i="37"/>
  <c r="D13" i="37"/>
  <c r="D12" i="37"/>
  <c r="D11" i="37"/>
  <c r="D10" i="37"/>
  <c r="D9" i="37"/>
  <c r="D8" i="37"/>
  <c r="D7" i="37"/>
  <c r="D6" i="37"/>
  <c r="D5" i="37"/>
  <c r="D14" i="36"/>
  <c r="D13" i="36"/>
  <c r="D12" i="36"/>
  <c r="D11" i="36"/>
  <c r="D10" i="36"/>
  <c r="D9" i="36"/>
  <c r="D8" i="36"/>
  <c r="D7" i="36"/>
  <c r="D14" i="35"/>
  <c r="D13" i="35"/>
  <c r="D12" i="35"/>
  <c r="D11" i="35"/>
  <c r="D10" i="35"/>
  <c r="D9" i="35"/>
  <c r="D8" i="35"/>
  <c r="D7" i="35"/>
  <c r="D14" i="34"/>
  <c r="D13" i="34"/>
  <c r="D12" i="34"/>
  <c r="D11" i="34"/>
  <c r="D10" i="34"/>
  <c r="D9" i="34"/>
  <c r="D8" i="34"/>
  <c r="D7" i="34"/>
  <c r="D6" i="34"/>
  <c r="D14" i="33"/>
  <c r="D13" i="33"/>
  <c r="D12" i="33"/>
  <c r="D11" i="33"/>
  <c r="D10" i="33"/>
  <c r="D9" i="33"/>
  <c r="D8" i="33"/>
  <c r="D14" i="32"/>
  <c r="D13" i="32"/>
  <c r="D12" i="32"/>
  <c r="D11" i="32"/>
  <c r="D10" i="32"/>
  <c r="D9" i="32"/>
  <c r="D8" i="32"/>
  <c r="D7" i="32"/>
  <c r="D14" i="31"/>
  <c r="D13" i="31"/>
  <c r="D12" i="31"/>
  <c r="D11" i="31"/>
  <c r="D10" i="31"/>
  <c r="D9" i="31"/>
  <c r="D8" i="31"/>
  <c r="D7" i="31"/>
  <c r="D6" i="31"/>
  <c r="D14" i="30"/>
  <c r="D13" i="30"/>
  <c r="D12" i="30"/>
  <c r="D11" i="30"/>
  <c r="D10" i="30"/>
  <c r="D9" i="30"/>
  <c r="D8" i="30"/>
  <c r="D7" i="30"/>
  <c r="D14" i="29"/>
  <c r="D13" i="29"/>
  <c r="D12" i="29"/>
  <c r="D11" i="29"/>
  <c r="D10" i="29"/>
  <c r="D9" i="29"/>
  <c r="D8" i="29"/>
  <c r="D7" i="29"/>
  <c r="D14" i="28"/>
  <c r="D13" i="28"/>
  <c r="D12" i="28"/>
  <c r="D11" i="28"/>
  <c r="D10" i="28"/>
  <c r="D9" i="28"/>
  <c r="D8" i="28"/>
  <c r="D7" i="28"/>
  <c r="D6" i="28"/>
  <c r="D14" i="27"/>
  <c r="D13" i="27"/>
  <c r="D12" i="27"/>
  <c r="D11" i="27"/>
  <c r="D10" i="27"/>
  <c r="D9" i="27"/>
  <c r="D8" i="27"/>
  <c r="D7" i="27"/>
  <c r="D6" i="27"/>
  <c r="D14" i="26"/>
  <c r="D13" i="26"/>
  <c r="D12" i="26"/>
  <c r="D11" i="26"/>
  <c r="D10" i="26"/>
  <c r="D9" i="26"/>
  <c r="D8" i="26"/>
  <c r="D7" i="26"/>
  <c r="D6" i="26"/>
  <c r="D14" i="25"/>
  <c r="D13" i="25"/>
  <c r="D12" i="25"/>
  <c r="D11" i="25"/>
  <c r="D10" i="25"/>
  <c r="D9" i="25"/>
  <c r="D8" i="25"/>
  <c r="D14" i="24"/>
  <c r="D13" i="24"/>
  <c r="D12" i="24"/>
  <c r="D11" i="24"/>
  <c r="D10" i="24"/>
  <c r="D9" i="24"/>
  <c r="D8" i="24"/>
  <c r="D7" i="24"/>
  <c r="D6" i="24"/>
  <c r="D14" i="23"/>
  <c r="D13" i="23"/>
  <c r="D12" i="23"/>
  <c r="D11" i="23"/>
  <c r="D10" i="23"/>
  <c r="D9" i="23"/>
  <c r="D8" i="23"/>
  <c r="D7" i="23"/>
  <c r="D14" i="22"/>
  <c r="D13" i="22"/>
  <c r="D12" i="22"/>
  <c r="D11" i="22"/>
  <c r="D10" i="22"/>
  <c r="D9" i="22"/>
  <c r="D8" i="22"/>
  <c r="D7" i="22"/>
  <c r="D9" i="21"/>
  <c r="D10" i="21"/>
  <c r="D11" i="21"/>
  <c r="D12" i="21"/>
  <c r="D13" i="21"/>
  <c r="D14" i="21"/>
  <c r="D8" i="20" l="1"/>
  <c r="D9" i="20"/>
  <c r="D10" i="20"/>
  <c r="D11" i="20"/>
  <c r="D12" i="20"/>
  <c r="D13" i="20"/>
  <c r="D14" i="20"/>
  <c r="D6" i="19"/>
  <c r="D7" i="19"/>
  <c r="D8" i="19"/>
  <c r="D9" i="19"/>
  <c r="D10" i="19"/>
  <c r="D11" i="19"/>
  <c r="D12" i="19"/>
  <c r="D13" i="19"/>
  <c r="D14" i="19"/>
  <c r="D6" i="18"/>
  <c r="D7" i="18"/>
  <c r="D8" i="18"/>
  <c r="D9" i="18"/>
  <c r="D10" i="18"/>
  <c r="D11" i="18"/>
  <c r="D12" i="18"/>
  <c r="D13" i="18"/>
  <c r="D14" i="18"/>
  <c r="D7" i="17"/>
  <c r="D8" i="17"/>
  <c r="D9" i="17"/>
  <c r="D10" i="17"/>
  <c r="D11" i="17"/>
  <c r="D12" i="17"/>
  <c r="D13" i="17"/>
  <c r="D14" i="17"/>
  <c r="D7" i="13"/>
  <c r="D8" i="13"/>
  <c r="D9" i="13"/>
  <c r="D10" i="13"/>
  <c r="D11" i="13"/>
  <c r="D12" i="13"/>
  <c r="D13" i="13"/>
  <c r="D14" i="13"/>
  <c r="D7" i="12"/>
  <c r="D10" i="12"/>
  <c r="D11" i="12"/>
  <c r="D12" i="12"/>
  <c r="D13" i="12"/>
  <c r="D14" i="12"/>
  <c r="D6" i="9"/>
  <c r="D7" i="9"/>
  <c r="D8" i="9"/>
  <c r="D9" i="9"/>
  <c r="D10" i="9"/>
  <c r="D11" i="9"/>
  <c r="D12" i="9"/>
  <c r="D13" i="9"/>
  <c r="D14" i="9"/>
  <c r="D7" i="8"/>
  <c r="D8" i="8"/>
  <c r="D10" i="8"/>
  <c r="D12" i="8"/>
  <c r="D13" i="8"/>
  <c r="D14" i="8"/>
  <c r="D6" i="7"/>
  <c r="D8" i="7"/>
  <c r="D9" i="7"/>
  <c r="D10" i="7"/>
  <c r="D11" i="7"/>
  <c r="D12" i="7"/>
  <c r="D13" i="7"/>
  <c r="D14" i="7"/>
  <c r="D10" i="2"/>
  <c r="D11" i="2"/>
  <c r="D15" i="167" l="1"/>
  <c r="D16" i="167" s="1"/>
  <c r="D15" i="166"/>
  <c r="D16" i="166" s="1"/>
  <c r="D15" i="165" l="1"/>
  <c r="D16" i="165" s="1"/>
  <c r="D15" i="132" l="1"/>
  <c r="D16" i="132" s="1"/>
  <c r="D15" i="114" l="1"/>
  <c r="D16" i="114" s="1"/>
  <c r="D15" i="116"/>
  <c r="D16" i="116" s="1"/>
  <c r="D15" i="118"/>
  <c r="D16" i="118" s="1"/>
  <c r="D15" i="115"/>
  <c r="D16" i="115" s="1"/>
  <c r="D15" i="117"/>
  <c r="D16" i="117" s="1"/>
  <c r="D15" i="119"/>
  <c r="D16" i="119" s="1"/>
  <c r="D15" i="92" l="1"/>
  <c r="D16" i="92" s="1"/>
  <c r="F6" i="6" l="1"/>
  <c r="F7" i="6"/>
  <c r="F8" i="6"/>
  <c r="F9" i="6"/>
  <c r="F10" i="6"/>
  <c r="F11" i="6"/>
  <c r="F12" i="6"/>
  <c r="F13" i="6"/>
  <c r="F14" i="6"/>
  <c r="F16" i="6"/>
  <c r="F17" i="6"/>
  <c r="F18" i="6"/>
  <c r="F19" i="6"/>
  <c r="F20" i="6"/>
  <c r="F21" i="6"/>
  <c r="F22" i="6"/>
  <c r="F23" i="6"/>
  <c r="F24" i="6"/>
  <c r="F26" i="6"/>
  <c r="F27" i="6"/>
  <c r="F28" i="6"/>
  <c r="F29" i="6"/>
  <c r="F30" i="6"/>
  <c r="F31" i="6"/>
  <c r="F32" i="6"/>
  <c r="F33" i="6"/>
  <c r="F34" i="6"/>
  <c r="F36" i="6"/>
  <c r="F37" i="6"/>
  <c r="F38" i="6"/>
  <c r="F39" i="6"/>
  <c r="F40" i="6"/>
  <c r="F41" i="6"/>
  <c r="F42" i="6"/>
  <c r="F43" i="6"/>
  <c r="F44" i="6"/>
  <c r="F46" i="6"/>
  <c r="F47" i="6"/>
  <c r="F48" i="6"/>
  <c r="F49" i="6"/>
  <c r="F50" i="6"/>
  <c r="F51" i="6"/>
  <c r="F52" i="6"/>
  <c r="F53" i="6"/>
  <c r="F54" i="6"/>
  <c r="F56" i="6"/>
  <c r="F57" i="6"/>
  <c r="F58" i="6"/>
  <c r="F59" i="6"/>
  <c r="F60" i="6"/>
  <c r="F61" i="6"/>
  <c r="F62" i="6"/>
  <c r="F63" i="6"/>
  <c r="F64" i="6"/>
  <c r="F66" i="6"/>
  <c r="F67" i="6"/>
  <c r="F68" i="6"/>
  <c r="F69" i="6"/>
  <c r="F70" i="6"/>
  <c r="F71" i="6"/>
  <c r="F72" i="6"/>
  <c r="F73" i="6"/>
  <c r="F74" i="6"/>
  <c r="F76" i="6"/>
  <c r="F77" i="6"/>
  <c r="F78" i="6"/>
  <c r="F79" i="6"/>
  <c r="F80" i="6"/>
  <c r="F81" i="6"/>
  <c r="F82" i="6"/>
  <c r="F83" i="6"/>
  <c r="F84" i="6"/>
  <c r="F86" i="6"/>
  <c r="F87" i="6"/>
  <c r="F88" i="6"/>
  <c r="F89" i="6"/>
  <c r="F90" i="6"/>
  <c r="F91" i="6"/>
  <c r="F92" i="6"/>
  <c r="F93" i="6"/>
  <c r="F94" i="6"/>
  <c r="F96" i="6"/>
  <c r="F97" i="6"/>
  <c r="F98" i="6"/>
  <c r="F99" i="6"/>
  <c r="F100" i="6"/>
  <c r="F101" i="6"/>
  <c r="F102" i="6"/>
  <c r="F103" i="6"/>
  <c r="F104" i="6"/>
  <c r="F106" i="6"/>
  <c r="F107" i="6"/>
  <c r="F108" i="6"/>
  <c r="F109" i="6"/>
  <c r="F110" i="6"/>
  <c r="F111" i="6"/>
  <c r="F112" i="6"/>
  <c r="F113" i="6"/>
  <c r="F114" i="6"/>
  <c r="F116" i="6"/>
  <c r="F117" i="6"/>
  <c r="F118" i="6"/>
  <c r="F119" i="6"/>
  <c r="F120" i="6"/>
  <c r="F121" i="6"/>
  <c r="F122" i="6"/>
  <c r="F123" i="6"/>
  <c r="F124" i="6"/>
  <c r="E6" i="6"/>
  <c r="E7" i="6"/>
  <c r="E8" i="6"/>
  <c r="E9" i="6"/>
  <c r="E10" i="6"/>
  <c r="E11" i="6"/>
  <c r="E12" i="6"/>
  <c r="E13" i="6"/>
  <c r="E14" i="6"/>
  <c r="E16" i="6"/>
  <c r="E17" i="6"/>
  <c r="E18" i="6"/>
  <c r="E19" i="6"/>
  <c r="E20" i="6"/>
  <c r="E21" i="6"/>
  <c r="E22" i="6"/>
  <c r="E23" i="6"/>
  <c r="E24" i="6"/>
  <c r="E26" i="6"/>
  <c r="E27" i="6"/>
  <c r="E28" i="6"/>
  <c r="E29" i="6"/>
  <c r="E30" i="6"/>
  <c r="E31" i="6"/>
  <c r="E32" i="6"/>
  <c r="E33" i="6"/>
  <c r="E34" i="6"/>
  <c r="E36" i="6"/>
  <c r="E37" i="6"/>
  <c r="E38" i="6"/>
  <c r="E39" i="6"/>
  <c r="E40" i="6"/>
  <c r="E41" i="6"/>
  <c r="E42" i="6"/>
  <c r="E43" i="6"/>
  <c r="E44" i="6"/>
  <c r="E46" i="6"/>
  <c r="E47" i="6"/>
  <c r="E48" i="6"/>
  <c r="E49" i="6"/>
  <c r="E50" i="6"/>
  <c r="E51" i="6"/>
  <c r="E52" i="6"/>
  <c r="E53" i="6"/>
  <c r="E54" i="6"/>
  <c r="E56" i="6"/>
  <c r="E57" i="6"/>
  <c r="E58" i="6"/>
  <c r="E59" i="6"/>
  <c r="E60" i="6"/>
  <c r="E61" i="6"/>
  <c r="E62" i="6"/>
  <c r="E63" i="6"/>
  <c r="E64" i="6"/>
  <c r="E66" i="6"/>
  <c r="E67" i="6"/>
  <c r="E68" i="6"/>
  <c r="E69" i="6"/>
  <c r="E70" i="6"/>
  <c r="E71" i="6"/>
  <c r="E72" i="6"/>
  <c r="E73" i="6"/>
  <c r="E74" i="6"/>
  <c r="E76" i="6"/>
  <c r="E77" i="6"/>
  <c r="E78" i="6"/>
  <c r="E79" i="6"/>
  <c r="E80" i="6"/>
  <c r="E81" i="6"/>
  <c r="E82" i="6"/>
  <c r="E83" i="6"/>
  <c r="E84" i="6"/>
  <c r="E86" i="6"/>
  <c r="E87" i="6"/>
  <c r="E88" i="6"/>
  <c r="E89" i="6"/>
  <c r="E90" i="6"/>
  <c r="E91" i="6"/>
  <c r="E92" i="6"/>
  <c r="E93" i="6"/>
  <c r="E94" i="6"/>
  <c r="E96" i="6"/>
  <c r="E97" i="6"/>
  <c r="E98" i="6"/>
  <c r="E99" i="6"/>
  <c r="E100" i="6"/>
  <c r="E101" i="6"/>
  <c r="E102" i="6"/>
  <c r="E103" i="6"/>
  <c r="E104" i="6"/>
  <c r="E106" i="6"/>
  <c r="E107" i="6"/>
  <c r="E108" i="6"/>
  <c r="E109" i="6"/>
  <c r="E110" i="6"/>
  <c r="E111" i="6"/>
  <c r="E112" i="6"/>
  <c r="E113" i="6"/>
  <c r="E114" i="6"/>
  <c r="E116" i="6"/>
  <c r="E117" i="6"/>
  <c r="E118" i="6"/>
  <c r="E119" i="6"/>
  <c r="E120" i="6"/>
  <c r="E121" i="6"/>
  <c r="E122" i="6"/>
  <c r="E123" i="6"/>
  <c r="E124" i="6"/>
  <c r="E312" i="1" l="1"/>
  <c r="G312" i="1"/>
  <c r="H312" i="1" s="1"/>
  <c r="D15" i="37" l="1"/>
  <c r="D16" i="37" l="1"/>
  <c r="G545" i="1" l="1"/>
  <c r="G544" i="1"/>
  <c r="G543" i="1"/>
  <c r="G542" i="1"/>
  <c r="G541" i="1"/>
  <c r="G540" i="1"/>
  <c r="G539" i="1"/>
  <c r="G538" i="1"/>
  <c r="G537" i="1"/>
  <c r="G535" i="1"/>
  <c r="G534" i="1"/>
  <c r="G533" i="1"/>
  <c r="G532" i="1"/>
  <c r="G531" i="1"/>
  <c r="G530" i="1"/>
  <c r="G529" i="1"/>
  <c r="G528" i="1"/>
  <c r="G247" i="1"/>
  <c r="G526" i="1"/>
  <c r="G525" i="1"/>
  <c r="G524" i="1"/>
  <c r="G523" i="1"/>
  <c r="G522" i="1"/>
  <c r="G521" i="1"/>
  <c r="G519" i="1"/>
  <c r="G518" i="1"/>
  <c r="G517" i="1"/>
  <c r="G516" i="1"/>
  <c r="G515" i="1"/>
  <c r="G514" i="1"/>
  <c r="G513" i="1"/>
  <c r="G512" i="1"/>
  <c r="G511" i="1"/>
  <c r="D6" i="211" s="1"/>
  <c r="G510" i="1"/>
  <c r="G509" i="1"/>
  <c r="G508" i="1"/>
  <c r="D7" i="212" s="1"/>
  <c r="G507" i="1"/>
  <c r="G506" i="1"/>
  <c r="D7" i="102" s="1"/>
  <c r="G505" i="1"/>
  <c r="G504" i="1"/>
  <c r="G503" i="1"/>
  <c r="G502" i="1"/>
  <c r="G501" i="1"/>
  <c r="G500" i="1"/>
  <c r="G499" i="1"/>
  <c r="G498" i="1"/>
  <c r="G497" i="1"/>
  <c r="G496" i="1"/>
  <c r="G495" i="1"/>
  <c r="D6" i="328" s="1"/>
  <c r="G494" i="1"/>
  <c r="G493" i="1"/>
  <c r="G492" i="1"/>
  <c r="G376" i="1"/>
  <c r="H376" i="1" s="1"/>
  <c r="D376" i="1"/>
  <c r="G363" i="1"/>
  <c r="H363" i="1" s="1"/>
  <c r="E363" i="1"/>
  <c r="G362" i="1"/>
  <c r="H362" i="1" s="1"/>
  <c r="E362" i="1"/>
  <c r="G361" i="1"/>
  <c r="H361" i="1" s="1"/>
  <c r="E361" i="1"/>
  <c r="G360" i="1"/>
  <c r="H360" i="1" s="1"/>
  <c r="E360" i="1"/>
  <c r="G359" i="1"/>
  <c r="E359" i="1"/>
  <c r="G358" i="1"/>
  <c r="H358" i="1" s="1"/>
  <c r="E358" i="1"/>
  <c r="H357" i="1"/>
  <c r="E357" i="1"/>
  <c r="G356" i="1"/>
  <c r="H356" i="1" s="1"/>
  <c r="E356" i="1"/>
  <c r="G355" i="1"/>
  <c r="H355" i="1" s="1"/>
  <c r="E355" i="1"/>
  <c r="G354" i="1"/>
  <c r="H354" i="1" s="1"/>
  <c r="E354" i="1"/>
  <c r="G353" i="1"/>
  <c r="H353" i="1" s="1"/>
  <c r="E353" i="1"/>
  <c r="G352" i="1"/>
  <c r="H352" i="1" s="1"/>
  <c r="E352" i="1"/>
  <c r="G351" i="1"/>
  <c r="H351" i="1" s="1"/>
  <c r="E351" i="1"/>
  <c r="G350" i="1"/>
  <c r="H350" i="1" s="1"/>
  <c r="E350" i="1"/>
  <c r="G349" i="1"/>
  <c r="H349" i="1" s="1"/>
  <c r="E349" i="1"/>
  <c r="G348" i="1"/>
  <c r="H348" i="1" s="1"/>
  <c r="E348" i="1"/>
  <c r="G347" i="1"/>
  <c r="H347" i="1" s="1"/>
  <c r="E347" i="1"/>
  <c r="G346" i="1"/>
  <c r="H346" i="1" s="1"/>
  <c r="E346" i="1"/>
  <c r="G345" i="1"/>
  <c r="H345" i="1" s="1"/>
  <c r="E345" i="1"/>
  <c r="G344" i="1"/>
  <c r="H344" i="1" s="1"/>
  <c r="E344" i="1"/>
  <c r="G343" i="1"/>
  <c r="H343" i="1" s="1"/>
  <c r="E343" i="1"/>
  <c r="G342" i="1"/>
  <c r="H342" i="1" s="1"/>
  <c r="E342" i="1"/>
  <c r="G341" i="1"/>
  <c r="H341" i="1" s="1"/>
  <c r="E341" i="1"/>
  <c r="G340" i="1"/>
  <c r="H340" i="1" s="1"/>
  <c r="E340" i="1"/>
  <c r="G339" i="1"/>
  <c r="H339" i="1" s="1"/>
  <c r="E339" i="1"/>
  <c r="G338" i="1"/>
  <c r="H338" i="1" s="1"/>
  <c r="E338" i="1"/>
  <c r="G337" i="1"/>
  <c r="H337" i="1" s="1"/>
  <c r="E337" i="1"/>
  <c r="G336" i="1"/>
  <c r="E336" i="1"/>
  <c r="G335" i="1"/>
  <c r="E335" i="1"/>
  <c r="G334" i="1"/>
  <c r="H334" i="1" s="1"/>
  <c r="E334" i="1"/>
  <c r="G333" i="1"/>
  <c r="E333" i="1"/>
  <c r="G320" i="1"/>
  <c r="D6" i="66" s="1"/>
  <c r="E320" i="1"/>
  <c r="G319" i="1"/>
  <c r="H319" i="1" s="1"/>
  <c r="E319" i="1"/>
  <c r="G318" i="1"/>
  <c r="H318" i="1" s="1"/>
  <c r="E318" i="1"/>
  <c r="G317" i="1"/>
  <c r="E317" i="1"/>
  <c r="G316" i="1"/>
  <c r="E316" i="1"/>
  <c r="G315" i="1"/>
  <c r="D5" i="446" s="1"/>
  <c r="E315" i="1"/>
  <c r="G314" i="1"/>
  <c r="H314" i="1" s="1"/>
  <c r="E314" i="1"/>
  <c r="G313" i="1"/>
  <c r="H313" i="1" s="1"/>
  <c r="E313" i="1"/>
  <c r="G287" i="1"/>
  <c r="E287" i="1"/>
  <c r="E286" i="1"/>
  <c r="H285" i="1"/>
  <c r="E285" i="1"/>
  <c r="G284" i="1"/>
  <c r="E284" i="1"/>
  <c r="G283" i="1"/>
  <c r="E283" i="1"/>
  <c r="G282" i="1"/>
  <c r="E282" i="1"/>
  <c r="G281" i="1"/>
  <c r="E281" i="1"/>
  <c r="G280" i="1"/>
  <c r="E280" i="1"/>
  <c r="G279" i="1"/>
  <c r="E279" i="1"/>
  <c r="G278" i="1"/>
  <c r="E278" i="1"/>
  <c r="G277" i="1"/>
  <c r="E277" i="1"/>
  <c r="G276" i="1"/>
  <c r="H276" i="1" s="1"/>
  <c r="E276" i="1"/>
  <c r="G275" i="1"/>
  <c r="E275" i="1"/>
  <c r="G274" i="1"/>
  <c r="E274" i="1"/>
  <c r="G273" i="1"/>
  <c r="E273" i="1"/>
  <c r="H272" i="1"/>
  <c r="E272" i="1"/>
  <c r="G271" i="1"/>
  <c r="E271" i="1"/>
  <c r="G270" i="1"/>
  <c r="E270" i="1"/>
  <c r="G269" i="1"/>
  <c r="E269" i="1"/>
  <c r="G268" i="1"/>
  <c r="E268" i="1"/>
  <c r="G256" i="1"/>
  <c r="E256" i="1"/>
  <c r="G255" i="1"/>
  <c r="H255" i="1" s="1"/>
  <c r="E255" i="1"/>
  <c r="G246" i="1"/>
  <c r="H246" i="1" s="1"/>
  <c r="E246" i="1"/>
  <c r="G245" i="1"/>
  <c r="H245" i="1" s="1"/>
  <c r="E245" i="1"/>
  <c r="G244" i="1"/>
  <c r="H244" i="1" s="1"/>
  <c r="E244" i="1"/>
  <c r="G243" i="1"/>
  <c r="H243" i="1" s="1"/>
  <c r="E243" i="1"/>
  <c r="G242" i="1"/>
  <c r="D5" i="474" s="1"/>
  <c r="E242" i="1"/>
  <c r="G241" i="1"/>
  <c r="E241" i="1"/>
  <c r="G240" i="1"/>
  <c r="H240" i="1" s="1"/>
  <c r="E240" i="1"/>
  <c r="G239" i="1"/>
  <c r="H239" i="1" s="1"/>
  <c r="E239" i="1"/>
  <c r="G238" i="1"/>
  <c r="E238" i="1"/>
  <c r="G237" i="1"/>
  <c r="H237" i="1" s="1"/>
  <c r="E237" i="1"/>
  <c r="G236" i="1"/>
  <c r="E236" i="1"/>
  <c r="G235" i="1"/>
  <c r="E235" i="1"/>
  <c r="G234" i="1"/>
  <c r="H234" i="1" s="1"/>
  <c r="E234" i="1"/>
  <c r="G233" i="1"/>
  <c r="H233" i="1" s="1"/>
  <c r="E233" i="1"/>
  <c r="G232" i="1"/>
  <c r="H232" i="1" s="1"/>
  <c r="E232" i="1"/>
  <c r="E231" i="1"/>
  <c r="G230" i="1"/>
  <c r="H230" i="1" s="1"/>
  <c r="E230" i="1"/>
  <c r="G229" i="1"/>
  <c r="E229" i="1"/>
  <c r="G228" i="1"/>
  <c r="H228" i="1" s="1"/>
  <c r="E228" i="1"/>
  <c r="G227" i="1"/>
  <c r="E227" i="1"/>
  <c r="G226" i="1"/>
  <c r="E226" i="1"/>
  <c r="G225" i="1"/>
  <c r="E225" i="1"/>
  <c r="G224" i="1"/>
  <c r="E224" i="1"/>
  <c r="H223" i="1"/>
  <c r="E223" i="1"/>
  <c r="G222" i="1"/>
  <c r="H222" i="1" s="1"/>
  <c r="E222" i="1"/>
  <c r="G221" i="1"/>
  <c r="H221" i="1" s="1"/>
  <c r="E221" i="1"/>
  <c r="G220" i="1"/>
  <c r="H220" i="1" s="1"/>
  <c r="E220" i="1"/>
  <c r="G219" i="1"/>
  <c r="E219" i="1"/>
  <c r="H218" i="1"/>
  <c r="E218" i="1"/>
  <c r="G217" i="1"/>
  <c r="E217" i="1"/>
  <c r="G216" i="1"/>
  <c r="E216" i="1"/>
  <c r="G215" i="1"/>
  <c r="H215" i="1" s="1"/>
  <c r="E215" i="1"/>
  <c r="G214" i="1"/>
  <c r="E214" i="1"/>
  <c r="G213" i="1"/>
  <c r="H213" i="1" s="1"/>
  <c r="E213" i="1"/>
  <c r="G211" i="1"/>
  <c r="H211" i="1" s="1"/>
  <c r="E211" i="1"/>
  <c r="G210" i="1"/>
  <c r="E210" i="1"/>
  <c r="G209" i="1"/>
  <c r="H209" i="1" s="1"/>
  <c r="E209" i="1"/>
  <c r="G208" i="1"/>
  <c r="H208" i="1" s="1"/>
  <c r="E208" i="1"/>
  <c r="G207" i="1"/>
  <c r="H207" i="1" s="1"/>
  <c r="E207" i="1"/>
  <c r="G206" i="1"/>
  <c r="H206" i="1" s="1"/>
  <c r="E206" i="1"/>
  <c r="G205" i="1"/>
  <c r="H205" i="1" s="1"/>
  <c r="E205" i="1"/>
  <c r="G204" i="1"/>
  <c r="H204" i="1" s="1"/>
  <c r="E204" i="1"/>
  <c r="G203" i="1"/>
  <c r="H203" i="1" s="1"/>
  <c r="E203" i="1"/>
  <c r="G202" i="1"/>
  <c r="E202" i="1"/>
  <c r="G201" i="1"/>
  <c r="H201" i="1" s="1"/>
  <c r="E201" i="1"/>
  <c r="G200" i="1"/>
  <c r="H200" i="1" s="1"/>
  <c r="E200" i="1"/>
  <c r="G199" i="1"/>
  <c r="H199" i="1" s="1"/>
  <c r="E199" i="1"/>
  <c r="G198" i="1"/>
  <c r="E198" i="1"/>
  <c r="G197" i="1"/>
  <c r="E197" i="1"/>
  <c r="G196" i="1"/>
  <c r="H196" i="1" s="1"/>
  <c r="E196" i="1"/>
  <c r="G194" i="1"/>
  <c r="E194" i="1"/>
  <c r="G193" i="1"/>
  <c r="E193" i="1"/>
  <c r="G191" i="1"/>
  <c r="E191" i="1"/>
  <c r="G188" i="1"/>
  <c r="E188" i="1"/>
  <c r="G187" i="1"/>
  <c r="H187" i="1" s="1"/>
  <c r="E187" i="1"/>
  <c r="G186" i="1"/>
  <c r="H186" i="1" s="1"/>
  <c r="E186" i="1"/>
  <c r="G185" i="1"/>
  <c r="H185" i="1" s="1"/>
  <c r="E185" i="1"/>
  <c r="G184" i="1"/>
  <c r="D5" i="78" s="1"/>
  <c r="E184" i="1"/>
  <c r="G183" i="1"/>
  <c r="D5" i="77" s="1"/>
  <c r="E183" i="1"/>
  <c r="G182" i="1"/>
  <c r="E182" i="1"/>
  <c r="G181" i="1"/>
  <c r="H181" i="1" s="1"/>
  <c r="E181" i="1"/>
  <c r="G180" i="1"/>
  <c r="D5" i="76" s="1"/>
  <c r="E180" i="1"/>
  <c r="G179" i="1"/>
  <c r="D5" i="75" s="1"/>
  <c r="E179" i="1"/>
  <c r="G178" i="1"/>
  <c r="H178" i="1" s="1"/>
  <c r="E178" i="1"/>
  <c r="G177" i="1"/>
  <c r="E177" i="1"/>
  <c r="G176" i="1"/>
  <c r="H176" i="1" s="1"/>
  <c r="E176" i="1"/>
  <c r="G175" i="1"/>
  <c r="H175" i="1" s="1"/>
  <c r="E175" i="1"/>
  <c r="G174" i="1"/>
  <c r="H174" i="1" s="1"/>
  <c r="E174" i="1"/>
  <c r="G173" i="1"/>
  <c r="H173" i="1" s="1"/>
  <c r="E173" i="1"/>
  <c r="G172" i="1"/>
  <c r="H172" i="1" s="1"/>
  <c r="E172" i="1"/>
  <c r="G171" i="1"/>
  <c r="H171" i="1" s="1"/>
  <c r="E171" i="1"/>
  <c r="G170" i="1"/>
  <c r="E170" i="1"/>
  <c r="G169" i="1"/>
  <c r="D6" i="433" s="1"/>
  <c r="E169" i="1"/>
  <c r="G168" i="1"/>
  <c r="H168" i="1" s="1"/>
  <c r="E168" i="1"/>
  <c r="G167" i="1"/>
  <c r="H167" i="1" s="1"/>
  <c r="E167" i="1"/>
  <c r="G166" i="1"/>
  <c r="H166" i="1" s="1"/>
  <c r="E166" i="1"/>
  <c r="G165" i="1"/>
  <c r="H165" i="1" s="1"/>
  <c r="E165" i="1"/>
  <c r="G164" i="1"/>
  <c r="H164" i="1" s="1"/>
  <c r="E164" i="1"/>
  <c r="G163" i="1"/>
  <c r="E163" i="1"/>
  <c r="G162" i="1"/>
  <c r="E162" i="1"/>
  <c r="G161" i="1"/>
  <c r="H161" i="1" s="1"/>
  <c r="E161" i="1"/>
  <c r="G160" i="1"/>
  <c r="H160" i="1" s="1"/>
  <c r="E160" i="1"/>
  <c r="H159" i="1"/>
  <c r="E159" i="1"/>
  <c r="G158" i="1"/>
  <c r="E158" i="1"/>
  <c r="G157" i="1"/>
  <c r="E157" i="1"/>
  <c r="G156" i="1"/>
  <c r="E156" i="1"/>
  <c r="G155" i="1"/>
  <c r="E155" i="1"/>
  <c r="E154" i="1"/>
  <c r="G153" i="1"/>
  <c r="D6" i="121" s="1"/>
  <c r="E153" i="1"/>
  <c r="G152" i="1"/>
  <c r="H152" i="1" s="1"/>
  <c r="E152" i="1"/>
  <c r="G151" i="1"/>
  <c r="H151" i="1" s="1"/>
  <c r="E151" i="1"/>
  <c r="G150" i="1"/>
  <c r="E150" i="1"/>
  <c r="G149" i="1"/>
  <c r="E149" i="1"/>
  <c r="H148" i="1"/>
  <c r="E148" i="1"/>
  <c r="G147" i="1"/>
  <c r="D5" i="469" s="1"/>
  <c r="E147" i="1"/>
  <c r="G146" i="1"/>
  <c r="D6" i="465" s="1"/>
  <c r="E146" i="1"/>
  <c r="G145" i="1"/>
  <c r="H145" i="1" s="1"/>
  <c r="E145" i="1"/>
  <c r="G144" i="1"/>
  <c r="D8" i="412" s="1"/>
  <c r="E144" i="1"/>
  <c r="G141" i="1"/>
  <c r="H141" i="1" s="1"/>
  <c r="E141" i="1"/>
  <c r="G140" i="1"/>
  <c r="D6" i="127" s="1"/>
  <c r="E140" i="1"/>
  <c r="G139" i="1"/>
  <c r="H139" i="1" s="1"/>
  <c r="E139" i="1"/>
  <c r="G138" i="1"/>
  <c r="E138" i="1"/>
  <c r="G137" i="1"/>
  <c r="H137" i="1" s="1"/>
  <c r="E137" i="1"/>
  <c r="G136" i="1"/>
  <c r="H136" i="1" s="1"/>
  <c r="E136" i="1"/>
  <c r="G135" i="1"/>
  <c r="D5" i="435" s="1"/>
  <c r="E135" i="1"/>
  <c r="G134" i="1"/>
  <c r="D6" i="251" s="1"/>
  <c r="D15" i="251" s="1"/>
  <c r="D16" i="251" s="1"/>
  <c r="E134" i="1"/>
  <c r="G133" i="1"/>
  <c r="D7" i="250" s="1"/>
  <c r="D15" i="250" s="1"/>
  <c r="D16" i="250" s="1"/>
  <c r="E133" i="1"/>
  <c r="G132" i="1"/>
  <c r="E132" i="1"/>
  <c r="G131" i="1"/>
  <c r="H131" i="1" s="1"/>
  <c r="E131" i="1"/>
  <c r="G130" i="1"/>
  <c r="E130" i="1"/>
  <c r="G120" i="1"/>
  <c r="E120" i="1"/>
  <c r="G118" i="1"/>
  <c r="E118" i="1"/>
  <c r="G117" i="1"/>
  <c r="E117" i="1"/>
  <c r="G116" i="1"/>
  <c r="E116" i="1"/>
  <c r="G115" i="1"/>
  <c r="E115" i="1"/>
  <c r="G114" i="1"/>
  <c r="E114" i="1"/>
  <c r="G113" i="1"/>
  <c r="E113" i="1"/>
  <c r="G112" i="1"/>
  <c r="E112" i="1"/>
  <c r="G111" i="1"/>
  <c r="E111" i="1"/>
  <c r="G110" i="1"/>
  <c r="E110" i="1"/>
  <c r="G109" i="1"/>
  <c r="E109" i="1"/>
  <c r="G108" i="1"/>
  <c r="D5" i="226" s="1"/>
  <c r="E108" i="1"/>
  <c r="G107" i="1"/>
  <c r="H107" i="1" s="1"/>
  <c r="E107" i="1"/>
  <c r="G106" i="1"/>
  <c r="E106" i="1"/>
  <c r="G105" i="1"/>
  <c r="E105" i="1"/>
  <c r="G104" i="1"/>
  <c r="E104" i="1"/>
  <c r="G103" i="1"/>
  <c r="E103" i="1"/>
  <c r="G102" i="1"/>
  <c r="E102" i="1"/>
  <c r="G101" i="1"/>
  <c r="E101" i="1"/>
  <c r="G100" i="1"/>
  <c r="E100" i="1"/>
  <c r="G99" i="1"/>
  <c r="E99" i="1"/>
  <c r="G90" i="1"/>
  <c r="H90" i="1" s="1"/>
  <c r="E90" i="1"/>
  <c r="G89" i="1"/>
  <c r="H89" i="1" s="1"/>
  <c r="E89" i="1"/>
  <c r="G88" i="1"/>
  <c r="E88" i="1"/>
  <c r="G87" i="1"/>
  <c r="D6" i="468" s="1"/>
  <c r="E87" i="1"/>
  <c r="G86" i="1"/>
  <c r="E86" i="1"/>
  <c r="G85" i="1"/>
  <c r="D6" i="472" s="1"/>
  <c r="E85" i="1"/>
  <c r="G84" i="1"/>
  <c r="E84" i="1"/>
  <c r="G83" i="1"/>
  <c r="D6" i="473" s="1"/>
  <c r="E83" i="1"/>
  <c r="G82" i="1"/>
  <c r="H82" i="1" s="1"/>
  <c r="E82" i="1"/>
  <c r="G81" i="1"/>
  <c r="D6" i="454" s="1"/>
  <c r="E81" i="1"/>
  <c r="G80" i="1"/>
  <c r="D5" i="82" s="1"/>
  <c r="E80" i="1"/>
  <c r="G79" i="1"/>
  <c r="H79" i="1" s="1"/>
  <c r="E79" i="1"/>
  <c r="G78" i="1"/>
  <c r="H78" i="1" s="1"/>
  <c r="E78" i="1"/>
  <c r="G77" i="1"/>
  <c r="D5" i="83" s="1"/>
  <c r="E77" i="1"/>
  <c r="G76" i="1"/>
  <c r="H76" i="1" s="1"/>
  <c r="E76" i="1"/>
  <c r="G75" i="1"/>
  <c r="D6" i="131" s="1"/>
  <c r="E75" i="1"/>
  <c r="G74" i="1"/>
  <c r="H74" i="1" s="1"/>
  <c r="E74" i="1"/>
  <c r="G73" i="1"/>
  <c r="H73" i="1" s="1"/>
  <c r="E73" i="1"/>
  <c r="G72" i="1"/>
  <c r="H72" i="1" s="1"/>
  <c r="E72" i="1"/>
  <c r="G71" i="1"/>
  <c r="H71" i="1" s="1"/>
  <c r="E71" i="1"/>
  <c r="G70" i="1"/>
  <c r="E70" i="1"/>
  <c r="G68" i="1"/>
  <c r="H68" i="1" s="1"/>
  <c r="E68" i="1"/>
  <c r="G67" i="1"/>
  <c r="E67" i="1"/>
  <c r="G65" i="1"/>
  <c r="E65" i="1"/>
  <c r="G64" i="1"/>
  <c r="D5" i="473" s="1"/>
  <c r="D15" i="473" s="1"/>
  <c r="D16" i="473" s="1"/>
  <c r="E64" i="1"/>
  <c r="G63" i="1"/>
  <c r="H63" i="1" s="1"/>
  <c r="E63" i="1"/>
  <c r="G62" i="1"/>
  <c r="H62" i="1" s="1"/>
  <c r="E62" i="1"/>
  <c r="G61" i="1"/>
  <c r="E61" i="1"/>
  <c r="G59" i="1"/>
  <c r="D7" i="474" s="1"/>
  <c r="E59" i="1"/>
  <c r="G58" i="1"/>
  <c r="H58" i="1" s="1"/>
  <c r="E58" i="1"/>
  <c r="G57" i="1"/>
  <c r="D5" i="84" s="1"/>
  <c r="E57" i="1"/>
  <c r="G56" i="1"/>
  <c r="E56" i="1"/>
  <c r="G55" i="1"/>
  <c r="E55" i="1"/>
  <c r="G54" i="1"/>
  <c r="E54" i="1"/>
  <c r="G53" i="1"/>
  <c r="H53" i="1" s="1"/>
  <c r="E53" i="1"/>
  <c r="G52" i="1"/>
  <c r="H52" i="1" s="1"/>
  <c r="E52" i="1"/>
  <c r="G51" i="1"/>
  <c r="H51" i="1" s="1"/>
  <c r="E51" i="1"/>
  <c r="G50" i="1"/>
  <c r="H50" i="1" s="1"/>
  <c r="E50" i="1"/>
  <c r="G49" i="1"/>
  <c r="H49" i="1" s="1"/>
  <c r="E49" i="1"/>
  <c r="G48" i="1"/>
  <c r="E48" i="1"/>
  <c r="G47" i="1"/>
  <c r="H47" i="1" s="1"/>
  <c r="E47" i="1"/>
  <c r="G46" i="1"/>
  <c r="H46" i="1" s="1"/>
  <c r="E46" i="1"/>
  <c r="G45" i="1"/>
  <c r="H45" i="1" s="1"/>
  <c r="E45" i="1"/>
  <c r="G44" i="1"/>
  <c r="H44" i="1" s="1"/>
  <c r="E44" i="1"/>
  <c r="G43" i="1"/>
  <c r="E43" i="1"/>
  <c r="G42" i="1"/>
  <c r="H42" i="1" s="1"/>
  <c r="E42" i="1"/>
  <c r="G41" i="1"/>
  <c r="E41" i="1"/>
  <c r="G40" i="1"/>
  <c r="E40" i="1"/>
  <c r="G39" i="1"/>
  <c r="E39" i="1"/>
  <c r="G38" i="1"/>
  <c r="D7" i="486" s="1"/>
  <c r="E38" i="1"/>
  <c r="G37" i="1"/>
  <c r="E37" i="1"/>
  <c r="G36" i="1"/>
  <c r="E36" i="1"/>
  <c r="G35" i="1"/>
  <c r="H35" i="1" s="1"/>
  <c r="E35" i="1"/>
  <c r="G34" i="1"/>
  <c r="H34" i="1" s="1"/>
  <c r="E34" i="1"/>
  <c r="G33" i="1"/>
  <c r="H33" i="1" s="1"/>
  <c r="E33" i="1"/>
  <c r="G32" i="1"/>
  <c r="H32" i="1" s="1"/>
  <c r="E32" i="1"/>
  <c r="G31" i="1"/>
  <c r="H31" i="1" s="1"/>
  <c r="E31" i="1"/>
  <c r="G30" i="1"/>
  <c r="H30" i="1" s="1"/>
  <c r="E30" i="1"/>
  <c r="G29" i="1"/>
  <c r="H29" i="1" s="1"/>
  <c r="E29" i="1"/>
  <c r="G28" i="1"/>
  <c r="H28" i="1" s="1"/>
  <c r="E28" i="1"/>
  <c r="G27" i="1"/>
  <c r="E27" i="1"/>
  <c r="G26" i="1"/>
  <c r="D5" i="451" s="1"/>
  <c r="E26" i="1"/>
  <c r="G25" i="1"/>
  <c r="H25" i="1" s="1"/>
  <c r="E25" i="1"/>
  <c r="G24" i="1"/>
  <c r="H24" i="1" s="1"/>
  <c r="E24" i="1"/>
  <c r="G23" i="1"/>
  <c r="H23" i="1" s="1"/>
  <c r="E23" i="1"/>
  <c r="G22" i="1"/>
  <c r="E22" i="1"/>
  <c r="G21" i="1"/>
  <c r="H21" i="1" s="1"/>
  <c r="E21" i="1"/>
  <c r="G20" i="1"/>
  <c r="H20" i="1" s="1"/>
  <c r="E20" i="1"/>
  <c r="G19" i="1"/>
  <c r="H19" i="1" s="1"/>
  <c r="E19" i="1"/>
  <c r="G18" i="1"/>
  <c r="H18" i="1" s="1"/>
  <c r="E18" i="1"/>
  <c r="G17" i="1"/>
  <c r="H17" i="1" s="1"/>
  <c r="E17" i="1"/>
  <c r="G16" i="1"/>
  <c r="D5" i="450" s="1"/>
  <c r="E16" i="1"/>
  <c r="G15" i="1"/>
  <c r="D6" i="450" s="1"/>
  <c r="E15" i="1"/>
  <c r="G14" i="1"/>
  <c r="H14" i="1" s="1"/>
  <c r="E14" i="1"/>
  <c r="G13" i="1"/>
  <c r="E13" i="1"/>
  <c r="G12" i="1"/>
  <c r="H12" i="1" s="1"/>
  <c r="E12" i="1"/>
  <c r="G11" i="1"/>
  <c r="H11" i="1" s="1"/>
  <c r="E11" i="1"/>
  <c r="G10" i="1"/>
  <c r="H10" i="1" s="1"/>
  <c r="E10" i="1"/>
  <c r="G9" i="1"/>
  <c r="H9" i="1" s="1"/>
  <c r="E9" i="1"/>
  <c r="G8" i="1"/>
  <c r="E8" i="1"/>
  <c r="G7" i="1"/>
  <c r="H7" i="1" s="1"/>
  <c r="E7" i="1"/>
  <c r="G6" i="1"/>
  <c r="H6" i="1" s="1"/>
  <c r="E6" i="1"/>
  <c r="G5" i="1"/>
  <c r="E5" i="1"/>
  <c r="G4" i="1"/>
  <c r="E4" i="1"/>
  <c r="D5" i="483" l="1"/>
  <c r="D5" i="486"/>
  <c r="D5" i="485"/>
  <c r="D5" i="484"/>
  <c r="D5" i="470"/>
  <c r="D5" i="455"/>
  <c r="D15" i="455" s="1"/>
  <c r="D16" i="455" s="1"/>
  <c r="D6" i="52"/>
  <c r="D5" i="482"/>
  <c r="D6" i="481"/>
  <c r="D6" i="412"/>
  <c r="D5" i="439"/>
  <c r="D5" i="4"/>
  <c r="D5" i="434"/>
  <c r="D5" i="436"/>
  <c r="D5" i="438"/>
  <c r="D15" i="438" s="1"/>
  <c r="D16" i="438" s="1"/>
  <c r="D5" i="437"/>
  <c r="D5" i="478"/>
  <c r="D15" i="478" s="1"/>
  <c r="D16" i="478" s="1"/>
  <c r="D5" i="477"/>
  <c r="D15" i="477" s="1"/>
  <c r="D16" i="477" s="1"/>
  <c r="D5" i="479"/>
  <c r="D15" i="479" s="1"/>
  <c r="D16" i="479" s="1"/>
  <c r="D5" i="51"/>
  <c r="D15" i="51" s="1"/>
  <c r="D16" i="51" s="1"/>
  <c r="D5" i="490"/>
  <c r="D5" i="480"/>
  <c r="D15" i="480" s="1"/>
  <c r="D16" i="480" s="1"/>
  <c r="D5" i="476"/>
  <c r="D15" i="476" s="1"/>
  <c r="D16" i="476" s="1"/>
  <c r="D5" i="475"/>
  <c r="D15" i="475" s="1"/>
  <c r="D16" i="475" s="1"/>
  <c r="D7" i="25"/>
  <c r="D5" i="453"/>
  <c r="D15" i="453" s="1"/>
  <c r="D16" i="453" s="1"/>
  <c r="D7" i="454"/>
  <c r="D6" i="461"/>
  <c r="D15" i="461" s="1"/>
  <c r="D16" i="461" s="1"/>
  <c r="D6" i="459"/>
  <c r="D15" i="459" s="1"/>
  <c r="D16" i="459" s="1"/>
  <c r="D6" i="462"/>
  <c r="D6" i="458"/>
  <c r="D5" i="33"/>
  <c r="D5" i="462"/>
  <c r="D5" i="440"/>
  <c r="D6" i="444"/>
  <c r="D6" i="445"/>
  <c r="D6" i="443"/>
  <c r="H5" i="1"/>
  <c r="D5" i="449"/>
  <c r="D7" i="449"/>
  <c r="D7" i="450"/>
  <c r="D15" i="454"/>
  <c r="D16" i="454" s="1"/>
  <c r="D5" i="468"/>
  <c r="D15" i="468" s="1"/>
  <c r="D16" i="468" s="1"/>
  <c r="D6" i="467"/>
  <c r="D15" i="467" s="1"/>
  <c r="D16" i="467" s="1"/>
  <c r="D7" i="63"/>
  <c r="D7" i="493"/>
  <c r="D15" i="493" s="1"/>
  <c r="D16" i="493" s="1"/>
  <c r="D6" i="489"/>
  <c r="D6" i="491"/>
  <c r="D6" i="452"/>
  <c r="D6" i="451"/>
  <c r="D15" i="451" s="1"/>
  <c r="D16" i="451" s="1"/>
  <c r="D7" i="33"/>
  <c r="D7" i="462"/>
  <c r="D5" i="457"/>
  <c r="D15" i="457" s="1"/>
  <c r="D16" i="457" s="1"/>
  <c r="D5" i="456"/>
  <c r="D15" i="456" s="1"/>
  <c r="D16" i="456" s="1"/>
  <c r="D5" i="458"/>
  <c r="D15" i="458" s="1"/>
  <c r="D16" i="458" s="1"/>
  <c r="D5" i="488"/>
  <c r="D5" i="487"/>
  <c r="D6" i="41"/>
  <c r="D6" i="470"/>
  <c r="D6" i="469"/>
  <c r="D6" i="477"/>
  <c r="D15" i="486"/>
  <c r="D16" i="486" s="1"/>
  <c r="D5" i="494"/>
  <c r="D8" i="493"/>
  <c r="D6" i="482"/>
  <c r="D5" i="491"/>
  <c r="D6" i="490"/>
  <c r="D5" i="493"/>
  <c r="D5" i="492"/>
  <c r="D15" i="492" s="1"/>
  <c r="D16" i="492" s="1"/>
  <c r="D5" i="489"/>
  <c r="D15" i="489" s="1"/>
  <c r="D16" i="489" s="1"/>
  <c r="D5" i="472"/>
  <c r="D15" i="472" s="1"/>
  <c r="D16" i="472" s="1"/>
  <c r="D6" i="471"/>
  <c r="D15" i="471" s="1"/>
  <c r="D16" i="471" s="1"/>
  <c r="D6" i="464"/>
  <c r="D5" i="465"/>
  <c r="D15" i="465" s="1"/>
  <c r="D16" i="465" s="1"/>
  <c r="D6" i="493"/>
  <c r="D6" i="492"/>
  <c r="D5" i="464"/>
  <c r="D15" i="464" s="1"/>
  <c r="D16" i="464" s="1"/>
  <c r="D5" i="463"/>
  <c r="D15" i="463" s="1"/>
  <c r="D16" i="463" s="1"/>
  <c r="D6" i="13"/>
  <c r="D6" i="441"/>
  <c r="D6" i="442"/>
  <c r="D6" i="17"/>
  <c r="D5" i="448"/>
  <c r="D6" i="446"/>
  <c r="D5" i="447"/>
  <c r="D15" i="447" s="1"/>
  <c r="D16" i="447" s="1"/>
  <c r="D6" i="20"/>
  <c r="D6" i="449"/>
  <c r="D5" i="85"/>
  <c r="D6" i="488"/>
  <c r="D6" i="45"/>
  <c r="D6" i="474"/>
  <c r="D15" i="474" s="1"/>
  <c r="D16" i="474" s="1"/>
  <c r="D8" i="21"/>
  <c r="D8" i="450"/>
  <c r="D15" i="450" s="1"/>
  <c r="D16" i="450" s="1"/>
  <c r="D15" i="469"/>
  <c r="D16" i="469" s="1"/>
  <c r="D5" i="452"/>
  <c r="D15" i="452" s="1"/>
  <c r="D16" i="452" s="1"/>
  <c r="D5" i="481"/>
  <c r="D15" i="481" s="1"/>
  <c r="D16" i="481" s="1"/>
  <c r="H217" i="1"/>
  <c r="D7" i="433"/>
  <c r="D6" i="432"/>
  <c r="H15" i="1"/>
  <c r="D6" i="21"/>
  <c r="D5" i="64"/>
  <c r="D8" i="63"/>
  <c r="D5" i="63"/>
  <c r="D5" i="62"/>
  <c r="D5" i="61"/>
  <c r="D5" i="59"/>
  <c r="D5" i="43"/>
  <c r="D6" i="42"/>
  <c r="D15" i="42" s="1"/>
  <c r="D16" i="42" s="1"/>
  <c r="H59" i="1"/>
  <c r="D7" i="45"/>
  <c r="D6" i="83"/>
  <c r="D5" i="44"/>
  <c r="D5" i="58"/>
  <c r="D5" i="57"/>
  <c r="H100" i="1"/>
  <c r="D5" i="41"/>
  <c r="D15" i="41" s="1"/>
  <c r="D16" i="41" s="1"/>
  <c r="H146" i="1"/>
  <c r="D6" i="36"/>
  <c r="D6" i="48"/>
  <c r="D6" i="40"/>
  <c r="D5" i="49"/>
  <c r="D15" i="49" s="1"/>
  <c r="D16" i="49" s="1"/>
  <c r="D5" i="50"/>
  <c r="D15" i="50" s="1"/>
  <c r="D16" i="50" s="1"/>
  <c r="D5" i="48"/>
  <c r="H242" i="1"/>
  <c r="D5" i="45"/>
  <c r="D5" i="47"/>
  <c r="D15" i="47" s="1"/>
  <c r="D16" i="47" s="1"/>
  <c r="D5" i="46"/>
  <c r="D15" i="46" s="1"/>
  <c r="D16" i="46" s="1"/>
  <c r="D5" i="36"/>
  <c r="D6" i="35"/>
  <c r="D6" i="29"/>
  <c r="D6" i="32"/>
  <c r="D6" i="33"/>
  <c r="D15" i="33" s="1"/>
  <c r="D16" i="33" s="1"/>
  <c r="D6" i="30"/>
  <c r="H216" i="1"/>
  <c r="D5" i="35"/>
  <c r="D5" i="34"/>
  <c r="D15" i="34" s="1"/>
  <c r="D16" i="34" s="1"/>
  <c r="D6" i="14"/>
  <c r="D6" i="16"/>
  <c r="D6" i="15"/>
  <c r="D5" i="87"/>
  <c r="D7" i="56"/>
  <c r="H81" i="1"/>
  <c r="D6" i="25"/>
  <c r="D7" i="86"/>
  <c r="D6" i="44"/>
  <c r="H85" i="1"/>
  <c r="D6" i="43"/>
  <c r="H87" i="1"/>
  <c r="D6" i="39"/>
  <c r="H147" i="1"/>
  <c r="D5" i="40"/>
  <c r="D15" i="40" s="1"/>
  <c r="D16" i="40" s="1"/>
  <c r="H149" i="1"/>
  <c r="D5" i="39"/>
  <c r="D15" i="39" s="1"/>
  <c r="D16" i="39" s="1"/>
  <c r="D6" i="38"/>
  <c r="D15" i="38" s="1"/>
  <c r="D16" i="38" s="1"/>
  <c r="D7" i="21"/>
  <c r="D7" i="20"/>
  <c r="D6" i="23"/>
  <c r="D6" i="22"/>
  <c r="D13" i="4"/>
  <c r="D7" i="3"/>
  <c r="D7" i="2"/>
  <c r="D16" i="484"/>
  <c r="D8" i="2"/>
  <c r="H114" i="1"/>
  <c r="D8" i="12"/>
  <c r="D15" i="491"/>
  <c r="D16" i="491" s="1"/>
  <c r="D6" i="2"/>
  <c r="D9" i="2"/>
  <c r="H268" i="1"/>
  <c r="D6" i="8"/>
  <c r="D15" i="487"/>
  <c r="D16" i="487" s="1"/>
  <c r="D6" i="5"/>
  <c r="D5" i="410"/>
  <c r="D15" i="410" s="1"/>
  <c r="D16" i="410" s="1"/>
  <c r="D5" i="408"/>
  <c r="D15" i="408" s="1"/>
  <c r="D16" i="408" s="1"/>
  <c r="D5" i="406"/>
  <c r="D5" i="404"/>
  <c r="D5" i="409"/>
  <c r="D15" i="409" s="1"/>
  <c r="D16" i="409" s="1"/>
  <c r="D5" i="405"/>
  <c r="D5" i="407"/>
  <c r="D15" i="407" s="1"/>
  <c r="D16" i="407" s="1"/>
  <c r="H287" i="1"/>
  <c r="D6" i="12"/>
  <c r="H269" i="1"/>
  <c r="D12" i="4"/>
  <c r="H271" i="1"/>
  <c r="D9" i="8"/>
  <c r="H275" i="1"/>
  <c r="D14" i="4"/>
  <c r="H277" i="1"/>
  <c r="D9" i="3"/>
  <c r="D15" i="4"/>
  <c r="H279" i="1"/>
  <c r="D9" i="12"/>
  <c r="H283" i="1"/>
  <c r="D7" i="7"/>
  <c r="D6" i="56"/>
  <c r="D6" i="414"/>
  <c r="D15" i="414" s="1"/>
  <c r="D16" i="414" s="1"/>
  <c r="D6" i="415"/>
  <c r="D15" i="415" s="1"/>
  <c r="D16" i="415" s="1"/>
  <c r="H26" i="1"/>
  <c r="D6" i="425"/>
  <c r="D15" i="425" s="1"/>
  <c r="D16" i="425" s="1"/>
  <c r="D5" i="426"/>
  <c r="D15" i="426" s="1"/>
  <c r="D16" i="426" s="1"/>
  <c r="H117" i="1"/>
  <c r="D8" i="5"/>
  <c r="H120" i="1"/>
  <c r="D6" i="4"/>
  <c r="D6" i="405"/>
  <c r="D6" i="404"/>
  <c r="D6" i="406"/>
  <c r="H270" i="1"/>
  <c r="H278" i="1"/>
  <c r="D15" i="448"/>
  <c r="D16" i="448" s="1"/>
  <c r="D15" i="444"/>
  <c r="D16" i="444" s="1"/>
  <c r="D15" i="440"/>
  <c r="D16" i="440" s="1"/>
  <c r="D15" i="436"/>
  <c r="D16" i="436" s="1"/>
  <c r="D15" i="432"/>
  <c r="D16" i="432" s="1"/>
  <c r="D5" i="428"/>
  <c r="D15" i="428" s="1"/>
  <c r="D16" i="428" s="1"/>
  <c r="D15" i="449"/>
  <c r="D16" i="449" s="1"/>
  <c r="D15" i="445"/>
  <c r="D16" i="445" s="1"/>
  <c r="D15" i="441"/>
  <c r="D16" i="441" s="1"/>
  <c r="D15" i="437"/>
  <c r="D16" i="437" s="1"/>
  <c r="D15" i="433"/>
  <c r="D16" i="433" s="1"/>
  <c r="D5" i="429"/>
  <c r="D15" i="429" s="1"/>
  <c r="D16" i="429" s="1"/>
  <c r="D15" i="446"/>
  <c r="D16" i="446" s="1"/>
  <c r="D15" i="442"/>
  <c r="D16" i="442" s="1"/>
  <c r="D15" i="434"/>
  <c r="D16" i="434" s="1"/>
  <c r="D5" i="430"/>
  <c r="D15" i="430" s="1"/>
  <c r="D16" i="430" s="1"/>
  <c r="D15" i="443"/>
  <c r="D16" i="443" s="1"/>
  <c r="D15" i="439"/>
  <c r="D16" i="439" s="1"/>
  <c r="D15" i="435"/>
  <c r="D16" i="435" s="1"/>
  <c r="D5" i="431"/>
  <c r="D15" i="431" s="1"/>
  <c r="D16" i="431" s="1"/>
  <c r="D5" i="383"/>
  <c r="D5" i="381"/>
  <c r="D15" i="381" s="1"/>
  <c r="D16" i="381" s="1"/>
  <c r="D5" i="382"/>
  <c r="D15" i="382" s="1"/>
  <c r="D16" i="382" s="1"/>
  <c r="D10" i="3"/>
  <c r="H282" i="1"/>
  <c r="D6" i="422"/>
  <c r="D15" i="422" s="1"/>
  <c r="D16" i="422" s="1"/>
  <c r="D6" i="401"/>
  <c r="D15" i="401" s="1"/>
  <c r="D16" i="401" s="1"/>
  <c r="D5" i="402"/>
  <c r="D15" i="402" s="1"/>
  <c r="D16" i="402" s="1"/>
  <c r="D7" i="412"/>
  <c r="D15" i="412" s="1"/>
  <c r="D16" i="412" s="1"/>
  <c r="D5" i="413"/>
  <c r="D15" i="413" s="1"/>
  <c r="D16" i="413" s="1"/>
  <c r="D5" i="403"/>
  <c r="D15" i="403" s="1"/>
  <c r="D16" i="403" s="1"/>
  <c r="H37" i="1"/>
  <c r="D15" i="494"/>
  <c r="D16" i="494" s="1"/>
  <c r="D15" i="490"/>
  <c r="D16" i="490" s="1"/>
  <c r="H116" i="1"/>
  <c r="D7" i="5"/>
  <c r="D6" i="207"/>
  <c r="D9" i="5"/>
  <c r="D6" i="358"/>
  <c r="D6" i="354"/>
  <c r="D6" i="361"/>
  <c r="D6" i="353"/>
  <c r="D6" i="357"/>
  <c r="D6" i="360"/>
  <c r="D6" i="356"/>
  <c r="D6" i="359"/>
  <c r="D6" i="355"/>
  <c r="D6" i="352"/>
  <c r="D5" i="380"/>
  <c r="D5" i="379"/>
  <c r="D15" i="379" s="1"/>
  <c r="D16" i="379" s="1"/>
  <c r="D6" i="378"/>
  <c r="H144" i="1"/>
  <c r="D9" i="378"/>
  <c r="D5" i="364"/>
  <c r="D5" i="360"/>
  <c r="D5" i="356"/>
  <c r="D5" i="352"/>
  <c r="D5" i="366"/>
  <c r="D5" i="363"/>
  <c r="D5" i="359"/>
  <c r="D5" i="355"/>
  <c r="D5" i="358"/>
  <c r="D5" i="365"/>
  <c r="D5" i="362"/>
  <c r="D5" i="354"/>
  <c r="D5" i="361"/>
  <c r="D5" i="357"/>
  <c r="D15" i="357" s="1"/>
  <c r="D16" i="357" s="1"/>
  <c r="D5" i="353"/>
  <c r="H219" i="1"/>
  <c r="D7" i="377"/>
  <c r="D15" i="377" s="1"/>
  <c r="D16" i="377" s="1"/>
  <c r="D7" i="375"/>
  <c r="D15" i="375" s="1"/>
  <c r="D16" i="375" s="1"/>
  <c r="D6" i="383"/>
  <c r="D7" i="376"/>
  <c r="D15" i="376" s="1"/>
  <c r="D16" i="376" s="1"/>
  <c r="D7" i="374"/>
  <c r="D15" i="374" s="1"/>
  <c r="D16" i="374" s="1"/>
  <c r="D6" i="60"/>
  <c r="D6" i="372"/>
  <c r="D15" i="372" s="1"/>
  <c r="D16" i="372" s="1"/>
  <c r="D6" i="371"/>
  <c r="D15" i="371" s="1"/>
  <c r="D16" i="371" s="1"/>
  <c r="D5" i="86"/>
  <c r="D6" i="363"/>
  <c r="D6" i="373"/>
  <c r="D6" i="362"/>
  <c r="D6" i="364"/>
  <c r="H55" i="1"/>
  <c r="D6" i="366"/>
  <c r="D6" i="365"/>
  <c r="D7" i="364"/>
  <c r="H163" i="1"/>
  <c r="D8" i="378"/>
  <c r="D7" i="373"/>
  <c r="D7" i="380"/>
  <c r="H54" i="1"/>
  <c r="D6" i="370"/>
  <c r="D15" i="370" s="1"/>
  <c r="D16" i="370" s="1"/>
  <c r="D6" i="369"/>
  <c r="D15" i="369" s="1"/>
  <c r="D16" i="369" s="1"/>
  <c r="D6" i="368"/>
  <c r="D15" i="368" s="1"/>
  <c r="D16" i="368" s="1"/>
  <c r="D6" i="367"/>
  <c r="D15" i="367" s="1"/>
  <c r="D16" i="367" s="1"/>
  <c r="D5" i="351"/>
  <c r="D15" i="351" s="1"/>
  <c r="D16" i="351" s="1"/>
  <c r="D5" i="350"/>
  <c r="D15" i="350" s="1"/>
  <c r="D16" i="350" s="1"/>
  <c r="D6" i="348"/>
  <c r="D5" i="349"/>
  <c r="D15" i="349" s="1"/>
  <c r="D16" i="349" s="1"/>
  <c r="D6" i="248"/>
  <c r="D15" i="248" s="1"/>
  <c r="D16" i="248" s="1"/>
  <c r="D6" i="247"/>
  <c r="D15" i="247" s="1"/>
  <c r="D16" i="247" s="1"/>
  <c r="D6" i="55"/>
  <c r="H150" i="1"/>
  <c r="D6" i="254"/>
  <c r="D15" i="254" s="1"/>
  <c r="D16" i="254" s="1"/>
  <c r="D6" i="252"/>
  <c r="D15" i="252" s="1"/>
  <c r="D16" i="252" s="1"/>
  <c r="D6" i="255"/>
  <c r="D6" i="253"/>
  <c r="D15" i="253" s="1"/>
  <c r="D16" i="253" s="1"/>
  <c r="D6" i="256"/>
  <c r="D15" i="256" s="1"/>
  <c r="D16" i="256" s="1"/>
  <c r="D7" i="255"/>
  <c r="H70" i="1"/>
  <c r="D6" i="347"/>
  <c r="D5" i="348"/>
  <c r="D7" i="328"/>
  <c r="D6" i="286"/>
  <c r="D6" i="285"/>
  <c r="D6" i="284"/>
  <c r="D7" i="282"/>
  <c r="D7" i="280"/>
  <c r="D7" i="278"/>
  <c r="D6" i="283"/>
  <c r="D7" i="281"/>
  <c r="D7" i="279"/>
  <c r="D5" i="347"/>
  <c r="D5" i="346"/>
  <c r="D15" i="346" s="1"/>
  <c r="D16" i="346" s="1"/>
  <c r="D5" i="345"/>
  <c r="D15" i="345" s="1"/>
  <c r="D16" i="345" s="1"/>
  <c r="D5" i="344"/>
  <c r="D15" i="344" s="1"/>
  <c r="D16" i="344" s="1"/>
  <c r="D5" i="343"/>
  <c r="D15" i="343" s="1"/>
  <c r="D16" i="343" s="1"/>
  <c r="D5" i="342"/>
  <c r="D15" i="342" s="1"/>
  <c r="D16" i="342" s="1"/>
  <c r="D5" i="328"/>
  <c r="D15" i="328" s="1"/>
  <c r="D16" i="328" s="1"/>
  <c r="D5" i="327"/>
  <c r="D15" i="327" s="1"/>
  <c r="D16" i="327" s="1"/>
  <c r="H359" i="1"/>
  <c r="D5" i="338"/>
  <c r="D15" i="338" s="1"/>
  <c r="D16" i="338" s="1"/>
  <c r="D5" i="337"/>
  <c r="D15" i="337" s="1"/>
  <c r="D16" i="337" s="1"/>
  <c r="D5" i="336"/>
  <c r="D15" i="336" s="1"/>
  <c r="D16" i="336" s="1"/>
  <c r="D5" i="335"/>
  <c r="D15" i="335" s="1"/>
  <c r="D16" i="335" s="1"/>
  <c r="D5" i="334"/>
  <c r="D15" i="334" s="1"/>
  <c r="D16" i="334" s="1"/>
  <c r="D5" i="326"/>
  <c r="D15" i="326" s="1"/>
  <c r="D16" i="326" s="1"/>
  <c r="D5" i="325"/>
  <c r="D15" i="325" s="1"/>
  <c r="D16" i="325" s="1"/>
  <c r="D5" i="324"/>
  <c r="D15" i="324" s="1"/>
  <c r="D16" i="324" s="1"/>
  <c r="D5" i="318"/>
  <c r="D15" i="318" s="1"/>
  <c r="D16" i="318" s="1"/>
  <c r="D5" i="317"/>
  <c r="D15" i="317" s="1"/>
  <c r="D16" i="317" s="1"/>
  <c r="D5" i="316"/>
  <c r="D15" i="316" s="1"/>
  <c r="D16" i="316" s="1"/>
  <c r="D5" i="315"/>
  <c r="D15" i="315" s="1"/>
  <c r="D16" i="315" s="1"/>
  <c r="D6" i="292"/>
  <c r="D6" i="291"/>
  <c r="D5" i="2"/>
  <c r="H227" i="1"/>
  <c r="D5" i="295"/>
  <c r="D15" i="295" s="1"/>
  <c r="D16" i="295" s="1"/>
  <c r="D5" i="293"/>
  <c r="D15" i="293" s="1"/>
  <c r="D16" i="293" s="1"/>
  <c r="D5" i="291"/>
  <c r="D5" i="289"/>
  <c r="D15" i="289" s="1"/>
  <c r="D16" i="289" s="1"/>
  <c r="D5" i="287"/>
  <c r="D15" i="287" s="1"/>
  <c r="D16" i="287" s="1"/>
  <c r="D5" i="286"/>
  <c r="D5" i="284"/>
  <c r="D5" i="296"/>
  <c r="D15" i="296" s="1"/>
  <c r="D16" i="296" s="1"/>
  <c r="D5" i="294"/>
  <c r="D15" i="294" s="1"/>
  <c r="D16" i="294" s="1"/>
  <c r="D5" i="292"/>
  <c r="D5" i="290"/>
  <c r="D15" i="290" s="1"/>
  <c r="D16" i="290" s="1"/>
  <c r="D5" i="288"/>
  <c r="D15" i="288" s="1"/>
  <c r="D16" i="288" s="1"/>
  <c r="D5" i="285"/>
  <c r="D15" i="285" s="1"/>
  <c r="D16" i="285" s="1"/>
  <c r="D5" i="283"/>
  <c r="D5" i="282"/>
  <c r="D5" i="281"/>
  <c r="D5" i="280"/>
  <c r="D5" i="279"/>
  <c r="D5" i="278"/>
  <c r="H229" i="1"/>
  <c r="D6" i="323"/>
  <c r="D15" i="323" s="1"/>
  <c r="D16" i="323" s="1"/>
  <c r="D6" i="267"/>
  <c r="D15" i="267" s="1"/>
  <c r="D16" i="267" s="1"/>
  <c r="D6" i="265"/>
  <c r="D15" i="265" s="1"/>
  <c r="D16" i="265" s="1"/>
  <c r="D6" i="263"/>
  <c r="D15" i="263" s="1"/>
  <c r="D16" i="263" s="1"/>
  <c r="D6" i="261"/>
  <c r="D15" i="261" s="1"/>
  <c r="D16" i="261" s="1"/>
  <c r="D6" i="260"/>
  <c r="D15" i="260" s="1"/>
  <c r="D16" i="260" s="1"/>
  <c r="D6" i="257"/>
  <c r="D15" i="257" s="1"/>
  <c r="D16" i="257" s="1"/>
  <c r="D6" i="314"/>
  <c r="D6" i="266"/>
  <c r="D15" i="266" s="1"/>
  <c r="D16" i="266" s="1"/>
  <c r="D6" i="264"/>
  <c r="D15" i="264" s="1"/>
  <c r="D16" i="264" s="1"/>
  <c r="D6" i="262"/>
  <c r="D15" i="262" s="1"/>
  <c r="D16" i="262" s="1"/>
  <c r="D6" i="259"/>
  <c r="D15" i="259" s="1"/>
  <c r="D16" i="259" s="1"/>
  <c r="D6" i="258"/>
  <c r="D15" i="258" s="1"/>
  <c r="D16" i="258" s="1"/>
  <c r="H231" i="1"/>
  <c r="D5" i="277"/>
  <c r="D15" i="277" s="1"/>
  <c r="D16" i="277" s="1"/>
  <c r="D5" i="275"/>
  <c r="D15" i="275" s="1"/>
  <c r="D16" i="275" s="1"/>
  <c r="D5" i="273"/>
  <c r="D15" i="273" s="1"/>
  <c r="D16" i="273" s="1"/>
  <c r="D5" i="271"/>
  <c r="D15" i="271" s="1"/>
  <c r="D16" i="271" s="1"/>
  <c r="D5" i="269"/>
  <c r="D15" i="269" s="1"/>
  <c r="D16" i="269" s="1"/>
  <c r="D5" i="276"/>
  <c r="D15" i="276" s="1"/>
  <c r="D16" i="276" s="1"/>
  <c r="D5" i="274"/>
  <c r="D15" i="274" s="1"/>
  <c r="D16" i="274" s="1"/>
  <c r="D5" i="272"/>
  <c r="D15" i="272" s="1"/>
  <c r="D16" i="272" s="1"/>
  <c r="D5" i="270"/>
  <c r="D15" i="270" s="1"/>
  <c r="D16" i="270" s="1"/>
  <c r="D5" i="268"/>
  <c r="D15" i="268" s="1"/>
  <c r="D16" i="268" s="1"/>
  <c r="H286" i="1"/>
  <c r="D5" i="314"/>
  <c r="D6" i="226"/>
  <c r="D15" i="226" s="1"/>
  <c r="D16" i="226" s="1"/>
  <c r="H36" i="1"/>
  <c r="D5" i="200"/>
  <c r="D15" i="200" s="1"/>
  <c r="D16" i="200" s="1"/>
  <c r="H40" i="1"/>
  <c r="D5" i="201"/>
  <c r="D15" i="201" s="1"/>
  <c r="D16" i="201" s="1"/>
  <c r="H41" i="1"/>
  <c r="D5" i="202"/>
  <c r="D15" i="202" s="1"/>
  <c r="D16" i="202" s="1"/>
  <c r="H317" i="1"/>
  <c r="D5" i="205"/>
  <c r="D15" i="205" s="1"/>
  <c r="D16" i="205" s="1"/>
  <c r="D5" i="206"/>
  <c r="D15" i="206" s="1"/>
  <c r="D16" i="206" s="1"/>
  <c r="H333" i="1"/>
  <c r="D6" i="225"/>
  <c r="D5" i="212"/>
  <c r="D15" i="212" s="1"/>
  <c r="D16" i="212" s="1"/>
  <c r="D7" i="210"/>
  <c r="D5" i="211"/>
  <c r="D15" i="211" s="1"/>
  <c r="D16" i="211" s="1"/>
  <c r="H102" i="1"/>
  <c r="D5" i="199"/>
  <c r="D5" i="198"/>
  <c r="H106" i="1"/>
  <c r="D5" i="215"/>
  <c r="D15" i="215" s="1"/>
  <c r="D16" i="215" s="1"/>
  <c r="D5" i="214"/>
  <c r="D15" i="214" s="1"/>
  <c r="D16" i="214" s="1"/>
  <c r="D5" i="217"/>
  <c r="D15" i="217" s="1"/>
  <c r="D16" i="217" s="1"/>
  <c r="D5" i="216"/>
  <c r="D15" i="216" s="1"/>
  <c r="D16" i="216" s="1"/>
  <c r="D5" i="213"/>
  <c r="D15" i="213" s="1"/>
  <c r="D16" i="213" s="1"/>
  <c r="H108" i="1"/>
  <c r="D5" i="227"/>
  <c r="D15" i="227" s="1"/>
  <c r="D16" i="227" s="1"/>
  <c r="D5" i="225"/>
  <c r="H110" i="1"/>
  <c r="D6" i="208"/>
  <c r="D6" i="210"/>
  <c r="D6" i="209"/>
  <c r="D7" i="189"/>
  <c r="D6" i="91"/>
  <c r="D5" i="11"/>
  <c r="D15" i="11" s="1"/>
  <c r="D16" i="11" s="1"/>
  <c r="D5" i="10"/>
  <c r="D15" i="10" s="1"/>
  <c r="D16" i="10" s="1"/>
  <c r="H99" i="1"/>
  <c r="D5" i="188"/>
  <c r="D15" i="188" s="1"/>
  <c r="D16" i="188" s="1"/>
  <c r="D5" i="15"/>
  <c r="D15" i="15" s="1"/>
  <c r="D16" i="15" s="1"/>
  <c r="D5" i="186"/>
  <c r="D15" i="186" s="1"/>
  <c r="D16" i="186" s="1"/>
  <c r="D5" i="16"/>
  <c r="D15" i="16" s="1"/>
  <c r="D16" i="16" s="1"/>
  <c r="D5" i="14"/>
  <c r="D15" i="14" s="1"/>
  <c r="D16" i="14" s="1"/>
  <c r="D5" i="187"/>
  <c r="D15" i="187" s="1"/>
  <c r="D16" i="187" s="1"/>
  <c r="D5" i="189"/>
  <c r="H101" i="1"/>
  <c r="D5" i="192"/>
  <c r="D5" i="191"/>
  <c r="D5" i="197"/>
  <c r="D5" i="193"/>
  <c r="D5" i="196"/>
  <c r="D5" i="190"/>
  <c r="D5" i="195"/>
  <c r="D5" i="194"/>
  <c r="H105" i="1"/>
  <c r="D5" i="219"/>
  <c r="D15" i="219" s="1"/>
  <c r="D16" i="219" s="1"/>
  <c r="D5" i="218"/>
  <c r="D15" i="218" s="1"/>
  <c r="D16" i="218" s="1"/>
  <c r="D5" i="220"/>
  <c r="H109" i="1"/>
  <c r="D5" i="221"/>
  <c r="D15" i="221" s="1"/>
  <c r="D16" i="221" s="1"/>
  <c r="D5" i="223"/>
  <c r="D15" i="223" s="1"/>
  <c r="D16" i="223" s="1"/>
  <c r="D6" i="220"/>
  <c r="D5" i="224"/>
  <c r="D15" i="224" s="1"/>
  <c r="D16" i="224" s="1"/>
  <c r="D5" i="222"/>
  <c r="D15" i="222" s="1"/>
  <c r="D16" i="222" s="1"/>
  <c r="H111" i="1"/>
  <c r="D5" i="3"/>
  <c r="D5" i="5"/>
  <c r="H281" i="1"/>
  <c r="D5" i="209"/>
  <c r="D5" i="208"/>
  <c r="D5" i="210"/>
  <c r="D5" i="207"/>
  <c r="H316" i="1"/>
  <c r="D5" i="204"/>
  <c r="D15" i="204" s="1"/>
  <c r="D16" i="204" s="1"/>
  <c r="D5" i="203"/>
  <c r="D15" i="203" s="1"/>
  <c r="D16" i="203" s="1"/>
  <c r="D5" i="245"/>
  <c r="D15" i="245" s="1"/>
  <c r="D16" i="245" s="1"/>
  <c r="D5" i="241"/>
  <c r="D15" i="241" s="1"/>
  <c r="D16" i="241" s="1"/>
  <c r="D5" i="237"/>
  <c r="D15" i="237" s="1"/>
  <c r="D16" i="237" s="1"/>
  <c r="D5" i="244"/>
  <c r="D15" i="244" s="1"/>
  <c r="D16" i="244" s="1"/>
  <c r="D5" i="240"/>
  <c r="D15" i="240" s="1"/>
  <c r="D16" i="240" s="1"/>
  <c r="D5" i="236"/>
  <c r="D15" i="236" s="1"/>
  <c r="D16" i="236" s="1"/>
  <c r="D5" i="243"/>
  <c r="D15" i="243" s="1"/>
  <c r="D16" i="243" s="1"/>
  <c r="D5" i="239"/>
  <c r="D15" i="239" s="1"/>
  <c r="D16" i="239" s="1"/>
  <c r="D5" i="246"/>
  <c r="D15" i="246" s="1"/>
  <c r="D16" i="246" s="1"/>
  <c r="D5" i="242"/>
  <c r="D15" i="242" s="1"/>
  <c r="D16" i="242" s="1"/>
  <c r="D5" i="238"/>
  <c r="D15" i="238" s="1"/>
  <c r="D16" i="238" s="1"/>
  <c r="D5" i="228"/>
  <c r="D15" i="228" s="1"/>
  <c r="D16" i="228" s="1"/>
  <c r="D5" i="230"/>
  <c r="D15" i="230" s="1"/>
  <c r="D16" i="230" s="1"/>
  <c r="D5" i="231"/>
  <c r="D15" i="231" s="1"/>
  <c r="D16" i="231" s="1"/>
  <c r="D5" i="229"/>
  <c r="D15" i="229" s="1"/>
  <c r="D16" i="229" s="1"/>
  <c r="D5" i="178"/>
  <c r="D5" i="176"/>
  <c r="D5" i="174"/>
  <c r="D5" i="172"/>
  <c r="D5" i="170"/>
  <c r="D5" i="179"/>
  <c r="D5" i="177"/>
  <c r="D5" i="175"/>
  <c r="D5" i="173"/>
  <c r="D5" i="171"/>
  <c r="D5" i="169"/>
  <c r="H335" i="1"/>
  <c r="D6" i="198"/>
  <c r="D15" i="198" s="1"/>
  <c r="D16" i="198" s="1"/>
  <c r="D6" i="196"/>
  <c r="D6" i="194"/>
  <c r="D6" i="199"/>
  <c r="D6" i="197"/>
  <c r="D6" i="195"/>
  <c r="D6" i="192"/>
  <c r="D6" i="191"/>
  <c r="D6" i="190"/>
  <c r="D15" i="190" s="1"/>
  <c r="D16" i="190" s="1"/>
  <c r="D7" i="192"/>
  <c r="D6" i="174"/>
  <c r="D6" i="179"/>
  <c r="D6" i="177"/>
  <c r="D6" i="175"/>
  <c r="D6" i="173"/>
  <c r="D6" i="171"/>
  <c r="D6" i="169"/>
  <c r="D6" i="172"/>
  <c r="D6" i="193"/>
  <c r="D6" i="178"/>
  <c r="D6" i="170"/>
  <c r="D6" i="176"/>
  <c r="D6" i="168"/>
  <c r="D7" i="128"/>
  <c r="H16" i="1"/>
  <c r="D5" i="130"/>
  <c r="D15" i="130" s="1"/>
  <c r="D16" i="130" s="1"/>
  <c r="H61" i="1"/>
  <c r="D5" i="131"/>
  <c r="D15" i="131" s="1"/>
  <c r="D16" i="131" s="1"/>
  <c r="H65" i="1"/>
  <c r="D5" i="133"/>
  <c r="H169" i="1"/>
  <c r="D5" i="142"/>
  <c r="H177" i="1"/>
  <c r="D6" i="142"/>
  <c r="H13" i="1"/>
  <c r="D5" i="129"/>
  <c r="D15" i="129" s="1"/>
  <c r="D16" i="129" s="1"/>
  <c r="H27" i="1"/>
  <c r="D5" i="128"/>
  <c r="H39" i="1"/>
  <c r="D5" i="126"/>
  <c r="D15" i="126" s="1"/>
  <c r="D16" i="126" s="1"/>
  <c r="H84" i="1"/>
  <c r="D7" i="140"/>
  <c r="H88" i="1"/>
  <c r="D8" i="140"/>
  <c r="D5" i="17"/>
  <c r="D15" i="17" s="1"/>
  <c r="D16" i="17" s="1"/>
  <c r="D5" i="18"/>
  <c r="D5" i="19"/>
  <c r="D15" i="19" s="1"/>
  <c r="D16" i="19" s="1"/>
  <c r="H188" i="1"/>
  <c r="D6" i="154"/>
  <c r="H193" i="1"/>
  <c r="D5" i="185"/>
  <c r="D15" i="185" s="1"/>
  <c r="D16" i="185" s="1"/>
  <c r="D5" i="183"/>
  <c r="D5" i="103"/>
  <c r="D5" i="184"/>
  <c r="D15" i="184" s="1"/>
  <c r="D16" i="184" s="1"/>
  <c r="D5" i="182"/>
  <c r="D6" i="96"/>
  <c r="D7" i="95"/>
  <c r="D6" i="95"/>
  <c r="D6" i="93"/>
  <c r="D6" i="94"/>
  <c r="H210" i="1"/>
  <c r="D6" i="107"/>
  <c r="D6" i="106"/>
  <c r="H225" i="1"/>
  <c r="D5" i="123"/>
  <c r="D15" i="123" s="1"/>
  <c r="D16" i="123" s="1"/>
  <c r="H235" i="1"/>
  <c r="D5" i="113"/>
  <c r="D15" i="113" s="1"/>
  <c r="D16" i="113" s="1"/>
  <c r="D6" i="112"/>
  <c r="H241" i="1"/>
  <c r="D5" i="163"/>
  <c r="D5" i="155"/>
  <c r="D5" i="153"/>
  <c r="D5" i="151"/>
  <c r="D5" i="149"/>
  <c r="D5" i="147"/>
  <c r="D15" i="147" s="1"/>
  <c r="D16" i="147" s="1"/>
  <c r="D5" i="145"/>
  <c r="D15" i="145" s="1"/>
  <c r="D16" i="145" s="1"/>
  <c r="D5" i="156"/>
  <c r="D5" i="154"/>
  <c r="D5" i="152"/>
  <c r="D5" i="150"/>
  <c r="D5" i="148"/>
  <c r="D15" i="148" s="1"/>
  <c r="D16" i="148" s="1"/>
  <c r="D5" i="146"/>
  <c r="D15" i="146" s="1"/>
  <c r="D16" i="146" s="1"/>
  <c r="D5" i="144"/>
  <c r="D15" i="144" s="1"/>
  <c r="D16" i="144" s="1"/>
  <c r="D5" i="32"/>
  <c r="D15" i="32" s="1"/>
  <c r="D16" i="32" s="1"/>
  <c r="D5" i="30"/>
  <c r="D15" i="30" s="1"/>
  <c r="D16" i="30" s="1"/>
  <c r="D5" i="28"/>
  <c r="D15" i="28" s="1"/>
  <c r="D16" i="28" s="1"/>
  <c r="D5" i="26"/>
  <c r="D15" i="26" s="1"/>
  <c r="D16" i="26" s="1"/>
  <c r="D5" i="24"/>
  <c r="D15" i="24" s="1"/>
  <c r="D16" i="24" s="1"/>
  <c r="D5" i="22"/>
  <c r="D15" i="22" s="1"/>
  <c r="D16" i="22" s="1"/>
  <c r="D5" i="180"/>
  <c r="D5" i="168"/>
  <c r="D15" i="168" s="1"/>
  <c r="D16" i="168" s="1"/>
  <c r="D5" i="31"/>
  <c r="D15" i="31" s="1"/>
  <c r="D16" i="31" s="1"/>
  <c r="D5" i="29"/>
  <c r="D15" i="29" s="1"/>
  <c r="D16" i="29" s="1"/>
  <c r="D5" i="27"/>
  <c r="D15" i="27" s="1"/>
  <c r="D16" i="27" s="1"/>
  <c r="D5" i="25"/>
  <c r="D15" i="25" s="1"/>
  <c r="D16" i="25" s="1"/>
  <c r="D5" i="23"/>
  <c r="D15" i="23" s="1"/>
  <c r="D16" i="23" s="1"/>
  <c r="D5" i="21"/>
  <c r="D15" i="21" s="1"/>
  <c r="D16" i="21" s="1"/>
  <c r="D5" i="20"/>
  <c r="H280" i="1"/>
  <c r="D8" i="156"/>
  <c r="H284" i="1"/>
  <c r="D6" i="183"/>
  <c r="D6" i="103"/>
  <c r="D6" i="182"/>
  <c r="H315" i="1"/>
  <c r="D6" i="102"/>
  <c r="D6" i="153"/>
  <c r="D7" i="150"/>
  <c r="D6" i="152"/>
  <c r="D8" i="149"/>
  <c r="D7" i="151"/>
  <c r="H67" i="1"/>
  <c r="D7" i="133"/>
  <c r="H86" i="1"/>
  <c r="D5" i="141"/>
  <c r="H104" i="1"/>
  <c r="D6" i="151"/>
  <c r="D6" i="150"/>
  <c r="D7" i="149"/>
  <c r="D6" i="58"/>
  <c r="D5" i="60"/>
  <c r="D15" i="60" s="1"/>
  <c r="D16" i="60" s="1"/>
  <c r="D6" i="88"/>
  <c r="D6" i="59"/>
  <c r="D6" i="57"/>
  <c r="D15" i="57" s="1"/>
  <c r="D16" i="57" s="1"/>
  <c r="D6" i="90"/>
  <c r="D7" i="91"/>
  <c r="D5" i="127"/>
  <c r="D6" i="122"/>
  <c r="D5" i="13"/>
  <c r="D15" i="13" s="1"/>
  <c r="D16" i="13" s="1"/>
  <c r="D5" i="9"/>
  <c r="D15" i="9" s="1"/>
  <c r="D16" i="9" s="1"/>
  <c r="D5" i="12"/>
  <c r="D15" i="12" s="1"/>
  <c r="D16" i="12" s="1"/>
  <c r="D5" i="8"/>
  <c r="D5" i="7"/>
  <c r="D15" i="7" s="1"/>
  <c r="D16" i="7" s="1"/>
  <c r="D5" i="105"/>
  <c r="D15" i="105" s="1"/>
  <c r="D16" i="105" s="1"/>
  <c r="D5" i="106"/>
  <c r="D15" i="106" s="1"/>
  <c r="D16" i="106" s="1"/>
  <c r="D5" i="104"/>
  <c r="D15" i="104" s="1"/>
  <c r="D16" i="104" s="1"/>
  <c r="D5" i="81"/>
  <c r="D5" i="79"/>
  <c r="D5" i="80"/>
  <c r="D5" i="101"/>
  <c r="D5" i="99"/>
  <c r="D15" i="99" s="1"/>
  <c r="D16" i="99" s="1"/>
  <c r="D5" i="97"/>
  <c r="D15" i="97" s="1"/>
  <c r="D16" i="97" s="1"/>
  <c r="D5" i="95"/>
  <c r="D5" i="93"/>
  <c r="D5" i="102"/>
  <c r="D5" i="100"/>
  <c r="D15" i="100" s="1"/>
  <c r="D16" i="100" s="1"/>
  <c r="D5" i="98"/>
  <c r="D15" i="98" s="1"/>
  <c r="D16" i="98" s="1"/>
  <c r="D5" i="96"/>
  <c r="D5" i="94"/>
  <c r="D5" i="69"/>
  <c r="D15" i="69" s="1"/>
  <c r="D16" i="69" s="1"/>
  <c r="D5" i="70"/>
  <c r="D15" i="70" s="1"/>
  <c r="D16" i="70" s="1"/>
  <c r="D5" i="68"/>
  <c r="D15" i="68" s="1"/>
  <c r="D6" i="73"/>
  <c r="D6" i="71"/>
  <c r="D15" i="71" s="1"/>
  <c r="D16" i="71" s="1"/>
  <c r="D6" i="64"/>
  <c r="D15" i="64" s="1"/>
  <c r="D16" i="64" s="1"/>
  <c r="D6" i="62"/>
  <c r="D15" i="62" s="1"/>
  <c r="D16" i="62" s="1"/>
  <c r="D6" i="72"/>
  <c r="D15" i="72" s="1"/>
  <c r="D16" i="72" s="1"/>
  <c r="D6" i="63"/>
  <c r="D6" i="61"/>
  <c r="D15" i="61" s="1"/>
  <c r="D16" i="61" s="1"/>
  <c r="D6" i="155"/>
  <c r="D7" i="156"/>
  <c r="D7" i="154"/>
  <c r="D5" i="56"/>
  <c r="D5" i="54"/>
  <c r="D5" i="52"/>
  <c r="D5" i="55"/>
  <c r="D5" i="53"/>
  <c r="H194" i="1"/>
  <c r="D5" i="181"/>
  <c r="D6" i="180"/>
  <c r="H226" i="1"/>
  <c r="D5" i="111"/>
  <c r="D15" i="111" s="1"/>
  <c r="D16" i="111" s="1"/>
  <c r="D5" i="109"/>
  <c r="D15" i="109" s="1"/>
  <c r="D16" i="109" s="1"/>
  <c r="D5" i="112"/>
  <c r="D5" i="110"/>
  <c r="D15" i="110" s="1"/>
  <c r="D16" i="110" s="1"/>
  <c r="D5" i="108"/>
  <c r="D15" i="108" s="1"/>
  <c r="D16" i="108" s="1"/>
  <c r="H238" i="1"/>
  <c r="D5" i="139"/>
  <c r="D5" i="137"/>
  <c r="D5" i="135"/>
  <c r="D5" i="140"/>
  <c r="D5" i="138"/>
  <c r="D5" i="136"/>
  <c r="D5" i="134"/>
  <c r="H273" i="1"/>
  <c r="D6" i="163"/>
  <c r="D6" i="161"/>
  <c r="D15" i="161" s="1"/>
  <c r="D16" i="161" s="1"/>
  <c r="D6" i="164"/>
  <c r="D15" i="164" s="1"/>
  <c r="D16" i="164" s="1"/>
  <c r="D6" i="162"/>
  <c r="D15" i="162" s="1"/>
  <c r="D16" i="162" s="1"/>
  <c r="D6" i="160"/>
  <c r="D15" i="160" s="1"/>
  <c r="D16" i="160" s="1"/>
  <c r="D5" i="89"/>
  <c r="D5" i="88"/>
  <c r="H48" i="1"/>
  <c r="D6" i="133"/>
  <c r="H103" i="1"/>
  <c r="D6" i="159"/>
  <c r="D15" i="159" s="1"/>
  <c r="D16" i="159" s="1"/>
  <c r="D6" i="157"/>
  <c r="D15" i="157" s="1"/>
  <c r="D16" i="157" s="1"/>
  <c r="D6" i="158"/>
  <c r="D15" i="158" s="1"/>
  <c r="D16" i="158" s="1"/>
  <c r="D6" i="89"/>
  <c r="D6" i="54"/>
  <c r="D6" i="53"/>
  <c r="D5" i="107"/>
  <c r="D15" i="107" s="1"/>
  <c r="D16" i="107" s="1"/>
  <c r="D5" i="122"/>
  <c r="D6" i="87"/>
  <c r="D6" i="85"/>
  <c r="D15" i="85" s="1"/>
  <c r="D16" i="85" s="1"/>
  <c r="D6" i="81"/>
  <c r="D6" i="79"/>
  <c r="D6" i="77"/>
  <c r="D6" i="75"/>
  <c r="D6" i="86"/>
  <c r="D6" i="84"/>
  <c r="D15" i="84" s="1"/>
  <c r="D16" i="84" s="1"/>
  <c r="D6" i="82"/>
  <c r="D6" i="80"/>
  <c r="D6" i="78"/>
  <c r="D6" i="76"/>
  <c r="D6" i="74"/>
  <c r="D15" i="74" s="1"/>
  <c r="D16" i="74" s="1"/>
  <c r="D7" i="83"/>
  <c r="D15" i="83" s="1"/>
  <c r="D16" i="83" s="1"/>
  <c r="D7" i="73"/>
  <c r="H197" i="1"/>
  <c r="D7" i="101"/>
  <c r="H214" i="1"/>
  <c r="D7" i="127"/>
  <c r="H224" i="1"/>
  <c r="D5" i="125"/>
  <c r="D15" i="125" s="1"/>
  <c r="D16" i="125" s="1"/>
  <c r="D5" i="124"/>
  <c r="D15" i="124" s="1"/>
  <c r="D16" i="124" s="1"/>
  <c r="H236" i="1"/>
  <c r="D6" i="135"/>
  <c r="D6" i="134"/>
  <c r="H256" i="1"/>
  <c r="D5" i="143"/>
  <c r="D15" i="143" s="1"/>
  <c r="D16" i="143" s="1"/>
  <c r="D6" i="181"/>
  <c r="D7" i="180"/>
  <c r="D5" i="66"/>
  <c r="D7" i="65"/>
  <c r="D15" i="65" s="1"/>
  <c r="D16" i="65" s="1"/>
  <c r="D6" i="156"/>
  <c r="D5" i="91"/>
  <c r="D5" i="90"/>
  <c r="H156" i="1"/>
  <c r="D5" i="121"/>
  <c r="D15" i="121" s="1"/>
  <c r="D16" i="121" s="1"/>
  <c r="D6" i="120"/>
  <c r="D15" i="120" s="1"/>
  <c r="D16" i="120" s="1"/>
  <c r="H158" i="1"/>
  <c r="D6" i="139"/>
  <c r="D6" i="137"/>
  <c r="D6" i="140"/>
  <c r="D6" i="138"/>
  <c r="D6" i="136"/>
  <c r="D7" i="141"/>
  <c r="D7" i="135"/>
  <c r="H162" i="1"/>
  <c r="D6" i="141"/>
  <c r="H75" i="1"/>
  <c r="H132" i="1"/>
  <c r="H140" i="1"/>
  <c r="H153" i="1"/>
  <c r="H133" i="1"/>
  <c r="H155" i="1"/>
  <c r="H179" i="1"/>
  <c r="H183" i="1"/>
  <c r="H191" i="1"/>
  <c r="H83" i="1"/>
  <c r="H43" i="1"/>
  <c r="H57" i="1"/>
  <c r="H64" i="1"/>
  <c r="H80" i="1"/>
  <c r="H118" i="1"/>
  <c r="H134" i="1"/>
  <c r="H138" i="1"/>
  <c r="H38" i="1"/>
  <c r="H56" i="1"/>
  <c r="H77" i="1"/>
  <c r="H180" i="1"/>
  <c r="H182" i="1"/>
  <c r="H184" i="1"/>
  <c r="H198" i="1"/>
  <c r="H202" i="1"/>
  <c r="H320" i="1"/>
  <c r="H336" i="1"/>
  <c r="H130" i="1"/>
  <c r="D15" i="18"/>
  <c r="D16" i="18" s="1"/>
  <c r="H113" i="1"/>
  <c r="H157" i="1"/>
  <c r="H112" i="1"/>
  <c r="H22" i="1"/>
  <c r="H135" i="1"/>
  <c r="H154" i="1"/>
  <c r="H170" i="1"/>
  <c r="H274" i="1"/>
  <c r="H8" i="1"/>
  <c r="H4" i="1"/>
  <c r="H115" i="1"/>
  <c r="D15" i="20" l="1"/>
  <c r="D16" i="20" s="1"/>
  <c r="D15" i="48"/>
  <c r="D16" i="48" s="1"/>
  <c r="D15" i="470"/>
  <c r="D16" i="470" s="1"/>
  <c r="D15" i="52"/>
  <c r="D16" i="52" s="1"/>
  <c r="D12" i="2"/>
  <c r="D15" i="462"/>
  <c r="D16" i="462" s="1"/>
  <c r="D15" i="87"/>
  <c r="D16" i="87" s="1"/>
  <c r="D15" i="56"/>
  <c r="D16" i="56" s="1"/>
  <c r="D15" i="488"/>
  <c r="D16" i="488" s="1"/>
  <c r="D15" i="193"/>
  <c r="D16" i="193" s="1"/>
  <c r="D15" i="194"/>
  <c r="D16" i="194" s="1"/>
  <c r="D15" i="207"/>
  <c r="D16" i="207" s="1"/>
  <c r="D15" i="199"/>
  <c r="D16" i="199" s="1"/>
  <c r="D15" i="485"/>
  <c r="D16" i="485" s="1"/>
  <c r="D15" i="45"/>
  <c r="D16" i="45" s="1"/>
  <c r="D15" i="36"/>
  <c r="D16" i="36" s="1"/>
  <c r="D15" i="35"/>
  <c r="D16" i="35" s="1"/>
  <c r="D15" i="44"/>
  <c r="D16" i="44" s="1"/>
  <c r="D15" i="43"/>
  <c r="D16" i="43" s="1"/>
  <c r="D13" i="2"/>
  <c r="D15" i="5"/>
  <c r="D15" i="208"/>
  <c r="D16" i="208" s="1"/>
  <c r="D15" i="195"/>
  <c r="D16" i="195" s="1"/>
  <c r="D15" i="3"/>
  <c r="D16" i="3" s="1"/>
  <c r="D15" i="482"/>
  <c r="D16" i="482" s="1"/>
  <c r="D16" i="4"/>
  <c r="D15" i="383"/>
  <c r="D16" i="383" s="1"/>
  <c r="D15" i="483"/>
  <c r="D16" i="483" s="1"/>
  <c r="D15" i="278"/>
  <c r="D16" i="278" s="1"/>
  <c r="D15" i="358"/>
  <c r="D16" i="358" s="1"/>
  <c r="D15" i="347"/>
  <c r="D16" i="347" s="1"/>
  <c r="D15" i="8"/>
  <c r="D16" i="8" s="1"/>
  <c r="D15" i="361"/>
  <c r="D16" i="361" s="1"/>
  <c r="D15" i="282"/>
  <c r="D16" i="282" s="1"/>
  <c r="D15" i="406"/>
  <c r="D16" i="406" s="1"/>
  <c r="D15" i="405"/>
  <c r="D16" i="405" s="1"/>
  <c r="D15" i="404"/>
  <c r="D16" i="404" s="1"/>
  <c r="D15" i="55"/>
  <c r="D16" i="55" s="1"/>
  <c r="D15" i="281"/>
  <c r="D16" i="281" s="1"/>
  <c r="D15" i="191"/>
  <c r="D16" i="191" s="1"/>
  <c r="D15" i="314"/>
  <c r="D16" i="314" s="1"/>
  <c r="D15" i="279"/>
  <c r="D16" i="279" s="1"/>
  <c r="D15" i="286"/>
  <c r="D16" i="286" s="1"/>
  <c r="D15" i="280"/>
  <c r="D16" i="280" s="1"/>
  <c r="D15" i="353"/>
  <c r="D16" i="353" s="1"/>
  <c r="D15" i="359"/>
  <c r="D16" i="359" s="1"/>
  <c r="D15" i="355"/>
  <c r="D16" i="355" s="1"/>
  <c r="D15" i="291"/>
  <c r="D16" i="291" s="1"/>
  <c r="D15" i="356"/>
  <c r="D16" i="356" s="1"/>
  <c r="D15" i="284"/>
  <c r="D16" i="284" s="1"/>
  <c r="D15" i="283"/>
  <c r="D16" i="283" s="1"/>
  <c r="D15" i="292"/>
  <c r="D16" i="292" s="1"/>
  <c r="D15" i="354"/>
  <c r="D16" i="354" s="1"/>
  <c r="D15" i="352"/>
  <c r="D16" i="352" s="1"/>
  <c r="D15" i="197"/>
  <c r="D16" i="197" s="1"/>
  <c r="D15" i="360"/>
  <c r="D16" i="360" s="1"/>
  <c r="D15" i="348"/>
  <c r="D16" i="348" s="1"/>
  <c r="D15" i="366"/>
  <c r="D16" i="366" s="1"/>
  <c r="D15" i="364"/>
  <c r="D16" i="364" s="1"/>
  <c r="D15" i="380"/>
  <c r="D16" i="380" s="1"/>
  <c r="D15" i="373"/>
  <c r="D16" i="373" s="1"/>
  <c r="D15" i="362"/>
  <c r="D16" i="362" s="1"/>
  <c r="D15" i="365"/>
  <c r="D16" i="365" s="1"/>
  <c r="D15" i="363"/>
  <c r="D16" i="363" s="1"/>
  <c r="D15" i="378"/>
  <c r="D16" i="378" s="1"/>
  <c r="D15" i="255"/>
  <c r="D16" i="255" s="1"/>
  <c r="D15" i="209"/>
  <c r="D16" i="209" s="1"/>
  <c r="D15" i="225"/>
  <c r="D16" i="225" s="1"/>
  <c r="D15" i="196"/>
  <c r="D16" i="196" s="1"/>
  <c r="D15" i="210"/>
  <c r="D16" i="210" s="1"/>
  <c r="D15" i="220"/>
  <c r="D16" i="220" s="1"/>
  <c r="D15" i="189"/>
  <c r="D16" i="189" s="1"/>
  <c r="D15" i="175"/>
  <c r="D16" i="175" s="1"/>
  <c r="D15" i="172"/>
  <c r="D16" i="172" s="1"/>
  <c r="D15" i="192"/>
  <c r="D16" i="192" s="1"/>
  <c r="D15" i="169"/>
  <c r="D16" i="169" s="1"/>
  <c r="D15" i="177"/>
  <c r="D16" i="177" s="1"/>
  <c r="D15" i="174"/>
  <c r="D16" i="174" s="1"/>
  <c r="D15" i="128"/>
  <c r="D16" i="128" s="1"/>
  <c r="D15" i="171"/>
  <c r="D16" i="171" s="1"/>
  <c r="D15" i="179"/>
  <c r="D16" i="179" s="1"/>
  <c r="D15" i="176"/>
  <c r="D16" i="176" s="1"/>
  <c r="D15" i="173"/>
  <c r="D16" i="173" s="1"/>
  <c r="D15" i="170"/>
  <c r="D16" i="170" s="1"/>
  <c r="D15" i="178"/>
  <c r="D16" i="178" s="1"/>
  <c r="D15" i="88"/>
  <c r="D16" i="88" s="1"/>
  <c r="D15" i="89"/>
  <c r="D16" i="89" s="1"/>
  <c r="D15" i="80"/>
  <c r="D16" i="80" s="1"/>
  <c r="D15" i="112"/>
  <c r="D16" i="112" s="1"/>
  <c r="D15" i="138"/>
  <c r="D16" i="138" s="1"/>
  <c r="D15" i="139"/>
  <c r="D16" i="139" s="1"/>
  <c r="D15" i="152"/>
  <c r="D16" i="152" s="1"/>
  <c r="D15" i="155"/>
  <c r="D16" i="155" s="1"/>
  <c r="D15" i="182"/>
  <c r="D16" i="182" s="1"/>
  <c r="D15" i="140"/>
  <c r="D16" i="140" s="1"/>
  <c r="D15" i="181"/>
  <c r="D16" i="181" s="1"/>
  <c r="D15" i="141"/>
  <c r="D16" i="141" s="1"/>
  <c r="D15" i="154"/>
  <c r="D16" i="154" s="1"/>
  <c r="D15" i="149"/>
  <c r="D16" i="149" s="1"/>
  <c r="D15" i="163"/>
  <c r="D16" i="163" s="1"/>
  <c r="D15" i="133"/>
  <c r="D16" i="133" s="1"/>
  <c r="D15" i="134"/>
  <c r="D16" i="134" s="1"/>
  <c r="D15" i="135"/>
  <c r="D16" i="135" s="1"/>
  <c r="D15" i="156"/>
  <c r="D16" i="156" s="1"/>
  <c r="D15" i="151"/>
  <c r="D16" i="151" s="1"/>
  <c r="D15" i="136"/>
  <c r="D16" i="136" s="1"/>
  <c r="D15" i="137"/>
  <c r="D16" i="137" s="1"/>
  <c r="D15" i="180"/>
  <c r="D16" i="180" s="1"/>
  <c r="D15" i="150"/>
  <c r="D16" i="150" s="1"/>
  <c r="D15" i="153"/>
  <c r="D16" i="153" s="1"/>
  <c r="D15" i="183"/>
  <c r="D16" i="183" s="1"/>
  <c r="D15" i="142"/>
  <c r="D16" i="142" s="1"/>
  <c r="D16" i="68"/>
  <c r="D15" i="82"/>
  <c r="D16" i="82" s="1"/>
  <c r="D15" i="122"/>
  <c r="D16" i="122" s="1"/>
  <c r="D15" i="59"/>
  <c r="D16" i="59" s="1"/>
  <c r="D15" i="127"/>
  <c r="D16" i="127" s="1"/>
  <c r="D15" i="76"/>
  <c r="D16" i="76" s="1"/>
  <c r="D15" i="79"/>
  <c r="D16" i="79" s="1"/>
  <c r="D15" i="78"/>
  <c r="D16" i="78" s="1"/>
  <c r="D15" i="81"/>
  <c r="D16" i="81" s="1"/>
  <c r="D15" i="103"/>
  <c r="D16" i="103" s="1"/>
  <c r="D15" i="102"/>
  <c r="D16" i="102" s="1"/>
  <c r="D15" i="101"/>
  <c r="D16" i="101" s="1"/>
  <c r="D15" i="96"/>
  <c r="D16" i="96" s="1"/>
  <c r="D15" i="86"/>
  <c r="D16" i="86" s="1"/>
  <c r="D15" i="94"/>
  <c r="D16" i="94" s="1"/>
  <c r="D15" i="93"/>
  <c r="D16" i="93" s="1"/>
  <c r="D15" i="91"/>
  <c r="D16" i="91" s="1"/>
  <c r="D15" i="95"/>
  <c r="D16" i="95" s="1"/>
  <c r="D15" i="90"/>
  <c r="D16" i="90" s="1"/>
  <c r="D15" i="77"/>
  <c r="D16" i="77" s="1"/>
  <c r="D15" i="73"/>
  <c r="D16" i="73" s="1"/>
  <c r="D15" i="75"/>
  <c r="D16" i="75" s="1"/>
  <c r="D15" i="53"/>
  <c r="D16" i="53" s="1"/>
  <c r="D15" i="54"/>
  <c r="D16" i="54" s="1"/>
  <c r="D15" i="66"/>
  <c r="D16" i="66" s="1"/>
  <c r="D15" i="63"/>
  <c r="D16" i="63" s="1"/>
  <c r="D15" i="58"/>
  <c r="D16" i="58" s="1"/>
  <c r="B26" i="6"/>
  <c r="B43" i="6"/>
  <c r="E115" i="6"/>
  <c r="B72" i="6"/>
  <c r="B24" i="6"/>
  <c r="B93" i="6"/>
  <c r="B88" i="6"/>
  <c r="B66" i="6"/>
  <c r="B74" i="6"/>
  <c r="B86" i="6"/>
  <c r="B100" i="6"/>
  <c r="E55" i="6"/>
  <c r="B49" i="6"/>
  <c r="B31" i="6"/>
  <c r="B41" i="6"/>
  <c r="F35" i="6"/>
  <c r="B105" i="6"/>
  <c r="B58" i="6"/>
  <c r="B123" i="6"/>
  <c r="E35" i="6"/>
  <c r="E95" i="6"/>
  <c r="B6" i="6"/>
  <c r="B15" i="6"/>
  <c r="E25" i="6"/>
  <c r="B61" i="6"/>
  <c r="B32" i="6"/>
  <c r="B110" i="6"/>
  <c r="B8" i="6"/>
  <c r="B17" i="6"/>
  <c r="B89" i="6"/>
  <c r="B92" i="6"/>
  <c r="B119" i="6"/>
  <c r="E15" i="6"/>
  <c r="B56" i="6"/>
  <c r="E65" i="6"/>
  <c r="B96" i="6"/>
  <c r="B59" i="6"/>
  <c r="B40" i="6"/>
  <c r="E45" i="6"/>
  <c r="B63" i="6"/>
  <c r="B38" i="6"/>
  <c r="B113" i="6"/>
  <c r="B91" i="6"/>
  <c r="B120" i="6"/>
  <c r="B85" i="6"/>
  <c r="B18" i="6"/>
  <c r="B83" i="6"/>
  <c r="B64" i="6"/>
  <c r="B84" i="6"/>
  <c r="B34" i="6"/>
  <c r="B20" i="6"/>
  <c r="B60" i="6"/>
  <c r="B7" i="6"/>
  <c r="B29" i="6"/>
  <c r="B55" i="6"/>
  <c r="B124" i="6"/>
  <c r="B101" i="6"/>
  <c r="B21" i="6"/>
  <c r="B68" i="6"/>
  <c r="B65" i="6"/>
  <c r="B25" i="6"/>
  <c r="B111" i="6"/>
  <c r="B50" i="6"/>
  <c r="B45" i="6"/>
  <c r="B9" i="6"/>
  <c r="B53" i="6"/>
  <c r="B94" i="6"/>
  <c r="B46" i="6"/>
  <c r="B116" i="6"/>
  <c r="E5" i="6"/>
  <c r="B112" i="6"/>
  <c r="F45" i="6"/>
  <c r="B97" i="6"/>
  <c r="B71" i="6"/>
  <c r="B30" i="6"/>
  <c r="B121" i="6"/>
  <c r="B33" i="6"/>
  <c r="B62" i="6"/>
  <c r="B82" i="6"/>
  <c r="B95" i="6"/>
  <c r="B106" i="6"/>
  <c r="B67" i="6"/>
  <c r="B99" i="6"/>
  <c r="F5" i="6"/>
  <c r="B22" i="6"/>
  <c r="B48" i="6"/>
  <c r="B11" i="6"/>
  <c r="B35" i="6"/>
  <c r="B28" i="6"/>
  <c r="B107" i="6"/>
  <c r="B104" i="6"/>
  <c r="B80" i="6"/>
  <c r="B70" i="6"/>
  <c r="B78" i="6"/>
  <c r="F85" i="6"/>
  <c r="B37" i="6"/>
  <c r="B102" i="6"/>
  <c r="E105" i="6"/>
  <c r="F75" i="6"/>
  <c r="B77" i="6"/>
  <c r="B98" i="6"/>
  <c r="B36" i="6"/>
  <c r="B75" i="6"/>
  <c r="B51" i="6"/>
  <c r="E85" i="6"/>
  <c r="B5" i="6"/>
  <c r="B10" i="6"/>
  <c r="F115" i="6"/>
  <c r="F65" i="6"/>
  <c r="B114" i="6"/>
  <c r="B76" i="6"/>
  <c r="B103" i="6"/>
  <c r="B109" i="6"/>
  <c r="F95" i="6"/>
  <c r="B81" i="6"/>
  <c r="B118" i="6"/>
  <c r="B27" i="6"/>
  <c r="B122" i="6"/>
  <c r="B115" i="6"/>
  <c r="B87" i="6"/>
  <c r="E75" i="6"/>
  <c r="B39" i="6"/>
  <c r="B44" i="6"/>
  <c r="B117" i="6"/>
  <c r="B57" i="6"/>
  <c r="B19" i="6"/>
  <c r="F55" i="6"/>
  <c r="B16" i="6"/>
  <c r="B54" i="6"/>
  <c r="B69" i="6"/>
  <c r="B73" i="6"/>
  <c r="B90" i="6"/>
  <c r="F105" i="6"/>
  <c r="B47" i="6"/>
  <c r="B52" i="6"/>
  <c r="B108" i="6"/>
  <c r="B23" i="6"/>
  <c r="B79" i="6"/>
  <c r="D17" i="4" l="1"/>
  <c r="D16" i="5"/>
  <c r="E125" i="6"/>
  <c r="C48" i="6"/>
  <c r="D48" i="6" s="1"/>
  <c r="C121" i="6"/>
  <c r="D121" i="6" s="1"/>
  <c r="C44" i="6"/>
  <c r="D44" i="6" s="1"/>
  <c r="C124" i="6"/>
  <c r="D124" i="6" s="1"/>
  <c r="C19" i="6"/>
  <c r="D19" i="6" s="1"/>
  <c r="C15" i="6"/>
  <c r="C9" i="6"/>
  <c r="C18" i="6"/>
  <c r="C100" i="6"/>
  <c r="D100" i="6" s="1"/>
  <c r="C21" i="6"/>
  <c r="D21" i="6" s="1"/>
  <c r="C11" i="6"/>
  <c r="D11" i="6" s="1"/>
  <c r="C39" i="6"/>
  <c r="D39" i="6" s="1"/>
  <c r="C32" i="6"/>
  <c r="D32" i="6" s="1"/>
  <c r="C73" i="6"/>
  <c r="D73" i="6" s="1"/>
  <c r="C36" i="6"/>
  <c r="C61" i="6"/>
  <c r="D61" i="6" s="1"/>
  <c r="C40" i="6"/>
  <c r="D40" i="6" s="1"/>
  <c r="C56" i="6"/>
  <c r="C113" i="6"/>
  <c r="D113" i="6" s="1"/>
  <c r="C88" i="6"/>
  <c r="D88" i="6" s="1"/>
  <c r="C105" i="6"/>
  <c r="C91" i="6"/>
  <c r="D91" i="6" s="1"/>
  <c r="C69" i="6"/>
  <c r="D69" i="6" s="1"/>
  <c r="C62" i="6"/>
  <c r="D62" i="6" s="1"/>
  <c r="C29" i="6"/>
  <c r="D29" i="6" s="1"/>
  <c r="C31" i="6"/>
  <c r="D31" i="6" s="1"/>
  <c r="C52" i="6"/>
  <c r="D52" i="6" s="1"/>
  <c r="C102" i="6"/>
  <c r="D102" i="6" s="1"/>
  <c r="C63" i="6"/>
  <c r="D63" i="6" s="1"/>
  <c r="C98" i="6"/>
  <c r="D98" i="6" s="1"/>
  <c r="C41" i="6"/>
  <c r="D41" i="6" s="1"/>
  <c r="C12" i="6"/>
  <c r="D12" i="6" s="1"/>
  <c r="C54" i="6"/>
  <c r="D54" i="6" s="1"/>
  <c r="C34" i="6"/>
  <c r="D34" i="6" s="1"/>
  <c r="C86" i="6"/>
  <c r="D86" i="6" s="1"/>
  <c r="C109" i="6"/>
  <c r="D109" i="6" s="1"/>
  <c r="C55" i="6"/>
  <c r="C60" i="6"/>
  <c r="D60" i="6" s="1"/>
  <c r="C24" i="6"/>
  <c r="D24" i="6" s="1"/>
  <c r="C5" i="6"/>
  <c r="C120" i="6"/>
  <c r="D120" i="6" s="1"/>
  <c r="C111" i="6"/>
  <c r="D111" i="6" s="1"/>
  <c r="C46" i="6"/>
  <c r="D46" i="6" s="1"/>
  <c r="C115" i="6"/>
  <c r="C93" i="6"/>
  <c r="D93" i="6" s="1"/>
  <c r="C51" i="6"/>
  <c r="D51" i="6" s="1"/>
  <c r="C27" i="6"/>
  <c r="D27" i="6" s="1"/>
  <c r="C76" i="6"/>
  <c r="D76" i="6" s="1"/>
  <c r="C75" i="6"/>
  <c r="C104" i="6"/>
  <c r="D104" i="6" s="1"/>
  <c r="C106" i="6"/>
  <c r="C45" i="6"/>
  <c r="C17" i="6"/>
  <c r="C35" i="6"/>
  <c r="C101" i="6"/>
  <c r="D101" i="6" s="1"/>
  <c r="C117" i="6"/>
  <c r="D117" i="6" s="1"/>
  <c r="C10" i="6"/>
  <c r="D10" i="6" s="1"/>
  <c r="C65" i="6"/>
  <c r="C119" i="6"/>
  <c r="D119" i="6" s="1"/>
  <c r="C81" i="6"/>
  <c r="D81" i="6" s="1"/>
  <c r="C28" i="6"/>
  <c r="D28" i="6" s="1"/>
  <c r="C107" i="6"/>
  <c r="D107" i="6" s="1"/>
  <c r="C30" i="6"/>
  <c r="D30" i="6" s="1"/>
  <c r="C38" i="6"/>
  <c r="D38" i="6" s="1"/>
  <c r="C78" i="6"/>
  <c r="D78" i="6" s="1"/>
  <c r="C47" i="6"/>
  <c r="D47" i="6" s="1"/>
  <c r="C58" i="6"/>
  <c r="D58" i="6" s="1"/>
  <c r="C68" i="6"/>
  <c r="D68" i="6" s="1"/>
  <c r="C103" i="6"/>
  <c r="D103" i="6" s="1"/>
  <c r="C114" i="6"/>
  <c r="D114" i="6" s="1"/>
  <c r="C22" i="6"/>
  <c r="D22" i="6" s="1"/>
  <c r="C95" i="6"/>
  <c r="C83" i="6"/>
  <c r="D83" i="6" s="1"/>
  <c r="C90" i="6"/>
  <c r="D90" i="6" s="1"/>
  <c r="C23" i="6"/>
  <c r="D23" i="6" s="1"/>
  <c r="C89" i="6"/>
  <c r="D89" i="6" s="1"/>
  <c r="C123" i="6"/>
  <c r="D123" i="6" s="1"/>
  <c r="C112" i="6"/>
  <c r="D112" i="6" s="1"/>
  <c r="C71" i="6"/>
  <c r="D71" i="6" s="1"/>
  <c r="C8" i="6"/>
  <c r="D8" i="6" s="1"/>
  <c r="C70" i="6"/>
  <c r="D70" i="6" s="1"/>
  <c r="C82" i="6"/>
  <c r="D82" i="6" s="1"/>
  <c r="C50" i="6"/>
  <c r="D50" i="6" s="1"/>
  <c r="C85" i="6"/>
  <c r="C64" i="6"/>
  <c r="D64" i="6" s="1"/>
  <c r="C97" i="6"/>
  <c r="D97" i="6" s="1"/>
  <c r="C74" i="6"/>
  <c r="D74" i="6" s="1"/>
  <c r="C49" i="6"/>
  <c r="D49" i="6" s="1"/>
  <c r="C79" i="6"/>
  <c r="D79" i="6" s="1"/>
  <c r="C67" i="6"/>
  <c r="D67" i="6" s="1"/>
  <c r="C116" i="6"/>
  <c r="C25" i="6"/>
  <c r="C110" i="6"/>
  <c r="D110" i="6" s="1"/>
  <c r="C57" i="6"/>
  <c r="D57" i="6" s="1"/>
  <c r="C59" i="6"/>
  <c r="D59" i="6" s="1"/>
  <c r="C108" i="6"/>
  <c r="D108" i="6" s="1"/>
  <c r="C122" i="6"/>
  <c r="D122" i="6" s="1"/>
  <c r="C72" i="6"/>
  <c r="D72" i="6" s="1"/>
  <c r="C92" i="6"/>
  <c r="D92" i="6" s="1"/>
  <c r="C6" i="6"/>
  <c r="C77" i="6"/>
  <c r="D77" i="6" s="1"/>
  <c r="C53" i="6"/>
  <c r="D53" i="6" s="1"/>
  <c r="C16" i="6"/>
  <c r="C26" i="6"/>
  <c r="D26" i="6" s="1"/>
  <c r="C94" i="6"/>
  <c r="D94" i="6" s="1"/>
  <c r="C37" i="6"/>
  <c r="D37" i="6" s="1"/>
  <c r="C87" i="6"/>
  <c r="D87" i="6" s="1"/>
  <c r="C13" i="6"/>
  <c r="D13" i="6" s="1"/>
  <c r="C80" i="6"/>
  <c r="D80" i="6" s="1"/>
  <c r="C33" i="6"/>
  <c r="D33" i="6" s="1"/>
  <c r="C7" i="6"/>
  <c r="D7" i="6" s="1"/>
  <c r="C43" i="6"/>
  <c r="D43" i="6" s="1"/>
  <c r="C14" i="6"/>
  <c r="D14" i="6" s="1"/>
  <c r="C118" i="6"/>
  <c r="D118" i="6" s="1"/>
  <c r="C66" i="6"/>
  <c r="D66" i="6" s="1"/>
  <c r="C96" i="6"/>
  <c r="C20" i="6"/>
  <c r="D20" i="6" s="1"/>
  <c r="C99" i="6"/>
  <c r="D99" i="6" s="1"/>
  <c r="C84" i="6"/>
  <c r="D84" i="6" s="1"/>
  <c r="D56" i="6"/>
  <c r="D9" i="6"/>
  <c r="D18" i="6"/>
  <c r="D95" i="6"/>
  <c r="D106" i="6"/>
  <c r="D5" i="6"/>
  <c r="D55" i="6"/>
  <c r="D35" i="6"/>
  <c r="D65" i="6"/>
  <c r="D25" i="6"/>
  <c r="D17" i="6"/>
  <c r="D16" i="6"/>
  <c r="D36" i="6"/>
  <c r="D75" i="6"/>
  <c r="F25" i="6"/>
  <c r="F15" i="6"/>
  <c r="D105" i="6"/>
  <c r="D45" i="6"/>
  <c r="D116" i="6"/>
  <c r="D15" i="6"/>
  <c r="D85" i="6"/>
  <c r="D6" i="6"/>
  <c r="D115" i="6"/>
  <c r="D96" i="6"/>
  <c r="F125" i="6" l="1"/>
</calcChain>
</file>

<file path=xl/sharedStrings.xml><?xml version="1.0" encoding="utf-8"?>
<sst xmlns="http://schemas.openxmlformats.org/spreadsheetml/2006/main" count="10600" uniqueCount="1411">
  <si>
    <t>FACTURE PROFORMA</t>
  </si>
  <si>
    <t>REF</t>
  </si>
  <si>
    <t>DESIGNATION</t>
  </si>
  <si>
    <t>QTE</t>
  </si>
  <si>
    <t>PRIX.U</t>
  </si>
  <si>
    <t>MONTANT HT</t>
  </si>
  <si>
    <t>POIDS/p EN g</t>
  </si>
  <si>
    <t>POIDS/p EN kg</t>
  </si>
  <si>
    <t>TOTAL</t>
  </si>
  <si>
    <t>B001</t>
  </si>
  <si>
    <t>B001  BOULON D'ASSEMBLAGE 404</t>
  </si>
  <si>
    <t>B002</t>
  </si>
  <si>
    <t>B002  AXE RESSORT ARRIERE 404</t>
  </si>
  <si>
    <t>B003</t>
  </si>
  <si>
    <t>B003  GOUJON TROMPETE 404</t>
  </si>
  <si>
    <t>B004</t>
  </si>
  <si>
    <t>B004  AXE DE FREIN 404</t>
  </si>
  <si>
    <t>B005</t>
  </si>
  <si>
    <t>B005  BAGUE DE CLOCHE 404</t>
  </si>
  <si>
    <t>B006</t>
  </si>
  <si>
    <t>B006  ECROU TROMPETE 404</t>
  </si>
  <si>
    <t>B007</t>
  </si>
  <si>
    <t>B007  BOULON COQUILLE 404</t>
  </si>
  <si>
    <t>B008</t>
  </si>
  <si>
    <t>B008  COLIS ECHAPPEMENT 404</t>
  </si>
  <si>
    <t>B009</t>
  </si>
  <si>
    <t>B009  LAME FREIN MAIN 404</t>
  </si>
  <si>
    <t>B012</t>
  </si>
  <si>
    <t>B012  ECROU FUSEE 404</t>
  </si>
  <si>
    <t>B013</t>
  </si>
  <si>
    <t>B013  TOC AMORTISSEUR 404</t>
  </si>
  <si>
    <t>B016</t>
  </si>
  <si>
    <t>B016 GOUJON COLLECTEUR 404</t>
  </si>
  <si>
    <t>B018</t>
  </si>
  <si>
    <t>B018  ECROU FUSEE 504</t>
  </si>
  <si>
    <t>B019</t>
  </si>
  <si>
    <t>B019  VIS DE GACHE 404</t>
  </si>
  <si>
    <t>B020.</t>
  </si>
  <si>
    <t>B020 SUPPORT MOTEUR 404 EP3</t>
  </si>
  <si>
    <t>B022</t>
  </si>
  <si>
    <t>B022  COLIS ECHAPPEMENT BV 404</t>
  </si>
  <si>
    <t>B023</t>
  </si>
  <si>
    <t>B023  CARRE DE BARRE 404</t>
  </si>
  <si>
    <t>B026</t>
  </si>
  <si>
    <t>B026  BOUCHON DE CHAUFFAGE PM 404</t>
  </si>
  <si>
    <t>B027</t>
  </si>
  <si>
    <t>B027  CAL RADIATEUR 404</t>
  </si>
  <si>
    <t>B038</t>
  </si>
  <si>
    <t>B038  NECESSAIRE CAPOT 404</t>
  </si>
  <si>
    <t>B041</t>
  </si>
  <si>
    <t>B041  TETE POMPETTE 404</t>
  </si>
  <si>
    <t>B047</t>
  </si>
  <si>
    <t>B047  BUTEE CARRE 404</t>
  </si>
  <si>
    <t>B048</t>
  </si>
  <si>
    <t>B048   SUPPORT MOTEUR 205</t>
  </si>
  <si>
    <t>B049</t>
  </si>
  <si>
    <t>B049  TOC DIRECTION 404</t>
  </si>
  <si>
    <t>B055</t>
  </si>
  <si>
    <t>B055  FREIN ROULEMENT AV 404</t>
  </si>
  <si>
    <t>B058</t>
  </si>
  <si>
    <t>B058  BUTEE DE TALONNAGE 404</t>
  </si>
  <si>
    <t>B067</t>
  </si>
  <si>
    <t>B067 COLIS ECHAPPEMENT D45</t>
  </si>
  <si>
    <t>B068</t>
  </si>
  <si>
    <t>B068 COLIS ECHAPPEMENT D48</t>
  </si>
  <si>
    <t>B070</t>
  </si>
  <si>
    <t>B070  TUBE D'EAU 404</t>
  </si>
  <si>
    <t>B071</t>
  </si>
  <si>
    <t>B071 BAS DE GLACE 404 D</t>
  </si>
  <si>
    <t>B072</t>
  </si>
  <si>
    <t>B072 BAS DE GLACE 404 G</t>
  </si>
  <si>
    <t>B073</t>
  </si>
  <si>
    <t>B073 BAS DE GLACE 504 PEUJEOT</t>
  </si>
  <si>
    <t>B074</t>
  </si>
  <si>
    <t>B074  BAS DE GLACE 205 D/AV</t>
  </si>
  <si>
    <t>B075</t>
  </si>
  <si>
    <t>B075  BAS DE GLACE 205 G/AV</t>
  </si>
  <si>
    <t>B077</t>
  </si>
  <si>
    <t>B077 PASTILLE DIAM 30</t>
  </si>
  <si>
    <t>B080</t>
  </si>
  <si>
    <t>B080 PASTILLE DIAM 32</t>
  </si>
  <si>
    <t>B081</t>
  </si>
  <si>
    <t>B081 BAS DE GLACE 205 D/AR</t>
  </si>
  <si>
    <t>B082</t>
  </si>
  <si>
    <t>B082 BAS DE GLACE 205 G/AR</t>
  </si>
  <si>
    <t>B085</t>
  </si>
  <si>
    <t>B085 BOUCHON DE VIDANGE</t>
  </si>
  <si>
    <t>B086</t>
  </si>
  <si>
    <t>B086 PASTILLE DIAM 40</t>
  </si>
  <si>
    <t>B087</t>
  </si>
  <si>
    <t>B087 TUBE D'EAU 504</t>
  </si>
  <si>
    <t>B089</t>
  </si>
  <si>
    <t>B089 NECESSAIRE BOUCHON DE GRAISSE 404</t>
  </si>
  <si>
    <t>B091</t>
  </si>
  <si>
    <t>B091 GACHE DE PORTE 504 DROITE</t>
  </si>
  <si>
    <t>B092</t>
  </si>
  <si>
    <t>B092 GACHE DE PORTE 504 GAUCHE</t>
  </si>
  <si>
    <t>B094</t>
  </si>
  <si>
    <t>B094 BOUCHON DE CHAUFFAGE GM 404</t>
  </si>
  <si>
    <t>B095</t>
  </si>
  <si>
    <t>B095 SILEMT BLOC 404</t>
  </si>
  <si>
    <t>B097</t>
  </si>
  <si>
    <t>B097 SERRURE CAPOT 404</t>
  </si>
  <si>
    <t>B099</t>
  </si>
  <si>
    <t>B099 SUPPORT FORME S</t>
  </si>
  <si>
    <t>B100</t>
  </si>
  <si>
    <t>B100 CROCHET CAPOT 404</t>
  </si>
  <si>
    <t>B101</t>
  </si>
  <si>
    <t>B101 TENDEUR ALT 504</t>
  </si>
  <si>
    <t>B104</t>
  </si>
  <si>
    <t>B104 PASTILLE DIAM 27</t>
  </si>
  <si>
    <t>B105</t>
  </si>
  <si>
    <t>B105 PASTILLE DIAM 36</t>
  </si>
  <si>
    <t>B106</t>
  </si>
  <si>
    <t>B106 PASTILLE DIAM 50</t>
  </si>
  <si>
    <t>B107</t>
  </si>
  <si>
    <t>B107 PASTILLE D25</t>
  </si>
  <si>
    <t>B108</t>
  </si>
  <si>
    <t>B108 PASTILLE D60</t>
  </si>
  <si>
    <t>B109</t>
  </si>
  <si>
    <t>B109 PASTILLE D21</t>
  </si>
  <si>
    <t>B111</t>
  </si>
  <si>
    <t>B111 PASTILLE DIAM 22</t>
  </si>
  <si>
    <t>B112</t>
  </si>
  <si>
    <t>B112 PASTILLE ASSIETTE DIAM 60.35</t>
  </si>
  <si>
    <t>B114</t>
  </si>
  <si>
    <t>B114 PASTILLE DIAM 53</t>
  </si>
  <si>
    <t>B115</t>
  </si>
  <si>
    <t>B115 PASTILLE DIAM 24</t>
  </si>
  <si>
    <t>B116</t>
  </si>
  <si>
    <t>B116 PASTILLE DIAM 20</t>
  </si>
  <si>
    <t>B118</t>
  </si>
  <si>
    <t>B118 PASTILLE DIAM 29</t>
  </si>
  <si>
    <t>B119</t>
  </si>
  <si>
    <t>B119 PASTILLE DIAM33</t>
  </si>
  <si>
    <t>B121</t>
  </si>
  <si>
    <t>B121 PASTILLE DIAM 35</t>
  </si>
  <si>
    <t>B122</t>
  </si>
  <si>
    <t>B122 PASTILLE DIAM 35.5</t>
  </si>
  <si>
    <t>B123</t>
  </si>
  <si>
    <t>B123 PASTILLE DIAM 41</t>
  </si>
  <si>
    <t>B124</t>
  </si>
  <si>
    <t>B124 PASTILLE DIAM 41.6</t>
  </si>
  <si>
    <t>B125</t>
  </si>
  <si>
    <t>B125 PASTILLE DIAM 44</t>
  </si>
  <si>
    <t>B126</t>
  </si>
  <si>
    <t>B126 PASTILLE DIAM 48</t>
  </si>
  <si>
    <t>B128</t>
  </si>
  <si>
    <t>B128 PASTILLE DIAM 51</t>
  </si>
  <si>
    <t>B129</t>
  </si>
  <si>
    <t>B129 PASTILLE DIAM 52</t>
  </si>
  <si>
    <t>B132</t>
  </si>
  <si>
    <t>B132  FIXE BATTERIE M12</t>
  </si>
  <si>
    <t>B136</t>
  </si>
  <si>
    <t>B136 PASTILLE 42</t>
  </si>
  <si>
    <t>B137</t>
  </si>
  <si>
    <t>B137 PASTILLE 36.6</t>
  </si>
  <si>
    <t>B138</t>
  </si>
  <si>
    <t>B138 PASTILLE D 15</t>
  </si>
  <si>
    <t>B139</t>
  </si>
  <si>
    <t>B139 PASTILLE D 37</t>
  </si>
  <si>
    <t>B140</t>
  </si>
  <si>
    <t>B140 PASTILLE 16</t>
  </si>
  <si>
    <t>B141</t>
  </si>
  <si>
    <t>B141 PASTILLE 18</t>
  </si>
  <si>
    <t>B142</t>
  </si>
  <si>
    <t>B142 PASTILLE 14</t>
  </si>
  <si>
    <t>B143</t>
  </si>
  <si>
    <t>B143 PASTILLE 17</t>
  </si>
  <si>
    <t>B144</t>
  </si>
  <si>
    <t>B144 PASTILLE D 19</t>
  </si>
  <si>
    <t>B145</t>
  </si>
  <si>
    <t>B145 PASTILLE 45</t>
  </si>
  <si>
    <t>B146</t>
  </si>
  <si>
    <t>B146 PASTILLE 56</t>
  </si>
  <si>
    <t>B147</t>
  </si>
  <si>
    <t>B147 PASTILLE 46</t>
  </si>
  <si>
    <t>F002  BRIDE AV GM FIAT 110</t>
  </si>
  <si>
    <t>F005  BRIDE RESSORT AV FIAT 65 PM</t>
  </si>
  <si>
    <t>F006  BRIDE AR FIAT 65 GM</t>
  </si>
  <si>
    <t>F009  BRIDE AR PM FIAT 65</t>
  </si>
  <si>
    <t>F018  BRIDE AV FIAT 65 GM</t>
  </si>
  <si>
    <t>F019</t>
  </si>
  <si>
    <t>F019 PASTILLE BLOC FIAT UNO</t>
  </si>
  <si>
    <t>F020</t>
  </si>
  <si>
    <t>F020 TUBE D'EAU FIAT UNO 46419454</t>
  </si>
  <si>
    <t>F021</t>
  </si>
  <si>
    <t>F021 TUBE D'EAU FIAT PUNTO 7545122</t>
  </si>
  <si>
    <t>F024</t>
  </si>
  <si>
    <t>F024 TUBE D'EAU FIAT PALIO</t>
  </si>
  <si>
    <t>F029</t>
  </si>
  <si>
    <t>F029 TUBE D'EAU FIAT PUNTO 2</t>
  </si>
  <si>
    <t>F030</t>
  </si>
  <si>
    <t>F030 TUBE D'EAU SIENNA</t>
  </si>
  <si>
    <t>FO002</t>
  </si>
  <si>
    <t>FO002 SILENT BLOC FORD RANGER</t>
  </si>
  <si>
    <t>FO003 BRIDE RESSORT FORD RANGER</t>
  </si>
  <si>
    <t>FO004</t>
  </si>
  <si>
    <t>FO004 CAOUTCHOUC DE RESSORT FORD RANGER</t>
  </si>
  <si>
    <t>FO005</t>
  </si>
  <si>
    <t>FO005 ECROU SEMI ARBRE FORD RANGER G</t>
  </si>
  <si>
    <t>FO006</t>
  </si>
  <si>
    <t>FO006 ECROU SEMI ARBRE FORD RANGER D</t>
  </si>
  <si>
    <t>FO007</t>
  </si>
  <si>
    <t>FO007 CAOUTCHOUC DE RESSORT GM  FORD RANGER</t>
  </si>
  <si>
    <t>FO009</t>
  </si>
  <si>
    <t>FO009 SILENT BLOC RESSORT AR FORD RANGER</t>
  </si>
  <si>
    <t>FO010</t>
  </si>
  <si>
    <t>FO010 RONDELLE ECROU SEMI ARBRE FORD RANGER</t>
  </si>
  <si>
    <t>FO011</t>
  </si>
  <si>
    <t>FO011 AXE ETRIER FORD RANGER PAS 125</t>
  </si>
  <si>
    <t>FO013</t>
  </si>
  <si>
    <t>FO013 ECROU DE ROUE FORD RANGER</t>
  </si>
  <si>
    <t>I001</t>
  </si>
  <si>
    <t>I001  BOULON SUSPENSION ISUZU</t>
  </si>
  <si>
    <t>I002</t>
  </si>
  <si>
    <t>I002  CAL SUSPENSION GM ISUZU</t>
  </si>
  <si>
    <t>I003  BRIDE RESSORT PM ISUZU</t>
  </si>
  <si>
    <t>I004</t>
  </si>
  <si>
    <t>I004  ECROU SUSPENSION ISUZU</t>
  </si>
  <si>
    <t>I005  BRIDE RESSORT GM ISUZU</t>
  </si>
  <si>
    <t>I006</t>
  </si>
  <si>
    <t>I006  CAL SUSPENSION PM ISUZU</t>
  </si>
  <si>
    <t>I007</t>
  </si>
  <si>
    <t>I007  ECROU SEMI ARBRE ISUZU</t>
  </si>
  <si>
    <t>I009</t>
  </si>
  <si>
    <t>I009  BOUCHON CARTER NM ISUZU</t>
  </si>
  <si>
    <t>I010</t>
  </si>
  <si>
    <t>I010  JEU SUSPENSION ISUZU</t>
  </si>
  <si>
    <t>I011</t>
  </si>
  <si>
    <t>I011  BOULON D'ASSEMBLAGE PM ISUZU</t>
  </si>
  <si>
    <t>I012</t>
  </si>
  <si>
    <t>I012  CAOUTCHOUC DE RESSORT GM ISUZU</t>
  </si>
  <si>
    <t>I013</t>
  </si>
  <si>
    <t>I013  CAOUTCHOUC DE RESSORT PM ISUZU</t>
  </si>
  <si>
    <t>I019</t>
  </si>
  <si>
    <t>I019  SYLIMBLOC AV TRAIN PM KB26 ISUZU</t>
  </si>
  <si>
    <t>I020</t>
  </si>
  <si>
    <t>I020  SYLIMBLOC BRAS AV GM KB26 ISUZU</t>
  </si>
  <si>
    <t>I021</t>
  </si>
  <si>
    <t>I021  BUTEE DE RESSORT TFR ISUZU</t>
  </si>
  <si>
    <t>I022</t>
  </si>
  <si>
    <t>I022  BUTEE DE RESSORT KB26 ISUZU</t>
  </si>
  <si>
    <t>I023  BRIDE TFR ISUZU</t>
  </si>
  <si>
    <t>I025</t>
  </si>
  <si>
    <t>I025  ECROU DE ROUE TFR ISUZU</t>
  </si>
  <si>
    <t>I027</t>
  </si>
  <si>
    <t>I027  SILEMT-BLOC TRIANGLE SUP KB26 ISUZU</t>
  </si>
  <si>
    <t>I031</t>
  </si>
  <si>
    <t>I031  BUTEE DE TALONNAGE AV ISUZU</t>
  </si>
  <si>
    <t>I032</t>
  </si>
  <si>
    <t>I032  FREIN ROULEMENT ISUZU</t>
  </si>
  <si>
    <t>I034</t>
  </si>
  <si>
    <t>I034  ECROU DE ROUE KB26 ISUZU</t>
  </si>
  <si>
    <t>I035</t>
  </si>
  <si>
    <t>I035  SILEMT-BLOC TRIANGLE SUP TFR ISUZU</t>
  </si>
  <si>
    <t>I039</t>
  </si>
  <si>
    <t>I039  GOUJON DE ROUE ISUZU</t>
  </si>
  <si>
    <t>I040</t>
  </si>
  <si>
    <t>I040  GOUJON DE ROUE COMPLET ISUZU</t>
  </si>
  <si>
    <t>I041</t>
  </si>
  <si>
    <t>I041 CAOUTCHOUC  ROULEMENT CENTRE ISUZU</t>
  </si>
  <si>
    <t>I042</t>
  </si>
  <si>
    <t>I042 SILEM BLOC BARRE TIRANT ISUZU</t>
  </si>
  <si>
    <t>I043</t>
  </si>
  <si>
    <t>I043  SILEMT-BLOC ISUZU</t>
  </si>
  <si>
    <t>I044</t>
  </si>
  <si>
    <t>I044  SILEMT-BLOC TRAINGLE INF ISUZU</t>
  </si>
  <si>
    <t>I047</t>
  </si>
  <si>
    <t>I047  ANNEAU ECHAPPEMENT ISUZU</t>
  </si>
  <si>
    <t>I048</t>
  </si>
  <si>
    <t>I048  BOULON AXE RESSORT ISUZU</t>
  </si>
  <si>
    <t>I052</t>
  </si>
  <si>
    <t>I052  CAOUTCHOU DE BARRE ISUZU</t>
  </si>
  <si>
    <t>I054</t>
  </si>
  <si>
    <t>I054  COIN AR ISUZU G408</t>
  </si>
  <si>
    <t>I055</t>
  </si>
  <si>
    <t>I055  COIN AR ISUZU D 409</t>
  </si>
  <si>
    <t>I056</t>
  </si>
  <si>
    <t>I056  BAGUE ECHAPPEMENT ISUZU</t>
  </si>
  <si>
    <t>I059</t>
  </si>
  <si>
    <t>I059  AXE DIRECTION ISUZU</t>
  </si>
  <si>
    <t>I060</t>
  </si>
  <si>
    <t>I060  RONDELLE SABOT DE FREIN ISUZU</t>
  </si>
  <si>
    <t>I063</t>
  </si>
  <si>
    <t>I063  NECESSAIRE AXE DIRECTION ISUZU</t>
  </si>
  <si>
    <t>I066</t>
  </si>
  <si>
    <t>I066  ROULEMENT CENTRE ISUZU 8-94222-972-OA KB</t>
  </si>
  <si>
    <t>I067</t>
  </si>
  <si>
    <t>I067  RACCORD LONG ISUZU</t>
  </si>
  <si>
    <t>I070</t>
  </si>
  <si>
    <t>I070  RACCORD REFROIDISSEUR ISUZU</t>
  </si>
  <si>
    <t>I071</t>
  </si>
  <si>
    <t>I071  RACCORD POMPE A EAU ISUZU</t>
  </si>
  <si>
    <t>I072</t>
  </si>
  <si>
    <t>I072  BOULON AMORTISSEUR ISUZU</t>
  </si>
  <si>
    <t>I073</t>
  </si>
  <si>
    <t>I073  BOULON D'ASSEMBLAGE ISUZU GM</t>
  </si>
  <si>
    <t>I074</t>
  </si>
  <si>
    <t>I074  CAOUTCHOU STABILISATRICE ISUZU</t>
  </si>
  <si>
    <t>I075</t>
  </si>
  <si>
    <t>I075  BUTEE DE TALONNAGE ROND ISUZU</t>
  </si>
  <si>
    <t>I076</t>
  </si>
  <si>
    <t>I076  BOULON CHAPPE CARDON+ECROU ISUZU</t>
  </si>
  <si>
    <t>I078</t>
  </si>
  <si>
    <t>I078 CHARNIERE DE PORTE GAUCHE</t>
  </si>
  <si>
    <t>I079</t>
  </si>
  <si>
    <t>I079 CHARNIERE DE PORTE DROITE</t>
  </si>
  <si>
    <t>I080</t>
  </si>
  <si>
    <t>I080 SUPPORT SUSPENSION TFR</t>
  </si>
  <si>
    <t>I081</t>
  </si>
  <si>
    <t>I081 BOITIER DIRECTION ISUZU TFR</t>
  </si>
  <si>
    <t>I082</t>
  </si>
  <si>
    <t>I082 CHARNIERE DE PORTE NM DROITE</t>
  </si>
  <si>
    <t>I083</t>
  </si>
  <si>
    <t>I083 CHARNIERE DE PORTE NM GAUCHE</t>
  </si>
  <si>
    <t>I086</t>
  </si>
  <si>
    <t>I086 TUBE D'EAU Y9 CV</t>
  </si>
  <si>
    <t>I087</t>
  </si>
  <si>
    <t>I087  BAS DE GLACE ISUZU</t>
  </si>
  <si>
    <t>I088</t>
  </si>
  <si>
    <t>I088 SUPPORT ECHAPPEMENT ISUZU</t>
  </si>
  <si>
    <t>I089</t>
  </si>
  <si>
    <t>I089  SUPPORT BRAS STABILISATRICE</t>
  </si>
  <si>
    <t>I093</t>
  </si>
  <si>
    <t>I093 TUBE D EAU 10 CV</t>
  </si>
  <si>
    <t>I095</t>
  </si>
  <si>
    <t>I095  BOITIER DIRECTION KB26 ISUZU</t>
  </si>
  <si>
    <t>I096</t>
  </si>
  <si>
    <t>I096 DEMI CARTER ISUZU 2500 10 CV</t>
  </si>
  <si>
    <t>I098</t>
  </si>
  <si>
    <t>I098   894440608 ROULEMENT CENTRE TFR 9CV</t>
  </si>
  <si>
    <t>I100</t>
  </si>
  <si>
    <t>I100  AXE ETRIER DE FREIN</t>
  </si>
  <si>
    <t>I101</t>
  </si>
  <si>
    <t>I101  JEUX DE RESSORT FREIN ISUZU</t>
  </si>
  <si>
    <t>I103</t>
  </si>
  <si>
    <t>I103  JEUX DE RESSORT FREIN ISUZU KB26</t>
  </si>
  <si>
    <t>I105</t>
  </si>
  <si>
    <t>I105 AXE DE FREIN ISUZU</t>
  </si>
  <si>
    <t>I107</t>
  </si>
  <si>
    <t>I107 BAGUE PONT AR</t>
  </si>
  <si>
    <t>I109</t>
  </si>
  <si>
    <t>I109 CAGE GRAISSE ISUZU</t>
  </si>
  <si>
    <t>I111</t>
  </si>
  <si>
    <t>I111 PLAQUE RESSORT TFR</t>
  </si>
  <si>
    <t>I114</t>
  </si>
  <si>
    <t>I114 BIELLE DIRECTION COMPLET ISUZU</t>
  </si>
  <si>
    <t>I115</t>
  </si>
  <si>
    <t>I115 BUTEE CAPOT     ISUZU</t>
  </si>
  <si>
    <t>I116</t>
  </si>
  <si>
    <t>I116 PISTON ETRIER ISUZU TFR MOD2</t>
  </si>
  <si>
    <t>I122</t>
  </si>
  <si>
    <t>I122 BRIDE ISUZU TFR ZINGUE</t>
  </si>
  <si>
    <t>I123</t>
  </si>
  <si>
    <t>I123 JOINT CARTER TFR</t>
  </si>
  <si>
    <t>I129</t>
  </si>
  <si>
    <t>I129 BRIDE DE RESSORT GM ZINGUE</t>
  </si>
  <si>
    <t>I130</t>
  </si>
  <si>
    <t>I130 GACHE DE PORTE ISUZU KB TFR FASTER</t>
  </si>
  <si>
    <t>I132</t>
  </si>
  <si>
    <t>I132 PISTON ETRIE ISUZU KB CHROME</t>
  </si>
  <si>
    <t>I134</t>
  </si>
  <si>
    <t>I134 VIS DE GACHE ISUZU</t>
  </si>
  <si>
    <t>I135</t>
  </si>
  <si>
    <t>I135 LAME DE FREIN ISUZU D</t>
  </si>
  <si>
    <t>I136</t>
  </si>
  <si>
    <t>I136 LAME DE FREIN ISUZU G</t>
  </si>
  <si>
    <t>I137</t>
  </si>
  <si>
    <t>I137 ECROU DE ROUE TFR CHROME</t>
  </si>
  <si>
    <t>I138</t>
  </si>
  <si>
    <t>I138 COLLIER ISUZU TFR</t>
  </si>
  <si>
    <t>I139</t>
  </si>
  <si>
    <t>I139 SUPPORT COLLIER ISUZU TFR</t>
  </si>
  <si>
    <t>I140</t>
  </si>
  <si>
    <t>I140 FOURCHETTE D'EMBRAYAGE ISUZU</t>
  </si>
  <si>
    <t>I143</t>
  </si>
  <si>
    <t>I143 ECROUE DE ROUE ISUZU 8-97229212-2</t>
  </si>
  <si>
    <t>I144</t>
  </si>
  <si>
    <t>I144 REGLAGE FREIN ISUZU TFR RH</t>
  </si>
  <si>
    <t>I145</t>
  </si>
  <si>
    <t>I145 REGLAGE FREIN ISUZU TFR LH</t>
  </si>
  <si>
    <t>I148 BRIDE RESSORT TFR RENFORCE</t>
  </si>
  <si>
    <t>I149</t>
  </si>
  <si>
    <t>I149 POIGNET PORTE AR ISUZU CABINE 894217994-0</t>
  </si>
  <si>
    <t>I150</t>
  </si>
  <si>
    <t>I150 SERRURE CAPOT ISUZU TFR 894478133-1</t>
  </si>
  <si>
    <t>I152</t>
  </si>
  <si>
    <t>I152 BRIDE ISUZU TFR RENFORCEE ZINGUEE</t>
  </si>
  <si>
    <t>I158</t>
  </si>
  <si>
    <t>I158 ROULEMENT CENTRE 10CH</t>
  </si>
  <si>
    <t>I161</t>
  </si>
  <si>
    <t>I161 BOULON D'ASSEMBLAGE DMAX</t>
  </si>
  <si>
    <t>I162</t>
  </si>
  <si>
    <t>I162 JUMELLE DOUBLE COMPLET</t>
  </si>
  <si>
    <t>I163</t>
  </si>
  <si>
    <t>I163 CAOUTCHOUC DE RESSORT ISUZU MM  NPR-NKR</t>
  </si>
  <si>
    <t>I164</t>
  </si>
  <si>
    <t>I164 SUPPORT CABINE DMAX</t>
  </si>
  <si>
    <t>I165</t>
  </si>
  <si>
    <t>I165 JUMELLE SIMPLE ISUZU NPR</t>
  </si>
  <si>
    <t>I166</t>
  </si>
  <si>
    <t>I166 JOINT PIPETTE D'EAU</t>
  </si>
  <si>
    <t>I167</t>
  </si>
  <si>
    <t>I167 JOINT CORPS THERMOSTA</t>
  </si>
  <si>
    <t>I168</t>
  </si>
  <si>
    <t>I168 GOUJON DE ROUE ISUZU GM</t>
  </si>
  <si>
    <t>I169</t>
  </si>
  <si>
    <t>I169 CAOUTCHOUC DE BARRE D'MAX MM</t>
  </si>
  <si>
    <t>I170</t>
  </si>
  <si>
    <t>I170 ECROU FUSEE ISUZU</t>
  </si>
  <si>
    <t>I171</t>
  </si>
  <si>
    <t>I171 SUPPORT MOTEUR ISUZU D</t>
  </si>
  <si>
    <t>I172</t>
  </si>
  <si>
    <t>I172 REGLAGE FREIN ISUZU TFR D</t>
  </si>
  <si>
    <t>I173</t>
  </si>
  <si>
    <t>I173 REGLAGE FREIN TFR G</t>
  </si>
  <si>
    <t>I174</t>
  </si>
  <si>
    <t>I174 SUPPORT MOTEUR ISUZU G</t>
  </si>
  <si>
    <t>I176</t>
  </si>
  <si>
    <t>I176 REGLAGE DE FREIN KB</t>
  </si>
  <si>
    <t>I177</t>
  </si>
  <si>
    <t>I177 FIXE BATTERIE ISUZU  BLANC</t>
  </si>
  <si>
    <t>I178</t>
  </si>
  <si>
    <t>I178 ARBRE TRANSMISSION ISUZU TFR 9CV</t>
  </si>
  <si>
    <t>I179</t>
  </si>
  <si>
    <t>I179 FIXE BATTERIE ISUZU NOIR</t>
  </si>
  <si>
    <t>I181</t>
  </si>
  <si>
    <t>I181 ARBRE TRANSMISSION ISUZU TFR 10CV</t>
  </si>
  <si>
    <t>I183</t>
  </si>
  <si>
    <t>I183  BRIDE DE RESSORT D'MAX</t>
  </si>
  <si>
    <t>I185</t>
  </si>
  <si>
    <t>I185 NECESSAIRE STABILISATRICE TFR ISUZU</t>
  </si>
  <si>
    <t>MI01  BRIDE MITSHI BITCHI</t>
  </si>
  <si>
    <t>MI02 CAOUTCHOUC DE RESSORT MITSIBITCHI GM</t>
  </si>
  <si>
    <t>MI03 CAOUTCHOUC DE RESSORT MITSIBITCHI MM</t>
  </si>
  <si>
    <t>MI04 CAOUTCHOUC DE RESSORT MITSIBITCHI PM</t>
  </si>
  <si>
    <t>MI05 BOULON D'ASSEMBLAGE MITSIBITCHI+TAYOTA</t>
  </si>
  <si>
    <t>MI08 ECROU DE ROUE MITSUBITCHI</t>
  </si>
  <si>
    <t>MI11 JUMELLE MITSUBISHI</t>
  </si>
  <si>
    <t>MI12 SILENT BLOC MITSUBITCHI</t>
  </si>
  <si>
    <t>MI13 JUMELLE COMPLET MITSUBISHI NM</t>
  </si>
  <si>
    <t>MI14 JOINT CARTER MITSUBISHI</t>
  </si>
  <si>
    <t>MI15 FOURCHETTE D'EMBRAYAGE MITSUBICHI L200</t>
  </si>
  <si>
    <t>MI16 TUBE D'EAU MITSUBITCHI</t>
  </si>
  <si>
    <t>MI17 BRIDE MITSUBITCHI SPORTERO</t>
  </si>
  <si>
    <t>MI18 GOUJON DE ROUE MITSIBITCHI GM AR</t>
  </si>
  <si>
    <t>MI19 GOUJON DE ROUE MITSIBITCHI PM AV</t>
  </si>
  <si>
    <t>MI20 NECESSAIRE STABILISATRICE MITSUBITCHI</t>
  </si>
  <si>
    <t>MI21 TUBE D'EAU MITSUBITCHI L200 K74     NM   FD370178</t>
  </si>
  <si>
    <t>MI22 TUBE D'EAU MITSUBITCHI L200 K64   NM  FD370177</t>
  </si>
  <si>
    <t>R001</t>
  </si>
  <si>
    <t>R001  FREIN BEINDIX MAZOUT505</t>
  </si>
  <si>
    <t>R002</t>
  </si>
  <si>
    <t>R002  FREIN BEINDIX ESSENCE 502</t>
  </si>
  <si>
    <t>R005</t>
  </si>
  <si>
    <t>R005  GOUJON DE ROUE R4/GM RENAULT</t>
  </si>
  <si>
    <t>R006</t>
  </si>
  <si>
    <t>R006  ECROU R4/R5 RENAULT</t>
  </si>
  <si>
    <t>R007</t>
  </si>
  <si>
    <t>R007  BAS DE GLACE CITROUEN GAUCHE</t>
  </si>
  <si>
    <t>R008</t>
  </si>
  <si>
    <t>R008  BAS DE GLACE CITROUEN DROITE</t>
  </si>
  <si>
    <t>R010</t>
  </si>
  <si>
    <t>R010 COLIS COLLECTEUR RENFORCE</t>
  </si>
  <si>
    <t>R013</t>
  </si>
  <si>
    <t>R013 VIS DE GACHE PEUGOT RENAULT</t>
  </si>
  <si>
    <t>R014</t>
  </si>
  <si>
    <t>R014 COLIS ECHAPPEMENT STANDARD D 49-50-51</t>
  </si>
  <si>
    <t>T001</t>
  </si>
  <si>
    <t>T001 DURIT</t>
  </si>
  <si>
    <t>T051</t>
  </si>
  <si>
    <t>T051 MEMBRANNE</t>
  </si>
  <si>
    <t>T053</t>
  </si>
  <si>
    <t>T053 CAL AMORTISSEUR N 3</t>
  </si>
  <si>
    <t>T067</t>
  </si>
  <si>
    <t>T067 CAL AMORTISSEUR N°4</t>
  </si>
  <si>
    <t>TF04</t>
  </si>
  <si>
    <t>TF04  TUBE DE FREIN 401 415 404</t>
  </si>
  <si>
    <t>TF05</t>
  </si>
  <si>
    <t>TF05  TUBE DE FREIN 401 275 404</t>
  </si>
  <si>
    <t>TF06</t>
  </si>
  <si>
    <t>TF06  TUBE DE FREIN 401 010 404</t>
  </si>
  <si>
    <t>TF07</t>
  </si>
  <si>
    <t>TF07  TUBE DE FREIN 400 815 404</t>
  </si>
  <si>
    <t>TF08</t>
  </si>
  <si>
    <t>TF08  TUBE DE FREIN 400 780 404</t>
  </si>
  <si>
    <t>TF09</t>
  </si>
  <si>
    <t>TF09  TUBE DE FREIN 400 680 404</t>
  </si>
  <si>
    <t>TF10</t>
  </si>
  <si>
    <t>TF10  TUBE DE FREIN 400 610 404</t>
  </si>
  <si>
    <t>TF11</t>
  </si>
  <si>
    <t>TF11  TUBE DE FREIN 400 475 404</t>
  </si>
  <si>
    <t>TF114</t>
  </si>
  <si>
    <t>TF114 TUBE DE FREIN F1000-100/13 NM-100</t>
  </si>
  <si>
    <t>TF13</t>
  </si>
  <si>
    <t>TF13  TUBE DE FREIN 400 350 404</t>
  </si>
  <si>
    <t>TF14</t>
  </si>
  <si>
    <t>TF14  TUBE DE FREIN 500 950 504</t>
  </si>
  <si>
    <t>TF15</t>
  </si>
  <si>
    <t>TF15  TUBE DE FREIN 500 725 504</t>
  </si>
  <si>
    <t>TF31</t>
  </si>
  <si>
    <t>TF31  TUBE DE FREIN I0500 ISUZU</t>
  </si>
  <si>
    <t>TF32</t>
  </si>
  <si>
    <t>TF32  TUBE DE FREIN I0600 ISUZU</t>
  </si>
  <si>
    <t>TF34</t>
  </si>
  <si>
    <t>TF34  TUBE DE FREIN I0800 ISUZU</t>
  </si>
  <si>
    <t>TF35</t>
  </si>
  <si>
    <t>TF35  TUBE DE FREIN I1000 ISUZU</t>
  </si>
  <si>
    <t>TF36</t>
  </si>
  <si>
    <t>TF36  TUBE DE FREIN I1200 ISUZU</t>
  </si>
  <si>
    <t>TF37</t>
  </si>
  <si>
    <t>TF37  TUBE DE FREIN I1500 ISUZU</t>
  </si>
  <si>
    <t>TF39</t>
  </si>
  <si>
    <t>TF39  TUBE DE FREIN 501 050 504</t>
  </si>
  <si>
    <t>TF48</t>
  </si>
  <si>
    <t>TF48  JUMELLE SIMPLE ISUZU</t>
  </si>
  <si>
    <t>TF56</t>
  </si>
  <si>
    <t>TF56  TOC DIRECTION ISUZU</t>
  </si>
  <si>
    <t>TF57</t>
  </si>
  <si>
    <t>TF57  JUMELLE DOUBLE ISUZU</t>
  </si>
  <si>
    <t>TF62</t>
  </si>
  <si>
    <t>TF62  SUPPORT CABINE TFR</t>
  </si>
  <si>
    <t>TF69</t>
  </si>
  <si>
    <t>TF69  TUBE DE FREIN F0700 F110</t>
  </si>
  <si>
    <t>TF70</t>
  </si>
  <si>
    <t>TF70  TUBE DE FREIN F1000 F110</t>
  </si>
  <si>
    <t>TF76</t>
  </si>
  <si>
    <t>TF76  TUBE DE FREIN F0700/13-100</t>
  </si>
  <si>
    <t>TF85</t>
  </si>
  <si>
    <t>TF85  TUBE DE FREIN TIGROTO F1400/13-125</t>
  </si>
  <si>
    <t xml:space="preserve">ROUE  JAMEL </t>
  </si>
  <si>
    <t>TF03</t>
  </si>
  <si>
    <t>TF03  TUBE DE FREIN 401 860 404</t>
  </si>
  <si>
    <t>TF12</t>
  </si>
  <si>
    <t>TF12  TUBE DE FREIN 400 375 404</t>
  </si>
  <si>
    <t>TF16</t>
  </si>
  <si>
    <t>TF16  TUBE DE FREIN 500 650 504</t>
  </si>
  <si>
    <t>TF17</t>
  </si>
  <si>
    <t>TF17  TUBE DE FREIN 500 625 504</t>
  </si>
  <si>
    <t>TF18</t>
  </si>
  <si>
    <t>TF18  TUBE DE FREIN 500 600 504</t>
  </si>
  <si>
    <t>TF19</t>
  </si>
  <si>
    <t>TF19  TUBE DE FREIN 500 550 504</t>
  </si>
  <si>
    <t>TF20</t>
  </si>
  <si>
    <t>TF20  TUBE DE FREIN 500 500 504</t>
  </si>
  <si>
    <t>TF21</t>
  </si>
  <si>
    <t>TF21  TUBE DE FREIN 500 450 504</t>
  </si>
  <si>
    <t>TF22</t>
  </si>
  <si>
    <t>TF22  TUBE DE FREIN 500 325 504</t>
  </si>
  <si>
    <t>TF23</t>
  </si>
  <si>
    <t>TF23  TUBE DE FREIN OM0500 OM40</t>
  </si>
  <si>
    <t>TF24</t>
  </si>
  <si>
    <t>TF24  TUBE DE FREIN OM0600 OM40</t>
  </si>
  <si>
    <t>TF25</t>
  </si>
  <si>
    <t>TF25  TUBE DE FREIN OM0700 OM40</t>
  </si>
  <si>
    <t>TF26</t>
  </si>
  <si>
    <t>TF26  TUBE DE FREIN OM0800 OM40</t>
  </si>
  <si>
    <t>TF27</t>
  </si>
  <si>
    <t>TF27  TUBE DE FREIN OM1000 OM40</t>
  </si>
  <si>
    <t>TF28</t>
  </si>
  <si>
    <t>TF28  TUBE DE FREIN OM1200 OM40</t>
  </si>
  <si>
    <t>TF29</t>
  </si>
  <si>
    <t>TF29  TUBE DE FREIN OM1500 OM40</t>
  </si>
  <si>
    <t>TF30</t>
  </si>
  <si>
    <t>TF30  TUBE DE FREIN OM1800 OM40</t>
  </si>
  <si>
    <t>TF33</t>
  </si>
  <si>
    <t>TF33  TUBE DE FREIN I0700 ISUZU</t>
  </si>
  <si>
    <t>TF38</t>
  </si>
  <si>
    <t>TF38  TUBE DE FREIN I1800 ISUZU</t>
  </si>
  <si>
    <t>TF40</t>
  </si>
  <si>
    <t>TF40  TUBE DE FREIN 501 400 504</t>
  </si>
  <si>
    <t>TF41</t>
  </si>
  <si>
    <t>TF41  TUBE DE FREIN 501 600 504</t>
  </si>
  <si>
    <t>TF49</t>
  </si>
  <si>
    <t>TF49  TOC DIRECTION OM40</t>
  </si>
  <si>
    <t>TF52</t>
  </si>
  <si>
    <t>TF52  TUBE DE FREIN (502 600 )</t>
  </si>
  <si>
    <t>TF54</t>
  </si>
  <si>
    <t>TF54  TUBE DE FREIN (I3000)</t>
  </si>
  <si>
    <t>TF63</t>
  </si>
  <si>
    <t>TF63  SUPPORT CABINE KB26</t>
  </si>
  <si>
    <t>TF71</t>
  </si>
  <si>
    <t>TF71  TUBE DE FREIN F1200 F110</t>
  </si>
  <si>
    <t>TF72</t>
  </si>
  <si>
    <t>TF72  TUBE DE FREIN F1400 F110</t>
  </si>
  <si>
    <t>TF73</t>
  </si>
  <si>
    <t>TF73  TUBE DE FREIN F1800 F110</t>
  </si>
  <si>
    <t>TF75</t>
  </si>
  <si>
    <t>TF75  TUBE DE FREIN 500 250</t>
  </si>
  <si>
    <t>TF77</t>
  </si>
  <si>
    <t>TF77  TUBE DE FREIN F1000/13-100</t>
  </si>
  <si>
    <t>TF78</t>
  </si>
  <si>
    <t>TF78  TUBE DE FREIN F1200/13-100</t>
  </si>
  <si>
    <t>TF79</t>
  </si>
  <si>
    <t>TF79  TUBE DE FREIN F1400/13-100</t>
  </si>
  <si>
    <t>TF80</t>
  </si>
  <si>
    <t>TF80 SILEMT BLOC 207 MERCEDESS</t>
  </si>
  <si>
    <t>TF81</t>
  </si>
  <si>
    <t>TF81  TUBE DE FREIN 500525</t>
  </si>
  <si>
    <t>TF82</t>
  </si>
  <si>
    <t>TF82  TUBE DE FREIN TIGROTO F0700/13 -125</t>
  </si>
  <si>
    <t>TF83</t>
  </si>
  <si>
    <t>TF83  TUBE DE FREIN TIGROTO F1000/13-125</t>
  </si>
  <si>
    <t>TF84</t>
  </si>
  <si>
    <t>TF84  TUBE DE FREIN TIGROTO F1200/13-125</t>
  </si>
  <si>
    <t>TF86</t>
  </si>
  <si>
    <t>TF86 TUBE DE FREIN 502 000</t>
  </si>
  <si>
    <t>TF87</t>
  </si>
  <si>
    <t>TF87 TUBE DE FREIN 402 000</t>
  </si>
  <si>
    <t>TF88</t>
  </si>
  <si>
    <t>TF88 TUBE DE FREIN OM2500</t>
  </si>
  <si>
    <t>TF89</t>
  </si>
  <si>
    <t>TF89 TUBE DE FREIN 400 250</t>
  </si>
  <si>
    <t>TF90</t>
  </si>
  <si>
    <t>TF90 TUBE DE FREIN 402 100</t>
  </si>
  <si>
    <t>TF91</t>
  </si>
  <si>
    <t>TF91 TUBE DE FREIN 501 860</t>
  </si>
  <si>
    <t>TF92</t>
  </si>
  <si>
    <t>TF92 TUBE DE FREIN 501 200</t>
  </si>
  <si>
    <t>TF93</t>
  </si>
  <si>
    <t>TF93 TUBE DE FREIN 500 200</t>
  </si>
  <si>
    <t>TF94</t>
  </si>
  <si>
    <t>TF94 TUBE DE FREIN 400 900</t>
  </si>
  <si>
    <t>TF95</t>
  </si>
  <si>
    <t>TF95 TUBE DE FREIN 400 300</t>
  </si>
  <si>
    <t>TF96</t>
  </si>
  <si>
    <t>TF96 TUBE DE FREIN I2500</t>
  </si>
  <si>
    <t>TF97</t>
  </si>
  <si>
    <t>TF97 TUBE DE FREIN SML:1M</t>
  </si>
  <si>
    <t>TF98</t>
  </si>
  <si>
    <t>TF98 TUBE DE FREIN SML: 0.5M</t>
  </si>
  <si>
    <t>TF99</t>
  </si>
  <si>
    <t>TF99 TUBE DE FREIN 502 400</t>
  </si>
  <si>
    <t>TF100</t>
  </si>
  <si>
    <t>TF100 TUBE DE FREIN F1800/13-100</t>
  </si>
  <si>
    <t>TF101</t>
  </si>
  <si>
    <t>TF101 TUBE DE FREIN TIGROTO F1800/13-125</t>
  </si>
  <si>
    <t>TF102</t>
  </si>
  <si>
    <t>TF102 TUBE DE FREIN 502500</t>
  </si>
  <si>
    <t>TF103</t>
  </si>
  <si>
    <t>TF103 TUBE DE FREIN 502800</t>
  </si>
  <si>
    <t>TF104</t>
  </si>
  <si>
    <t>TF104 TUBE DE FREIN SML=75CM</t>
  </si>
  <si>
    <t>TF105</t>
  </si>
  <si>
    <t>TF105 TUBE DE FREIN SML=60CM</t>
  </si>
  <si>
    <t>TF106</t>
  </si>
  <si>
    <t>TF106 TUBE DE FREIN 403000</t>
  </si>
  <si>
    <t>TF107</t>
  </si>
  <si>
    <t>TF107 TUBE DE FREIN 200 850</t>
  </si>
  <si>
    <t>TF108</t>
  </si>
  <si>
    <t>TF108 TUBE DE FREIN F0800 F110</t>
  </si>
  <si>
    <t>TF109</t>
  </si>
  <si>
    <t>TF109 TUBE DE FREIN 503 000</t>
  </si>
  <si>
    <t>TF113</t>
  </si>
  <si>
    <t>TF113 TUBE DE FREIN F0700-100/13 NM-100</t>
  </si>
  <si>
    <t>TF115</t>
  </si>
  <si>
    <t>TF115 TUBE DE FREIN F1200-100/13 NM-100</t>
  </si>
  <si>
    <t>TF116</t>
  </si>
  <si>
    <t>TF116 TUBE DE FREIN F1400-100/13 NM-100</t>
  </si>
  <si>
    <t>TF117</t>
  </si>
  <si>
    <t>TF117 TUBE DE FREIN 501800 SUIVANT MODÈLE</t>
  </si>
  <si>
    <t>TF118</t>
  </si>
  <si>
    <t>TF118 TUBE DE FREIN 402 500</t>
  </si>
  <si>
    <t>TF119</t>
  </si>
  <si>
    <t>TF119 TUBE DE FREIN 502 200</t>
  </si>
  <si>
    <t>TF120</t>
  </si>
  <si>
    <t>TF120 TUBE DE FREIN 205 700</t>
  </si>
  <si>
    <t>TF121</t>
  </si>
  <si>
    <t>TF121 TUBE DE FREIN 205 1000</t>
  </si>
  <si>
    <t>TF122</t>
  </si>
  <si>
    <t>TF122 TUBE DE FREIN 205 1200</t>
  </si>
  <si>
    <t>TF123</t>
  </si>
  <si>
    <t>TF123 TUBE DE FREIN F2000  F110</t>
  </si>
  <si>
    <t>TF124</t>
  </si>
  <si>
    <t>TF124 TUBE DE FREIN F1100  F110</t>
  </si>
  <si>
    <t>TF125</t>
  </si>
  <si>
    <t>TF125 TUBE DE FREIN 205400</t>
  </si>
  <si>
    <t>TF126</t>
  </si>
  <si>
    <t>TF126 TUDE DE FREIN 205500</t>
  </si>
  <si>
    <t>TF127</t>
  </si>
  <si>
    <t>TF127 TUBE DE FREIN 205600</t>
  </si>
  <si>
    <t>TF128</t>
  </si>
  <si>
    <t>TF128 TUBE DE FREIN 205750</t>
  </si>
  <si>
    <t>TF134</t>
  </si>
  <si>
    <t>TF134 TUBE DE FREIN 500 150</t>
  </si>
  <si>
    <t>TF135</t>
  </si>
  <si>
    <t>TF135 TUBE DE FREIN 404 402 200</t>
  </si>
  <si>
    <t>TF136</t>
  </si>
  <si>
    <t>TF136 TUBE DE FREIN 400 150</t>
  </si>
  <si>
    <t>TF137</t>
  </si>
  <si>
    <t>TF137 TUBE DE FREIN 205700</t>
  </si>
  <si>
    <t>TF138</t>
  </si>
  <si>
    <t>TF138 TUBE DE FREIN 2051000</t>
  </si>
  <si>
    <t>TF139</t>
  </si>
  <si>
    <t>TF139 TUBE DE FREIN TIGROTO F0500 13/125</t>
  </si>
  <si>
    <t>TF144</t>
  </si>
  <si>
    <t>TF144 TUBE DE FREIN 205 500</t>
  </si>
  <si>
    <t>TF146</t>
  </si>
  <si>
    <t>TF146 TUBE DE FREIN 205 800</t>
  </si>
  <si>
    <t>TF147</t>
  </si>
  <si>
    <t>TF147 TUBE DE FREIN 205 1500</t>
  </si>
  <si>
    <t>TF148</t>
  </si>
  <si>
    <t>TF148 TUBE DE FREIN 205 2000</t>
  </si>
  <si>
    <t>TF149</t>
  </si>
  <si>
    <t>TF149 TUBE DE FREIN 501 700</t>
  </si>
  <si>
    <t>TF150</t>
  </si>
  <si>
    <t>TF150 TUBE DE FREIN 502 250</t>
  </si>
  <si>
    <t>DAS001</t>
  </si>
  <si>
    <t>DAS002</t>
  </si>
  <si>
    <t>MI025</t>
  </si>
  <si>
    <t>FO008</t>
  </si>
  <si>
    <t>TF063</t>
  </si>
  <si>
    <t>I118</t>
  </si>
  <si>
    <t>F028</t>
  </si>
  <si>
    <t>I186</t>
  </si>
  <si>
    <t>D001</t>
  </si>
  <si>
    <t>D002</t>
  </si>
  <si>
    <t>D003</t>
  </si>
  <si>
    <t>MI021</t>
  </si>
  <si>
    <t>MI024</t>
  </si>
  <si>
    <t>R004</t>
  </si>
  <si>
    <t>TEN001</t>
  </si>
  <si>
    <t>TEN002</t>
  </si>
  <si>
    <t>TEN003</t>
  </si>
  <si>
    <t>TEN004</t>
  </si>
  <si>
    <t>B057</t>
  </si>
  <si>
    <t>MI011</t>
  </si>
  <si>
    <t>M079-N</t>
  </si>
  <si>
    <t>I154</t>
  </si>
  <si>
    <t>I153</t>
  </si>
  <si>
    <t>B076</t>
  </si>
  <si>
    <t>M063</t>
  </si>
  <si>
    <t>M005-N</t>
  </si>
  <si>
    <t>M010-N</t>
  </si>
  <si>
    <t>M006-N</t>
  </si>
  <si>
    <t>F011</t>
  </si>
  <si>
    <t>T044</t>
  </si>
  <si>
    <t>MI026</t>
  </si>
  <si>
    <t>I182</t>
  </si>
  <si>
    <t>M011-N</t>
  </si>
  <si>
    <t>F008-N</t>
  </si>
  <si>
    <t>F010-N</t>
  </si>
  <si>
    <t>B039</t>
  </si>
  <si>
    <t>B088</t>
  </si>
  <si>
    <t>I102</t>
  </si>
  <si>
    <t>I128</t>
  </si>
  <si>
    <t>G011</t>
  </si>
  <si>
    <t>I124</t>
  </si>
  <si>
    <t>I125</t>
  </si>
  <si>
    <t>I126</t>
  </si>
  <si>
    <t>I112</t>
  </si>
  <si>
    <t>I113</t>
  </si>
  <si>
    <t>I184</t>
  </si>
  <si>
    <t>I068</t>
  </si>
  <si>
    <t>M007</t>
  </si>
  <si>
    <t>I094</t>
  </si>
  <si>
    <t>I084</t>
  </si>
  <si>
    <t>PIG-L236-24D-G</t>
  </si>
  <si>
    <t>PIGNON 24DENTS L=236mm avec graisseur</t>
  </si>
  <si>
    <t>PIG-L218-24D-G</t>
  </si>
  <si>
    <t>PIGNON 24DENTS L=218mm avec graisseur</t>
  </si>
  <si>
    <t>PIG-L218-24D-SG</t>
  </si>
  <si>
    <t>PIGNON 24DENTS L=218mm sans graisseur</t>
  </si>
  <si>
    <t>PIG-L236-24D-SG</t>
  </si>
  <si>
    <t>PIGNON 24DENTS L=236mm sans graisseur</t>
  </si>
  <si>
    <t>PIG-L216-28D-G</t>
  </si>
  <si>
    <t>PIGNON 28DENTS L=216mm avec graisseur</t>
  </si>
  <si>
    <t>G022</t>
  </si>
  <si>
    <t>G023</t>
  </si>
  <si>
    <t>CARTON N°001</t>
  </si>
  <si>
    <t>POIDS NET/KG</t>
  </si>
  <si>
    <t xml:space="preserve">                                             </t>
  </si>
  <si>
    <t>POIDS NET TOTAL</t>
  </si>
  <si>
    <t>POIDS BRUT TOTAL</t>
  </si>
  <si>
    <t>MADE IN TUNISIA</t>
  </si>
  <si>
    <t xml:space="preserve">                                            </t>
  </si>
  <si>
    <t>NOTE DE COLISAGE</t>
  </si>
  <si>
    <t>N°CARTON</t>
  </si>
  <si>
    <t>POIDS NET</t>
  </si>
  <si>
    <t>POIDS BRUT</t>
  </si>
  <si>
    <t>CARTON N°016</t>
  </si>
  <si>
    <t>CARTON N°017</t>
  </si>
  <si>
    <t>I015</t>
  </si>
  <si>
    <t>CARTON N°018</t>
  </si>
  <si>
    <t>CARTON N°019</t>
  </si>
  <si>
    <t>MI009</t>
  </si>
  <si>
    <t>I015 CAOUTCHOUC DE RESSORT PM (TR)</t>
  </si>
  <si>
    <t>ROULEMENT CENTRE MTSIBUSHI L200</t>
  </si>
  <si>
    <t>M078</t>
  </si>
  <si>
    <t>ROULEMENT CENTRE 45</t>
  </si>
  <si>
    <t>CARTON N°005</t>
  </si>
  <si>
    <t>CARTON N°002</t>
  </si>
  <si>
    <t>CARTON N°003</t>
  </si>
  <si>
    <t>CARTON N°004</t>
  </si>
  <si>
    <t>CARTON N°006</t>
  </si>
  <si>
    <t>CARTON N°007</t>
  </si>
  <si>
    <t>CARTON N°008</t>
  </si>
  <si>
    <t>CARTON N°009</t>
  </si>
  <si>
    <t>CARTON N°010</t>
  </si>
  <si>
    <t>CARTON N°011</t>
  </si>
  <si>
    <t>CARTON N°012</t>
  </si>
  <si>
    <t>CARTON N°013</t>
  </si>
  <si>
    <t>CARTON N°014</t>
  </si>
  <si>
    <t>CARTON N°015</t>
  </si>
  <si>
    <t>CARTON N°020</t>
  </si>
  <si>
    <t>CARTON N°021</t>
  </si>
  <si>
    <t>CARTON N°022</t>
  </si>
  <si>
    <t>CARTON N°023</t>
  </si>
  <si>
    <t>CARTON N°024</t>
  </si>
  <si>
    <t>CARTON N°025</t>
  </si>
  <si>
    <t>CARTON N°026</t>
  </si>
  <si>
    <t>CARTON N°027</t>
  </si>
  <si>
    <t>CARTON N°028</t>
  </si>
  <si>
    <t>CARTON N°029</t>
  </si>
  <si>
    <t>CARTON N°030</t>
  </si>
  <si>
    <t>CARTON N°031</t>
  </si>
  <si>
    <t>CARTON N°032</t>
  </si>
  <si>
    <t>CARTON N°033</t>
  </si>
  <si>
    <t>CARTON N°034</t>
  </si>
  <si>
    <t>CARTON N°035</t>
  </si>
  <si>
    <t>CARTON N°036</t>
  </si>
  <si>
    <t>CARTON N°037</t>
  </si>
  <si>
    <t>CARTON N°038</t>
  </si>
  <si>
    <t>CARTON N°039</t>
  </si>
  <si>
    <t>CARTON N°040</t>
  </si>
  <si>
    <t>CARTON N°041</t>
  </si>
  <si>
    <t>CARTON N°042</t>
  </si>
  <si>
    <t>CARTON N°043</t>
  </si>
  <si>
    <t>CARTON N°044</t>
  </si>
  <si>
    <t>CARTON N°045</t>
  </si>
  <si>
    <t>CARTON N°046</t>
  </si>
  <si>
    <t>CARTON N°047</t>
  </si>
  <si>
    <t>CARTON N°048</t>
  </si>
  <si>
    <t>CARTON N°049</t>
  </si>
  <si>
    <t>CARTON N°050</t>
  </si>
  <si>
    <t>CARTON N°051</t>
  </si>
  <si>
    <t>CARTON N°052</t>
  </si>
  <si>
    <t>CARTON N°053</t>
  </si>
  <si>
    <t>CARTON N°054</t>
  </si>
  <si>
    <t>CARTON N°055</t>
  </si>
  <si>
    <t>CARTON N°056</t>
  </si>
  <si>
    <t>CARTON N°057</t>
  </si>
  <si>
    <t>CARTON N°058</t>
  </si>
  <si>
    <t>CARTON N°059</t>
  </si>
  <si>
    <t>CARTON N°060</t>
  </si>
  <si>
    <t>CARTON N°061</t>
  </si>
  <si>
    <t>CARTON N°062</t>
  </si>
  <si>
    <t>CARTON N°063</t>
  </si>
  <si>
    <t>CARTON N°064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</si>
  <si>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</si>
  <si>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</si>
  <si>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</si>
  <si>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</si>
  <si>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</si>
  <si>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</si>
  <si>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</si>
  <si>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</si>
  <si>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</si>
  <si>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</si>
  <si>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</si>
  <si>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</si>
  <si>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TARE</t>
  </si>
  <si>
    <t>réf</t>
  </si>
  <si>
    <t/>
  </si>
  <si>
    <t>I133</t>
  </si>
  <si>
    <t>TO005</t>
  </si>
  <si>
    <t>TO003</t>
  </si>
  <si>
    <t>CARTON N°065</t>
  </si>
  <si>
    <t>CARTON N°066</t>
  </si>
  <si>
    <t>CARTON N°067</t>
  </si>
  <si>
    <t>CARTON N°068</t>
  </si>
  <si>
    <t>CARTON N°069</t>
  </si>
  <si>
    <t>CARTON N°070</t>
  </si>
  <si>
    <t>CARTON N°071</t>
  </si>
  <si>
    <t>CARTON N°072</t>
  </si>
  <si>
    <t>CARTON N°073</t>
  </si>
  <si>
    <t>CARTON N°074</t>
  </si>
  <si>
    <t>CARTON N°075</t>
  </si>
  <si>
    <t>CARTON N°076</t>
  </si>
  <si>
    <t>CARTON N°077</t>
  </si>
  <si>
    <t>CARTON N°078</t>
  </si>
  <si>
    <t>CARTON N°079</t>
  </si>
  <si>
    <t>CARTON N°080</t>
  </si>
  <si>
    <t>CARTON N°081</t>
  </si>
  <si>
    <t>CARTON N°082</t>
  </si>
  <si>
    <t>CARTON N°083</t>
  </si>
  <si>
    <t>CARTON N°084</t>
  </si>
  <si>
    <t>CARTON N°088</t>
  </si>
  <si>
    <t>CARTON N°086</t>
  </si>
  <si>
    <t>CARTON N°087</t>
  </si>
  <si>
    <t>CARTON N°089</t>
  </si>
  <si>
    <t>CARTON N°090</t>
  </si>
  <si>
    <t>CARTON N°091</t>
  </si>
  <si>
    <t>CARTON N°092</t>
  </si>
  <si>
    <t>CARTON N°093</t>
  </si>
  <si>
    <t>CARTON N°094</t>
  </si>
  <si>
    <t>CARTON N°095</t>
  </si>
  <si>
    <t>CARTON N°096</t>
  </si>
  <si>
    <t>CARTON N°097</t>
  </si>
  <si>
    <t>CARTON N°098</t>
  </si>
  <si>
    <t>CARTON N°099</t>
  </si>
  <si>
    <t>CARTON N°100</t>
  </si>
  <si>
    <t>CARTON N°085</t>
  </si>
  <si>
    <t>I005-N</t>
  </si>
  <si>
    <t>G025</t>
  </si>
  <si>
    <t>ECROU DE ROUE M14*1.5 H22</t>
  </si>
  <si>
    <t>NECESSAIRE TRIANGLE SUSPENSION SUP TFR ISUZU</t>
  </si>
  <si>
    <t>MI019</t>
  </si>
  <si>
    <t>I003-N</t>
  </si>
  <si>
    <t>MI001-N</t>
  </si>
  <si>
    <t>CARTON N°104</t>
  </si>
  <si>
    <t>CARTON N°103</t>
  </si>
  <si>
    <t>CARTON N°101</t>
  </si>
  <si>
    <t>CARTON N°102</t>
  </si>
  <si>
    <t>CARTON N°105</t>
  </si>
  <si>
    <t>CARTON N°106</t>
  </si>
  <si>
    <t>CARTON N°107</t>
  </si>
  <si>
    <t>CARTON N°108</t>
  </si>
  <si>
    <t>CARTON N°109</t>
  </si>
  <si>
    <t>CARTON N°110</t>
  </si>
  <si>
    <t>I023-N</t>
  </si>
  <si>
    <t>I148-N</t>
  </si>
  <si>
    <t>CARTON N°111</t>
  </si>
  <si>
    <t>CARTON N°112</t>
  </si>
  <si>
    <t>CARTON N°114</t>
  </si>
  <si>
    <t>CARTON N°115</t>
  </si>
  <si>
    <t>CARTON N°116</t>
  </si>
  <si>
    <t>CARTON N°117</t>
  </si>
  <si>
    <t>CARTON N°118</t>
  </si>
  <si>
    <t>CARTON N°119</t>
  </si>
  <si>
    <t>CARTON N°120</t>
  </si>
  <si>
    <t>CARTON N°121</t>
  </si>
  <si>
    <t>CARTON N°122</t>
  </si>
  <si>
    <t>CARTON N°113</t>
  </si>
  <si>
    <t>CARTON N°123</t>
  </si>
  <si>
    <t>CARTON N°124</t>
  </si>
  <si>
    <t>B110</t>
  </si>
  <si>
    <t>CARTON N°125</t>
  </si>
  <si>
    <t>PASTILLE D26</t>
  </si>
  <si>
    <t>CARTON N°126</t>
  </si>
  <si>
    <t>CARTON N°127</t>
  </si>
  <si>
    <t>CARTON N°128</t>
  </si>
  <si>
    <t>CARTON N°129</t>
  </si>
  <si>
    <t>B117</t>
  </si>
  <si>
    <t>CARTON N°130</t>
  </si>
  <si>
    <t>CARTON N°131</t>
  </si>
  <si>
    <t>PASTILLE D28</t>
  </si>
  <si>
    <t>CARTON N°133</t>
  </si>
  <si>
    <t>CARTON N°134</t>
  </si>
  <si>
    <t>CARTON N°135</t>
  </si>
  <si>
    <t>CARTON N°136</t>
  </si>
  <si>
    <t>CARTON N°137</t>
  </si>
  <si>
    <t>CARTON N°138</t>
  </si>
  <si>
    <t>CARTON N°139</t>
  </si>
  <si>
    <t>CARTON N°140</t>
  </si>
  <si>
    <t>MI005</t>
  </si>
  <si>
    <t>CARTON N°141</t>
  </si>
  <si>
    <t>MI008</t>
  </si>
  <si>
    <t>MI004</t>
  </si>
  <si>
    <t>MI003</t>
  </si>
  <si>
    <t>MI002</t>
  </si>
  <si>
    <t>CARTON N°146</t>
  </si>
  <si>
    <t>CARTON N°145</t>
  </si>
  <si>
    <t>CARTON N°144</t>
  </si>
  <si>
    <t>CARTON N°143</t>
  </si>
  <si>
    <t>CARTON N°142</t>
  </si>
  <si>
    <t>CARTON N°147</t>
  </si>
  <si>
    <t>CARTON N°148</t>
  </si>
  <si>
    <t>CARTON N°149</t>
  </si>
  <si>
    <t>CARTON N°150</t>
  </si>
  <si>
    <t>CARTON N°151</t>
  </si>
  <si>
    <t>CARTON N°152</t>
  </si>
  <si>
    <t>CARTON N°153</t>
  </si>
  <si>
    <t>CARTON N°132</t>
  </si>
  <si>
    <t>MI015</t>
  </si>
  <si>
    <t>MI016</t>
  </si>
  <si>
    <t>MI018</t>
  </si>
  <si>
    <t>I090</t>
  </si>
  <si>
    <t>F018-N</t>
  </si>
  <si>
    <t>CARTON N°155</t>
  </si>
  <si>
    <t>CARTON N°154</t>
  </si>
  <si>
    <t>CARTON N°156</t>
  </si>
  <si>
    <t>CARTON N°157</t>
  </si>
  <si>
    <t>CARTON N°158</t>
  </si>
  <si>
    <t>CARTON N°159</t>
  </si>
  <si>
    <t>CARTON N°160</t>
  </si>
  <si>
    <t>CARTON N°161</t>
  </si>
  <si>
    <t>CARTON N°162</t>
  </si>
  <si>
    <t>I097</t>
  </si>
  <si>
    <t>I187</t>
  </si>
  <si>
    <t>CARTON N°163</t>
  </si>
  <si>
    <t>CARTON N°164</t>
  </si>
  <si>
    <t>CARTON N°165</t>
  </si>
  <si>
    <t>CARTON N°170</t>
  </si>
  <si>
    <t>CARTON N°169</t>
  </si>
  <si>
    <t>CARTON N°168</t>
  </si>
  <si>
    <t>CARTON N°167</t>
  </si>
  <si>
    <t>CARTON N°166</t>
  </si>
  <si>
    <t>CARTON N°176</t>
  </si>
  <si>
    <t>CARTON N°175</t>
  </si>
  <si>
    <t>CARTON N°174</t>
  </si>
  <si>
    <t>CARTON N°173</t>
  </si>
  <si>
    <t>CARTON N°172</t>
  </si>
  <si>
    <t>CARTON N°171</t>
  </si>
  <si>
    <t>CARTON N°177</t>
  </si>
  <si>
    <t>CARTON N°182</t>
  </si>
  <si>
    <t>CARTON N°181</t>
  </si>
  <si>
    <t>CARTON N°180</t>
  </si>
  <si>
    <t>CARTON N°179</t>
  </si>
  <si>
    <t>CARTON N°178</t>
  </si>
  <si>
    <t>I188</t>
  </si>
  <si>
    <t>I189</t>
  </si>
  <si>
    <t>TUBE D'EAU D'MAX AR</t>
  </si>
  <si>
    <t>ECROU GOUJON DE ROUE TOYOTA</t>
  </si>
  <si>
    <t>FO003-N</t>
  </si>
  <si>
    <t>F002-N</t>
  </si>
  <si>
    <t>CARTON N°183</t>
  </si>
  <si>
    <t>CARTON N°184</t>
  </si>
  <si>
    <t>CARTON N°185</t>
  </si>
  <si>
    <t>CARTON N°186</t>
  </si>
  <si>
    <t>CARTON N°187</t>
  </si>
  <si>
    <t>CARTON N°188</t>
  </si>
  <si>
    <t>CARTON N°189</t>
  </si>
  <si>
    <t>CARTON N°190</t>
  </si>
  <si>
    <t>CARTON N°191</t>
  </si>
  <si>
    <t>CARTON N°192</t>
  </si>
  <si>
    <t>CARTON N°193</t>
  </si>
  <si>
    <t>CARTON N°194</t>
  </si>
  <si>
    <t>CARTON N°195</t>
  </si>
  <si>
    <t>CARTON N°196</t>
  </si>
  <si>
    <t>R016</t>
  </si>
  <si>
    <t>F006-N</t>
  </si>
  <si>
    <t>F009-N</t>
  </si>
  <si>
    <t>F005-N</t>
  </si>
  <si>
    <t>R015</t>
  </si>
  <si>
    <t>R017</t>
  </si>
  <si>
    <t>R018</t>
  </si>
  <si>
    <t>TUBE D'EAU PARTNER HDI</t>
  </si>
  <si>
    <t>TUBE D'EAU D'MAX 2.8 PM</t>
  </si>
  <si>
    <t>CARTON N°197</t>
  </si>
  <si>
    <t>CARTON N°203</t>
  </si>
  <si>
    <t>CARTON N°198</t>
  </si>
  <si>
    <t>CARTON N°199</t>
  </si>
  <si>
    <t>CARTON N°200</t>
  </si>
  <si>
    <t>CARTON N°201</t>
  </si>
  <si>
    <t>CARTON N°202</t>
  </si>
  <si>
    <t>CARTON N°204</t>
  </si>
  <si>
    <t>CARTON N°205</t>
  </si>
  <si>
    <t>CARTON N°206</t>
  </si>
  <si>
    <t>CARTON N°207</t>
  </si>
  <si>
    <t>CARTON N°208</t>
  </si>
  <si>
    <t>CARTON N°209</t>
  </si>
  <si>
    <t>TF056</t>
  </si>
  <si>
    <t>CARTON N°210</t>
  </si>
  <si>
    <t>CARTON N°211</t>
  </si>
  <si>
    <t>CARTON N°212</t>
  </si>
  <si>
    <t>CARTON N°213</t>
  </si>
  <si>
    <t>CARTON N°214</t>
  </si>
  <si>
    <t>CARTON N°215</t>
  </si>
  <si>
    <t>CARTON N°216</t>
  </si>
  <si>
    <t>CARTON N°217</t>
  </si>
  <si>
    <t>CARTON N°218</t>
  </si>
  <si>
    <t>CARTON N°219</t>
  </si>
  <si>
    <t>CARTON N°220</t>
  </si>
  <si>
    <t>CARTON N°221</t>
  </si>
  <si>
    <t>I091</t>
  </si>
  <si>
    <t>CARTON N°222</t>
  </si>
  <si>
    <t>CARTON N°224</t>
  </si>
  <si>
    <t>CARTON N°225</t>
  </si>
  <si>
    <t>CARTON N°226</t>
  </si>
  <si>
    <t>CARTON N°227</t>
  </si>
  <si>
    <t>CARTON N°228</t>
  </si>
  <si>
    <t>CARTON N°229</t>
  </si>
  <si>
    <t>TO006-N</t>
  </si>
  <si>
    <t>CARTON N°230</t>
  </si>
  <si>
    <t>CARTON N°231</t>
  </si>
  <si>
    <t>TO007-N</t>
  </si>
  <si>
    <t>CARTON N°232</t>
  </si>
  <si>
    <t>CARTON N°233</t>
  </si>
  <si>
    <t>CARTON N°234</t>
  </si>
  <si>
    <t>CARTON N°235</t>
  </si>
  <si>
    <t>CARTON N°236</t>
  </si>
  <si>
    <t>CARTON N°237</t>
  </si>
  <si>
    <t>CARTON N°238</t>
  </si>
  <si>
    <t>CARTON N°239</t>
  </si>
  <si>
    <t>CARTON N°240</t>
  </si>
  <si>
    <t>CARTON N°241</t>
  </si>
  <si>
    <t>CARTON N°242</t>
  </si>
  <si>
    <t>CARTON N°243</t>
  </si>
  <si>
    <t>CARTON N°223</t>
  </si>
  <si>
    <t>CARTON N°244</t>
  </si>
  <si>
    <t>CARTON N°245</t>
  </si>
  <si>
    <t>MI031</t>
  </si>
  <si>
    <t>CARTON N°246</t>
  </si>
  <si>
    <t>FO012</t>
  </si>
  <si>
    <t>CARTON N°247</t>
  </si>
  <si>
    <t>CARTON N°248</t>
  </si>
  <si>
    <t>CARTON N°249</t>
  </si>
  <si>
    <t>CARTON N°250</t>
  </si>
  <si>
    <t>CARTON N°251</t>
  </si>
  <si>
    <t>CARTON N°252</t>
  </si>
  <si>
    <t>CARTON N°253</t>
  </si>
  <si>
    <t>CARTON N°254</t>
  </si>
  <si>
    <t>CARTON N°255</t>
  </si>
  <si>
    <t>CARTON N°256</t>
  </si>
  <si>
    <t>CARTON N°257</t>
  </si>
  <si>
    <t>CARTON N°258</t>
  </si>
  <si>
    <t>CARTON N°259</t>
  </si>
  <si>
    <t>CARTON N°260</t>
  </si>
  <si>
    <t>CARTON N°261</t>
  </si>
  <si>
    <t>CARTON N°262</t>
  </si>
  <si>
    <t>CARTON N°263</t>
  </si>
  <si>
    <t>CARTON N°264</t>
  </si>
  <si>
    <t>CARTON N°265</t>
  </si>
  <si>
    <t>CARTON N°266</t>
  </si>
  <si>
    <t>CARTON N°267</t>
  </si>
  <si>
    <t>MER002</t>
  </si>
  <si>
    <t>CARTON N°268</t>
  </si>
  <si>
    <t>CARTON N°269</t>
  </si>
  <si>
    <t>CARTON N°270</t>
  </si>
  <si>
    <t>CARTON N°271</t>
  </si>
  <si>
    <t>CARTON N°272</t>
  </si>
  <si>
    <t>CARTON N°273</t>
  </si>
  <si>
    <t>MER001</t>
  </si>
  <si>
    <t>CARTON N°274</t>
  </si>
  <si>
    <t>CARTON N°275</t>
  </si>
  <si>
    <t>CARTON N°276</t>
  </si>
  <si>
    <t>CARTON N°277</t>
  </si>
  <si>
    <t>CARTON N°278</t>
  </si>
  <si>
    <t>CARTON N°279</t>
  </si>
  <si>
    <t>CARTON N°280</t>
  </si>
  <si>
    <t>CARTON N°281</t>
  </si>
  <si>
    <t>CARTON N°282</t>
  </si>
  <si>
    <t>CARTON N°283</t>
  </si>
  <si>
    <t>MI020</t>
  </si>
  <si>
    <t>CARTON N°284</t>
  </si>
  <si>
    <t>CARTON N°285</t>
  </si>
  <si>
    <t>CARTON N°286</t>
  </si>
  <si>
    <t>CARTON N°287</t>
  </si>
  <si>
    <t>CARTON N°288</t>
  </si>
  <si>
    <t>TF062</t>
  </si>
  <si>
    <t>CARTON N°289</t>
  </si>
  <si>
    <t>CARTON N°290</t>
  </si>
  <si>
    <t>I016</t>
  </si>
  <si>
    <t>CARTON N°291</t>
  </si>
  <si>
    <t>CARTON N°292</t>
  </si>
  <si>
    <t>CARTON N°293</t>
  </si>
  <si>
    <t>CARTON N°294</t>
  </si>
  <si>
    <t>TO002</t>
  </si>
  <si>
    <t>CARTON N°295</t>
  </si>
  <si>
    <t>CARTON N°296</t>
  </si>
  <si>
    <t>CARTON N°297</t>
  </si>
  <si>
    <t>CARTON N°298</t>
  </si>
  <si>
    <t>CARTON N°299</t>
  </si>
  <si>
    <t>CARTON N°300</t>
  </si>
  <si>
    <t>CARTON N°301</t>
  </si>
  <si>
    <t>MI028</t>
  </si>
  <si>
    <t>CARTON N°302</t>
  </si>
  <si>
    <t>CARTON N°303</t>
  </si>
  <si>
    <t>CARTON N°304</t>
  </si>
  <si>
    <t>CARTON N°305</t>
  </si>
  <si>
    <t>CARTON N°306</t>
  </si>
  <si>
    <t>CARTON N°307</t>
  </si>
  <si>
    <t>CARTON N°308</t>
  </si>
  <si>
    <t>CARTON N°309</t>
  </si>
  <si>
    <t>CARTON N°310</t>
  </si>
  <si>
    <t>CARTON N°311</t>
  </si>
  <si>
    <t>CARTON N°312</t>
  </si>
  <si>
    <t>CARTON N°313</t>
  </si>
  <si>
    <t>CARTON N°314</t>
  </si>
  <si>
    <t>CARTON N°315</t>
  </si>
  <si>
    <t>CARTON N°316</t>
  </si>
  <si>
    <t>CARTON N°317</t>
  </si>
  <si>
    <t>CARTON N°318</t>
  </si>
  <si>
    <t>CARTON N°319</t>
  </si>
  <si>
    <t>CARTON N°320</t>
  </si>
  <si>
    <t>CARTON N°321</t>
  </si>
  <si>
    <t>CARTON N°322</t>
  </si>
  <si>
    <t>CARTON N°323</t>
  </si>
  <si>
    <t>CARTON N°324</t>
  </si>
  <si>
    <t>CARTON N°325</t>
  </si>
  <si>
    <t>CARTON N°326</t>
  </si>
  <si>
    <t>CARTON N°327</t>
  </si>
  <si>
    <t>CARTON N°328</t>
  </si>
  <si>
    <t>CARTON N°329</t>
  </si>
  <si>
    <t>CARTON N°330</t>
  </si>
  <si>
    <t>CARTON N°331</t>
  </si>
  <si>
    <t>CARTON N°332</t>
  </si>
  <si>
    <t>CARTON N°333</t>
  </si>
  <si>
    <t>CARTON N°334</t>
  </si>
  <si>
    <t>CARTON N°335</t>
  </si>
  <si>
    <t>CARTON N°336</t>
  </si>
  <si>
    <t>CARTON N°337</t>
  </si>
  <si>
    <t>CARTON N°338</t>
  </si>
  <si>
    <t>CARTON N°339</t>
  </si>
  <si>
    <t>CARTON N°340</t>
  </si>
  <si>
    <t>CARTON N°341</t>
  </si>
  <si>
    <t>CARTON N°342</t>
  </si>
  <si>
    <t>CARTON N°343</t>
  </si>
  <si>
    <t>CARTON N°344</t>
  </si>
  <si>
    <t>CARTON N°345</t>
  </si>
  <si>
    <t>CARTON N°346</t>
  </si>
  <si>
    <t>CARTON N°347</t>
  </si>
  <si>
    <t>CARTON N°348</t>
  </si>
  <si>
    <t>SILENT BLOC SUP MITSUBISHI (EK241020)</t>
  </si>
  <si>
    <t>MI022</t>
  </si>
  <si>
    <t>MI023</t>
  </si>
  <si>
    <t>MI030</t>
  </si>
  <si>
    <t>MI029</t>
  </si>
  <si>
    <t>MI027</t>
  </si>
  <si>
    <t>GOUJON DE ROUE TOYOTA COMPLET</t>
  </si>
  <si>
    <t>GOUJON DE ROUE MITSUBISHI COMPLET</t>
  </si>
  <si>
    <t>TUBE D'EAU FORD RANGER</t>
  </si>
  <si>
    <t>TF057</t>
  </si>
  <si>
    <t>SILENT BLOC ISUZU CANTER</t>
  </si>
  <si>
    <t>BRIDE DE RESSORT MERCEDES 207  155x60x11</t>
  </si>
  <si>
    <t>BRIDE DE RESSORT MERCEDES 207  92x60x11</t>
  </si>
  <si>
    <t>TENDEUR TOYOTA YARIS 47030 D69.6</t>
  </si>
  <si>
    <t>AXE ETRIER TOYOTA COROLLA2005/ HILUX AM 1990-95 4*2 02230</t>
  </si>
  <si>
    <t>CARTON N°349</t>
  </si>
  <si>
    <t>CARTON N°350</t>
  </si>
  <si>
    <t>CARTON N°351</t>
  </si>
  <si>
    <t>CARTON N°352</t>
  </si>
  <si>
    <t>CARTON N°353</t>
  </si>
  <si>
    <t>CARTON N°354</t>
  </si>
  <si>
    <t>CARTON N°355</t>
  </si>
  <si>
    <t>CARTON N°356</t>
  </si>
  <si>
    <t>CARTON N°357</t>
  </si>
  <si>
    <t>CARTON N°358</t>
  </si>
  <si>
    <t>CARTON N°359</t>
  </si>
  <si>
    <t>CARTON N°360</t>
  </si>
  <si>
    <t>CARTON N°361</t>
  </si>
  <si>
    <t>CARTON N°362</t>
  </si>
  <si>
    <t>CARTON N°363</t>
  </si>
  <si>
    <t>CARTON N°364</t>
  </si>
  <si>
    <t>CARTON N°365</t>
  </si>
  <si>
    <t>CARTON N°366</t>
  </si>
  <si>
    <t>CARTON N°367</t>
  </si>
  <si>
    <t>CARTON N°368</t>
  </si>
  <si>
    <t>CARTON N°369</t>
  </si>
  <si>
    <t>CARTON N°370</t>
  </si>
  <si>
    <t>CARTON N°371</t>
  </si>
  <si>
    <t>CARTON N°372</t>
  </si>
  <si>
    <t>CARTON N°373</t>
  </si>
  <si>
    <t>CARTON N°374</t>
  </si>
  <si>
    <t>CARTON N°375</t>
  </si>
  <si>
    <t>CARTON N°376</t>
  </si>
  <si>
    <t>CARTON N°377</t>
  </si>
  <si>
    <t>CARTON N°378</t>
  </si>
  <si>
    <t>MI013</t>
  </si>
  <si>
    <t>CARTON N°379</t>
  </si>
  <si>
    <t>CARTON N°380</t>
  </si>
  <si>
    <t>CARTON N°381</t>
  </si>
  <si>
    <t>I192</t>
  </si>
  <si>
    <t>CARTON N°382</t>
  </si>
  <si>
    <t>CARTON N°383</t>
  </si>
  <si>
    <t>CARTON N°384</t>
  </si>
  <si>
    <t>CARTON N°385</t>
  </si>
  <si>
    <t>CARTON N°386</t>
  </si>
  <si>
    <t>CARTON N°387</t>
  </si>
  <si>
    <t>CARTON N°388</t>
  </si>
  <si>
    <t>CARTON N°389</t>
  </si>
  <si>
    <t>CARTON N°390</t>
  </si>
  <si>
    <t>I191</t>
  </si>
  <si>
    <t>CARTON N°391</t>
  </si>
  <si>
    <t>CARTON N°392</t>
  </si>
  <si>
    <t>CARTON N°394</t>
  </si>
  <si>
    <t>CARTON N°395</t>
  </si>
  <si>
    <t>CARTON N°396</t>
  </si>
  <si>
    <t>CARTON N°397</t>
  </si>
  <si>
    <t>CARTON N°398</t>
  </si>
  <si>
    <t>CARTON N°399</t>
  </si>
  <si>
    <t>CARTON N°400</t>
  </si>
  <si>
    <t>CARTON N°410</t>
  </si>
  <si>
    <t>CARTON N°409</t>
  </si>
  <si>
    <t>CARTON N°408</t>
  </si>
  <si>
    <t>CARTON N°407</t>
  </si>
  <si>
    <t>CARTON N°406</t>
  </si>
  <si>
    <t>CARTON N°405</t>
  </si>
  <si>
    <t>CARTON N°404</t>
  </si>
  <si>
    <t>CARTON N°403</t>
  </si>
  <si>
    <t>CARTON N°402</t>
  </si>
  <si>
    <t>CARTON N°401</t>
  </si>
  <si>
    <t>TO004</t>
  </si>
  <si>
    <t>I190</t>
  </si>
  <si>
    <t>I193</t>
  </si>
  <si>
    <t>I194</t>
  </si>
  <si>
    <t>I195</t>
  </si>
  <si>
    <t>I196</t>
  </si>
  <si>
    <t>BRIDE DE RESSORT ISUZU/MITSUBISHI CANTER(300*70*16)</t>
  </si>
  <si>
    <t>BRIDE DE RESSORT ISUZU/MITSUBISHI CANTER(350*70*16)</t>
  </si>
  <si>
    <t>BRIDE DE RESSORT ISUZU/MITSUBISHI CANTER(400*70*18)</t>
  </si>
  <si>
    <t>BRIDE DE RESSORT ISUZU/MITSUBISHI CANTER(450*70*18)</t>
  </si>
  <si>
    <t>TENDEUR TOYOTA COROLLA D4D 22013 D70.8</t>
  </si>
  <si>
    <t>MI014</t>
  </si>
  <si>
    <t>MI012</t>
  </si>
  <si>
    <t>MI010</t>
  </si>
  <si>
    <t>CARTON N°393</t>
  </si>
  <si>
    <t>CARTON N°411</t>
  </si>
  <si>
    <t>CARTON N°412</t>
  </si>
  <si>
    <t>CARTON N°413</t>
  </si>
  <si>
    <t>CARTON N°414</t>
  </si>
  <si>
    <t>CARTON N°415</t>
  </si>
  <si>
    <t>CARTON N°416</t>
  </si>
  <si>
    <t>CARTON N°419</t>
  </si>
  <si>
    <t>CARTON N°418</t>
  </si>
  <si>
    <t>CARTON N°417</t>
  </si>
  <si>
    <t>CARTON N°420</t>
  </si>
  <si>
    <t>CARTON N°421</t>
  </si>
  <si>
    <t>CARTON N°422</t>
  </si>
  <si>
    <t>CARTON N°423</t>
  </si>
  <si>
    <t>CARTON N°424</t>
  </si>
  <si>
    <t>CARTON N°425</t>
  </si>
  <si>
    <t>CARTON N°447</t>
  </si>
  <si>
    <t>CARTON N°426</t>
  </si>
  <si>
    <t>CARTON N°427</t>
  </si>
  <si>
    <t>CARTON N°428</t>
  </si>
  <si>
    <t>CARTON N°429</t>
  </si>
  <si>
    <t>CARTON N°430</t>
  </si>
  <si>
    <t>CARTON N°431</t>
  </si>
  <si>
    <t>CARTON N°432</t>
  </si>
  <si>
    <t>CARTON N°433</t>
  </si>
  <si>
    <t>CARTON N°434</t>
  </si>
  <si>
    <t>CARTON N°435</t>
  </si>
  <si>
    <t>CARTON N°436</t>
  </si>
  <si>
    <t>CARTON N°437</t>
  </si>
  <si>
    <t>CARTON N°438</t>
  </si>
  <si>
    <t>CARTON N°439</t>
  </si>
  <si>
    <t>CARTON N°440</t>
  </si>
  <si>
    <t>CARTON N°441</t>
  </si>
  <si>
    <t>CARTON N°442</t>
  </si>
  <si>
    <t>CARTON N°443</t>
  </si>
  <si>
    <t>CARTON N°444</t>
  </si>
  <si>
    <t>CARTON N°445</t>
  </si>
  <si>
    <t>CARTON N°446</t>
  </si>
  <si>
    <t>CARTON N°448</t>
  </si>
  <si>
    <t>CARTON N°453</t>
  </si>
  <si>
    <t>CARTON N°452</t>
  </si>
  <si>
    <t>CARTON N°451</t>
  </si>
  <si>
    <t>CARTON N°454</t>
  </si>
  <si>
    <t>CARTON N°455</t>
  </si>
  <si>
    <t>CARTON N°458</t>
  </si>
  <si>
    <t>CARTON N°457</t>
  </si>
  <si>
    <t>CARTON N°456</t>
  </si>
  <si>
    <t>CARTON N°459</t>
  </si>
  <si>
    <t>CARTON N°471</t>
  </si>
  <si>
    <t>CARTON N°470</t>
  </si>
  <si>
    <t>CARTON N°469</t>
  </si>
  <si>
    <t>CARTON N°468</t>
  </si>
  <si>
    <t>CARTON N°467</t>
  </si>
  <si>
    <t>CARTON N°466</t>
  </si>
  <si>
    <t>CARTON N°465</t>
  </si>
  <si>
    <t>CARTON N°464</t>
  </si>
  <si>
    <t>CARTON N°463</t>
  </si>
  <si>
    <t>CARTON N°462</t>
  </si>
  <si>
    <t>CARTON N°461</t>
  </si>
  <si>
    <t>CARTON N°460</t>
  </si>
  <si>
    <t>CARTON N°472</t>
  </si>
  <si>
    <t>CARTON N°473</t>
  </si>
  <si>
    <t>CARTON N°474</t>
  </si>
  <si>
    <t>CARTON N°480</t>
  </si>
  <si>
    <t>CARTON N°479</t>
  </si>
  <si>
    <t>CARTON N°478</t>
  </si>
  <si>
    <t>CARTON N°477</t>
  </si>
  <si>
    <t>CARTON N°476</t>
  </si>
  <si>
    <t>CARTON N°475</t>
  </si>
  <si>
    <t>CARTON N°481</t>
  </si>
  <si>
    <t>CARTON N°482</t>
  </si>
  <si>
    <t>CARTON N°483</t>
  </si>
  <si>
    <t>CARTON N°484</t>
  </si>
  <si>
    <t>CARTON N°485</t>
  </si>
  <si>
    <t>CARTON N°486</t>
  </si>
  <si>
    <t>CARTON N°487</t>
  </si>
  <si>
    <t>CARTON N°488</t>
  </si>
  <si>
    <t>CARTON N°489</t>
  </si>
  <si>
    <t>CARTON N°490</t>
  </si>
  <si>
    <t>CARTON N°491</t>
  </si>
  <si>
    <t>CARTON N°449</t>
  </si>
  <si>
    <t>CARTON N°450</t>
  </si>
  <si>
    <t>FO014</t>
  </si>
  <si>
    <t>FO015</t>
  </si>
  <si>
    <t>FO016</t>
  </si>
  <si>
    <t>FO017</t>
  </si>
  <si>
    <t>FO019</t>
  </si>
  <si>
    <t>FO018</t>
  </si>
  <si>
    <t>TO001</t>
  </si>
  <si>
    <t>GOUJON DE ROUE MAZDA</t>
  </si>
  <si>
    <t>BOUCHON CARTER FORD RANGER</t>
  </si>
  <si>
    <t>TUBE D'EAU FORD RANGER 2.5</t>
  </si>
  <si>
    <t>TUBE DE RETOUR GAZOIL FORD RANGER/MAZDA GM</t>
  </si>
  <si>
    <t>GOUJON DE ROUE FORD COMPLET</t>
  </si>
  <si>
    <t>MI010 BOUCHON CARTER MITSUBITCHI</t>
  </si>
  <si>
    <t>TUBE DE RETOUR GAZOIL FORD RANGER/MAZDA PM</t>
  </si>
  <si>
    <t>AXE ETRIER MITSUBISHI INF L200 AVEC SOUFFLET(537)</t>
  </si>
  <si>
    <t>AXE ETRIER SUP MITSUBISHI L200(536)</t>
  </si>
  <si>
    <t>TUBE D'EAU MITSUBISHI L200</t>
  </si>
  <si>
    <t>SUPPORT MOTEUR MITSUBISHI L200</t>
  </si>
  <si>
    <t>GOUJON DE ROUE TOYOTA</t>
  </si>
  <si>
    <t>SILENT BLOC RESSORT MITSUBITCHI L200 MR418960</t>
  </si>
  <si>
    <t>SUPPORT ECHAPPEMENT MITSUBISHI L200</t>
  </si>
  <si>
    <t>SUPPORT MOTEUR FORD RANGER</t>
  </si>
  <si>
    <t>MI017-N</t>
  </si>
  <si>
    <t>concerne la facture N°   123   /2019 du 17-06-2019</t>
  </si>
  <si>
    <t>B120</t>
  </si>
  <si>
    <t>G018</t>
  </si>
  <si>
    <t>B120 PASTILLE DIAM34</t>
  </si>
  <si>
    <t>GOUJON M12*1.5 L=50</t>
  </si>
  <si>
    <t>début</t>
  </si>
  <si>
    <t>fin</t>
  </si>
  <si>
    <t>Total des cartons &gt;= 10et &lt;= 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</si>
</sst>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0"/>
    <numFmt numFmtId="165" formatCode="0.000"/>
    <numFmt numFmtId="166" formatCode="0.0000"/>
  </numFmts>
  <fonts count="1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Times New Roman"/>
      <family val="1"/>
    </font>
    <font>
      <b/>
      <sz val="12"/>
      <color theme="1"/>
      <name val="Calibri"/>
      <family val="2"/>
      <scheme val="minor"/>
    </font>
    <font>
      <sz val="9"/>
      <color indexed="8"/>
      <name val="Times New Roman"/>
      <family val="1"/>
    </font>
    <font>
      <sz val="10"/>
      <color indexed="8"/>
      <name val="Times New Roman"/>
      <family val="1"/>
    </font>
    <font>
      <sz val="10"/>
      <name val="Times New Roman"/>
      <family val="1"/>
    </font>
    <font>
      <sz val="11"/>
      <name val="Calibri"/>
      <family val="2"/>
      <scheme val="minor"/>
    </font>
    <font>
      <sz val="10"/>
      <color rgb="FFFF0000"/>
      <name val="Times New Roman"/>
      <family val="1"/>
    </font>
    <font>
      <b/>
      <u/>
      <sz val="9"/>
      <color indexed="8"/>
      <name val="Times New Roman"/>
      <family val="1"/>
    </font>
    <font>
      <sz val="9"/>
      <color indexed="10"/>
      <name val="Times New Roman"/>
      <family val="1"/>
    </font>
    <font>
      <sz val="10"/>
      <color indexed="8"/>
      <name val="MS Sans Serif"/>
      <family val="2"/>
    </font>
    <font>
      <b/>
      <u/>
      <sz val="20"/>
      <color theme="1"/>
      <name val="Cambria"/>
      <family val="1"/>
      <scheme val="major"/>
    </font>
    <font>
      <b/>
      <u/>
      <sz val="11"/>
      <color theme="1"/>
      <name val="Cambria"/>
      <family val="1"/>
      <scheme val="major"/>
    </font>
    <font>
      <sz val="11"/>
      <color theme="1"/>
      <name val="Arial"/>
      <family val="2"/>
    </font>
    <font>
      <sz val="1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thick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2" fillId="0" borderId="0"/>
  </cellStyleXfs>
  <cellXfs count="113">
    <xf numFmtId="0" fontId="0" fillId="0" borderId="0" xfId="0"/>
    <xf numFmtId="0" fontId="0" fillId="0" borderId="0" xfId="0" applyBorder="1"/>
    <xf numFmtId="0" fontId="0" fillId="0" borderId="0" xfId="0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vertical="center"/>
    </xf>
    <xf numFmtId="0" fontId="4" fillId="2" borderId="6" xfId="0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/>
    </xf>
    <xf numFmtId="0" fontId="5" fillId="0" borderId="6" xfId="0" applyFont="1" applyBorder="1" applyAlignment="1">
      <alignment horizontal="left" vertical="center" wrapText="1"/>
    </xf>
    <xf numFmtId="1" fontId="5" fillId="0" borderId="5" xfId="0" applyNumberFormat="1" applyFont="1" applyBorder="1" applyAlignment="1">
      <alignment horizontal="center" vertical="center"/>
    </xf>
    <xf numFmtId="164" fontId="5" fillId="0" borderId="5" xfId="0" applyNumberFormat="1" applyFont="1" applyBorder="1" applyAlignment="1">
      <alignment horizontal="center" vertical="center"/>
    </xf>
    <xf numFmtId="165" fontId="0" fillId="0" borderId="6" xfId="0" applyNumberFormat="1" applyBorder="1" applyAlignment="1">
      <alignment horizontal="center" vertical="center"/>
    </xf>
    <xf numFmtId="0" fontId="0" fillId="0" borderId="5" xfId="0" applyBorder="1"/>
    <xf numFmtId="166" fontId="0" fillId="0" borderId="5" xfId="0" applyNumberFormat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left" vertical="center" wrapText="1"/>
    </xf>
    <xf numFmtId="1" fontId="5" fillId="3" borderId="5" xfId="0" applyNumberFormat="1" applyFont="1" applyFill="1" applyBorder="1" applyAlignment="1">
      <alignment horizontal="center" vertical="center"/>
    </xf>
    <xf numFmtId="164" fontId="5" fillId="3" borderId="5" xfId="0" applyNumberFormat="1" applyFont="1" applyFill="1" applyBorder="1" applyAlignment="1">
      <alignment horizontal="center" vertical="center"/>
    </xf>
    <xf numFmtId="0" fontId="0" fillId="3" borderId="5" xfId="0" applyFill="1" applyBorder="1"/>
    <xf numFmtId="0" fontId="1" fillId="4" borderId="0" xfId="0" applyFont="1" applyFill="1"/>
    <xf numFmtId="0" fontId="6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left" vertical="center" wrapText="1"/>
    </xf>
    <xf numFmtId="1" fontId="0" fillId="0" borderId="5" xfId="0" applyNumberFormat="1" applyBorder="1" applyAlignment="1">
      <alignment horizontal="center" vertical="center"/>
    </xf>
    <xf numFmtId="164" fontId="6" fillId="0" borderId="5" xfId="0" applyNumberFormat="1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left" vertical="center" wrapText="1"/>
    </xf>
    <xf numFmtId="1" fontId="0" fillId="0" borderId="10" xfId="0" applyNumberFormat="1" applyBorder="1" applyAlignment="1">
      <alignment horizontal="center" vertical="center"/>
    </xf>
    <xf numFmtId="164" fontId="6" fillId="0" borderId="10" xfId="0" applyNumberFormat="1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12" xfId="0" applyFont="1" applyBorder="1" applyAlignment="1">
      <alignment horizontal="left" vertical="center" wrapText="1"/>
    </xf>
    <xf numFmtId="1" fontId="0" fillId="0" borderId="11" xfId="0" applyNumberFormat="1" applyBorder="1" applyAlignment="1">
      <alignment horizontal="center" vertical="center"/>
    </xf>
    <xf numFmtId="164" fontId="6" fillId="0" borderId="11" xfId="0" applyNumberFormat="1" applyFont="1" applyBorder="1" applyAlignment="1">
      <alignment horizontal="center" vertical="center"/>
    </xf>
    <xf numFmtId="0" fontId="6" fillId="0" borderId="5" xfId="0" applyFont="1" applyBorder="1" applyAlignment="1">
      <alignment horizontal="left" vertical="center" wrapText="1"/>
    </xf>
    <xf numFmtId="0" fontId="7" fillId="0" borderId="11" xfId="0" applyFont="1" applyBorder="1" applyAlignment="1">
      <alignment horizontal="center" vertical="center"/>
    </xf>
    <xf numFmtId="0" fontId="7" fillId="0" borderId="12" xfId="0" applyFont="1" applyBorder="1" applyAlignment="1">
      <alignment horizontal="left" vertical="center" wrapText="1"/>
    </xf>
    <xf numFmtId="1" fontId="8" fillId="0" borderId="11" xfId="0" applyNumberFormat="1" applyFont="1" applyBorder="1" applyAlignment="1">
      <alignment horizontal="center" vertical="center"/>
    </xf>
    <xf numFmtId="164" fontId="7" fillId="0" borderId="11" xfId="0" applyNumberFormat="1" applyFont="1" applyBorder="1" applyAlignment="1">
      <alignment horizontal="center" vertical="center"/>
    </xf>
    <xf numFmtId="0" fontId="9" fillId="4" borderId="5" xfId="0" applyFont="1" applyFill="1" applyBorder="1" applyAlignment="1">
      <alignment horizontal="center" vertical="center"/>
    </xf>
    <xf numFmtId="0" fontId="9" fillId="4" borderId="6" xfId="0" applyFont="1" applyFill="1" applyBorder="1" applyAlignment="1">
      <alignment horizontal="left" vertical="center" wrapText="1"/>
    </xf>
    <xf numFmtId="1" fontId="1" fillId="4" borderId="5" xfId="0" applyNumberFormat="1" applyFont="1" applyFill="1" applyBorder="1" applyAlignment="1">
      <alignment horizontal="center" vertical="center"/>
    </xf>
    <xf numFmtId="164" fontId="9" fillId="4" borderId="5" xfId="0" applyNumberFormat="1" applyFont="1" applyFill="1" applyBorder="1" applyAlignment="1">
      <alignment horizontal="center" vertical="center"/>
    </xf>
    <xf numFmtId="0" fontId="1" fillId="4" borderId="5" xfId="0" applyFont="1" applyFill="1" applyBorder="1"/>
    <xf numFmtId="166" fontId="1" fillId="4" borderId="5" xfId="0" applyNumberFormat="1" applyFont="1" applyFill="1" applyBorder="1" applyAlignment="1">
      <alignment horizontal="center" vertical="center"/>
    </xf>
    <xf numFmtId="0" fontId="6" fillId="5" borderId="5" xfId="0" applyFont="1" applyFill="1" applyBorder="1" applyAlignment="1">
      <alignment horizontal="center" vertical="center"/>
    </xf>
    <xf numFmtId="0" fontId="6" fillId="5" borderId="6" xfId="0" applyFont="1" applyFill="1" applyBorder="1" applyAlignment="1">
      <alignment horizontal="left" vertical="center" wrapText="1"/>
    </xf>
    <xf numFmtId="1" fontId="0" fillId="5" borderId="5" xfId="0" applyNumberFormat="1" applyFill="1" applyBorder="1" applyAlignment="1">
      <alignment horizontal="center" vertical="center"/>
    </xf>
    <xf numFmtId="164" fontId="6" fillId="5" borderId="5" xfId="0" applyNumberFormat="1" applyFont="1" applyFill="1" applyBorder="1" applyAlignment="1">
      <alignment horizontal="center" vertical="center"/>
    </xf>
    <xf numFmtId="0" fontId="10" fillId="0" borderId="6" xfId="0" applyFont="1" applyBorder="1" applyAlignment="1">
      <alignment vertical="center" wrapText="1"/>
    </xf>
    <xf numFmtId="0" fontId="5" fillId="0" borderId="5" xfId="0" applyFont="1" applyBorder="1" applyAlignment="1">
      <alignment vertical="center"/>
    </xf>
    <xf numFmtId="0" fontId="11" fillId="0" borderId="5" xfId="0" applyFont="1" applyBorder="1" applyAlignment="1">
      <alignment vertical="center"/>
    </xf>
    <xf numFmtId="164" fontId="11" fillId="0" borderId="5" xfId="0" applyNumberFormat="1" applyFont="1" applyBorder="1" applyAlignment="1">
      <alignment horizontal="center" vertical="center"/>
    </xf>
    <xf numFmtId="0" fontId="5" fillId="0" borderId="5" xfId="0" applyFont="1" applyFill="1" applyBorder="1" applyAlignment="1">
      <alignment vertical="center"/>
    </xf>
    <xf numFmtId="0" fontId="0" fillId="0" borderId="5" xfId="0" applyBorder="1" applyAlignment="1">
      <alignment horizontal="center" vertical="center"/>
    </xf>
    <xf numFmtId="0" fontId="0" fillId="0" borderId="5" xfId="0" applyFill="1" applyBorder="1"/>
    <xf numFmtId="0" fontId="0" fillId="0" borderId="5" xfId="0" applyFill="1" applyBorder="1" applyAlignment="1">
      <alignment horizontal="center" vertical="center"/>
    </xf>
    <xf numFmtId="0" fontId="13" fillId="0" borderId="0" xfId="0" applyFont="1" applyBorder="1" applyAlignment="1">
      <alignment horizontal="left" vertical="center"/>
    </xf>
    <xf numFmtId="0" fontId="14" fillId="0" borderId="14" xfId="0" applyFont="1" applyBorder="1" applyAlignment="1">
      <alignment horizontal="center" vertical="center"/>
    </xf>
    <xf numFmtId="0" fontId="14" fillId="0" borderId="15" xfId="0" applyFont="1" applyBorder="1" applyAlignment="1">
      <alignment horizontal="center" vertical="center"/>
    </xf>
    <xf numFmtId="0" fontId="14" fillId="0" borderId="16" xfId="0" applyFont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15" fillId="0" borderId="17" xfId="0" applyFont="1" applyBorder="1" applyAlignment="1">
      <alignment horizontal="center" vertical="center"/>
    </xf>
    <xf numFmtId="165" fontId="15" fillId="0" borderId="18" xfId="0" applyNumberFormat="1" applyFont="1" applyBorder="1" applyAlignment="1">
      <alignment horizontal="center" vertical="center"/>
    </xf>
    <xf numFmtId="0" fontId="15" fillId="0" borderId="19" xfId="0" applyFont="1" applyBorder="1" applyAlignment="1">
      <alignment horizontal="center" vertical="center"/>
    </xf>
    <xf numFmtId="0" fontId="15" fillId="0" borderId="20" xfId="0" applyFont="1" applyBorder="1" applyAlignment="1">
      <alignment horizontal="center" vertical="center"/>
    </xf>
    <xf numFmtId="0" fontId="16" fillId="0" borderId="19" xfId="0" applyFont="1" applyBorder="1" applyAlignment="1">
      <alignment horizontal="center" vertical="center"/>
    </xf>
    <xf numFmtId="0" fontId="15" fillId="0" borderId="21" xfId="0" applyFon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13" fillId="0" borderId="0" xfId="0" applyFont="1" applyBorder="1" applyAlignment="1">
      <alignment vertical="center"/>
    </xf>
    <xf numFmtId="0" fontId="0" fillId="0" borderId="26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9" xfId="0" applyFill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164" fontId="5" fillId="0" borderId="6" xfId="0" applyNumberFormat="1" applyFont="1" applyBorder="1" applyAlignment="1">
      <alignment horizontal="center" vertical="center"/>
    </xf>
    <xf numFmtId="165" fontId="2" fillId="0" borderId="22" xfId="0" applyNumberFormat="1" applyFont="1" applyFill="1" applyBorder="1" applyAlignment="1">
      <alignment vertical="center"/>
    </xf>
    <xf numFmtId="165" fontId="2" fillId="0" borderId="23" xfId="0" applyNumberFormat="1" applyFont="1" applyFill="1" applyBorder="1" applyAlignment="1">
      <alignment vertical="center"/>
    </xf>
    <xf numFmtId="0" fontId="0" fillId="0" borderId="24" xfId="0" quotePrefix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26" xfId="0" quotePrefix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6" borderId="0" xfId="0" applyFill="1"/>
    <xf numFmtId="165" fontId="2" fillId="0" borderId="23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30" xfId="0" applyBorder="1" applyAlignment="1">
      <alignment horizontal="center"/>
    </xf>
    <xf numFmtId="0" fontId="0" fillId="0" borderId="6" xfId="0" applyBorder="1" applyAlignment="1">
      <alignment horizontal="center"/>
    </xf>
    <xf numFmtId="0" fontId="1" fillId="0" borderId="24" xfId="0" quotePrefix="1" applyFont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5" xfId="0" applyNumberFormat="1" applyBorder="1" applyAlignment="1">
      <alignment horizontal="center"/>
    </xf>
    <xf numFmtId="0" fontId="0" fillId="0" borderId="5" xfId="0" applyNumberFormat="1" applyFill="1" applyBorder="1" applyAlignment="1">
      <alignment horizontal="center"/>
    </xf>
    <xf numFmtId="0" fontId="0" fillId="0" borderId="13" xfId="0" applyFill="1" applyBorder="1"/>
    <xf numFmtId="165" fontId="2" fillId="0" borderId="22" xfId="0" applyNumberFormat="1" applyFont="1" applyFill="1" applyBorder="1" applyAlignment="1">
      <alignment horizontal="center" vertical="center"/>
    </xf>
    <xf numFmtId="165" fontId="0" fillId="0" borderId="5" xfId="0" applyNumberFormat="1" applyBorder="1" applyAlignment="1">
      <alignment horizontal="center"/>
    </xf>
    <xf numFmtId="165" fontId="4" fillId="0" borderId="5" xfId="0" applyNumberFormat="1" applyFont="1" applyBorder="1" applyAlignment="1">
      <alignment horizontal="center"/>
    </xf>
    <xf numFmtId="0" fontId="0" fillId="0" borderId="24" xfId="0" applyNumberFormat="1" applyBorder="1" applyAlignment="1">
      <alignment horizontal="center" vertical="center" wrapText="1"/>
    </xf>
    <xf numFmtId="0" fontId="0" fillId="0" borderId="25" xfId="0" applyNumberFormat="1" applyBorder="1" applyAlignment="1">
      <alignment horizontal="center" vertical="center" wrapText="1"/>
    </xf>
    <xf numFmtId="0" fontId="0" fillId="0" borderId="11" xfId="0" applyNumberFormat="1" applyBorder="1" applyAlignment="1">
      <alignment horizontal="center" vertical="center" wrapText="1"/>
    </xf>
    <xf numFmtId="0" fontId="0" fillId="0" borderId="12" xfId="0" applyNumberFormat="1" applyBorder="1" applyAlignment="1">
      <alignment horizontal="center" vertical="center" wrapText="1"/>
    </xf>
    <xf numFmtId="0" fontId="0" fillId="0" borderId="5" xfId="0" applyNumberForma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14" fillId="0" borderId="27" xfId="0" applyFont="1" applyBorder="1" applyAlignment="1">
      <alignment horizontal="right" vertical="center"/>
    </xf>
    <xf numFmtId="0" fontId="14" fillId="0" borderId="20" xfId="0" applyFont="1" applyBorder="1" applyAlignment="1">
      <alignment horizontal="right" vertical="center"/>
    </xf>
    <xf numFmtId="0" fontId="14" fillId="0" borderId="28" xfId="0" applyFont="1" applyBorder="1" applyAlignment="1">
      <alignment horizontal="center" vertical="center"/>
    </xf>
    <xf numFmtId="0" fontId="14" fillId="0" borderId="29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14" fillId="0" borderId="28" xfId="0" applyFont="1" applyBorder="1" applyAlignment="1">
      <alignment horizontal="right" vertical="center"/>
    </xf>
    <xf numFmtId="0" fontId="14" fillId="0" borderId="29" xfId="0" applyFont="1" applyBorder="1" applyAlignment="1">
      <alignment horizontal="right" vertical="center"/>
    </xf>
  </cellXfs>
  <cellStyles count="2">
    <cellStyle name="Normal" xfId="0" builtinId="0"/>
    <cellStyle name="Normal 2" xfId="1"/>
  </cellStyles>
  <dxfs count="7"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17" Type="http://schemas.openxmlformats.org/officeDocument/2006/relationships/worksheet" Target="worksheets/sheet117.xml"/><Relationship Id="rId299" Type="http://schemas.openxmlformats.org/officeDocument/2006/relationships/worksheet" Target="worksheets/sheet299.xml"/><Relationship Id="rId21" Type="http://schemas.openxmlformats.org/officeDocument/2006/relationships/worksheet" Target="worksheets/sheet21.xml"/><Relationship Id="rId63" Type="http://schemas.openxmlformats.org/officeDocument/2006/relationships/worksheet" Target="worksheets/sheet63.xml"/><Relationship Id="rId159" Type="http://schemas.openxmlformats.org/officeDocument/2006/relationships/worksheet" Target="worksheets/sheet159.xml"/><Relationship Id="rId324" Type="http://schemas.openxmlformats.org/officeDocument/2006/relationships/worksheet" Target="worksheets/sheet324.xml"/><Relationship Id="rId366" Type="http://schemas.openxmlformats.org/officeDocument/2006/relationships/worksheet" Target="worksheets/sheet366.xml"/><Relationship Id="rId170" Type="http://schemas.openxmlformats.org/officeDocument/2006/relationships/worksheet" Target="worksheets/sheet170.xml"/><Relationship Id="rId226" Type="http://schemas.openxmlformats.org/officeDocument/2006/relationships/worksheet" Target="worksheets/sheet226.xml"/><Relationship Id="rId433" Type="http://schemas.openxmlformats.org/officeDocument/2006/relationships/worksheet" Target="worksheets/sheet433.xml"/><Relationship Id="rId268" Type="http://schemas.openxmlformats.org/officeDocument/2006/relationships/worksheet" Target="worksheets/sheet268.xml"/><Relationship Id="rId475" Type="http://schemas.openxmlformats.org/officeDocument/2006/relationships/worksheet" Target="worksheets/sheet475.xml"/><Relationship Id="rId32" Type="http://schemas.openxmlformats.org/officeDocument/2006/relationships/worksheet" Target="worksheets/sheet32.xml"/><Relationship Id="rId74" Type="http://schemas.openxmlformats.org/officeDocument/2006/relationships/worksheet" Target="worksheets/sheet74.xml"/><Relationship Id="rId128" Type="http://schemas.openxmlformats.org/officeDocument/2006/relationships/worksheet" Target="worksheets/sheet128.xml"/><Relationship Id="rId335" Type="http://schemas.openxmlformats.org/officeDocument/2006/relationships/worksheet" Target="worksheets/sheet335.xml"/><Relationship Id="rId377" Type="http://schemas.openxmlformats.org/officeDocument/2006/relationships/worksheet" Target="worksheets/sheet377.xml"/><Relationship Id="rId5" Type="http://schemas.openxmlformats.org/officeDocument/2006/relationships/worksheet" Target="worksheets/sheet5.xml"/><Relationship Id="rId181" Type="http://schemas.openxmlformats.org/officeDocument/2006/relationships/worksheet" Target="worksheets/sheet181.xml"/><Relationship Id="rId237" Type="http://schemas.openxmlformats.org/officeDocument/2006/relationships/worksheet" Target="worksheets/sheet237.xml"/><Relationship Id="rId402" Type="http://schemas.openxmlformats.org/officeDocument/2006/relationships/worksheet" Target="worksheets/sheet402.xml"/><Relationship Id="rId279" Type="http://schemas.openxmlformats.org/officeDocument/2006/relationships/worksheet" Target="worksheets/sheet279.xml"/><Relationship Id="rId444" Type="http://schemas.openxmlformats.org/officeDocument/2006/relationships/worksheet" Target="worksheets/sheet444.xml"/><Relationship Id="rId486" Type="http://schemas.openxmlformats.org/officeDocument/2006/relationships/worksheet" Target="worksheets/sheet486.xml"/><Relationship Id="rId43" Type="http://schemas.openxmlformats.org/officeDocument/2006/relationships/worksheet" Target="worksheets/sheet43.xml"/><Relationship Id="rId139" Type="http://schemas.openxmlformats.org/officeDocument/2006/relationships/worksheet" Target="worksheets/sheet139.xml"/><Relationship Id="rId290" Type="http://schemas.openxmlformats.org/officeDocument/2006/relationships/worksheet" Target="worksheets/sheet290.xml"/><Relationship Id="rId304" Type="http://schemas.openxmlformats.org/officeDocument/2006/relationships/worksheet" Target="worksheets/sheet304.xml"/><Relationship Id="rId346" Type="http://schemas.openxmlformats.org/officeDocument/2006/relationships/worksheet" Target="worksheets/sheet346.xml"/><Relationship Id="rId388" Type="http://schemas.openxmlformats.org/officeDocument/2006/relationships/worksheet" Target="worksheets/sheet388.xml"/><Relationship Id="rId85" Type="http://schemas.openxmlformats.org/officeDocument/2006/relationships/worksheet" Target="worksheets/sheet85.xml"/><Relationship Id="rId150" Type="http://schemas.openxmlformats.org/officeDocument/2006/relationships/worksheet" Target="worksheets/sheet150.xml"/><Relationship Id="rId192" Type="http://schemas.openxmlformats.org/officeDocument/2006/relationships/worksheet" Target="worksheets/sheet192.xml"/><Relationship Id="rId206" Type="http://schemas.openxmlformats.org/officeDocument/2006/relationships/worksheet" Target="worksheets/sheet206.xml"/><Relationship Id="rId413" Type="http://schemas.openxmlformats.org/officeDocument/2006/relationships/worksheet" Target="worksheets/sheet413.xml"/><Relationship Id="rId248" Type="http://schemas.openxmlformats.org/officeDocument/2006/relationships/worksheet" Target="worksheets/sheet248.xml"/><Relationship Id="rId455" Type="http://schemas.openxmlformats.org/officeDocument/2006/relationships/worksheet" Target="worksheets/sheet455.xml"/><Relationship Id="rId497" Type="http://schemas.openxmlformats.org/officeDocument/2006/relationships/sharedStrings" Target="sharedStrings.xml"/><Relationship Id="rId12" Type="http://schemas.openxmlformats.org/officeDocument/2006/relationships/worksheet" Target="worksheets/sheet12.xml"/><Relationship Id="rId108" Type="http://schemas.openxmlformats.org/officeDocument/2006/relationships/worksheet" Target="worksheets/sheet108.xml"/><Relationship Id="rId315" Type="http://schemas.openxmlformats.org/officeDocument/2006/relationships/worksheet" Target="worksheets/sheet315.xml"/><Relationship Id="rId357" Type="http://schemas.openxmlformats.org/officeDocument/2006/relationships/worksheet" Target="worksheets/sheet357.xml"/><Relationship Id="rId54" Type="http://schemas.openxmlformats.org/officeDocument/2006/relationships/worksheet" Target="worksheets/sheet54.xml"/><Relationship Id="rId96" Type="http://schemas.openxmlformats.org/officeDocument/2006/relationships/worksheet" Target="worksheets/sheet96.xml"/><Relationship Id="rId161" Type="http://schemas.openxmlformats.org/officeDocument/2006/relationships/worksheet" Target="worksheets/sheet161.xml"/><Relationship Id="rId217" Type="http://schemas.openxmlformats.org/officeDocument/2006/relationships/worksheet" Target="worksheets/sheet217.xml"/><Relationship Id="rId399" Type="http://schemas.openxmlformats.org/officeDocument/2006/relationships/worksheet" Target="worksheets/sheet399.xml"/><Relationship Id="rId259" Type="http://schemas.openxmlformats.org/officeDocument/2006/relationships/worksheet" Target="worksheets/sheet259.xml"/><Relationship Id="rId424" Type="http://schemas.openxmlformats.org/officeDocument/2006/relationships/worksheet" Target="worksheets/sheet424.xml"/><Relationship Id="rId466" Type="http://schemas.openxmlformats.org/officeDocument/2006/relationships/worksheet" Target="worksheets/sheet466.xml"/><Relationship Id="rId23" Type="http://schemas.openxmlformats.org/officeDocument/2006/relationships/worksheet" Target="worksheets/sheet23.xml"/><Relationship Id="rId119" Type="http://schemas.openxmlformats.org/officeDocument/2006/relationships/worksheet" Target="worksheets/sheet119.xml"/><Relationship Id="rId270" Type="http://schemas.openxmlformats.org/officeDocument/2006/relationships/worksheet" Target="worksheets/sheet270.xml"/><Relationship Id="rId326" Type="http://schemas.openxmlformats.org/officeDocument/2006/relationships/worksheet" Target="worksheets/sheet326.xml"/><Relationship Id="rId65" Type="http://schemas.openxmlformats.org/officeDocument/2006/relationships/worksheet" Target="worksheets/sheet65.xml"/><Relationship Id="rId130" Type="http://schemas.openxmlformats.org/officeDocument/2006/relationships/worksheet" Target="worksheets/sheet130.xml"/><Relationship Id="rId368" Type="http://schemas.openxmlformats.org/officeDocument/2006/relationships/worksheet" Target="worksheets/sheet368.xml"/><Relationship Id="rId172" Type="http://schemas.openxmlformats.org/officeDocument/2006/relationships/worksheet" Target="worksheets/sheet172.xml"/><Relationship Id="rId228" Type="http://schemas.openxmlformats.org/officeDocument/2006/relationships/worksheet" Target="worksheets/sheet228.xml"/><Relationship Id="rId435" Type="http://schemas.openxmlformats.org/officeDocument/2006/relationships/worksheet" Target="worksheets/sheet435.xml"/><Relationship Id="rId477" Type="http://schemas.openxmlformats.org/officeDocument/2006/relationships/worksheet" Target="worksheets/sheet477.xml"/><Relationship Id="rId281" Type="http://schemas.openxmlformats.org/officeDocument/2006/relationships/worksheet" Target="worksheets/sheet281.xml"/><Relationship Id="rId337" Type="http://schemas.openxmlformats.org/officeDocument/2006/relationships/worksheet" Target="worksheets/sheet337.xml"/><Relationship Id="rId34" Type="http://schemas.openxmlformats.org/officeDocument/2006/relationships/worksheet" Target="worksheets/sheet34.xml"/><Relationship Id="rId76" Type="http://schemas.openxmlformats.org/officeDocument/2006/relationships/worksheet" Target="worksheets/sheet76.xml"/><Relationship Id="rId141" Type="http://schemas.openxmlformats.org/officeDocument/2006/relationships/worksheet" Target="worksheets/sheet141.xml"/><Relationship Id="rId379" Type="http://schemas.openxmlformats.org/officeDocument/2006/relationships/worksheet" Target="worksheets/sheet379.xml"/><Relationship Id="rId7" Type="http://schemas.openxmlformats.org/officeDocument/2006/relationships/worksheet" Target="worksheets/sheet7.xml"/><Relationship Id="rId183" Type="http://schemas.openxmlformats.org/officeDocument/2006/relationships/worksheet" Target="worksheets/sheet183.xml"/><Relationship Id="rId239" Type="http://schemas.openxmlformats.org/officeDocument/2006/relationships/worksheet" Target="worksheets/sheet239.xml"/><Relationship Id="rId390" Type="http://schemas.openxmlformats.org/officeDocument/2006/relationships/worksheet" Target="worksheets/sheet390.xml"/><Relationship Id="rId404" Type="http://schemas.openxmlformats.org/officeDocument/2006/relationships/worksheet" Target="worksheets/sheet404.xml"/><Relationship Id="rId446" Type="http://schemas.openxmlformats.org/officeDocument/2006/relationships/worksheet" Target="worksheets/sheet446.xml"/><Relationship Id="rId250" Type="http://schemas.openxmlformats.org/officeDocument/2006/relationships/worksheet" Target="worksheets/sheet250.xml"/><Relationship Id="rId292" Type="http://schemas.openxmlformats.org/officeDocument/2006/relationships/worksheet" Target="worksheets/sheet292.xml"/><Relationship Id="rId306" Type="http://schemas.openxmlformats.org/officeDocument/2006/relationships/worksheet" Target="worksheets/sheet306.xml"/><Relationship Id="rId488" Type="http://schemas.openxmlformats.org/officeDocument/2006/relationships/worksheet" Target="worksheets/sheet488.xml"/><Relationship Id="rId24" Type="http://schemas.openxmlformats.org/officeDocument/2006/relationships/worksheet" Target="worksheets/sheet24.xml"/><Relationship Id="rId45" Type="http://schemas.openxmlformats.org/officeDocument/2006/relationships/worksheet" Target="worksheets/sheet45.xml"/><Relationship Id="rId66" Type="http://schemas.openxmlformats.org/officeDocument/2006/relationships/worksheet" Target="worksheets/sheet66.xml"/><Relationship Id="rId87" Type="http://schemas.openxmlformats.org/officeDocument/2006/relationships/worksheet" Target="worksheets/sheet87.xml"/><Relationship Id="rId110" Type="http://schemas.openxmlformats.org/officeDocument/2006/relationships/worksheet" Target="worksheets/sheet110.xml"/><Relationship Id="rId131" Type="http://schemas.openxmlformats.org/officeDocument/2006/relationships/worksheet" Target="worksheets/sheet131.xml"/><Relationship Id="rId327" Type="http://schemas.openxmlformats.org/officeDocument/2006/relationships/worksheet" Target="worksheets/sheet327.xml"/><Relationship Id="rId348" Type="http://schemas.openxmlformats.org/officeDocument/2006/relationships/worksheet" Target="worksheets/sheet348.xml"/><Relationship Id="rId369" Type="http://schemas.openxmlformats.org/officeDocument/2006/relationships/worksheet" Target="worksheets/sheet369.xml"/><Relationship Id="rId152" Type="http://schemas.openxmlformats.org/officeDocument/2006/relationships/worksheet" Target="worksheets/sheet152.xml"/><Relationship Id="rId173" Type="http://schemas.openxmlformats.org/officeDocument/2006/relationships/worksheet" Target="worksheets/sheet173.xml"/><Relationship Id="rId194" Type="http://schemas.openxmlformats.org/officeDocument/2006/relationships/worksheet" Target="worksheets/sheet194.xml"/><Relationship Id="rId208" Type="http://schemas.openxmlformats.org/officeDocument/2006/relationships/worksheet" Target="worksheets/sheet208.xml"/><Relationship Id="rId229" Type="http://schemas.openxmlformats.org/officeDocument/2006/relationships/worksheet" Target="worksheets/sheet229.xml"/><Relationship Id="rId380" Type="http://schemas.openxmlformats.org/officeDocument/2006/relationships/worksheet" Target="worksheets/sheet380.xml"/><Relationship Id="rId415" Type="http://schemas.openxmlformats.org/officeDocument/2006/relationships/worksheet" Target="worksheets/sheet415.xml"/><Relationship Id="rId436" Type="http://schemas.openxmlformats.org/officeDocument/2006/relationships/worksheet" Target="worksheets/sheet436.xml"/><Relationship Id="rId457" Type="http://schemas.openxmlformats.org/officeDocument/2006/relationships/worksheet" Target="worksheets/sheet457.xml"/><Relationship Id="rId240" Type="http://schemas.openxmlformats.org/officeDocument/2006/relationships/worksheet" Target="worksheets/sheet240.xml"/><Relationship Id="rId261" Type="http://schemas.openxmlformats.org/officeDocument/2006/relationships/worksheet" Target="worksheets/sheet261.xml"/><Relationship Id="rId478" Type="http://schemas.openxmlformats.org/officeDocument/2006/relationships/worksheet" Target="worksheets/sheet478.xml"/><Relationship Id="rId499" Type="http://schemas.microsoft.com/office/2006/relationships/vbaProject" Target="vbaProject.bin"/><Relationship Id="rId14" Type="http://schemas.openxmlformats.org/officeDocument/2006/relationships/worksheet" Target="worksheets/sheet14.xml"/><Relationship Id="rId35" Type="http://schemas.openxmlformats.org/officeDocument/2006/relationships/worksheet" Target="worksheets/sheet35.xml"/><Relationship Id="rId56" Type="http://schemas.openxmlformats.org/officeDocument/2006/relationships/worksheet" Target="worksheets/sheet56.xml"/><Relationship Id="rId77" Type="http://schemas.openxmlformats.org/officeDocument/2006/relationships/worksheet" Target="worksheets/sheet77.xml"/><Relationship Id="rId100" Type="http://schemas.openxmlformats.org/officeDocument/2006/relationships/worksheet" Target="worksheets/sheet100.xml"/><Relationship Id="rId282" Type="http://schemas.openxmlformats.org/officeDocument/2006/relationships/worksheet" Target="worksheets/sheet282.xml"/><Relationship Id="rId317" Type="http://schemas.openxmlformats.org/officeDocument/2006/relationships/worksheet" Target="worksheets/sheet317.xml"/><Relationship Id="rId338" Type="http://schemas.openxmlformats.org/officeDocument/2006/relationships/worksheet" Target="worksheets/sheet338.xml"/><Relationship Id="rId359" Type="http://schemas.openxmlformats.org/officeDocument/2006/relationships/worksheet" Target="worksheets/sheet359.xml"/><Relationship Id="rId8" Type="http://schemas.openxmlformats.org/officeDocument/2006/relationships/worksheet" Target="worksheets/sheet8.xml"/><Relationship Id="rId98" Type="http://schemas.openxmlformats.org/officeDocument/2006/relationships/worksheet" Target="worksheets/sheet98.xml"/><Relationship Id="rId121" Type="http://schemas.openxmlformats.org/officeDocument/2006/relationships/worksheet" Target="worksheets/sheet121.xml"/><Relationship Id="rId142" Type="http://schemas.openxmlformats.org/officeDocument/2006/relationships/worksheet" Target="worksheets/sheet142.xml"/><Relationship Id="rId163" Type="http://schemas.openxmlformats.org/officeDocument/2006/relationships/worksheet" Target="worksheets/sheet163.xml"/><Relationship Id="rId184" Type="http://schemas.openxmlformats.org/officeDocument/2006/relationships/worksheet" Target="worksheets/sheet184.xml"/><Relationship Id="rId219" Type="http://schemas.openxmlformats.org/officeDocument/2006/relationships/worksheet" Target="worksheets/sheet219.xml"/><Relationship Id="rId370" Type="http://schemas.openxmlformats.org/officeDocument/2006/relationships/worksheet" Target="worksheets/sheet370.xml"/><Relationship Id="rId391" Type="http://schemas.openxmlformats.org/officeDocument/2006/relationships/worksheet" Target="worksheets/sheet391.xml"/><Relationship Id="rId405" Type="http://schemas.openxmlformats.org/officeDocument/2006/relationships/worksheet" Target="worksheets/sheet405.xml"/><Relationship Id="rId426" Type="http://schemas.openxmlformats.org/officeDocument/2006/relationships/worksheet" Target="worksheets/sheet426.xml"/><Relationship Id="rId447" Type="http://schemas.openxmlformats.org/officeDocument/2006/relationships/worksheet" Target="worksheets/sheet447.xml"/><Relationship Id="rId230" Type="http://schemas.openxmlformats.org/officeDocument/2006/relationships/worksheet" Target="worksheets/sheet230.xml"/><Relationship Id="rId251" Type="http://schemas.openxmlformats.org/officeDocument/2006/relationships/worksheet" Target="worksheets/sheet251.xml"/><Relationship Id="rId468" Type="http://schemas.openxmlformats.org/officeDocument/2006/relationships/worksheet" Target="worksheets/sheet468.xml"/><Relationship Id="rId489" Type="http://schemas.openxmlformats.org/officeDocument/2006/relationships/worksheet" Target="worksheets/sheet489.xml"/><Relationship Id="rId25" Type="http://schemas.openxmlformats.org/officeDocument/2006/relationships/worksheet" Target="worksheets/sheet25.xml"/><Relationship Id="rId46" Type="http://schemas.openxmlformats.org/officeDocument/2006/relationships/worksheet" Target="worksheets/sheet46.xml"/><Relationship Id="rId67" Type="http://schemas.openxmlformats.org/officeDocument/2006/relationships/worksheet" Target="worksheets/sheet67.xml"/><Relationship Id="rId272" Type="http://schemas.openxmlformats.org/officeDocument/2006/relationships/worksheet" Target="worksheets/sheet272.xml"/><Relationship Id="rId293" Type="http://schemas.openxmlformats.org/officeDocument/2006/relationships/worksheet" Target="worksheets/sheet293.xml"/><Relationship Id="rId307" Type="http://schemas.openxmlformats.org/officeDocument/2006/relationships/worksheet" Target="worksheets/sheet307.xml"/><Relationship Id="rId328" Type="http://schemas.openxmlformats.org/officeDocument/2006/relationships/worksheet" Target="worksheets/sheet328.xml"/><Relationship Id="rId349" Type="http://schemas.openxmlformats.org/officeDocument/2006/relationships/worksheet" Target="worksheets/sheet349.xml"/><Relationship Id="rId88" Type="http://schemas.openxmlformats.org/officeDocument/2006/relationships/worksheet" Target="worksheets/sheet88.xml"/><Relationship Id="rId111" Type="http://schemas.openxmlformats.org/officeDocument/2006/relationships/worksheet" Target="worksheets/sheet111.xml"/><Relationship Id="rId132" Type="http://schemas.openxmlformats.org/officeDocument/2006/relationships/worksheet" Target="worksheets/sheet132.xml"/><Relationship Id="rId153" Type="http://schemas.openxmlformats.org/officeDocument/2006/relationships/worksheet" Target="worksheets/sheet153.xml"/><Relationship Id="rId174" Type="http://schemas.openxmlformats.org/officeDocument/2006/relationships/worksheet" Target="worksheets/sheet174.xml"/><Relationship Id="rId195" Type="http://schemas.openxmlformats.org/officeDocument/2006/relationships/worksheet" Target="worksheets/sheet195.xml"/><Relationship Id="rId209" Type="http://schemas.openxmlformats.org/officeDocument/2006/relationships/worksheet" Target="worksheets/sheet209.xml"/><Relationship Id="rId360" Type="http://schemas.openxmlformats.org/officeDocument/2006/relationships/worksheet" Target="worksheets/sheet360.xml"/><Relationship Id="rId381" Type="http://schemas.openxmlformats.org/officeDocument/2006/relationships/worksheet" Target="worksheets/sheet381.xml"/><Relationship Id="rId416" Type="http://schemas.openxmlformats.org/officeDocument/2006/relationships/worksheet" Target="worksheets/sheet416.xml"/><Relationship Id="rId220" Type="http://schemas.openxmlformats.org/officeDocument/2006/relationships/worksheet" Target="worksheets/sheet220.xml"/><Relationship Id="rId241" Type="http://schemas.openxmlformats.org/officeDocument/2006/relationships/worksheet" Target="worksheets/sheet241.xml"/><Relationship Id="rId437" Type="http://schemas.openxmlformats.org/officeDocument/2006/relationships/worksheet" Target="worksheets/sheet437.xml"/><Relationship Id="rId458" Type="http://schemas.openxmlformats.org/officeDocument/2006/relationships/worksheet" Target="worksheets/sheet458.xml"/><Relationship Id="rId479" Type="http://schemas.openxmlformats.org/officeDocument/2006/relationships/worksheet" Target="worksheets/sheet479.xml"/><Relationship Id="rId15" Type="http://schemas.openxmlformats.org/officeDocument/2006/relationships/worksheet" Target="worksheets/sheet15.xml"/><Relationship Id="rId36" Type="http://schemas.openxmlformats.org/officeDocument/2006/relationships/worksheet" Target="worksheets/sheet36.xml"/><Relationship Id="rId57" Type="http://schemas.openxmlformats.org/officeDocument/2006/relationships/worksheet" Target="worksheets/sheet57.xml"/><Relationship Id="rId262" Type="http://schemas.openxmlformats.org/officeDocument/2006/relationships/worksheet" Target="worksheets/sheet262.xml"/><Relationship Id="rId283" Type="http://schemas.openxmlformats.org/officeDocument/2006/relationships/worksheet" Target="worksheets/sheet283.xml"/><Relationship Id="rId318" Type="http://schemas.openxmlformats.org/officeDocument/2006/relationships/worksheet" Target="worksheets/sheet318.xml"/><Relationship Id="rId339" Type="http://schemas.openxmlformats.org/officeDocument/2006/relationships/worksheet" Target="worksheets/sheet339.xml"/><Relationship Id="rId490" Type="http://schemas.openxmlformats.org/officeDocument/2006/relationships/worksheet" Target="worksheets/sheet490.xml"/><Relationship Id="rId78" Type="http://schemas.openxmlformats.org/officeDocument/2006/relationships/worksheet" Target="worksheets/sheet78.xml"/><Relationship Id="rId99" Type="http://schemas.openxmlformats.org/officeDocument/2006/relationships/worksheet" Target="worksheets/sheet99.xml"/><Relationship Id="rId101" Type="http://schemas.openxmlformats.org/officeDocument/2006/relationships/worksheet" Target="worksheets/sheet101.xml"/><Relationship Id="rId122" Type="http://schemas.openxmlformats.org/officeDocument/2006/relationships/worksheet" Target="worksheets/sheet122.xml"/><Relationship Id="rId143" Type="http://schemas.openxmlformats.org/officeDocument/2006/relationships/worksheet" Target="worksheets/sheet143.xml"/><Relationship Id="rId164" Type="http://schemas.openxmlformats.org/officeDocument/2006/relationships/worksheet" Target="worksheets/sheet164.xml"/><Relationship Id="rId185" Type="http://schemas.openxmlformats.org/officeDocument/2006/relationships/worksheet" Target="worksheets/sheet185.xml"/><Relationship Id="rId350" Type="http://schemas.openxmlformats.org/officeDocument/2006/relationships/worksheet" Target="worksheets/sheet350.xml"/><Relationship Id="rId371" Type="http://schemas.openxmlformats.org/officeDocument/2006/relationships/worksheet" Target="worksheets/sheet371.xml"/><Relationship Id="rId406" Type="http://schemas.openxmlformats.org/officeDocument/2006/relationships/worksheet" Target="worksheets/sheet406.xml"/><Relationship Id="rId9" Type="http://schemas.openxmlformats.org/officeDocument/2006/relationships/worksheet" Target="worksheets/sheet9.xml"/><Relationship Id="rId210" Type="http://schemas.openxmlformats.org/officeDocument/2006/relationships/worksheet" Target="worksheets/sheet210.xml"/><Relationship Id="rId392" Type="http://schemas.openxmlformats.org/officeDocument/2006/relationships/worksheet" Target="worksheets/sheet392.xml"/><Relationship Id="rId427" Type="http://schemas.openxmlformats.org/officeDocument/2006/relationships/worksheet" Target="worksheets/sheet427.xml"/><Relationship Id="rId448" Type="http://schemas.openxmlformats.org/officeDocument/2006/relationships/worksheet" Target="worksheets/sheet448.xml"/><Relationship Id="rId469" Type="http://schemas.openxmlformats.org/officeDocument/2006/relationships/worksheet" Target="worksheets/sheet469.xml"/><Relationship Id="rId26" Type="http://schemas.openxmlformats.org/officeDocument/2006/relationships/worksheet" Target="worksheets/sheet26.xml"/><Relationship Id="rId231" Type="http://schemas.openxmlformats.org/officeDocument/2006/relationships/worksheet" Target="worksheets/sheet231.xml"/><Relationship Id="rId252" Type="http://schemas.openxmlformats.org/officeDocument/2006/relationships/worksheet" Target="worksheets/sheet252.xml"/><Relationship Id="rId273" Type="http://schemas.openxmlformats.org/officeDocument/2006/relationships/worksheet" Target="worksheets/sheet273.xml"/><Relationship Id="rId294" Type="http://schemas.openxmlformats.org/officeDocument/2006/relationships/worksheet" Target="worksheets/sheet294.xml"/><Relationship Id="rId308" Type="http://schemas.openxmlformats.org/officeDocument/2006/relationships/worksheet" Target="worksheets/sheet308.xml"/><Relationship Id="rId329" Type="http://schemas.openxmlformats.org/officeDocument/2006/relationships/worksheet" Target="worksheets/sheet329.xml"/><Relationship Id="rId480" Type="http://schemas.openxmlformats.org/officeDocument/2006/relationships/worksheet" Target="worksheets/sheet480.xml"/><Relationship Id="rId47" Type="http://schemas.openxmlformats.org/officeDocument/2006/relationships/worksheet" Target="worksheets/sheet47.xml"/><Relationship Id="rId68" Type="http://schemas.openxmlformats.org/officeDocument/2006/relationships/worksheet" Target="worksheets/sheet68.xml"/><Relationship Id="rId89" Type="http://schemas.openxmlformats.org/officeDocument/2006/relationships/worksheet" Target="worksheets/sheet89.xml"/><Relationship Id="rId112" Type="http://schemas.openxmlformats.org/officeDocument/2006/relationships/worksheet" Target="worksheets/sheet112.xml"/><Relationship Id="rId133" Type="http://schemas.openxmlformats.org/officeDocument/2006/relationships/worksheet" Target="worksheets/sheet133.xml"/><Relationship Id="rId154" Type="http://schemas.openxmlformats.org/officeDocument/2006/relationships/worksheet" Target="worksheets/sheet154.xml"/><Relationship Id="rId175" Type="http://schemas.openxmlformats.org/officeDocument/2006/relationships/worksheet" Target="worksheets/sheet175.xml"/><Relationship Id="rId340" Type="http://schemas.openxmlformats.org/officeDocument/2006/relationships/worksheet" Target="worksheets/sheet340.xml"/><Relationship Id="rId361" Type="http://schemas.openxmlformats.org/officeDocument/2006/relationships/worksheet" Target="worksheets/sheet361.xml"/><Relationship Id="rId196" Type="http://schemas.openxmlformats.org/officeDocument/2006/relationships/worksheet" Target="worksheets/sheet196.xml"/><Relationship Id="rId200" Type="http://schemas.openxmlformats.org/officeDocument/2006/relationships/worksheet" Target="worksheets/sheet200.xml"/><Relationship Id="rId382" Type="http://schemas.openxmlformats.org/officeDocument/2006/relationships/worksheet" Target="worksheets/sheet382.xml"/><Relationship Id="rId417" Type="http://schemas.openxmlformats.org/officeDocument/2006/relationships/worksheet" Target="worksheets/sheet417.xml"/><Relationship Id="rId438" Type="http://schemas.openxmlformats.org/officeDocument/2006/relationships/worksheet" Target="worksheets/sheet438.xml"/><Relationship Id="rId459" Type="http://schemas.openxmlformats.org/officeDocument/2006/relationships/worksheet" Target="worksheets/sheet459.xml"/><Relationship Id="rId16" Type="http://schemas.openxmlformats.org/officeDocument/2006/relationships/worksheet" Target="worksheets/sheet16.xml"/><Relationship Id="rId221" Type="http://schemas.openxmlformats.org/officeDocument/2006/relationships/worksheet" Target="worksheets/sheet221.xml"/><Relationship Id="rId242" Type="http://schemas.openxmlformats.org/officeDocument/2006/relationships/worksheet" Target="worksheets/sheet242.xml"/><Relationship Id="rId263" Type="http://schemas.openxmlformats.org/officeDocument/2006/relationships/worksheet" Target="worksheets/sheet263.xml"/><Relationship Id="rId284" Type="http://schemas.openxmlformats.org/officeDocument/2006/relationships/worksheet" Target="worksheets/sheet284.xml"/><Relationship Id="rId319" Type="http://schemas.openxmlformats.org/officeDocument/2006/relationships/worksheet" Target="worksheets/sheet319.xml"/><Relationship Id="rId470" Type="http://schemas.openxmlformats.org/officeDocument/2006/relationships/worksheet" Target="worksheets/sheet470.xml"/><Relationship Id="rId491" Type="http://schemas.openxmlformats.org/officeDocument/2006/relationships/worksheet" Target="worksheets/sheet491.xml"/><Relationship Id="rId37" Type="http://schemas.openxmlformats.org/officeDocument/2006/relationships/worksheet" Target="worksheets/sheet37.xml"/><Relationship Id="rId58" Type="http://schemas.openxmlformats.org/officeDocument/2006/relationships/worksheet" Target="worksheets/sheet58.xml"/><Relationship Id="rId79" Type="http://schemas.openxmlformats.org/officeDocument/2006/relationships/worksheet" Target="worksheets/sheet79.xml"/><Relationship Id="rId102" Type="http://schemas.openxmlformats.org/officeDocument/2006/relationships/worksheet" Target="worksheets/sheet102.xml"/><Relationship Id="rId123" Type="http://schemas.openxmlformats.org/officeDocument/2006/relationships/worksheet" Target="worksheets/sheet123.xml"/><Relationship Id="rId144" Type="http://schemas.openxmlformats.org/officeDocument/2006/relationships/worksheet" Target="worksheets/sheet144.xml"/><Relationship Id="rId330" Type="http://schemas.openxmlformats.org/officeDocument/2006/relationships/worksheet" Target="worksheets/sheet330.xml"/><Relationship Id="rId90" Type="http://schemas.openxmlformats.org/officeDocument/2006/relationships/worksheet" Target="worksheets/sheet90.xml"/><Relationship Id="rId165" Type="http://schemas.openxmlformats.org/officeDocument/2006/relationships/worksheet" Target="worksheets/sheet165.xml"/><Relationship Id="rId186" Type="http://schemas.openxmlformats.org/officeDocument/2006/relationships/worksheet" Target="worksheets/sheet186.xml"/><Relationship Id="rId351" Type="http://schemas.openxmlformats.org/officeDocument/2006/relationships/worksheet" Target="worksheets/sheet351.xml"/><Relationship Id="rId372" Type="http://schemas.openxmlformats.org/officeDocument/2006/relationships/worksheet" Target="worksheets/sheet372.xml"/><Relationship Id="rId393" Type="http://schemas.openxmlformats.org/officeDocument/2006/relationships/worksheet" Target="worksheets/sheet393.xml"/><Relationship Id="rId407" Type="http://schemas.openxmlformats.org/officeDocument/2006/relationships/worksheet" Target="worksheets/sheet407.xml"/><Relationship Id="rId428" Type="http://schemas.openxmlformats.org/officeDocument/2006/relationships/worksheet" Target="worksheets/sheet428.xml"/><Relationship Id="rId449" Type="http://schemas.openxmlformats.org/officeDocument/2006/relationships/worksheet" Target="worksheets/sheet449.xml"/><Relationship Id="rId211" Type="http://schemas.openxmlformats.org/officeDocument/2006/relationships/worksheet" Target="worksheets/sheet211.xml"/><Relationship Id="rId232" Type="http://schemas.openxmlformats.org/officeDocument/2006/relationships/worksheet" Target="worksheets/sheet232.xml"/><Relationship Id="rId253" Type="http://schemas.openxmlformats.org/officeDocument/2006/relationships/worksheet" Target="worksheets/sheet253.xml"/><Relationship Id="rId274" Type="http://schemas.openxmlformats.org/officeDocument/2006/relationships/worksheet" Target="worksheets/sheet274.xml"/><Relationship Id="rId295" Type="http://schemas.openxmlformats.org/officeDocument/2006/relationships/worksheet" Target="worksheets/sheet295.xml"/><Relationship Id="rId309" Type="http://schemas.openxmlformats.org/officeDocument/2006/relationships/worksheet" Target="worksheets/sheet309.xml"/><Relationship Id="rId460" Type="http://schemas.openxmlformats.org/officeDocument/2006/relationships/worksheet" Target="worksheets/sheet460.xml"/><Relationship Id="rId481" Type="http://schemas.openxmlformats.org/officeDocument/2006/relationships/worksheet" Target="worksheets/sheet481.xml"/><Relationship Id="rId27" Type="http://schemas.openxmlformats.org/officeDocument/2006/relationships/worksheet" Target="worksheets/sheet27.xml"/><Relationship Id="rId48" Type="http://schemas.openxmlformats.org/officeDocument/2006/relationships/worksheet" Target="worksheets/sheet48.xml"/><Relationship Id="rId69" Type="http://schemas.openxmlformats.org/officeDocument/2006/relationships/worksheet" Target="worksheets/sheet69.xml"/><Relationship Id="rId113" Type="http://schemas.openxmlformats.org/officeDocument/2006/relationships/worksheet" Target="worksheets/sheet113.xml"/><Relationship Id="rId134" Type="http://schemas.openxmlformats.org/officeDocument/2006/relationships/worksheet" Target="worksheets/sheet134.xml"/><Relationship Id="rId320" Type="http://schemas.openxmlformats.org/officeDocument/2006/relationships/worksheet" Target="worksheets/sheet320.xml"/><Relationship Id="rId80" Type="http://schemas.openxmlformats.org/officeDocument/2006/relationships/worksheet" Target="worksheets/sheet80.xml"/><Relationship Id="rId155" Type="http://schemas.openxmlformats.org/officeDocument/2006/relationships/worksheet" Target="worksheets/sheet155.xml"/><Relationship Id="rId176" Type="http://schemas.openxmlformats.org/officeDocument/2006/relationships/worksheet" Target="worksheets/sheet176.xml"/><Relationship Id="rId197" Type="http://schemas.openxmlformats.org/officeDocument/2006/relationships/worksheet" Target="worksheets/sheet197.xml"/><Relationship Id="rId341" Type="http://schemas.openxmlformats.org/officeDocument/2006/relationships/worksheet" Target="worksheets/sheet341.xml"/><Relationship Id="rId362" Type="http://schemas.openxmlformats.org/officeDocument/2006/relationships/worksheet" Target="worksheets/sheet362.xml"/><Relationship Id="rId383" Type="http://schemas.openxmlformats.org/officeDocument/2006/relationships/worksheet" Target="worksheets/sheet383.xml"/><Relationship Id="rId418" Type="http://schemas.openxmlformats.org/officeDocument/2006/relationships/worksheet" Target="worksheets/sheet418.xml"/><Relationship Id="rId439" Type="http://schemas.openxmlformats.org/officeDocument/2006/relationships/worksheet" Target="worksheets/sheet439.xml"/><Relationship Id="rId201" Type="http://schemas.openxmlformats.org/officeDocument/2006/relationships/worksheet" Target="worksheets/sheet201.xml"/><Relationship Id="rId222" Type="http://schemas.openxmlformats.org/officeDocument/2006/relationships/worksheet" Target="worksheets/sheet222.xml"/><Relationship Id="rId243" Type="http://schemas.openxmlformats.org/officeDocument/2006/relationships/worksheet" Target="worksheets/sheet243.xml"/><Relationship Id="rId264" Type="http://schemas.openxmlformats.org/officeDocument/2006/relationships/worksheet" Target="worksheets/sheet264.xml"/><Relationship Id="rId285" Type="http://schemas.openxmlformats.org/officeDocument/2006/relationships/worksheet" Target="worksheets/sheet285.xml"/><Relationship Id="rId450" Type="http://schemas.openxmlformats.org/officeDocument/2006/relationships/worksheet" Target="worksheets/sheet450.xml"/><Relationship Id="rId471" Type="http://schemas.openxmlformats.org/officeDocument/2006/relationships/worksheet" Target="worksheets/sheet471.xml"/><Relationship Id="rId17" Type="http://schemas.openxmlformats.org/officeDocument/2006/relationships/worksheet" Target="worksheets/sheet17.xml"/><Relationship Id="rId38" Type="http://schemas.openxmlformats.org/officeDocument/2006/relationships/worksheet" Target="worksheets/sheet38.xml"/><Relationship Id="rId59" Type="http://schemas.openxmlformats.org/officeDocument/2006/relationships/worksheet" Target="worksheets/sheet59.xml"/><Relationship Id="rId103" Type="http://schemas.openxmlformats.org/officeDocument/2006/relationships/worksheet" Target="worksheets/sheet103.xml"/><Relationship Id="rId124" Type="http://schemas.openxmlformats.org/officeDocument/2006/relationships/worksheet" Target="worksheets/sheet124.xml"/><Relationship Id="rId310" Type="http://schemas.openxmlformats.org/officeDocument/2006/relationships/worksheet" Target="worksheets/sheet310.xml"/><Relationship Id="rId492" Type="http://schemas.openxmlformats.org/officeDocument/2006/relationships/worksheet" Target="worksheets/sheet492.xml"/><Relationship Id="rId70" Type="http://schemas.openxmlformats.org/officeDocument/2006/relationships/worksheet" Target="worksheets/sheet70.xml"/><Relationship Id="rId91" Type="http://schemas.openxmlformats.org/officeDocument/2006/relationships/worksheet" Target="worksheets/sheet91.xml"/><Relationship Id="rId145" Type="http://schemas.openxmlformats.org/officeDocument/2006/relationships/worksheet" Target="worksheets/sheet145.xml"/><Relationship Id="rId166" Type="http://schemas.openxmlformats.org/officeDocument/2006/relationships/worksheet" Target="worksheets/sheet166.xml"/><Relationship Id="rId187" Type="http://schemas.openxmlformats.org/officeDocument/2006/relationships/worksheet" Target="worksheets/sheet187.xml"/><Relationship Id="rId331" Type="http://schemas.openxmlformats.org/officeDocument/2006/relationships/worksheet" Target="worksheets/sheet331.xml"/><Relationship Id="rId352" Type="http://schemas.openxmlformats.org/officeDocument/2006/relationships/worksheet" Target="worksheets/sheet352.xml"/><Relationship Id="rId373" Type="http://schemas.openxmlformats.org/officeDocument/2006/relationships/worksheet" Target="worksheets/sheet373.xml"/><Relationship Id="rId394" Type="http://schemas.openxmlformats.org/officeDocument/2006/relationships/worksheet" Target="worksheets/sheet394.xml"/><Relationship Id="rId408" Type="http://schemas.openxmlformats.org/officeDocument/2006/relationships/worksheet" Target="worksheets/sheet408.xml"/><Relationship Id="rId429" Type="http://schemas.openxmlformats.org/officeDocument/2006/relationships/worksheet" Target="worksheets/sheet429.xml"/><Relationship Id="rId1" Type="http://schemas.openxmlformats.org/officeDocument/2006/relationships/worksheet" Target="worksheets/sheet1.xml"/><Relationship Id="rId212" Type="http://schemas.openxmlformats.org/officeDocument/2006/relationships/worksheet" Target="worksheets/sheet212.xml"/><Relationship Id="rId233" Type="http://schemas.openxmlformats.org/officeDocument/2006/relationships/worksheet" Target="worksheets/sheet233.xml"/><Relationship Id="rId254" Type="http://schemas.openxmlformats.org/officeDocument/2006/relationships/worksheet" Target="worksheets/sheet254.xml"/><Relationship Id="rId440" Type="http://schemas.openxmlformats.org/officeDocument/2006/relationships/worksheet" Target="worksheets/sheet440.xml"/><Relationship Id="rId28" Type="http://schemas.openxmlformats.org/officeDocument/2006/relationships/worksheet" Target="worksheets/sheet28.xml"/><Relationship Id="rId49" Type="http://schemas.openxmlformats.org/officeDocument/2006/relationships/worksheet" Target="worksheets/sheet49.xml"/><Relationship Id="rId114" Type="http://schemas.openxmlformats.org/officeDocument/2006/relationships/worksheet" Target="worksheets/sheet114.xml"/><Relationship Id="rId275" Type="http://schemas.openxmlformats.org/officeDocument/2006/relationships/worksheet" Target="worksheets/sheet275.xml"/><Relationship Id="rId296" Type="http://schemas.openxmlformats.org/officeDocument/2006/relationships/worksheet" Target="worksheets/sheet296.xml"/><Relationship Id="rId300" Type="http://schemas.openxmlformats.org/officeDocument/2006/relationships/worksheet" Target="worksheets/sheet300.xml"/><Relationship Id="rId461" Type="http://schemas.openxmlformats.org/officeDocument/2006/relationships/worksheet" Target="worksheets/sheet461.xml"/><Relationship Id="rId482" Type="http://schemas.openxmlformats.org/officeDocument/2006/relationships/worksheet" Target="worksheets/sheet482.xml"/><Relationship Id="rId60" Type="http://schemas.openxmlformats.org/officeDocument/2006/relationships/worksheet" Target="worksheets/sheet60.xml"/><Relationship Id="rId81" Type="http://schemas.openxmlformats.org/officeDocument/2006/relationships/worksheet" Target="worksheets/sheet81.xml"/><Relationship Id="rId135" Type="http://schemas.openxmlformats.org/officeDocument/2006/relationships/worksheet" Target="worksheets/sheet135.xml"/><Relationship Id="rId156" Type="http://schemas.openxmlformats.org/officeDocument/2006/relationships/worksheet" Target="worksheets/sheet156.xml"/><Relationship Id="rId177" Type="http://schemas.openxmlformats.org/officeDocument/2006/relationships/worksheet" Target="worksheets/sheet177.xml"/><Relationship Id="rId198" Type="http://schemas.openxmlformats.org/officeDocument/2006/relationships/worksheet" Target="worksheets/sheet198.xml"/><Relationship Id="rId321" Type="http://schemas.openxmlformats.org/officeDocument/2006/relationships/worksheet" Target="worksheets/sheet321.xml"/><Relationship Id="rId342" Type="http://schemas.openxmlformats.org/officeDocument/2006/relationships/worksheet" Target="worksheets/sheet342.xml"/><Relationship Id="rId363" Type="http://schemas.openxmlformats.org/officeDocument/2006/relationships/worksheet" Target="worksheets/sheet363.xml"/><Relationship Id="rId384" Type="http://schemas.openxmlformats.org/officeDocument/2006/relationships/worksheet" Target="worksheets/sheet384.xml"/><Relationship Id="rId419" Type="http://schemas.openxmlformats.org/officeDocument/2006/relationships/worksheet" Target="worksheets/sheet419.xml"/><Relationship Id="rId202" Type="http://schemas.openxmlformats.org/officeDocument/2006/relationships/worksheet" Target="worksheets/sheet202.xml"/><Relationship Id="rId223" Type="http://schemas.openxmlformats.org/officeDocument/2006/relationships/worksheet" Target="worksheets/sheet223.xml"/><Relationship Id="rId244" Type="http://schemas.openxmlformats.org/officeDocument/2006/relationships/worksheet" Target="worksheets/sheet244.xml"/><Relationship Id="rId430" Type="http://schemas.openxmlformats.org/officeDocument/2006/relationships/worksheet" Target="worksheets/sheet430.xml"/><Relationship Id="rId18" Type="http://schemas.openxmlformats.org/officeDocument/2006/relationships/worksheet" Target="worksheets/sheet18.xml"/><Relationship Id="rId39" Type="http://schemas.openxmlformats.org/officeDocument/2006/relationships/worksheet" Target="worksheets/sheet39.xml"/><Relationship Id="rId265" Type="http://schemas.openxmlformats.org/officeDocument/2006/relationships/worksheet" Target="worksheets/sheet265.xml"/><Relationship Id="rId286" Type="http://schemas.openxmlformats.org/officeDocument/2006/relationships/worksheet" Target="worksheets/sheet286.xml"/><Relationship Id="rId451" Type="http://schemas.openxmlformats.org/officeDocument/2006/relationships/worksheet" Target="worksheets/sheet451.xml"/><Relationship Id="rId472" Type="http://schemas.openxmlformats.org/officeDocument/2006/relationships/worksheet" Target="worksheets/sheet472.xml"/><Relationship Id="rId493" Type="http://schemas.openxmlformats.org/officeDocument/2006/relationships/worksheet" Target="worksheets/sheet493.xml"/><Relationship Id="rId50" Type="http://schemas.openxmlformats.org/officeDocument/2006/relationships/worksheet" Target="worksheets/sheet50.xml"/><Relationship Id="rId104" Type="http://schemas.openxmlformats.org/officeDocument/2006/relationships/worksheet" Target="worksheets/sheet104.xml"/><Relationship Id="rId125" Type="http://schemas.openxmlformats.org/officeDocument/2006/relationships/worksheet" Target="worksheets/sheet125.xml"/><Relationship Id="rId146" Type="http://schemas.openxmlformats.org/officeDocument/2006/relationships/worksheet" Target="worksheets/sheet146.xml"/><Relationship Id="rId167" Type="http://schemas.openxmlformats.org/officeDocument/2006/relationships/worksheet" Target="worksheets/sheet167.xml"/><Relationship Id="rId188" Type="http://schemas.openxmlformats.org/officeDocument/2006/relationships/worksheet" Target="worksheets/sheet188.xml"/><Relationship Id="rId311" Type="http://schemas.openxmlformats.org/officeDocument/2006/relationships/worksheet" Target="worksheets/sheet311.xml"/><Relationship Id="rId332" Type="http://schemas.openxmlformats.org/officeDocument/2006/relationships/worksheet" Target="worksheets/sheet332.xml"/><Relationship Id="rId353" Type="http://schemas.openxmlformats.org/officeDocument/2006/relationships/worksheet" Target="worksheets/sheet353.xml"/><Relationship Id="rId374" Type="http://schemas.openxmlformats.org/officeDocument/2006/relationships/worksheet" Target="worksheets/sheet374.xml"/><Relationship Id="rId395" Type="http://schemas.openxmlformats.org/officeDocument/2006/relationships/worksheet" Target="worksheets/sheet395.xml"/><Relationship Id="rId409" Type="http://schemas.openxmlformats.org/officeDocument/2006/relationships/worksheet" Target="worksheets/sheet409.xml"/><Relationship Id="rId71" Type="http://schemas.openxmlformats.org/officeDocument/2006/relationships/worksheet" Target="worksheets/sheet71.xml"/><Relationship Id="rId92" Type="http://schemas.openxmlformats.org/officeDocument/2006/relationships/worksheet" Target="worksheets/sheet92.xml"/><Relationship Id="rId213" Type="http://schemas.openxmlformats.org/officeDocument/2006/relationships/worksheet" Target="worksheets/sheet213.xml"/><Relationship Id="rId234" Type="http://schemas.openxmlformats.org/officeDocument/2006/relationships/worksheet" Target="worksheets/sheet234.xml"/><Relationship Id="rId420" Type="http://schemas.openxmlformats.org/officeDocument/2006/relationships/worksheet" Target="worksheets/sheet420.xml"/><Relationship Id="rId2" Type="http://schemas.openxmlformats.org/officeDocument/2006/relationships/worksheet" Target="worksheets/sheet2.xml"/><Relationship Id="rId29" Type="http://schemas.openxmlformats.org/officeDocument/2006/relationships/worksheet" Target="worksheets/sheet29.xml"/><Relationship Id="rId255" Type="http://schemas.openxmlformats.org/officeDocument/2006/relationships/worksheet" Target="worksheets/sheet255.xml"/><Relationship Id="rId276" Type="http://schemas.openxmlformats.org/officeDocument/2006/relationships/worksheet" Target="worksheets/sheet276.xml"/><Relationship Id="rId297" Type="http://schemas.openxmlformats.org/officeDocument/2006/relationships/worksheet" Target="worksheets/sheet297.xml"/><Relationship Id="rId441" Type="http://schemas.openxmlformats.org/officeDocument/2006/relationships/worksheet" Target="worksheets/sheet441.xml"/><Relationship Id="rId462" Type="http://schemas.openxmlformats.org/officeDocument/2006/relationships/worksheet" Target="worksheets/sheet462.xml"/><Relationship Id="rId483" Type="http://schemas.openxmlformats.org/officeDocument/2006/relationships/worksheet" Target="worksheets/sheet483.xml"/><Relationship Id="rId40" Type="http://schemas.openxmlformats.org/officeDocument/2006/relationships/worksheet" Target="worksheets/sheet40.xml"/><Relationship Id="rId115" Type="http://schemas.openxmlformats.org/officeDocument/2006/relationships/worksheet" Target="worksheets/sheet115.xml"/><Relationship Id="rId136" Type="http://schemas.openxmlformats.org/officeDocument/2006/relationships/worksheet" Target="worksheets/sheet136.xml"/><Relationship Id="rId157" Type="http://schemas.openxmlformats.org/officeDocument/2006/relationships/worksheet" Target="worksheets/sheet157.xml"/><Relationship Id="rId178" Type="http://schemas.openxmlformats.org/officeDocument/2006/relationships/worksheet" Target="worksheets/sheet178.xml"/><Relationship Id="rId301" Type="http://schemas.openxmlformats.org/officeDocument/2006/relationships/worksheet" Target="worksheets/sheet301.xml"/><Relationship Id="rId322" Type="http://schemas.openxmlformats.org/officeDocument/2006/relationships/worksheet" Target="worksheets/sheet322.xml"/><Relationship Id="rId343" Type="http://schemas.openxmlformats.org/officeDocument/2006/relationships/worksheet" Target="worksheets/sheet343.xml"/><Relationship Id="rId364" Type="http://schemas.openxmlformats.org/officeDocument/2006/relationships/worksheet" Target="worksheets/sheet364.xml"/><Relationship Id="rId61" Type="http://schemas.openxmlformats.org/officeDocument/2006/relationships/worksheet" Target="worksheets/sheet61.xml"/><Relationship Id="rId82" Type="http://schemas.openxmlformats.org/officeDocument/2006/relationships/worksheet" Target="worksheets/sheet82.xml"/><Relationship Id="rId199" Type="http://schemas.openxmlformats.org/officeDocument/2006/relationships/worksheet" Target="worksheets/sheet199.xml"/><Relationship Id="rId203" Type="http://schemas.openxmlformats.org/officeDocument/2006/relationships/worksheet" Target="worksheets/sheet203.xml"/><Relationship Id="rId385" Type="http://schemas.openxmlformats.org/officeDocument/2006/relationships/worksheet" Target="worksheets/sheet385.xml"/><Relationship Id="rId19" Type="http://schemas.openxmlformats.org/officeDocument/2006/relationships/worksheet" Target="worksheets/sheet19.xml"/><Relationship Id="rId224" Type="http://schemas.openxmlformats.org/officeDocument/2006/relationships/worksheet" Target="worksheets/sheet224.xml"/><Relationship Id="rId245" Type="http://schemas.openxmlformats.org/officeDocument/2006/relationships/worksheet" Target="worksheets/sheet245.xml"/><Relationship Id="rId266" Type="http://schemas.openxmlformats.org/officeDocument/2006/relationships/worksheet" Target="worksheets/sheet266.xml"/><Relationship Id="rId287" Type="http://schemas.openxmlformats.org/officeDocument/2006/relationships/worksheet" Target="worksheets/sheet287.xml"/><Relationship Id="rId410" Type="http://schemas.openxmlformats.org/officeDocument/2006/relationships/worksheet" Target="worksheets/sheet410.xml"/><Relationship Id="rId431" Type="http://schemas.openxmlformats.org/officeDocument/2006/relationships/worksheet" Target="worksheets/sheet431.xml"/><Relationship Id="rId452" Type="http://schemas.openxmlformats.org/officeDocument/2006/relationships/worksheet" Target="worksheets/sheet452.xml"/><Relationship Id="rId473" Type="http://schemas.openxmlformats.org/officeDocument/2006/relationships/worksheet" Target="worksheets/sheet473.xml"/><Relationship Id="rId494" Type="http://schemas.openxmlformats.org/officeDocument/2006/relationships/worksheet" Target="worksheets/sheet494.xml"/><Relationship Id="rId30" Type="http://schemas.openxmlformats.org/officeDocument/2006/relationships/worksheet" Target="worksheets/sheet30.xml"/><Relationship Id="rId105" Type="http://schemas.openxmlformats.org/officeDocument/2006/relationships/worksheet" Target="worksheets/sheet105.xml"/><Relationship Id="rId126" Type="http://schemas.openxmlformats.org/officeDocument/2006/relationships/worksheet" Target="worksheets/sheet126.xml"/><Relationship Id="rId147" Type="http://schemas.openxmlformats.org/officeDocument/2006/relationships/worksheet" Target="worksheets/sheet147.xml"/><Relationship Id="rId168" Type="http://schemas.openxmlformats.org/officeDocument/2006/relationships/worksheet" Target="worksheets/sheet168.xml"/><Relationship Id="rId312" Type="http://schemas.openxmlformats.org/officeDocument/2006/relationships/worksheet" Target="worksheets/sheet312.xml"/><Relationship Id="rId333" Type="http://schemas.openxmlformats.org/officeDocument/2006/relationships/worksheet" Target="worksheets/sheet333.xml"/><Relationship Id="rId354" Type="http://schemas.openxmlformats.org/officeDocument/2006/relationships/worksheet" Target="worksheets/sheet354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93" Type="http://schemas.openxmlformats.org/officeDocument/2006/relationships/worksheet" Target="worksheets/sheet93.xml"/><Relationship Id="rId189" Type="http://schemas.openxmlformats.org/officeDocument/2006/relationships/worksheet" Target="worksheets/sheet189.xml"/><Relationship Id="rId375" Type="http://schemas.openxmlformats.org/officeDocument/2006/relationships/worksheet" Target="worksheets/sheet375.xml"/><Relationship Id="rId396" Type="http://schemas.openxmlformats.org/officeDocument/2006/relationships/worksheet" Target="worksheets/sheet396.xml"/><Relationship Id="rId3" Type="http://schemas.openxmlformats.org/officeDocument/2006/relationships/worksheet" Target="worksheets/sheet3.xml"/><Relationship Id="rId214" Type="http://schemas.openxmlformats.org/officeDocument/2006/relationships/worksheet" Target="worksheets/sheet214.xml"/><Relationship Id="rId235" Type="http://schemas.openxmlformats.org/officeDocument/2006/relationships/worksheet" Target="worksheets/sheet235.xml"/><Relationship Id="rId256" Type="http://schemas.openxmlformats.org/officeDocument/2006/relationships/worksheet" Target="worksheets/sheet256.xml"/><Relationship Id="rId277" Type="http://schemas.openxmlformats.org/officeDocument/2006/relationships/worksheet" Target="worksheets/sheet277.xml"/><Relationship Id="rId298" Type="http://schemas.openxmlformats.org/officeDocument/2006/relationships/worksheet" Target="worksheets/sheet298.xml"/><Relationship Id="rId400" Type="http://schemas.openxmlformats.org/officeDocument/2006/relationships/worksheet" Target="worksheets/sheet400.xml"/><Relationship Id="rId421" Type="http://schemas.openxmlformats.org/officeDocument/2006/relationships/worksheet" Target="worksheets/sheet421.xml"/><Relationship Id="rId442" Type="http://schemas.openxmlformats.org/officeDocument/2006/relationships/worksheet" Target="worksheets/sheet442.xml"/><Relationship Id="rId463" Type="http://schemas.openxmlformats.org/officeDocument/2006/relationships/worksheet" Target="worksheets/sheet463.xml"/><Relationship Id="rId484" Type="http://schemas.openxmlformats.org/officeDocument/2006/relationships/worksheet" Target="worksheets/sheet484.xml"/><Relationship Id="rId116" Type="http://schemas.openxmlformats.org/officeDocument/2006/relationships/worksheet" Target="worksheets/sheet116.xml"/><Relationship Id="rId137" Type="http://schemas.openxmlformats.org/officeDocument/2006/relationships/worksheet" Target="worksheets/sheet137.xml"/><Relationship Id="rId158" Type="http://schemas.openxmlformats.org/officeDocument/2006/relationships/worksheet" Target="worksheets/sheet158.xml"/><Relationship Id="rId302" Type="http://schemas.openxmlformats.org/officeDocument/2006/relationships/worksheet" Target="worksheets/sheet302.xml"/><Relationship Id="rId323" Type="http://schemas.openxmlformats.org/officeDocument/2006/relationships/worksheet" Target="worksheets/sheet323.xml"/><Relationship Id="rId344" Type="http://schemas.openxmlformats.org/officeDocument/2006/relationships/worksheet" Target="worksheets/sheet344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62" Type="http://schemas.openxmlformats.org/officeDocument/2006/relationships/worksheet" Target="worksheets/sheet62.xml"/><Relationship Id="rId83" Type="http://schemas.openxmlformats.org/officeDocument/2006/relationships/worksheet" Target="worksheets/sheet83.xml"/><Relationship Id="rId179" Type="http://schemas.openxmlformats.org/officeDocument/2006/relationships/worksheet" Target="worksheets/sheet179.xml"/><Relationship Id="rId365" Type="http://schemas.openxmlformats.org/officeDocument/2006/relationships/worksheet" Target="worksheets/sheet365.xml"/><Relationship Id="rId386" Type="http://schemas.openxmlformats.org/officeDocument/2006/relationships/worksheet" Target="worksheets/sheet386.xml"/><Relationship Id="rId190" Type="http://schemas.openxmlformats.org/officeDocument/2006/relationships/worksheet" Target="worksheets/sheet190.xml"/><Relationship Id="rId204" Type="http://schemas.openxmlformats.org/officeDocument/2006/relationships/worksheet" Target="worksheets/sheet204.xml"/><Relationship Id="rId225" Type="http://schemas.openxmlformats.org/officeDocument/2006/relationships/worksheet" Target="worksheets/sheet225.xml"/><Relationship Id="rId246" Type="http://schemas.openxmlformats.org/officeDocument/2006/relationships/worksheet" Target="worksheets/sheet246.xml"/><Relationship Id="rId267" Type="http://schemas.openxmlformats.org/officeDocument/2006/relationships/worksheet" Target="worksheets/sheet267.xml"/><Relationship Id="rId288" Type="http://schemas.openxmlformats.org/officeDocument/2006/relationships/worksheet" Target="worksheets/sheet288.xml"/><Relationship Id="rId411" Type="http://schemas.openxmlformats.org/officeDocument/2006/relationships/worksheet" Target="worksheets/sheet411.xml"/><Relationship Id="rId432" Type="http://schemas.openxmlformats.org/officeDocument/2006/relationships/worksheet" Target="worksheets/sheet432.xml"/><Relationship Id="rId453" Type="http://schemas.openxmlformats.org/officeDocument/2006/relationships/worksheet" Target="worksheets/sheet453.xml"/><Relationship Id="rId474" Type="http://schemas.openxmlformats.org/officeDocument/2006/relationships/worksheet" Target="worksheets/sheet474.xml"/><Relationship Id="rId106" Type="http://schemas.openxmlformats.org/officeDocument/2006/relationships/worksheet" Target="worksheets/sheet106.xml"/><Relationship Id="rId127" Type="http://schemas.openxmlformats.org/officeDocument/2006/relationships/worksheet" Target="worksheets/sheet127.xml"/><Relationship Id="rId313" Type="http://schemas.openxmlformats.org/officeDocument/2006/relationships/worksheet" Target="worksheets/sheet313.xml"/><Relationship Id="rId495" Type="http://schemas.openxmlformats.org/officeDocument/2006/relationships/theme" Target="theme/theme1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52" Type="http://schemas.openxmlformats.org/officeDocument/2006/relationships/worksheet" Target="worksheets/sheet52.xml"/><Relationship Id="rId73" Type="http://schemas.openxmlformats.org/officeDocument/2006/relationships/worksheet" Target="worksheets/sheet73.xml"/><Relationship Id="rId94" Type="http://schemas.openxmlformats.org/officeDocument/2006/relationships/worksheet" Target="worksheets/sheet94.xml"/><Relationship Id="rId148" Type="http://schemas.openxmlformats.org/officeDocument/2006/relationships/worksheet" Target="worksheets/sheet148.xml"/><Relationship Id="rId169" Type="http://schemas.openxmlformats.org/officeDocument/2006/relationships/worksheet" Target="worksheets/sheet169.xml"/><Relationship Id="rId334" Type="http://schemas.openxmlformats.org/officeDocument/2006/relationships/worksheet" Target="worksheets/sheet334.xml"/><Relationship Id="rId355" Type="http://schemas.openxmlformats.org/officeDocument/2006/relationships/worksheet" Target="worksheets/sheet355.xml"/><Relationship Id="rId376" Type="http://schemas.openxmlformats.org/officeDocument/2006/relationships/worksheet" Target="worksheets/sheet376.xml"/><Relationship Id="rId397" Type="http://schemas.openxmlformats.org/officeDocument/2006/relationships/worksheet" Target="worksheets/sheet397.xml"/><Relationship Id="rId4" Type="http://schemas.openxmlformats.org/officeDocument/2006/relationships/worksheet" Target="worksheets/sheet4.xml"/><Relationship Id="rId180" Type="http://schemas.openxmlformats.org/officeDocument/2006/relationships/worksheet" Target="worksheets/sheet180.xml"/><Relationship Id="rId215" Type="http://schemas.openxmlformats.org/officeDocument/2006/relationships/worksheet" Target="worksheets/sheet215.xml"/><Relationship Id="rId236" Type="http://schemas.openxmlformats.org/officeDocument/2006/relationships/worksheet" Target="worksheets/sheet236.xml"/><Relationship Id="rId257" Type="http://schemas.openxmlformats.org/officeDocument/2006/relationships/worksheet" Target="worksheets/sheet257.xml"/><Relationship Id="rId278" Type="http://schemas.openxmlformats.org/officeDocument/2006/relationships/worksheet" Target="worksheets/sheet278.xml"/><Relationship Id="rId401" Type="http://schemas.openxmlformats.org/officeDocument/2006/relationships/worksheet" Target="worksheets/sheet401.xml"/><Relationship Id="rId422" Type="http://schemas.openxmlformats.org/officeDocument/2006/relationships/worksheet" Target="worksheets/sheet422.xml"/><Relationship Id="rId443" Type="http://schemas.openxmlformats.org/officeDocument/2006/relationships/worksheet" Target="worksheets/sheet443.xml"/><Relationship Id="rId464" Type="http://schemas.openxmlformats.org/officeDocument/2006/relationships/worksheet" Target="worksheets/sheet464.xml"/><Relationship Id="rId303" Type="http://schemas.openxmlformats.org/officeDocument/2006/relationships/worksheet" Target="worksheets/sheet303.xml"/><Relationship Id="rId485" Type="http://schemas.openxmlformats.org/officeDocument/2006/relationships/worksheet" Target="worksheets/sheet485.xml"/><Relationship Id="rId42" Type="http://schemas.openxmlformats.org/officeDocument/2006/relationships/worksheet" Target="worksheets/sheet42.xml"/><Relationship Id="rId84" Type="http://schemas.openxmlformats.org/officeDocument/2006/relationships/worksheet" Target="worksheets/sheet84.xml"/><Relationship Id="rId138" Type="http://schemas.openxmlformats.org/officeDocument/2006/relationships/worksheet" Target="worksheets/sheet138.xml"/><Relationship Id="rId345" Type="http://schemas.openxmlformats.org/officeDocument/2006/relationships/worksheet" Target="worksheets/sheet345.xml"/><Relationship Id="rId387" Type="http://schemas.openxmlformats.org/officeDocument/2006/relationships/worksheet" Target="worksheets/sheet387.xml"/><Relationship Id="rId191" Type="http://schemas.openxmlformats.org/officeDocument/2006/relationships/worksheet" Target="worksheets/sheet191.xml"/><Relationship Id="rId205" Type="http://schemas.openxmlformats.org/officeDocument/2006/relationships/worksheet" Target="worksheets/sheet205.xml"/><Relationship Id="rId247" Type="http://schemas.openxmlformats.org/officeDocument/2006/relationships/worksheet" Target="worksheets/sheet247.xml"/><Relationship Id="rId412" Type="http://schemas.openxmlformats.org/officeDocument/2006/relationships/worksheet" Target="worksheets/sheet412.xml"/><Relationship Id="rId107" Type="http://schemas.openxmlformats.org/officeDocument/2006/relationships/worksheet" Target="worksheets/sheet107.xml"/><Relationship Id="rId289" Type="http://schemas.openxmlformats.org/officeDocument/2006/relationships/worksheet" Target="worksheets/sheet289.xml"/><Relationship Id="rId454" Type="http://schemas.openxmlformats.org/officeDocument/2006/relationships/worksheet" Target="worksheets/sheet454.xml"/><Relationship Id="rId496" Type="http://schemas.openxmlformats.org/officeDocument/2006/relationships/styles" Target="styles.xml"/><Relationship Id="rId11" Type="http://schemas.openxmlformats.org/officeDocument/2006/relationships/worksheet" Target="worksheets/sheet11.xml"/><Relationship Id="rId53" Type="http://schemas.openxmlformats.org/officeDocument/2006/relationships/worksheet" Target="worksheets/sheet53.xml"/><Relationship Id="rId149" Type="http://schemas.openxmlformats.org/officeDocument/2006/relationships/worksheet" Target="worksheets/sheet149.xml"/><Relationship Id="rId314" Type="http://schemas.openxmlformats.org/officeDocument/2006/relationships/worksheet" Target="worksheets/sheet314.xml"/><Relationship Id="rId356" Type="http://schemas.openxmlformats.org/officeDocument/2006/relationships/worksheet" Target="worksheets/sheet356.xml"/><Relationship Id="rId398" Type="http://schemas.openxmlformats.org/officeDocument/2006/relationships/worksheet" Target="worksheets/sheet398.xml"/><Relationship Id="rId95" Type="http://schemas.openxmlformats.org/officeDocument/2006/relationships/worksheet" Target="worksheets/sheet95.xml"/><Relationship Id="rId160" Type="http://schemas.openxmlformats.org/officeDocument/2006/relationships/worksheet" Target="worksheets/sheet160.xml"/><Relationship Id="rId216" Type="http://schemas.openxmlformats.org/officeDocument/2006/relationships/worksheet" Target="worksheets/sheet216.xml"/><Relationship Id="rId423" Type="http://schemas.openxmlformats.org/officeDocument/2006/relationships/worksheet" Target="worksheets/sheet423.xml"/><Relationship Id="rId258" Type="http://schemas.openxmlformats.org/officeDocument/2006/relationships/worksheet" Target="worksheets/sheet258.xml"/><Relationship Id="rId465" Type="http://schemas.openxmlformats.org/officeDocument/2006/relationships/worksheet" Target="worksheets/sheet465.xml"/><Relationship Id="rId22" Type="http://schemas.openxmlformats.org/officeDocument/2006/relationships/worksheet" Target="worksheets/sheet22.xml"/><Relationship Id="rId64" Type="http://schemas.openxmlformats.org/officeDocument/2006/relationships/worksheet" Target="worksheets/sheet64.xml"/><Relationship Id="rId118" Type="http://schemas.openxmlformats.org/officeDocument/2006/relationships/worksheet" Target="worksheets/sheet118.xml"/><Relationship Id="rId325" Type="http://schemas.openxmlformats.org/officeDocument/2006/relationships/worksheet" Target="worksheets/sheet325.xml"/><Relationship Id="rId367" Type="http://schemas.openxmlformats.org/officeDocument/2006/relationships/worksheet" Target="worksheets/sheet367.xml"/><Relationship Id="rId171" Type="http://schemas.openxmlformats.org/officeDocument/2006/relationships/worksheet" Target="worksheets/sheet171.xml"/><Relationship Id="rId227" Type="http://schemas.openxmlformats.org/officeDocument/2006/relationships/worksheet" Target="worksheets/sheet227.xml"/><Relationship Id="rId269" Type="http://schemas.openxmlformats.org/officeDocument/2006/relationships/worksheet" Target="worksheets/sheet269.xml"/><Relationship Id="rId434" Type="http://schemas.openxmlformats.org/officeDocument/2006/relationships/worksheet" Target="worksheets/sheet434.xml"/><Relationship Id="rId476" Type="http://schemas.openxmlformats.org/officeDocument/2006/relationships/worksheet" Target="worksheets/sheet476.xml"/><Relationship Id="rId33" Type="http://schemas.openxmlformats.org/officeDocument/2006/relationships/worksheet" Target="worksheets/sheet33.xml"/><Relationship Id="rId129" Type="http://schemas.openxmlformats.org/officeDocument/2006/relationships/worksheet" Target="worksheets/sheet129.xml"/><Relationship Id="rId280" Type="http://schemas.openxmlformats.org/officeDocument/2006/relationships/worksheet" Target="worksheets/sheet280.xml"/><Relationship Id="rId336" Type="http://schemas.openxmlformats.org/officeDocument/2006/relationships/worksheet" Target="worksheets/sheet336.xml"/><Relationship Id="rId75" Type="http://schemas.openxmlformats.org/officeDocument/2006/relationships/worksheet" Target="worksheets/sheet75.xml"/><Relationship Id="rId140" Type="http://schemas.openxmlformats.org/officeDocument/2006/relationships/worksheet" Target="worksheets/sheet140.xml"/><Relationship Id="rId182" Type="http://schemas.openxmlformats.org/officeDocument/2006/relationships/worksheet" Target="worksheets/sheet182.xml"/><Relationship Id="rId378" Type="http://schemas.openxmlformats.org/officeDocument/2006/relationships/worksheet" Target="worksheets/sheet378.xml"/><Relationship Id="rId403" Type="http://schemas.openxmlformats.org/officeDocument/2006/relationships/worksheet" Target="worksheets/sheet403.xml"/><Relationship Id="rId6" Type="http://schemas.openxmlformats.org/officeDocument/2006/relationships/worksheet" Target="worksheets/sheet6.xml"/><Relationship Id="rId238" Type="http://schemas.openxmlformats.org/officeDocument/2006/relationships/worksheet" Target="worksheets/sheet238.xml"/><Relationship Id="rId445" Type="http://schemas.openxmlformats.org/officeDocument/2006/relationships/worksheet" Target="worksheets/sheet445.xml"/><Relationship Id="rId487" Type="http://schemas.openxmlformats.org/officeDocument/2006/relationships/worksheet" Target="worksheets/sheet487.xml"/><Relationship Id="rId291" Type="http://schemas.openxmlformats.org/officeDocument/2006/relationships/worksheet" Target="worksheets/sheet291.xml"/><Relationship Id="rId305" Type="http://schemas.openxmlformats.org/officeDocument/2006/relationships/worksheet" Target="worksheets/sheet305.xml"/><Relationship Id="rId347" Type="http://schemas.openxmlformats.org/officeDocument/2006/relationships/worksheet" Target="worksheets/sheet347.xml"/><Relationship Id="rId44" Type="http://schemas.openxmlformats.org/officeDocument/2006/relationships/worksheet" Target="worksheets/sheet44.xml"/><Relationship Id="rId86" Type="http://schemas.openxmlformats.org/officeDocument/2006/relationships/worksheet" Target="worksheets/sheet86.xml"/><Relationship Id="rId151" Type="http://schemas.openxmlformats.org/officeDocument/2006/relationships/worksheet" Target="worksheets/sheet151.xml"/><Relationship Id="rId389" Type="http://schemas.openxmlformats.org/officeDocument/2006/relationships/worksheet" Target="worksheets/sheet389.xml"/><Relationship Id="rId193" Type="http://schemas.openxmlformats.org/officeDocument/2006/relationships/worksheet" Target="worksheets/sheet193.xml"/><Relationship Id="rId207" Type="http://schemas.openxmlformats.org/officeDocument/2006/relationships/worksheet" Target="worksheets/sheet207.xml"/><Relationship Id="rId249" Type="http://schemas.openxmlformats.org/officeDocument/2006/relationships/worksheet" Target="worksheets/sheet249.xml"/><Relationship Id="rId414" Type="http://schemas.openxmlformats.org/officeDocument/2006/relationships/worksheet" Target="worksheets/sheet414.xml"/><Relationship Id="rId456" Type="http://schemas.openxmlformats.org/officeDocument/2006/relationships/worksheet" Target="worksheets/sheet456.xml"/><Relationship Id="rId498" Type="http://schemas.openxmlformats.org/officeDocument/2006/relationships/calcChain" Target="calcChain.xml"/><Relationship Id="rId13" Type="http://schemas.openxmlformats.org/officeDocument/2006/relationships/worksheet" Target="worksheets/sheet13.xml"/><Relationship Id="rId109" Type="http://schemas.openxmlformats.org/officeDocument/2006/relationships/worksheet" Target="worksheets/sheet109.xml"/><Relationship Id="rId260" Type="http://schemas.openxmlformats.org/officeDocument/2006/relationships/worksheet" Target="worksheets/sheet260.xml"/><Relationship Id="rId316" Type="http://schemas.openxmlformats.org/officeDocument/2006/relationships/worksheet" Target="worksheets/sheet316.xml"/><Relationship Id="rId55" Type="http://schemas.openxmlformats.org/officeDocument/2006/relationships/worksheet" Target="worksheets/sheet55.xml"/><Relationship Id="rId97" Type="http://schemas.openxmlformats.org/officeDocument/2006/relationships/worksheet" Target="worksheets/sheet97.xml"/><Relationship Id="rId120" Type="http://schemas.openxmlformats.org/officeDocument/2006/relationships/worksheet" Target="worksheets/sheet120.xml"/><Relationship Id="rId358" Type="http://schemas.openxmlformats.org/officeDocument/2006/relationships/worksheet" Target="worksheets/sheet358.xml"/><Relationship Id="rId162" Type="http://schemas.openxmlformats.org/officeDocument/2006/relationships/worksheet" Target="worksheets/sheet162.xml"/><Relationship Id="rId218" Type="http://schemas.openxmlformats.org/officeDocument/2006/relationships/worksheet" Target="worksheets/sheet218.xml"/><Relationship Id="rId425" Type="http://schemas.openxmlformats.org/officeDocument/2006/relationships/worksheet" Target="worksheets/sheet425.xml"/><Relationship Id="rId467" Type="http://schemas.openxmlformats.org/officeDocument/2006/relationships/worksheet" Target="worksheets/sheet467.xml"/><Relationship Id="rId271" Type="http://schemas.openxmlformats.org/officeDocument/2006/relationships/worksheet" Target="worksheets/sheet27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504825</xdr:colOff>
      <xdr:row>0</xdr:row>
      <xdr:rowOff>123825</xdr:rowOff>
    </xdr:from>
    <xdr:to>
      <xdr:col>2</xdr:col>
      <xdr:colOff>781050</xdr:colOff>
      <xdr:row>2</xdr:row>
      <xdr:rowOff>57149</xdr:rowOff>
    </xdr:to>
    <xdr:sp macro="[0]!MettreAjour" textlink="">
      <xdr:nvSpPr>
        <xdr:cNvPr id="2" name="ZoneTexte 1"/>
        <xdr:cNvSpPr txBox="1"/>
      </xdr:nvSpPr>
      <xdr:spPr>
        <a:xfrm>
          <a:off x="1266825" y="123825"/>
          <a:ext cx="1038225" cy="31432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à jour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19050</xdr:colOff>
      <xdr:row>2</xdr:row>
      <xdr:rowOff>190499</xdr:rowOff>
    </xdr:from>
    <xdr:to>
      <xdr:col>12</xdr:col>
      <xdr:colOff>57150</xdr:colOff>
      <xdr:row>9</xdr:row>
      <xdr:rowOff>66674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A781A363-FB18-4EAA-9E04-0688B78A2EEB}"/>
            </a:ext>
          </a:extLst>
        </xdr:cNvPr>
        <xdr:cNvSpPr txBox="1"/>
      </xdr:nvSpPr>
      <xdr:spPr>
        <a:xfrm>
          <a:off x="7639050" y="571499"/>
          <a:ext cx="3848100" cy="1209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tu peux ajouter des lignes (le meme nombre dans chaque tableau !!)</a:t>
          </a:r>
        </a:p>
        <a:p>
          <a:r>
            <a:rPr lang="fr-BE" sz="1100"/>
            <a:t> theoriquement, il faut le meme nb de ligne dans carton de "note de colisage") et dans sa feuille(01).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B4:D665" totalsRowShown="0" headerRowDxfId="6" headerRowBorderDxfId="5" tableBorderDxfId="4" totalsRowBorderDxfId="3">
  <autoFilter ref="B4:D665"/>
  <tableColumns count="3">
    <tableColumn id="1" name="REF" dataDxfId="2">
      <calculatedColumnFormula>IF(INDIRECT(INDIRECT("$A"&amp;(5+nblignes*INT((ROW()-5)/nblignes)))&amp;"!b"&amp;5+MOD(ROW()+5,nblignes))=0,"",INDIRECT(INDIRECT("$A"&amp;(5+nblignes*INT((ROW()-5)/nblignes)))&amp;"!b"&amp;5+MOD(ROW()+5,nblignes)))</calculatedColumnFormula>
    </tableColumn>
    <tableColumn id="2" name="DESIGNATION" dataDxfId="1">
      <calculatedColumnFormula>IFERROR(VLOOKUP(B5,BDD!A:H,2,0),"")</calculatedColumnFormula>
    </tableColumn>
    <tableColumn id="3" name="QTE" dataDxfId="0">
      <calculatedColumnFormula>IF($C5="","",INDIRECT(INDIRECT("$A"&amp;(5+nblignes*INT((ROW()-5)/nblignes)))&amp;"!c"&amp;5+MOD(ROW()+5,nblignes)))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F199"/>
  <sheetViews>
    <sheetView tabSelected="1" workbookViewId="0">
      <selection activeCell="E9" sqref="E9"/>
    </sheetView>
  </sheetViews>
  <sheetFormatPr defaultColWidth="11.42578125" defaultRowHeight="15" x14ac:dyDescent="0.25"/>
  <cols>
    <col min="2" max="2" width="11.42578125" style="2"/>
    <col min="3" max="3" width="34.140625" style="2" customWidth="1"/>
    <col min="4" max="5" width="11.28515625" customWidth="1"/>
    <col min="6" max="6" width="14.28515625" bestFit="1" customWidth="1"/>
    <col min="7" max="7" width="21.7109375" bestFit="1" customWidth="1"/>
  </cols>
  <sheetData>
    <row r="1" spans="2:6" x14ac:dyDescent="0.25">
      <c r="D1" t="s">
        <v>1408</v>
      </c>
      <c r="E1" t="s">
        <v>1409</v>
      </c>
    </row>
    <row r="2" spans="2:6" x14ac:dyDescent="0.25">
      <c r="D2">
        <v>10</v>
      </c>
      <c r="E2">
        <v>20</v>
      </c>
    </row>
    <row r="4" spans="2:6" x14ac:dyDescent="0.25">
      <c r="B4" s="53" t="s">
        <v>863</v>
      </c>
      <c r="C4" s="53" t="s">
        <v>1410</v>
      </c>
    </row>
    <row r="5" spans="2:6" x14ac:dyDescent="0.25">
      <c r="B5" s="53" t="s">
        <v>11</v>
      </c>
      <c r="C5" s="53">
        <v>40</v>
      </c>
      <c r="E5" s="85"/>
      <c r="F5" s="86"/>
    </row>
    <row r="6" spans="2:6" x14ac:dyDescent="0.25">
      <c r="B6" s="53" t="s">
        <v>27</v>
      </c>
      <c r="C6" s="53">
        <v>250</v>
      </c>
      <c r="E6" s="85"/>
      <c r="F6" s="86"/>
    </row>
    <row r="7" spans="2:6" x14ac:dyDescent="0.25">
      <c r="B7" s="53" t="s">
        <v>31</v>
      </c>
      <c r="C7" s="53">
        <v>200</v>
      </c>
      <c r="E7" s="85"/>
      <c r="F7" s="86"/>
    </row>
    <row r="8" spans="2:6" x14ac:dyDescent="0.25">
      <c r="B8" s="53" t="s">
        <v>33</v>
      </c>
      <c r="C8" s="53">
        <v>200</v>
      </c>
      <c r="E8" s="85"/>
      <c r="F8" s="86"/>
    </row>
    <row r="9" spans="2:6" x14ac:dyDescent="0.25">
      <c r="B9" s="53" t="s">
        <v>45</v>
      </c>
      <c r="C9" s="53">
        <v>1500</v>
      </c>
    </row>
    <row r="10" spans="2:6" x14ac:dyDescent="0.25">
      <c r="B10" s="53" t="s">
        <v>53</v>
      </c>
      <c r="C10" s="53">
        <v>100</v>
      </c>
    </row>
    <row r="11" spans="2:6" x14ac:dyDescent="0.25">
      <c r="B11" s="53" t="s">
        <v>129</v>
      </c>
      <c r="C11" s="53">
        <v>500</v>
      </c>
    </row>
    <row r="12" spans="2:6" x14ac:dyDescent="0.25">
      <c r="B12" s="53" t="s">
        <v>334</v>
      </c>
      <c r="C12" s="53">
        <v>100</v>
      </c>
    </row>
    <row r="13" spans="2:6" x14ac:dyDescent="0.25">
      <c r="B13" s="53" t="s">
        <v>1135</v>
      </c>
      <c r="C13" s="53">
        <v>290</v>
      </c>
    </row>
    <row r="14" spans="2:6" x14ac:dyDescent="0.25">
      <c r="B14" s="53" t="s">
        <v>457</v>
      </c>
      <c r="C14" s="53">
        <v>200</v>
      </c>
    </row>
    <row r="15" spans="2:6" x14ac:dyDescent="0.25">
      <c r="B15" s="53" t="s">
        <v>469</v>
      </c>
      <c r="C15" s="53">
        <v>20</v>
      </c>
    </row>
    <row r="16" spans="2:6" x14ac:dyDescent="0.25">
      <c r="B16" s="53" t="s">
        <v>473</v>
      </c>
      <c r="C16" s="53">
        <v>60</v>
      </c>
    </row>
    <row r="17" spans="2:3" x14ac:dyDescent="0.25">
      <c r="B17" s="53" t="s">
        <v>723</v>
      </c>
      <c r="C17" s="53">
        <v>260</v>
      </c>
    </row>
    <row r="18" spans="2:3" x14ac:dyDescent="0.25">
      <c r="B18"/>
      <c r="C18"/>
    </row>
    <row r="19" spans="2:3" x14ac:dyDescent="0.25">
      <c r="B19"/>
      <c r="C19"/>
    </row>
    <row r="20" spans="2:3" x14ac:dyDescent="0.25">
      <c r="B20"/>
      <c r="C20"/>
    </row>
    <row r="21" spans="2:3" x14ac:dyDescent="0.25">
      <c r="B21"/>
      <c r="C21"/>
    </row>
    <row r="22" spans="2:3" x14ac:dyDescent="0.25">
      <c r="B22"/>
      <c r="C22"/>
    </row>
    <row r="23" spans="2:3" x14ac:dyDescent="0.25">
      <c r="B23"/>
      <c r="C23"/>
    </row>
    <row r="24" spans="2:3" x14ac:dyDescent="0.25">
      <c r="B24"/>
      <c r="C24"/>
    </row>
    <row r="25" spans="2:3" x14ac:dyDescent="0.25">
      <c r="B25"/>
      <c r="C25"/>
    </row>
    <row r="26" spans="2:3" x14ac:dyDescent="0.25">
      <c r="B26"/>
      <c r="C26"/>
    </row>
    <row r="27" spans="2:3" x14ac:dyDescent="0.25">
      <c r="B27"/>
      <c r="C27"/>
    </row>
    <row r="28" spans="2:3" x14ac:dyDescent="0.25">
      <c r="B28"/>
      <c r="C28"/>
    </row>
    <row r="29" spans="2:3" x14ac:dyDescent="0.25">
      <c r="B29"/>
      <c r="C29"/>
    </row>
    <row r="30" spans="2:3" x14ac:dyDescent="0.25">
      <c r="B30"/>
      <c r="C30"/>
    </row>
    <row r="31" spans="2:3" x14ac:dyDescent="0.25">
      <c r="B31"/>
      <c r="C31"/>
    </row>
    <row r="32" spans="2:3" x14ac:dyDescent="0.25">
      <c r="B32"/>
      <c r="C32"/>
    </row>
    <row r="33" spans="2:3" x14ac:dyDescent="0.25">
      <c r="B33"/>
      <c r="C33"/>
    </row>
    <row r="34" spans="2:3" x14ac:dyDescent="0.25">
      <c r="B34"/>
      <c r="C34"/>
    </row>
    <row r="35" spans="2:3" x14ac:dyDescent="0.25">
      <c r="B35"/>
      <c r="C35"/>
    </row>
    <row r="36" spans="2:3" x14ac:dyDescent="0.25">
      <c r="B36"/>
      <c r="C36"/>
    </row>
    <row r="37" spans="2:3" x14ac:dyDescent="0.25">
      <c r="B37"/>
      <c r="C37"/>
    </row>
    <row r="38" spans="2:3" x14ac:dyDescent="0.25">
      <c r="B38"/>
      <c r="C38"/>
    </row>
    <row r="39" spans="2:3" x14ac:dyDescent="0.25">
      <c r="B39"/>
      <c r="C39"/>
    </row>
    <row r="40" spans="2:3" x14ac:dyDescent="0.25">
      <c r="B40"/>
      <c r="C40"/>
    </row>
    <row r="41" spans="2:3" x14ac:dyDescent="0.25">
      <c r="B41"/>
      <c r="C41"/>
    </row>
    <row r="42" spans="2:3" x14ac:dyDescent="0.25">
      <c r="B42"/>
      <c r="C42"/>
    </row>
    <row r="43" spans="2:3" x14ac:dyDescent="0.25">
      <c r="B43"/>
      <c r="C43"/>
    </row>
    <row r="44" spans="2:3" x14ac:dyDescent="0.25">
      <c r="B44"/>
      <c r="C44"/>
    </row>
    <row r="45" spans="2:3" x14ac:dyDescent="0.25">
      <c r="B45"/>
      <c r="C45"/>
    </row>
    <row r="46" spans="2:3" x14ac:dyDescent="0.25">
      <c r="B46"/>
      <c r="C46"/>
    </row>
    <row r="47" spans="2:3" x14ac:dyDescent="0.25">
      <c r="B47"/>
      <c r="C47"/>
    </row>
    <row r="48" spans="2:3" x14ac:dyDescent="0.25">
      <c r="B48"/>
      <c r="C48"/>
    </row>
    <row r="49" spans="2:3" x14ac:dyDescent="0.25">
      <c r="B49"/>
      <c r="C49"/>
    </row>
    <row r="50" spans="2:3" x14ac:dyDescent="0.25">
      <c r="B50"/>
      <c r="C50"/>
    </row>
    <row r="51" spans="2:3" x14ac:dyDescent="0.25">
      <c r="B51"/>
      <c r="C51"/>
    </row>
    <row r="52" spans="2:3" x14ac:dyDescent="0.25">
      <c r="B52"/>
      <c r="C52"/>
    </row>
    <row r="53" spans="2:3" x14ac:dyDescent="0.25">
      <c r="B53"/>
      <c r="C53"/>
    </row>
    <row r="54" spans="2:3" x14ac:dyDescent="0.25">
      <c r="B54"/>
      <c r="C54"/>
    </row>
    <row r="55" spans="2:3" x14ac:dyDescent="0.25">
      <c r="B55"/>
      <c r="C55"/>
    </row>
    <row r="56" spans="2:3" x14ac:dyDescent="0.25">
      <c r="B56"/>
      <c r="C56"/>
    </row>
    <row r="57" spans="2:3" x14ac:dyDescent="0.25">
      <c r="B57"/>
      <c r="C57"/>
    </row>
    <row r="58" spans="2:3" x14ac:dyDescent="0.25">
      <c r="B58"/>
      <c r="C58"/>
    </row>
    <row r="59" spans="2:3" x14ac:dyDescent="0.25">
      <c r="B59"/>
      <c r="C59"/>
    </row>
    <row r="60" spans="2:3" x14ac:dyDescent="0.25">
      <c r="B60"/>
      <c r="C60"/>
    </row>
    <row r="61" spans="2:3" x14ac:dyDescent="0.25">
      <c r="B61"/>
      <c r="C61"/>
    </row>
    <row r="62" spans="2:3" x14ac:dyDescent="0.25">
      <c r="B62"/>
      <c r="C62"/>
    </row>
    <row r="63" spans="2:3" x14ac:dyDescent="0.25">
      <c r="B63"/>
      <c r="C63"/>
    </row>
    <row r="64" spans="2:3" x14ac:dyDescent="0.25">
      <c r="B64"/>
      <c r="C64"/>
    </row>
    <row r="65" spans="2:3" x14ac:dyDescent="0.25">
      <c r="B65"/>
      <c r="C65"/>
    </row>
    <row r="66" spans="2:3" x14ac:dyDescent="0.25">
      <c r="B66"/>
      <c r="C66"/>
    </row>
    <row r="67" spans="2:3" x14ac:dyDescent="0.25">
      <c r="B67"/>
      <c r="C67"/>
    </row>
    <row r="68" spans="2:3" x14ac:dyDescent="0.25">
      <c r="B68"/>
      <c r="C68"/>
    </row>
    <row r="69" spans="2:3" x14ac:dyDescent="0.25">
      <c r="B69"/>
      <c r="C69"/>
    </row>
    <row r="70" spans="2:3" x14ac:dyDescent="0.25">
      <c r="B70"/>
      <c r="C70"/>
    </row>
    <row r="71" spans="2:3" x14ac:dyDescent="0.25">
      <c r="B71"/>
      <c r="C71"/>
    </row>
    <row r="72" spans="2:3" x14ac:dyDescent="0.25">
      <c r="B72"/>
      <c r="C72"/>
    </row>
    <row r="73" spans="2:3" x14ac:dyDescent="0.25">
      <c r="B73"/>
      <c r="C73"/>
    </row>
    <row r="74" spans="2:3" x14ac:dyDescent="0.25">
      <c r="B74"/>
      <c r="C74"/>
    </row>
    <row r="75" spans="2:3" x14ac:dyDescent="0.25">
      <c r="B75"/>
      <c r="C75"/>
    </row>
    <row r="76" spans="2:3" x14ac:dyDescent="0.25">
      <c r="B76"/>
      <c r="C76"/>
    </row>
    <row r="77" spans="2:3" x14ac:dyDescent="0.25">
      <c r="B77"/>
      <c r="C77"/>
    </row>
    <row r="78" spans="2:3" x14ac:dyDescent="0.25">
      <c r="B78"/>
      <c r="C78"/>
    </row>
    <row r="79" spans="2:3" x14ac:dyDescent="0.25">
      <c r="B79"/>
      <c r="C79"/>
    </row>
    <row r="80" spans="2:3" x14ac:dyDescent="0.25">
      <c r="B80"/>
      <c r="C80"/>
    </row>
    <row r="81" spans="2:3" x14ac:dyDescent="0.25">
      <c r="B81"/>
      <c r="C81"/>
    </row>
    <row r="82" spans="2:3" x14ac:dyDescent="0.25">
      <c r="B82"/>
      <c r="C82"/>
    </row>
    <row r="83" spans="2:3" x14ac:dyDescent="0.25">
      <c r="B83"/>
      <c r="C83"/>
    </row>
    <row r="84" spans="2:3" x14ac:dyDescent="0.25">
      <c r="B84"/>
      <c r="C84"/>
    </row>
    <row r="85" spans="2:3" x14ac:dyDescent="0.25">
      <c r="B85"/>
      <c r="C85"/>
    </row>
    <row r="86" spans="2:3" x14ac:dyDescent="0.25">
      <c r="B86"/>
      <c r="C86"/>
    </row>
    <row r="87" spans="2:3" x14ac:dyDescent="0.25">
      <c r="B87"/>
      <c r="C87"/>
    </row>
    <row r="88" spans="2:3" x14ac:dyDescent="0.25">
      <c r="B88"/>
      <c r="C88"/>
    </row>
    <row r="89" spans="2:3" x14ac:dyDescent="0.25">
      <c r="B89"/>
      <c r="C89"/>
    </row>
    <row r="90" spans="2:3" x14ac:dyDescent="0.25">
      <c r="B90"/>
      <c r="C90"/>
    </row>
    <row r="91" spans="2:3" x14ac:dyDescent="0.25">
      <c r="B91"/>
      <c r="C91"/>
    </row>
    <row r="92" spans="2:3" x14ac:dyDescent="0.25">
      <c r="B92"/>
      <c r="C92"/>
    </row>
    <row r="93" spans="2:3" x14ac:dyDescent="0.25">
      <c r="B93"/>
      <c r="C93"/>
    </row>
    <row r="94" spans="2:3" x14ac:dyDescent="0.25">
      <c r="B94"/>
      <c r="C94"/>
    </row>
    <row r="95" spans="2:3" x14ac:dyDescent="0.25">
      <c r="B95"/>
      <c r="C95"/>
    </row>
    <row r="96" spans="2:3" x14ac:dyDescent="0.25">
      <c r="B96"/>
      <c r="C96"/>
    </row>
    <row r="97" spans="2:3" x14ac:dyDescent="0.25">
      <c r="B97"/>
      <c r="C97"/>
    </row>
    <row r="98" spans="2:3" x14ac:dyDescent="0.25">
      <c r="B98"/>
      <c r="C98"/>
    </row>
    <row r="99" spans="2:3" x14ac:dyDescent="0.25">
      <c r="B99"/>
      <c r="C99"/>
    </row>
    <row r="100" spans="2:3" x14ac:dyDescent="0.25">
      <c r="B100"/>
      <c r="C100"/>
    </row>
    <row r="101" spans="2:3" x14ac:dyDescent="0.25">
      <c r="B101"/>
      <c r="C101"/>
    </row>
    <row r="102" spans="2:3" x14ac:dyDescent="0.25">
      <c r="B102"/>
      <c r="C102"/>
    </row>
    <row r="103" spans="2:3" x14ac:dyDescent="0.25">
      <c r="B103"/>
      <c r="C103"/>
    </row>
    <row r="104" spans="2:3" x14ac:dyDescent="0.25">
      <c r="B104"/>
      <c r="C104"/>
    </row>
    <row r="105" spans="2:3" x14ac:dyDescent="0.25">
      <c r="B105"/>
      <c r="C105"/>
    </row>
    <row r="106" spans="2:3" x14ac:dyDescent="0.25">
      <c r="B106"/>
      <c r="C106"/>
    </row>
    <row r="107" spans="2:3" x14ac:dyDescent="0.25">
      <c r="B107"/>
      <c r="C107"/>
    </row>
    <row r="108" spans="2:3" x14ac:dyDescent="0.25">
      <c r="B108"/>
      <c r="C108"/>
    </row>
    <row r="109" spans="2:3" x14ac:dyDescent="0.25">
      <c r="B109"/>
      <c r="C109"/>
    </row>
    <row r="110" spans="2:3" x14ac:dyDescent="0.25">
      <c r="B110"/>
      <c r="C110"/>
    </row>
    <row r="111" spans="2:3" x14ac:dyDescent="0.25">
      <c r="B111"/>
      <c r="C111"/>
    </row>
    <row r="112" spans="2:3" x14ac:dyDescent="0.25">
      <c r="B112"/>
      <c r="C112"/>
    </row>
    <row r="113" spans="2:3" x14ac:dyDescent="0.25">
      <c r="B113"/>
      <c r="C113"/>
    </row>
    <row r="114" spans="2:3" x14ac:dyDescent="0.25">
      <c r="B114"/>
      <c r="C114"/>
    </row>
    <row r="115" spans="2:3" x14ac:dyDescent="0.25">
      <c r="B115"/>
      <c r="C115"/>
    </row>
    <row r="116" spans="2:3" x14ac:dyDescent="0.25">
      <c r="B116"/>
      <c r="C116"/>
    </row>
    <row r="117" spans="2:3" x14ac:dyDescent="0.25">
      <c r="B117"/>
      <c r="C117"/>
    </row>
    <row r="118" spans="2:3" x14ac:dyDescent="0.25">
      <c r="B118"/>
      <c r="C118"/>
    </row>
    <row r="119" spans="2:3" x14ac:dyDescent="0.25">
      <c r="B119"/>
      <c r="C119"/>
    </row>
    <row r="120" spans="2:3" x14ac:dyDescent="0.25">
      <c r="B120"/>
      <c r="C120"/>
    </row>
    <row r="121" spans="2:3" x14ac:dyDescent="0.25">
      <c r="B121"/>
      <c r="C121"/>
    </row>
    <row r="122" spans="2:3" x14ac:dyDescent="0.25">
      <c r="B122"/>
      <c r="C122"/>
    </row>
    <row r="123" spans="2:3" x14ac:dyDescent="0.25">
      <c r="B123"/>
      <c r="C123"/>
    </row>
    <row r="124" spans="2:3" x14ac:dyDescent="0.25">
      <c r="B124"/>
      <c r="C124"/>
    </row>
    <row r="125" spans="2:3" x14ac:dyDescent="0.25">
      <c r="B125"/>
      <c r="C125"/>
    </row>
    <row r="126" spans="2:3" x14ac:dyDescent="0.25">
      <c r="B126"/>
      <c r="C126"/>
    </row>
    <row r="127" spans="2:3" x14ac:dyDescent="0.25">
      <c r="B127"/>
      <c r="C127"/>
    </row>
    <row r="128" spans="2:3" x14ac:dyDescent="0.25">
      <c r="B128"/>
      <c r="C128"/>
    </row>
    <row r="129" spans="2:3" x14ac:dyDescent="0.25">
      <c r="B129"/>
      <c r="C129"/>
    </row>
    <row r="130" spans="2:3" x14ac:dyDescent="0.25">
      <c r="B130"/>
      <c r="C130"/>
    </row>
    <row r="131" spans="2:3" x14ac:dyDescent="0.25">
      <c r="B131"/>
      <c r="C131"/>
    </row>
    <row r="132" spans="2:3" x14ac:dyDescent="0.25">
      <c r="B132"/>
      <c r="C132"/>
    </row>
    <row r="133" spans="2:3" x14ac:dyDescent="0.25">
      <c r="B133"/>
      <c r="C133"/>
    </row>
    <row r="134" spans="2:3" x14ac:dyDescent="0.25">
      <c r="B134"/>
      <c r="C134"/>
    </row>
    <row r="135" spans="2:3" x14ac:dyDescent="0.25">
      <c r="B135"/>
      <c r="C135"/>
    </row>
    <row r="136" spans="2:3" x14ac:dyDescent="0.25">
      <c r="B136"/>
      <c r="C136"/>
    </row>
    <row r="137" spans="2:3" x14ac:dyDescent="0.25">
      <c r="B137"/>
      <c r="C137"/>
    </row>
    <row r="138" spans="2:3" x14ac:dyDescent="0.25">
      <c r="B138"/>
      <c r="C138"/>
    </row>
    <row r="139" spans="2:3" x14ac:dyDescent="0.25">
      <c r="B139"/>
      <c r="C139"/>
    </row>
    <row r="140" spans="2:3" x14ac:dyDescent="0.25">
      <c r="B140"/>
      <c r="C140"/>
    </row>
    <row r="141" spans="2:3" x14ac:dyDescent="0.25">
      <c r="B141"/>
      <c r="C141"/>
    </row>
    <row r="142" spans="2:3" x14ac:dyDescent="0.25">
      <c r="B142"/>
      <c r="C142"/>
    </row>
    <row r="143" spans="2:3" x14ac:dyDescent="0.25">
      <c r="B143"/>
      <c r="C143"/>
    </row>
    <row r="144" spans="2:3" x14ac:dyDescent="0.25">
      <c r="B144"/>
      <c r="C144"/>
    </row>
    <row r="145" spans="2:3" x14ac:dyDescent="0.25">
      <c r="B145"/>
      <c r="C145"/>
    </row>
    <row r="146" spans="2:3" x14ac:dyDescent="0.25">
      <c r="B146"/>
      <c r="C146"/>
    </row>
    <row r="147" spans="2:3" x14ac:dyDescent="0.25">
      <c r="B147"/>
      <c r="C147"/>
    </row>
    <row r="148" spans="2:3" x14ac:dyDescent="0.25">
      <c r="B148"/>
      <c r="C148"/>
    </row>
    <row r="149" spans="2:3" x14ac:dyDescent="0.25">
      <c r="B149"/>
      <c r="C149"/>
    </row>
    <row r="150" spans="2:3" x14ac:dyDescent="0.25">
      <c r="B150"/>
      <c r="C150"/>
    </row>
    <row r="151" spans="2:3" x14ac:dyDescent="0.25">
      <c r="B151"/>
      <c r="C151"/>
    </row>
    <row r="152" spans="2:3" x14ac:dyDescent="0.25">
      <c r="B152"/>
      <c r="C152"/>
    </row>
    <row r="153" spans="2:3" x14ac:dyDescent="0.25">
      <c r="B153"/>
      <c r="C153"/>
    </row>
    <row r="154" spans="2:3" x14ac:dyDescent="0.25">
      <c r="B154"/>
      <c r="C154"/>
    </row>
    <row r="155" spans="2:3" x14ac:dyDescent="0.25">
      <c r="B155"/>
      <c r="C155"/>
    </row>
    <row r="156" spans="2:3" x14ac:dyDescent="0.25">
      <c r="B156"/>
      <c r="C156"/>
    </row>
    <row r="157" spans="2:3" x14ac:dyDescent="0.25">
      <c r="B157"/>
      <c r="C157"/>
    </row>
    <row r="158" spans="2:3" x14ac:dyDescent="0.25">
      <c r="B158"/>
      <c r="C158"/>
    </row>
    <row r="159" spans="2:3" x14ac:dyDescent="0.25">
      <c r="B159"/>
      <c r="C159"/>
    </row>
    <row r="160" spans="2:3" x14ac:dyDescent="0.25">
      <c r="B160"/>
      <c r="C160"/>
    </row>
    <row r="161" spans="2:3" x14ac:dyDescent="0.25">
      <c r="B161"/>
      <c r="C161"/>
    </row>
    <row r="162" spans="2:3" x14ac:dyDescent="0.25">
      <c r="B162"/>
      <c r="C162"/>
    </row>
    <row r="163" spans="2:3" x14ac:dyDescent="0.25">
      <c r="B163"/>
      <c r="C163"/>
    </row>
    <row r="164" spans="2:3" x14ac:dyDescent="0.25">
      <c r="B164"/>
      <c r="C164"/>
    </row>
    <row r="165" spans="2:3" x14ac:dyDescent="0.25">
      <c r="B165"/>
      <c r="C165"/>
    </row>
    <row r="166" spans="2:3" x14ac:dyDescent="0.25">
      <c r="B166"/>
      <c r="C166"/>
    </row>
    <row r="167" spans="2:3" x14ac:dyDescent="0.25">
      <c r="B167"/>
      <c r="C167"/>
    </row>
    <row r="168" spans="2:3" x14ac:dyDescent="0.25">
      <c r="B168"/>
      <c r="C168"/>
    </row>
    <row r="169" spans="2:3" x14ac:dyDescent="0.25">
      <c r="B169"/>
      <c r="C169"/>
    </row>
    <row r="170" spans="2:3" x14ac:dyDescent="0.25">
      <c r="B170"/>
      <c r="C170"/>
    </row>
    <row r="171" spans="2:3" x14ac:dyDescent="0.25">
      <c r="B171"/>
      <c r="C171"/>
    </row>
    <row r="172" spans="2:3" x14ac:dyDescent="0.25">
      <c r="B172"/>
      <c r="C172"/>
    </row>
    <row r="173" spans="2:3" x14ac:dyDescent="0.25">
      <c r="B173"/>
      <c r="C173"/>
    </row>
    <row r="174" spans="2:3" x14ac:dyDescent="0.25">
      <c r="B174"/>
      <c r="C174"/>
    </row>
    <row r="175" spans="2:3" x14ac:dyDescent="0.25">
      <c r="B175"/>
      <c r="C175"/>
    </row>
    <row r="176" spans="2:3" x14ac:dyDescent="0.25">
      <c r="B176"/>
      <c r="C176"/>
    </row>
    <row r="177" spans="2:3" x14ac:dyDescent="0.25">
      <c r="B177"/>
      <c r="C177"/>
    </row>
    <row r="178" spans="2:3" x14ac:dyDescent="0.25">
      <c r="B178"/>
      <c r="C178"/>
    </row>
    <row r="179" spans="2:3" x14ac:dyDescent="0.25">
      <c r="B179"/>
      <c r="C179"/>
    </row>
    <row r="180" spans="2:3" x14ac:dyDescent="0.25">
      <c r="B180"/>
      <c r="C180"/>
    </row>
    <row r="181" spans="2:3" x14ac:dyDescent="0.25">
      <c r="B181"/>
      <c r="C181"/>
    </row>
    <row r="182" spans="2:3" x14ac:dyDescent="0.25">
      <c r="B182"/>
      <c r="C182"/>
    </row>
    <row r="183" spans="2:3" x14ac:dyDescent="0.25">
      <c r="B183"/>
      <c r="C183"/>
    </row>
    <row r="184" spans="2:3" x14ac:dyDescent="0.25">
      <c r="B184"/>
      <c r="C184"/>
    </row>
    <row r="185" spans="2:3" x14ac:dyDescent="0.25">
      <c r="B185"/>
      <c r="C185"/>
    </row>
    <row r="186" spans="2:3" x14ac:dyDescent="0.25">
      <c r="B186"/>
      <c r="C186"/>
    </row>
    <row r="187" spans="2:3" x14ac:dyDescent="0.25">
      <c r="B187"/>
      <c r="C187"/>
    </row>
    <row r="188" spans="2:3" x14ac:dyDescent="0.25">
      <c r="B188"/>
      <c r="C188"/>
    </row>
    <row r="189" spans="2:3" x14ac:dyDescent="0.25">
      <c r="B189"/>
      <c r="C189"/>
    </row>
    <row r="190" spans="2:3" x14ac:dyDescent="0.25">
      <c r="B190"/>
      <c r="C190"/>
    </row>
    <row r="191" spans="2:3" x14ac:dyDescent="0.25">
      <c r="B191"/>
      <c r="C191"/>
    </row>
    <row r="192" spans="2:3" x14ac:dyDescent="0.25">
      <c r="B192"/>
      <c r="C192"/>
    </row>
    <row r="193" spans="2:3" x14ac:dyDescent="0.25">
      <c r="B193"/>
      <c r="C193"/>
    </row>
    <row r="194" spans="2:3" x14ac:dyDescent="0.25">
      <c r="B194"/>
      <c r="C194"/>
    </row>
    <row r="195" spans="2:3" x14ac:dyDescent="0.25">
      <c r="B195"/>
      <c r="C195"/>
    </row>
    <row r="196" spans="2:3" x14ac:dyDescent="0.25">
      <c r="B196"/>
      <c r="C196"/>
    </row>
    <row r="197" spans="2:3" x14ac:dyDescent="0.25">
      <c r="B197"/>
      <c r="C197"/>
    </row>
    <row r="198" spans="2:3" x14ac:dyDescent="0.25">
      <c r="B198"/>
      <c r="C198"/>
    </row>
    <row r="199" spans="2:3" x14ac:dyDescent="0.25">
      <c r="B199"/>
      <c r="C199"/>
    </row>
  </sheetData>
  <sortState ref="B5:C17">
    <sortCondition ref="B5"/>
  </sortState>
  <pageMargins left="0.70866141732283472" right="0.70866141732283472" top="0.74803149606299213" bottom="0.74803149606299213" header="0.31496062992125984" footer="0.31496062992125984"/>
  <pageSetup paperSize="9" scale="95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567"/>
  <sheetViews>
    <sheetView topLeftCell="A520" workbookViewId="0">
      <selection activeCell="G540" sqref="G540"/>
    </sheetView>
  </sheetViews>
  <sheetFormatPr defaultColWidth="11.42578125" defaultRowHeight="20.100000000000001" customHeight="1" x14ac:dyDescent="0.25"/>
  <cols>
    <col min="1" max="1" width="15.28515625" bestFit="1" customWidth="1"/>
    <col min="2" max="2" width="40.85546875" bestFit="1" customWidth="1"/>
    <col min="3" max="3" width="7.42578125" hidden="1" customWidth="1"/>
    <col min="4" max="4" width="8.28515625" hidden="1" customWidth="1"/>
    <col min="5" max="5" width="13.28515625" hidden="1" customWidth="1"/>
    <col min="6" max="6" width="8.5703125" style="12" hidden="1" customWidth="1"/>
    <col min="7" max="7" width="20" style="2" bestFit="1" customWidth="1"/>
    <col min="8" max="8" width="13.7109375" hidden="1" customWidth="1"/>
  </cols>
  <sheetData>
    <row r="1" spans="1:8" ht="20.100000000000001" customHeight="1" x14ac:dyDescent="0.25">
      <c r="A1" s="102" t="s">
        <v>0</v>
      </c>
      <c r="B1" s="103"/>
      <c r="C1" s="103"/>
      <c r="D1" s="103"/>
      <c r="E1" s="103"/>
      <c r="F1" s="1"/>
    </row>
    <row r="2" spans="1:8" ht="20.100000000000001" customHeight="1" thickBot="1" x14ac:dyDescent="0.3">
      <c r="A2" s="104"/>
      <c r="B2" s="105"/>
      <c r="C2" s="105"/>
      <c r="D2" s="105"/>
      <c r="E2" s="105"/>
      <c r="F2" s="1"/>
    </row>
    <row r="3" spans="1:8" ht="25.5" customHeight="1" x14ac:dyDescent="0.25">
      <c r="A3" s="3" t="s">
        <v>1</v>
      </c>
      <c r="B3" s="4" t="s">
        <v>2</v>
      </c>
      <c r="C3" s="3" t="s">
        <v>3</v>
      </c>
      <c r="D3" s="3" t="s">
        <v>4</v>
      </c>
      <c r="E3" s="5" t="s">
        <v>5</v>
      </c>
      <c r="F3" s="6" t="s">
        <v>6</v>
      </c>
      <c r="G3" s="6" t="s">
        <v>7</v>
      </c>
      <c r="H3" s="6" t="s">
        <v>8</v>
      </c>
    </row>
    <row r="4" spans="1:8" ht="15" x14ac:dyDescent="0.25">
      <c r="A4" s="7" t="s">
        <v>9</v>
      </c>
      <c r="B4" s="8" t="s">
        <v>10</v>
      </c>
      <c r="C4" s="9">
        <v>30</v>
      </c>
      <c r="D4" s="10">
        <v>0.998</v>
      </c>
      <c r="E4" s="11">
        <f>C4*D4</f>
        <v>29.94</v>
      </c>
      <c r="F4" s="12">
        <v>49.3</v>
      </c>
      <c r="G4" s="13">
        <f t="shared" ref="G4:G70" si="0">F4/1000</f>
        <v>4.9299999999999997E-2</v>
      </c>
      <c r="H4" s="12">
        <f t="shared" ref="H4:H70" si="1">G4*C4</f>
        <v>1.4789999999999999</v>
      </c>
    </row>
    <row r="5" spans="1:8" ht="15" x14ac:dyDescent="0.25">
      <c r="A5" s="7" t="s">
        <v>11</v>
      </c>
      <c r="B5" s="8" t="s">
        <v>12</v>
      </c>
      <c r="C5" s="9">
        <v>20</v>
      </c>
      <c r="D5" s="10">
        <v>2.25</v>
      </c>
      <c r="E5" s="11">
        <f t="shared" ref="E5:E71" si="2">C5*D5</f>
        <v>45</v>
      </c>
      <c r="F5" s="12">
        <v>223.16</v>
      </c>
      <c r="G5" s="13">
        <f t="shared" si="0"/>
        <v>0.22316</v>
      </c>
      <c r="H5" s="12">
        <f t="shared" si="1"/>
        <v>4.4631999999999996</v>
      </c>
    </row>
    <row r="6" spans="1:8" ht="15" x14ac:dyDescent="0.25">
      <c r="A6" s="7" t="s">
        <v>13</v>
      </c>
      <c r="B6" s="8" t="s">
        <v>14</v>
      </c>
      <c r="C6" s="9">
        <v>20</v>
      </c>
      <c r="D6" s="10">
        <v>0.79500000000000004</v>
      </c>
      <c r="E6" s="11">
        <f t="shared" si="2"/>
        <v>15.9</v>
      </c>
      <c r="F6" s="12">
        <v>99.9</v>
      </c>
      <c r="G6" s="13">
        <f t="shared" si="0"/>
        <v>9.9900000000000003E-2</v>
      </c>
      <c r="H6" s="12">
        <f t="shared" si="1"/>
        <v>1.998</v>
      </c>
    </row>
    <row r="7" spans="1:8" ht="15" x14ac:dyDescent="0.25">
      <c r="A7" s="7" t="s">
        <v>15</v>
      </c>
      <c r="B7" s="8" t="s">
        <v>16</v>
      </c>
      <c r="C7" s="9">
        <v>20</v>
      </c>
      <c r="D7" s="10">
        <v>0.75</v>
      </c>
      <c r="E7" s="11">
        <f t="shared" si="2"/>
        <v>15</v>
      </c>
      <c r="F7" s="12">
        <v>25.6</v>
      </c>
      <c r="G7" s="13">
        <f t="shared" si="0"/>
        <v>2.5600000000000001E-2</v>
      </c>
      <c r="H7" s="12">
        <f t="shared" si="1"/>
        <v>0.51200000000000001</v>
      </c>
    </row>
    <row r="8" spans="1:8" ht="15" x14ac:dyDescent="0.25">
      <c r="A8" s="7" t="s">
        <v>17</v>
      </c>
      <c r="B8" s="8" t="s">
        <v>18</v>
      </c>
      <c r="C8" s="9">
        <v>10</v>
      </c>
      <c r="D8" s="10">
        <v>3.8969999999999998</v>
      </c>
      <c r="E8" s="11">
        <f t="shared" si="2"/>
        <v>38.97</v>
      </c>
      <c r="F8" s="12">
        <v>109.4</v>
      </c>
      <c r="G8" s="13">
        <f t="shared" si="0"/>
        <v>0.10940000000000001</v>
      </c>
      <c r="H8" s="12">
        <f t="shared" si="1"/>
        <v>1.0940000000000001</v>
      </c>
    </row>
    <row r="9" spans="1:8" ht="15" x14ac:dyDescent="0.25">
      <c r="A9" s="7" t="s">
        <v>19</v>
      </c>
      <c r="B9" s="8" t="s">
        <v>20</v>
      </c>
      <c r="C9" s="9">
        <v>50</v>
      </c>
      <c r="D9" s="10">
        <v>0.33300000000000007</v>
      </c>
      <c r="E9" s="11">
        <f t="shared" si="2"/>
        <v>16.650000000000002</v>
      </c>
      <c r="F9" s="12">
        <v>14.42</v>
      </c>
      <c r="G9" s="13">
        <f t="shared" si="0"/>
        <v>1.4420000000000001E-2</v>
      </c>
      <c r="H9" s="12">
        <f t="shared" si="1"/>
        <v>0.72099999999999997</v>
      </c>
    </row>
    <row r="10" spans="1:8" ht="15" x14ac:dyDescent="0.25">
      <c r="A10" s="7" t="s">
        <v>21</v>
      </c>
      <c r="B10" s="8" t="s">
        <v>22</v>
      </c>
      <c r="C10" s="9">
        <v>20</v>
      </c>
      <c r="D10" s="10">
        <v>0.81200000000000006</v>
      </c>
      <c r="E10" s="11">
        <f t="shared" si="2"/>
        <v>16.240000000000002</v>
      </c>
      <c r="F10" s="12">
        <v>53.32</v>
      </c>
      <c r="G10" s="13">
        <f t="shared" si="0"/>
        <v>5.3319999999999999E-2</v>
      </c>
      <c r="H10" s="12">
        <f t="shared" si="1"/>
        <v>1.0664</v>
      </c>
    </row>
    <row r="11" spans="1:8" ht="15" x14ac:dyDescent="0.25">
      <c r="A11" s="7" t="s">
        <v>23</v>
      </c>
      <c r="B11" s="8" t="s">
        <v>24</v>
      </c>
      <c r="C11" s="9">
        <v>10</v>
      </c>
      <c r="D11" s="10">
        <v>0.81</v>
      </c>
      <c r="E11" s="11">
        <f t="shared" si="2"/>
        <v>8.1000000000000014</v>
      </c>
      <c r="F11" s="12">
        <v>98.28</v>
      </c>
      <c r="G11" s="13">
        <f t="shared" si="0"/>
        <v>9.8280000000000006E-2</v>
      </c>
      <c r="H11" s="12">
        <f t="shared" si="1"/>
        <v>0.98280000000000012</v>
      </c>
    </row>
    <row r="12" spans="1:8" ht="15" x14ac:dyDescent="0.25">
      <c r="A12" s="7" t="s">
        <v>25</v>
      </c>
      <c r="B12" s="8" t="s">
        <v>26</v>
      </c>
      <c r="C12" s="9">
        <v>10</v>
      </c>
      <c r="D12" s="10">
        <v>0.86299999999999999</v>
      </c>
      <c r="E12" s="11">
        <f t="shared" si="2"/>
        <v>8.629999999999999</v>
      </c>
      <c r="F12" s="12">
        <v>180.96</v>
      </c>
      <c r="G12" s="13">
        <f t="shared" si="0"/>
        <v>0.18096000000000001</v>
      </c>
      <c r="H12" s="12">
        <f t="shared" si="1"/>
        <v>1.8096000000000001</v>
      </c>
    </row>
    <row r="13" spans="1:8" ht="15" x14ac:dyDescent="0.25">
      <c r="A13" s="14" t="s">
        <v>27</v>
      </c>
      <c r="B13" s="15" t="s">
        <v>28</v>
      </c>
      <c r="C13" s="16">
        <v>30</v>
      </c>
      <c r="D13" s="17">
        <v>0.75</v>
      </c>
      <c r="E13" s="11">
        <f t="shared" si="2"/>
        <v>22.5</v>
      </c>
      <c r="F13" s="18">
        <v>35.479999999999997</v>
      </c>
      <c r="G13" s="13">
        <f t="shared" si="0"/>
        <v>3.5479999999999998E-2</v>
      </c>
      <c r="H13" s="12">
        <f t="shared" si="1"/>
        <v>1.0644</v>
      </c>
    </row>
    <row r="14" spans="1:8" ht="15" x14ac:dyDescent="0.25">
      <c r="A14" s="7" t="s">
        <v>29</v>
      </c>
      <c r="B14" s="8" t="s">
        <v>30</v>
      </c>
      <c r="C14" s="9">
        <v>5</v>
      </c>
      <c r="D14" s="10">
        <v>8.0790000000000006</v>
      </c>
      <c r="E14" s="11">
        <f t="shared" si="2"/>
        <v>40.395000000000003</v>
      </c>
      <c r="F14" s="12">
        <v>558.14</v>
      </c>
      <c r="G14" s="13">
        <f t="shared" si="0"/>
        <v>0.55813999999999997</v>
      </c>
      <c r="H14" s="12">
        <f t="shared" si="1"/>
        <v>2.7906999999999997</v>
      </c>
    </row>
    <row r="15" spans="1:8" ht="15" x14ac:dyDescent="0.25">
      <c r="A15" s="7" t="s">
        <v>31</v>
      </c>
      <c r="B15" s="8" t="s">
        <v>32</v>
      </c>
      <c r="C15" s="9">
        <v>30</v>
      </c>
      <c r="D15" s="10">
        <v>0.5</v>
      </c>
      <c r="E15" s="11">
        <f t="shared" si="2"/>
        <v>15</v>
      </c>
      <c r="F15" s="12">
        <v>17.739999999999998</v>
      </c>
      <c r="G15" s="13">
        <f t="shared" si="0"/>
        <v>1.7739999999999999E-2</v>
      </c>
      <c r="H15" s="12">
        <f t="shared" si="1"/>
        <v>0.53220000000000001</v>
      </c>
    </row>
    <row r="16" spans="1:8" ht="15" x14ac:dyDescent="0.25">
      <c r="A16" s="7" t="s">
        <v>33</v>
      </c>
      <c r="B16" s="8" t="s">
        <v>34</v>
      </c>
      <c r="C16" s="9">
        <v>20</v>
      </c>
      <c r="D16" s="10">
        <v>0.75</v>
      </c>
      <c r="E16" s="11">
        <f t="shared" si="2"/>
        <v>15</v>
      </c>
      <c r="F16" s="12">
        <v>33.520000000000003</v>
      </c>
      <c r="G16" s="13">
        <f t="shared" si="0"/>
        <v>3.3520000000000001E-2</v>
      </c>
      <c r="H16" s="12">
        <f t="shared" si="1"/>
        <v>0.6704</v>
      </c>
    </row>
    <row r="17" spans="1:8" ht="15" x14ac:dyDescent="0.25">
      <c r="A17" s="7" t="s">
        <v>35</v>
      </c>
      <c r="B17" s="8" t="s">
        <v>36</v>
      </c>
      <c r="C17" s="9">
        <v>50</v>
      </c>
      <c r="D17" s="10">
        <v>0.122</v>
      </c>
      <c r="E17" s="11">
        <f t="shared" si="2"/>
        <v>6.1</v>
      </c>
      <c r="F17" s="12">
        <v>5.72</v>
      </c>
      <c r="G17" s="13">
        <f t="shared" si="0"/>
        <v>5.7199999999999994E-3</v>
      </c>
      <c r="H17" s="12">
        <f t="shared" si="1"/>
        <v>0.28599999999999998</v>
      </c>
    </row>
    <row r="18" spans="1:8" ht="15" x14ac:dyDescent="0.25">
      <c r="A18" s="7" t="s">
        <v>37</v>
      </c>
      <c r="B18" s="8" t="s">
        <v>38</v>
      </c>
      <c r="C18" s="9">
        <v>10</v>
      </c>
      <c r="D18" s="10">
        <v>2.4790000000000001</v>
      </c>
      <c r="E18" s="11">
        <f t="shared" si="2"/>
        <v>24.79</v>
      </c>
      <c r="F18" s="12">
        <v>295.10000000000002</v>
      </c>
      <c r="G18" s="13">
        <f t="shared" si="0"/>
        <v>0.29510000000000003</v>
      </c>
      <c r="H18" s="12">
        <f t="shared" si="1"/>
        <v>2.9510000000000005</v>
      </c>
    </row>
    <row r="19" spans="1:8" ht="15" x14ac:dyDescent="0.25">
      <c r="A19" s="7" t="s">
        <v>39</v>
      </c>
      <c r="B19" s="8" t="s">
        <v>40</v>
      </c>
      <c r="C19" s="9">
        <v>10</v>
      </c>
      <c r="D19" s="10">
        <v>1.5</v>
      </c>
      <c r="E19" s="11">
        <f t="shared" si="2"/>
        <v>15</v>
      </c>
      <c r="F19" s="12">
        <v>108.18</v>
      </c>
      <c r="G19" s="13">
        <f t="shared" si="0"/>
        <v>0.10818000000000001</v>
      </c>
      <c r="H19" s="12">
        <f t="shared" si="1"/>
        <v>1.0818000000000001</v>
      </c>
    </row>
    <row r="20" spans="1:8" ht="15" x14ac:dyDescent="0.25">
      <c r="A20" s="7" t="s">
        <v>41</v>
      </c>
      <c r="B20" s="8" t="s">
        <v>42</v>
      </c>
      <c r="C20" s="9">
        <v>20</v>
      </c>
      <c r="D20" s="10">
        <v>0.60899999999999999</v>
      </c>
      <c r="E20" s="11">
        <f t="shared" si="2"/>
        <v>12.18</v>
      </c>
      <c r="F20" s="12">
        <v>22.22</v>
      </c>
      <c r="G20" s="13">
        <f t="shared" si="0"/>
        <v>2.222E-2</v>
      </c>
      <c r="H20" s="12">
        <f t="shared" si="1"/>
        <v>0.44440000000000002</v>
      </c>
    </row>
    <row r="21" spans="1:8" ht="15" x14ac:dyDescent="0.25">
      <c r="A21" s="7" t="s">
        <v>43</v>
      </c>
      <c r="B21" s="8" t="s">
        <v>44</v>
      </c>
      <c r="C21" s="9">
        <v>200</v>
      </c>
      <c r="D21" s="10">
        <v>0.32300000000000006</v>
      </c>
      <c r="E21" s="11">
        <f t="shared" si="2"/>
        <v>64.600000000000009</v>
      </c>
      <c r="F21" s="12">
        <v>7.9</v>
      </c>
      <c r="G21" s="13">
        <f t="shared" si="0"/>
        <v>7.9000000000000008E-3</v>
      </c>
      <c r="H21" s="12">
        <f t="shared" si="1"/>
        <v>1.58</v>
      </c>
    </row>
    <row r="22" spans="1:8" ht="15" x14ac:dyDescent="0.25">
      <c r="A22" s="7" t="s">
        <v>45</v>
      </c>
      <c r="B22" s="8" t="s">
        <v>46</v>
      </c>
      <c r="C22" s="9">
        <v>50</v>
      </c>
      <c r="D22" s="10">
        <v>0.33500000000000002</v>
      </c>
      <c r="E22" s="11">
        <f t="shared" si="2"/>
        <v>16.75</v>
      </c>
      <c r="F22" s="12">
        <v>10.88</v>
      </c>
      <c r="G22" s="13">
        <f t="shared" si="0"/>
        <v>1.0880000000000001E-2</v>
      </c>
      <c r="H22" s="12">
        <f t="shared" si="1"/>
        <v>0.54400000000000004</v>
      </c>
    </row>
    <row r="23" spans="1:8" ht="15" x14ac:dyDescent="0.25">
      <c r="A23" s="7" t="s">
        <v>47</v>
      </c>
      <c r="B23" s="8" t="s">
        <v>48</v>
      </c>
      <c r="C23" s="9">
        <v>10</v>
      </c>
      <c r="D23" s="10">
        <v>2.5840000000000005</v>
      </c>
      <c r="E23" s="11">
        <f t="shared" si="2"/>
        <v>25.840000000000003</v>
      </c>
      <c r="F23" s="12">
        <v>125.52</v>
      </c>
      <c r="G23" s="13">
        <f t="shared" si="0"/>
        <v>0.12551999999999999</v>
      </c>
      <c r="H23" s="12">
        <f t="shared" si="1"/>
        <v>1.2551999999999999</v>
      </c>
    </row>
    <row r="24" spans="1:8" ht="15" x14ac:dyDescent="0.25">
      <c r="A24" s="7" t="s">
        <v>49</v>
      </c>
      <c r="B24" s="8" t="s">
        <v>50</v>
      </c>
      <c r="C24" s="9">
        <v>20</v>
      </c>
      <c r="D24" s="10">
        <v>4.4000000000000004</v>
      </c>
      <c r="E24" s="11">
        <f t="shared" si="2"/>
        <v>88</v>
      </c>
      <c r="F24" s="12">
        <v>120.74</v>
      </c>
      <c r="G24" s="13">
        <f t="shared" si="0"/>
        <v>0.12074</v>
      </c>
      <c r="H24" s="12">
        <f t="shared" si="1"/>
        <v>2.4148000000000001</v>
      </c>
    </row>
    <row r="25" spans="1:8" ht="15" x14ac:dyDescent="0.25">
      <c r="A25" s="7" t="s">
        <v>51</v>
      </c>
      <c r="B25" s="8" t="s">
        <v>52</v>
      </c>
      <c r="C25" s="9">
        <v>20</v>
      </c>
      <c r="D25" s="10">
        <v>0.873</v>
      </c>
      <c r="E25" s="11">
        <f t="shared" si="2"/>
        <v>17.46</v>
      </c>
      <c r="F25" s="12">
        <v>33.799999999999997</v>
      </c>
      <c r="G25" s="13">
        <f t="shared" si="0"/>
        <v>3.3799999999999997E-2</v>
      </c>
      <c r="H25" s="12">
        <f t="shared" si="1"/>
        <v>0.67599999999999993</v>
      </c>
    </row>
    <row r="26" spans="1:8" ht="15" x14ac:dyDescent="0.25">
      <c r="A26" s="7" t="s">
        <v>53</v>
      </c>
      <c r="B26" s="8" t="s">
        <v>54</v>
      </c>
      <c r="C26" s="9">
        <v>20</v>
      </c>
      <c r="D26" s="10">
        <v>7.2240000000000002</v>
      </c>
      <c r="E26" s="11">
        <f t="shared" si="2"/>
        <v>144.48000000000002</v>
      </c>
      <c r="F26" s="12">
        <v>476.02</v>
      </c>
      <c r="G26" s="13">
        <f t="shared" si="0"/>
        <v>0.47602</v>
      </c>
      <c r="H26" s="12">
        <f t="shared" si="1"/>
        <v>9.5204000000000004</v>
      </c>
    </row>
    <row r="27" spans="1:8" ht="15" x14ac:dyDescent="0.25">
      <c r="A27" s="7" t="s">
        <v>55</v>
      </c>
      <c r="B27" s="8" t="s">
        <v>56</v>
      </c>
      <c r="C27" s="9">
        <v>20</v>
      </c>
      <c r="D27" s="10">
        <v>3.3310000000000004</v>
      </c>
      <c r="E27" s="11">
        <f t="shared" si="2"/>
        <v>66.62</v>
      </c>
      <c r="F27" s="12">
        <v>175.66</v>
      </c>
      <c r="G27" s="13">
        <f t="shared" si="0"/>
        <v>0.17565999999999998</v>
      </c>
      <c r="H27" s="12">
        <f t="shared" si="1"/>
        <v>3.5131999999999994</v>
      </c>
    </row>
    <row r="28" spans="1:8" ht="15" x14ac:dyDescent="0.25">
      <c r="A28" s="7" t="s">
        <v>57</v>
      </c>
      <c r="B28" s="8" t="s">
        <v>58</v>
      </c>
      <c r="C28" s="9">
        <v>30</v>
      </c>
      <c r="D28" s="10">
        <v>0.57999999999999996</v>
      </c>
      <c r="E28" s="11">
        <f t="shared" si="2"/>
        <v>17.399999999999999</v>
      </c>
      <c r="F28" s="12">
        <v>29.72</v>
      </c>
      <c r="G28" s="13">
        <f t="shared" si="0"/>
        <v>2.972E-2</v>
      </c>
      <c r="H28" s="12">
        <f t="shared" si="1"/>
        <v>0.89159999999999995</v>
      </c>
    </row>
    <row r="29" spans="1:8" ht="15" x14ac:dyDescent="0.25">
      <c r="A29" s="7" t="s">
        <v>59</v>
      </c>
      <c r="B29" s="8" t="s">
        <v>60</v>
      </c>
      <c r="C29" s="9">
        <v>10</v>
      </c>
      <c r="D29" s="10">
        <v>1.4069999999999998</v>
      </c>
      <c r="E29" s="11">
        <f t="shared" si="2"/>
        <v>14.069999999999999</v>
      </c>
      <c r="F29" s="12">
        <v>121.32</v>
      </c>
      <c r="G29" s="13">
        <f t="shared" si="0"/>
        <v>0.12132</v>
      </c>
      <c r="H29" s="12">
        <f t="shared" si="1"/>
        <v>1.2132000000000001</v>
      </c>
    </row>
    <row r="30" spans="1:8" ht="15" x14ac:dyDescent="0.25">
      <c r="A30" s="7" t="s">
        <v>61</v>
      </c>
      <c r="B30" s="8" t="s">
        <v>62</v>
      </c>
      <c r="C30" s="9">
        <v>20</v>
      </c>
      <c r="D30" s="10">
        <v>0.96599999999999997</v>
      </c>
      <c r="E30" s="11">
        <f t="shared" si="2"/>
        <v>19.32</v>
      </c>
      <c r="F30" s="12">
        <v>76.98</v>
      </c>
      <c r="G30" s="13">
        <f t="shared" si="0"/>
        <v>7.6980000000000007E-2</v>
      </c>
      <c r="H30" s="12">
        <f t="shared" si="1"/>
        <v>1.5396000000000001</v>
      </c>
    </row>
    <row r="31" spans="1:8" ht="15" x14ac:dyDescent="0.25">
      <c r="A31" s="7" t="s">
        <v>63</v>
      </c>
      <c r="B31" s="8" t="s">
        <v>64</v>
      </c>
      <c r="C31" s="9">
        <v>20</v>
      </c>
      <c r="D31" s="10">
        <v>0.96599999999999997</v>
      </c>
      <c r="E31" s="11">
        <f t="shared" si="2"/>
        <v>19.32</v>
      </c>
      <c r="F31" s="12">
        <v>87.84</v>
      </c>
      <c r="G31" s="13">
        <f t="shared" si="0"/>
        <v>8.7840000000000001E-2</v>
      </c>
      <c r="H31" s="12">
        <f t="shared" si="1"/>
        <v>1.7568000000000001</v>
      </c>
    </row>
    <row r="32" spans="1:8" ht="15" x14ac:dyDescent="0.25">
      <c r="A32" s="7" t="s">
        <v>65</v>
      </c>
      <c r="B32" s="8" t="s">
        <v>66</v>
      </c>
      <c r="C32" s="9">
        <v>10</v>
      </c>
      <c r="D32" s="10">
        <v>3</v>
      </c>
      <c r="E32" s="11">
        <f t="shared" si="2"/>
        <v>30</v>
      </c>
      <c r="F32" s="12">
        <v>104.82</v>
      </c>
      <c r="G32" s="13">
        <f t="shared" si="0"/>
        <v>0.10482</v>
      </c>
      <c r="H32" s="12">
        <f t="shared" si="1"/>
        <v>1.0482</v>
      </c>
    </row>
    <row r="33" spans="1:8" ht="15" x14ac:dyDescent="0.25">
      <c r="A33" s="7" t="s">
        <v>67</v>
      </c>
      <c r="B33" s="8" t="s">
        <v>68</v>
      </c>
      <c r="C33" s="9">
        <v>10</v>
      </c>
      <c r="D33" s="10">
        <v>3.2850000000000001</v>
      </c>
      <c r="E33" s="11">
        <f t="shared" si="2"/>
        <v>32.85</v>
      </c>
      <c r="F33" s="12">
        <v>339.74</v>
      </c>
      <c r="G33" s="13">
        <f t="shared" si="0"/>
        <v>0.33973999999999999</v>
      </c>
      <c r="H33" s="12">
        <f t="shared" si="1"/>
        <v>3.3973999999999998</v>
      </c>
    </row>
    <row r="34" spans="1:8" ht="15" x14ac:dyDescent="0.25">
      <c r="A34" s="7" t="s">
        <v>69</v>
      </c>
      <c r="B34" s="8" t="s">
        <v>70</v>
      </c>
      <c r="C34" s="9">
        <v>10</v>
      </c>
      <c r="D34" s="10">
        <v>3.2850000000000001</v>
      </c>
      <c r="E34" s="11">
        <f t="shared" si="2"/>
        <v>32.85</v>
      </c>
      <c r="F34" s="12">
        <v>339.74</v>
      </c>
      <c r="G34" s="13">
        <f t="shared" si="0"/>
        <v>0.33973999999999999</v>
      </c>
      <c r="H34" s="12">
        <f t="shared" si="1"/>
        <v>3.3973999999999998</v>
      </c>
    </row>
    <row r="35" spans="1:8" ht="15" x14ac:dyDescent="0.25">
      <c r="A35" s="7" t="s">
        <v>71</v>
      </c>
      <c r="B35" s="8" t="s">
        <v>72</v>
      </c>
      <c r="C35" s="9">
        <v>10</v>
      </c>
      <c r="D35" s="10">
        <v>3.3850000000000002</v>
      </c>
      <c r="E35" s="11">
        <f t="shared" si="2"/>
        <v>33.85</v>
      </c>
      <c r="F35" s="12">
        <v>234.32</v>
      </c>
      <c r="G35" s="13">
        <f t="shared" si="0"/>
        <v>0.23432</v>
      </c>
      <c r="H35" s="12">
        <f t="shared" si="1"/>
        <v>2.3431999999999999</v>
      </c>
    </row>
    <row r="36" spans="1:8" ht="15" x14ac:dyDescent="0.25">
      <c r="A36" s="7" t="s">
        <v>73</v>
      </c>
      <c r="B36" s="8" t="s">
        <v>74</v>
      </c>
      <c r="C36" s="9">
        <v>10</v>
      </c>
      <c r="D36" s="10">
        <v>3.2469999999999999</v>
      </c>
      <c r="E36" s="11">
        <f t="shared" si="2"/>
        <v>32.47</v>
      </c>
      <c r="F36" s="12">
        <v>393.48</v>
      </c>
      <c r="G36" s="13">
        <f t="shared" si="0"/>
        <v>0.39348</v>
      </c>
      <c r="H36" s="12">
        <f t="shared" si="1"/>
        <v>3.9348000000000001</v>
      </c>
    </row>
    <row r="37" spans="1:8" ht="15" x14ac:dyDescent="0.25">
      <c r="A37" s="7" t="s">
        <v>75</v>
      </c>
      <c r="B37" s="8" t="s">
        <v>76</v>
      </c>
      <c r="C37" s="9">
        <v>10</v>
      </c>
      <c r="D37" s="10">
        <v>3.2469999999999999</v>
      </c>
      <c r="E37" s="11">
        <f t="shared" si="2"/>
        <v>32.47</v>
      </c>
      <c r="F37" s="12">
        <v>393.48</v>
      </c>
      <c r="G37" s="13">
        <f t="shared" si="0"/>
        <v>0.39348</v>
      </c>
      <c r="H37" s="12">
        <f t="shared" si="1"/>
        <v>3.9348000000000001</v>
      </c>
    </row>
    <row r="38" spans="1:8" ht="15" x14ac:dyDescent="0.25">
      <c r="A38" s="7" t="s">
        <v>77</v>
      </c>
      <c r="B38" s="8" t="s">
        <v>78</v>
      </c>
      <c r="C38" s="9">
        <v>100</v>
      </c>
      <c r="D38" s="10">
        <v>0.5</v>
      </c>
      <c r="E38" s="11">
        <f t="shared" si="2"/>
        <v>50</v>
      </c>
      <c r="F38" s="12">
        <v>19.38</v>
      </c>
      <c r="G38" s="13">
        <f t="shared" si="0"/>
        <v>1.9379999999999998E-2</v>
      </c>
      <c r="H38" s="12">
        <f t="shared" si="1"/>
        <v>1.9379999999999997</v>
      </c>
    </row>
    <row r="39" spans="1:8" ht="15" x14ac:dyDescent="0.25">
      <c r="A39" s="7" t="s">
        <v>79</v>
      </c>
      <c r="B39" s="8" t="s">
        <v>80</v>
      </c>
      <c r="C39" s="9">
        <v>100</v>
      </c>
      <c r="D39" s="10">
        <v>0.5</v>
      </c>
      <c r="E39" s="11">
        <f t="shared" si="2"/>
        <v>50</v>
      </c>
      <c r="F39" s="12">
        <v>14.98</v>
      </c>
      <c r="G39" s="13">
        <f t="shared" si="0"/>
        <v>1.498E-2</v>
      </c>
      <c r="H39" s="12">
        <f t="shared" si="1"/>
        <v>1.498</v>
      </c>
    </row>
    <row r="40" spans="1:8" ht="15" x14ac:dyDescent="0.25">
      <c r="A40" s="7" t="s">
        <v>81</v>
      </c>
      <c r="B40" s="8" t="s">
        <v>82</v>
      </c>
      <c r="C40" s="9">
        <v>10</v>
      </c>
      <c r="D40" s="10">
        <v>3.2280000000000002</v>
      </c>
      <c r="E40" s="11">
        <f t="shared" si="2"/>
        <v>32.28</v>
      </c>
      <c r="F40" s="12">
        <v>287.04000000000002</v>
      </c>
      <c r="G40" s="13">
        <f t="shared" si="0"/>
        <v>0.28704000000000002</v>
      </c>
      <c r="H40" s="12">
        <f t="shared" si="1"/>
        <v>2.8704000000000001</v>
      </c>
    </row>
    <row r="41" spans="1:8" ht="15" x14ac:dyDescent="0.25">
      <c r="A41" s="7" t="s">
        <v>83</v>
      </c>
      <c r="B41" s="8" t="s">
        <v>84</v>
      </c>
      <c r="C41" s="9">
        <v>10</v>
      </c>
      <c r="D41" s="10">
        <v>3.2280000000000002</v>
      </c>
      <c r="E41" s="11">
        <f t="shared" si="2"/>
        <v>32.28</v>
      </c>
      <c r="F41" s="12">
        <v>287.04000000000002</v>
      </c>
      <c r="G41" s="13">
        <f t="shared" si="0"/>
        <v>0.28704000000000002</v>
      </c>
      <c r="H41" s="12">
        <f t="shared" si="1"/>
        <v>2.8704000000000001</v>
      </c>
    </row>
    <row r="42" spans="1:8" ht="15" x14ac:dyDescent="0.25">
      <c r="A42" s="7" t="s">
        <v>85</v>
      </c>
      <c r="B42" s="8" t="s">
        <v>86</v>
      </c>
      <c r="C42" s="9">
        <v>30</v>
      </c>
      <c r="D42" s="10">
        <v>0.80100000000000016</v>
      </c>
      <c r="E42" s="11">
        <f t="shared" si="2"/>
        <v>24.030000000000005</v>
      </c>
      <c r="F42" s="12">
        <v>20.86</v>
      </c>
      <c r="G42" s="13">
        <f t="shared" si="0"/>
        <v>2.086E-2</v>
      </c>
      <c r="H42" s="12">
        <f t="shared" si="1"/>
        <v>0.62580000000000002</v>
      </c>
    </row>
    <row r="43" spans="1:8" ht="15" x14ac:dyDescent="0.25">
      <c r="A43" s="7" t="s">
        <v>87</v>
      </c>
      <c r="B43" s="8" t="s">
        <v>88</v>
      </c>
      <c r="C43" s="9">
        <v>100</v>
      </c>
      <c r="D43" s="10">
        <v>0.5</v>
      </c>
      <c r="E43" s="11">
        <f t="shared" si="2"/>
        <v>50</v>
      </c>
      <c r="F43" s="12">
        <v>29.18</v>
      </c>
      <c r="G43" s="13">
        <f t="shared" si="0"/>
        <v>2.9180000000000001E-2</v>
      </c>
      <c r="H43" s="12">
        <f t="shared" si="1"/>
        <v>2.9180000000000001</v>
      </c>
    </row>
    <row r="44" spans="1:8" ht="15" x14ac:dyDescent="0.25">
      <c r="A44" s="7" t="s">
        <v>89</v>
      </c>
      <c r="B44" s="8" t="s">
        <v>90</v>
      </c>
      <c r="C44" s="9">
        <v>5</v>
      </c>
      <c r="D44" s="10">
        <v>4</v>
      </c>
      <c r="E44" s="11">
        <f t="shared" si="2"/>
        <v>20</v>
      </c>
      <c r="F44" s="12">
        <v>126.76</v>
      </c>
      <c r="G44" s="13">
        <f t="shared" si="0"/>
        <v>0.12676000000000001</v>
      </c>
      <c r="H44" s="12">
        <f t="shared" si="1"/>
        <v>0.63380000000000003</v>
      </c>
    </row>
    <row r="45" spans="1:8" ht="15" x14ac:dyDescent="0.25">
      <c r="A45" s="7" t="s">
        <v>91</v>
      </c>
      <c r="B45" s="8" t="s">
        <v>92</v>
      </c>
      <c r="C45" s="9">
        <v>20</v>
      </c>
      <c r="D45" s="10">
        <v>3.7</v>
      </c>
      <c r="E45" s="11">
        <f t="shared" si="2"/>
        <v>74</v>
      </c>
      <c r="F45" s="12">
        <v>138.47999999999999</v>
      </c>
      <c r="G45" s="13">
        <f t="shared" si="0"/>
        <v>0.13847999999999999</v>
      </c>
      <c r="H45" s="12">
        <f t="shared" si="1"/>
        <v>2.7695999999999996</v>
      </c>
    </row>
    <row r="46" spans="1:8" s="19" customFormat="1" ht="15" x14ac:dyDescent="0.25">
      <c r="A46" s="7" t="s">
        <v>93</v>
      </c>
      <c r="B46" s="8" t="s">
        <v>94</v>
      </c>
      <c r="C46" s="9">
        <v>10</v>
      </c>
      <c r="D46" s="10">
        <v>3.3330000000000002</v>
      </c>
      <c r="E46" s="11">
        <f t="shared" si="2"/>
        <v>33.33</v>
      </c>
      <c r="F46" s="12">
        <v>87.16</v>
      </c>
      <c r="G46" s="13">
        <f t="shared" si="0"/>
        <v>8.7160000000000001E-2</v>
      </c>
      <c r="H46" s="12">
        <f t="shared" si="1"/>
        <v>0.87160000000000004</v>
      </c>
    </row>
    <row r="47" spans="1:8" ht="15" x14ac:dyDescent="0.25">
      <c r="A47" s="7" t="s">
        <v>95</v>
      </c>
      <c r="B47" s="8" t="s">
        <v>96</v>
      </c>
      <c r="C47" s="9">
        <v>10</v>
      </c>
      <c r="D47" s="10">
        <v>3.3330000000000002</v>
      </c>
      <c r="E47" s="11">
        <f t="shared" si="2"/>
        <v>33.33</v>
      </c>
      <c r="F47" s="12">
        <v>87.16</v>
      </c>
      <c r="G47" s="13">
        <f t="shared" si="0"/>
        <v>8.7160000000000001E-2</v>
      </c>
      <c r="H47" s="12">
        <f t="shared" si="1"/>
        <v>0.87160000000000004</v>
      </c>
    </row>
    <row r="48" spans="1:8" ht="15" x14ac:dyDescent="0.25">
      <c r="A48" s="7" t="s">
        <v>97</v>
      </c>
      <c r="B48" s="8" t="s">
        <v>98</v>
      </c>
      <c r="C48" s="9">
        <v>200</v>
      </c>
      <c r="D48" s="10">
        <v>0.44500000000000001</v>
      </c>
      <c r="E48" s="11">
        <f t="shared" si="2"/>
        <v>89</v>
      </c>
      <c r="F48" s="12">
        <v>14.6</v>
      </c>
      <c r="G48" s="13">
        <f t="shared" si="0"/>
        <v>1.46E-2</v>
      </c>
      <c r="H48" s="12">
        <f t="shared" si="1"/>
        <v>2.92</v>
      </c>
    </row>
    <row r="49" spans="1:8" ht="15" x14ac:dyDescent="0.25">
      <c r="A49" s="7" t="s">
        <v>99</v>
      </c>
      <c r="B49" s="8" t="s">
        <v>100</v>
      </c>
      <c r="C49" s="9">
        <v>12</v>
      </c>
      <c r="D49" s="10">
        <v>2.004</v>
      </c>
      <c r="E49" s="11">
        <f t="shared" si="2"/>
        <v>24.048000000000002</v>
      </c>
      <c r="F49" s="12">
        <v>119.12</v>
      </c>
      <c r="G49" s="13">
        <f t="shared" si="0"/>
        <v>0.11912</v>
      </c>
      <c r="H49" s="12">
        <f t="shared" si="1"/>
        <v>1.42944</v>
      </c>
    </row>
    <row r="50" spans="1:8" ht="15" x14ac:dyDescent="0.25">
      <c r="A50" s="7" t="s">
        <v>101</v>
      </c>
      <c r="B50" s="8" t="s">
        <v>102</v>
      </c>
      <c r="C50" s="9">
        <v>10</v>
      </c>
      <c r="D50" s="10">
        <v>2.5939999999999999</v>
      </c>
      <c r="E50" s="11">
        <f t="shared" si="2"/>
        <v>25.939999999999998</v>
      </c>
      <c r="F50" s="12">
        <v>119.02</v>
      </c>
      <c r="G50" s="13">
        <f t="shared" si="0"/>
        <v>0.11902</v>
      </c>
      <c r="H50" s="12">
        <f t="shared" si="1"/>
        <v>1.1901999999999999</v>
      </c>
    </row>
    <row r="51" spans="1:8" ht="15" x14ac:dyDescent="0.25">
      <c r="A51" s="7" t="s">
        <v>103</v>
      </c>
      <c r="B51" s="8" t="s">
        <v>104</v>
      </c>
      <c r="C51" s="9">
        <v>10</v>
      </c>
      <c r="D51" s="10">
        <v>0.75</v>
      </c>
      <c r="E51" s="11">
        <f t="shared" si="2"/>
        <v>7.5</v>
      </c>
      <c r="F51" s="12">
        <v>112.72</v>
      </c>
      <c r="G51" s="13">
        <f t="shared" si="0"/>
        <v>0.11272</v>
      </c>
      <c r="H51" s="12">
        <f t="shared" si="1"/>
        <v>1.1272</v>
      </c>
    </row>
    <row r="52" spans="1:8" ht="15" x14ac:dyDescent="0.25">
      <c r="A52" s="7" t="s">
        <v>105</v>
      </c>
      <c r="B52" s="8" t="s">
        <v>106</v>
      </c>
      <c r="C52" s="9">
        <v>10</v>
      </c>
      <c r="D52" s="10">
        <v>1</v>
      </c>
      <c r="E52" s="11">
        <f t="shared" si="2"/>
        <v>10</v>
      </c>
      <c r="F52" s="12">
        <v>77.34</v>
      </c>
      <c r="G52" s="13">
        <f t="shared" si="0"/>
        <v>7.7340000000000006E-2</v>
      </c>
      <c r="H52" s="12">
        <f t="shared" si="1"/>
        <v>0.77340000000000009</v>
      </c>
    </row>
    <row r="53" spans="1:8" ht="15" x14ac:dyDescent="0.25">
      <c r="A53" s="7" t="s">
        <v>107</v>
      </c>
      <c r="B53" s="8" t="s">
        <v>108</v>
      </c>
      <c r="C53" s="9">
        <v>20</v>
      </c>
      <c r="D53" s="10">
        <v>0.9</v>
      </c>
      <c r="E53" s="11">
        <f t="shared" si="2"/>
        <v>18</v>
      </c>
      <c r="F53" s="12">
        <v>99.7</v>
      </c>
      <c r="G53" s="13">
        <f t="shared" si="0"/>
        <v>9.9699999999999997E-2</v>
      </c>
      <c r="H53" s="12">
        <f t="shared" si="1"/>
        <v>1.994</v>
      </c>
    </row>
    <row r="54" spans="1:8" ht="15" x14ac:dyDescent="0.25">
      <c r="A54" s="7" t="s">
        <v>109</v>
      </c>
      <c r="B54" s="8" t="s">
        <v>110</v>
      </c>
      <c r="C54" s="9">
        <v>100</v>
      </c>
      <c r="D54" s="10">
        <v>0.5</v>
      </c>
      <c r="E54" s="11">
        <f t="shared" si="2"/>
        <v>50</v>
      </c>
      <c r="F54" s="12">
        <v>16.440000000000001</v>
      </c>
      <c r="G54" s="13">
        <f t="shared" si="0"/>
        <v>1.644E-2</v>
      </c>
      <c r="H54" s="12">
        <f t="shared" si="1"/>
        <v>1.6439999999999999</v>
      </c>
    </row>
    <row r="55" spans="1:8" ht="15" x14ac:dyDescent="0.25">
      <c r="A55" s="7" t="s">
        <v>111</v>
      </c>
      <c r="B55" s="8" t="s">
        <v>112</v>
      </c>
      <c r="C55" s="9">
        <v>100</v>
      </c>
      <c r="D55" s="10">
        <v>0.5</v>
      </c>
      <c r="E55" s="11">
        <f t="shared" si="2"/>
        <v>50</v>
      </c>
      <c r="F55" s="12">
        <v>22.42</v>
      </c>
      <c r="G55" s="13">
        <f t="shared" si="0"/>
        <v>2.2420000000000002E-2</v>
      </c>
      <c r="H55" s="12">
        <f t="shared" si="1"/>
        <v>2.2420000000000004</v>
      </c>
    </row>
    <row r="56" spans="1:8" s="19" customFormat="1" ht="15" x14ac:dyDescent="0.25">
      <c r="A56" s="7" t="s">
        <v>113</v>
      </c>
      <c r="B56" s="8" t="s">
        <v>114</v>
      </c>
      <c r="C56" s="9">
        <v>100</v>
      </c>
      <c r="D56" s="10">
        <v>0.6</v>
      </c>
      <c r="E56" s="11">
        <f t="shared" si="2"/>
        <v>60</v>
      </c>
      <c r="F56" s="12">
        <v>43.54</v>
      </c>
      <c r="G56" s="13">
        <f t="shared" si="0"/>
        <v>4.3540000000000002E-2</v>
      </c>
      <c r="H56" s="12">
        <f t="shared" si="1"/>
        <v>4.3540000000000001</v>
      </c>
    </row>
    <row r="57" spans="1:8" ht="15" x14ac:dyDescent="0.25">
      <c r="A57" s="7" t="s">
        <v>115</v>
      </c>
      <c r="B57" s="8" t="s">
        <v>116</v>
      </c>
      <c r="C57" s="9">
        <v>100</v>
      </c>
      <c r="D57" s="10">
        <v>0.5</v>
      </c>
      <c r="E57" s="11">
        <f t="shared" si="2"/>
        <v>50</v>
      </c>
      <c r="F57" s="12">
        <v>12.7</v>
      </c>
      <c r="G57" s="13">
        <f t="shared" si="0"/>
        <v>1.2699999999999999E-2</v>
      </c>
      <c r="H57" s="12">
        <f t="shared" si="1"/>
        <v>1.27</v>
      </c>
    </row>
    <row r="58" spans="1:8" ht="15" x14ac:dyDescent="0.25">
      <c r="A58" s="7" t="s">
        <v>117</v>
      </c>
      <c r="B58" s="8" t="s">
        <v>118</v>
      </c>
      <c r="C58" s="9">
        <v>50</v>
      </c>
      <c r="D58" s="10">
        <v>0.6</v>
      </c>
      <c r="E58" s="11">
        <f t="shared" si="2"/>
        <v>30</v>
      </c>
      <c r="F58" s="12">
        <v>59.92</v>
      </c>
      <c r="G58" s="13">
        <f t="shared" si="0"/>
        <v>5.9920000000000001E-2</v>
      </c>
      <c r="H58" s="12">
        <f t="shared" si="1"/>
        <v>2.996</v>
      </c>
    </row>
    <row r="59" spans="1:8" ht="15" x14ac:dyDescent="0.25">
      <c r="A59" s="7" t="s">
        <v>119</v>
      </c>
      <c r="B59" s="8" t="s">
        <v>120</v>
      </c>
      <c r="C59" s="9">
        <v>50</v>
      </c>
      <c r="D59" s="10">
        <v>0.5</v>
      </c>
      <c r="E59" s="11">
        <f t="shared" si="2"/>
        <v>25</v>
      </c>
      <c r="F59" s="12">
        <v>10.42</v>
      </c>
      <c r="G59" s="13">
        <f t="shared" si="0"/>
        <v>1.042E-2</v>
      </c>
      <c r="H59" s="12">
        <f t="shared" si="1"/>
        <v>0.52100000000000002</v>
      </c>
    </row>
    <row r="60" spans="1:8" ht="15" x14ac:dyDescent="0.25">
      <c r="A60" s="7" t="s">
        <v>937</v>
      </c>
      <c r="B60" s="8" t="s">
        <v>939</v>
      </c>
      <c r="C60" s="9"/>
      <c r="D60" s="10"/>
      <c r="E60" s="11"/>
      <c r="G60" s="13">
        <v>1.355E-2</v>
      </c>
      <c r="H60" s="12"/>
    </row>
    <row r="61" spans="1:8" ht="15" x14ac:dyDescent="0.25">
      <c r="A61" s="7" t="s">
        <v>121</v>
      </c>
      <c r="B61" s="8" t="s">
        <v>122</v>
      </c>
      <c r="C61" s="9">
        <v>100</v>
      </c>
      <c r="D61" s="10">
        <v>0.5</v>
      </c>
      <c r="E61" s="11">
        <f t="shared" si="2"/>
        <v>50</v>
      </c>
      <c r="F61" s="12">
        <v>10.4</v>
      </c>
      <c r="G61" s="13">
        <f t="shared" si="0"/>
        <v>1.04E-2</v>
      </c>
      <c r="H61" s="12">
        <f t="shared" si="1"/>
        <v>1.04</v>
      </c>
    </row>
    <row r="62" spans="1:8" ht="15" x14ac:dyDescent="0.25">
      <c r="A62" s="7" t="s">
        <v>123</v>
      </c>
      <c r="B62" s="8" t="s">
        <v>124</v>
      </c>
      <c r="C62" s="9">
        <v>50</v>
      </c>
      <c r="D62" s="10">
        <v>0.6</v>
      </c>
      <c r="E62" s="11">
        <f t="shared" si="2"/>
        <v>30</v>
      </c>
      <c r="F62" s="12">
        <v>34.1</v>
      </c>
      <c r="G62" s="13">
        <f t="shared" si="0"/>
        <v>3.4099999999999998E-2</v>
      </c>
      <c r="H62" s="12">
        <f t="shared" si="1"/>
        <v>1.7049999999999998</v>
      </c>
    </row>
    <row r="63" spans="1:8" ht="15" x14ac:dyDescent="0.25">
      <c r="A63" s="7" t="s">
        <v>125</v>
      </c>
      <c r="B63" s="8" t="s">
        <v>126</v>
      </c>
      <c r="C63" s="9">
        <v>50</v>
      </c>
      <c r="D63" s="10">
        <v>0.70000000000000007</v>
      </c>
      <c r="E63" s="11">
        <f t="shared" si="2"/>
        <v>35</v>
      </c>
      <c r="F63" s="12">
        <v>46.92</v>
      </c>
      <c r="G63" s="13">
        <f t="shared" si="0"/>
        <v>4.6920000000000003E-2</v>
      </c>
      <c r="H63" s="12">
        <f t="shared" si="1"/>
        <v>2.3460000000000001</v>
      </c>
    </row>
    <row r="64" spans="1:8" ht="15" x14ac:dyDescent="0.25">
      <c r="A64" s="7" t="s">
        <v>127</v>
      </c>
      <c r="B64" s="8" t="s">
        <v>128</v>
      </c>
      <c r="C64" s="9">
        <v>100</v>
      </c>
      <c r="D64" s="10">
        <v>0.5</v>
      </c>
      <c r="E64" s="11">
        <f t="shared" si="2"/>
        <v>50</v>
      </c>
      <c r="F64" s="12">
        <v>12.64</v>
      </c>
      <c r="G64" s="13">
        <f t="shared" si="0"/>
        <v>1.264E-2</v>
      </c>
      <c r="H64" s="12">
        <f t="shared" si="1"/>
        <v>1.264</v>
      </c>
    </row>
    <row r="65" spans="1:8" ht="15" x14ac:dyDescent="0.25">
      <c r="A65" s="7" t="s">
        <v>129</v>
      </c>
      <c r="B65" s="8" t="s">
        <v>130</v>
      </c>
      <c r="C65" s="9">
        <v>50</v>
      </c>
      <c r="D65" s="10">
        <v>0.5</v>
      </c>
      <c r="E65" s="11">
        <f t="shared" si="2"/>
        <v>25</v>
      </c>
      <c r="F65" s="12">
        <v>9.6999999999999993</v>
      </c>
      <c r="G65" s="13">
        <f t="shared" si="0"/>
        <v>9.6999999999999986E-3</v>
      </c>
      <c r="H65" s="12">
        <f t="shared" si="1"/>
        <v>0.48499999999999993</v>
      </c>
    </row>
    <row r="66" spans="1:8" ht="15" x14ac:dyDescent="0.25">
      <c r="A66" s="7" t="s">
        <v>944</v>
      </c>
      <c r="B66" s="8" t="s">
        <v>947</v>
      </c>
      <c r="C66" s="9"/>
      <c r="D66" s="10"/>
      <c r="E66" s="11"/>
      <c r="G66" s="13">
        <v>1.7350000000000001E-2</v>
      </c>
      <c r="H66" s="12"/>
    </row>
    <row r="67" spans="1:8" ht="15" x14ac:dyDescent="0.25">
      <c r="A67" s="7" t="s">
        <v>131</v>
      </c>
      <c r="B67" s="8" t="s">
        <v>132</v>
      </c>
      <c r="C67" s="9">
        <v>50</v>
      </c>
      <c r="D67" s="10">
        <v>0.5</v>
      </c>
      <c r="E67" s="11">
        <f t="shared" si="2"/>
        <v>25</v>
      </c>
      <c r="F67" s="12">
        <v>16.920000000000002</v>
      </c>
      <c r="G67" s="13">
        <f t="shared" si="0"/>
        <v>1.6920000000000001E-2</v>
      </c>
      <c r="H67" s="12">
        <f t="shared" si="1"/>
        <v>0.84600000000000009</v>
      </c>
    </row>
    <row r="68" spans="1:8" ht="15" x14ac:dyDescent="0.25">
      <c r="A68" s="7" t="s">
        <v>133</v>
      </c>
      <c r="B68" s="8" t="s">
        <v>134</v>
      </c>
      <c r="C68" s="9">
        <v>50</v>
      </c>
      <c r="D68" s="10">
        <v>0.5</v>
      </c>
      <c r="E68" s="11">
        <f t="shared" si="2"/>
        <v>25</v>
      </c>
      <c r="F68" s="12">
        <v>21.76</v>
      </c>
      <c r="G68" s="13">
        <f t="shared" si="0"/>
        <v>2.1760000000000002E-2</v>
      </c>
      <c r="H68" s="12">
        <f t="shared" si="1"/>
        <v>1.0880000000000001</v>
      </c>
    </row>
    <row r="69" spans="1:8" ht="15" x14ac:dyDescent="0.25">
      <c r="A69" s="7" t="s">
        <v>1404</v>
      </c>
      <c r="B69" s="8" t="s">
        <v>1406</v>
      </c>
      <c r="C69" s="9"/>
      <c r="D69" s="10"/>
      <c r="E69" s="11"/>
      <c r="G69" s="13">
        <v>2.2920000000000002E-3</v>
      </c>
      <c r="H69" s="12"/>
    </row>
    <row r="70" spans="1:8" ht="15" x14ac:dyDescent="0.25">
      <c r="A70" s="7" t="s">
        <v>135</v>
      </c>
      <c r="B70" s="8" t="s">
        <v>136</v>
      </c>
      <c r="C70" s="9">
        <v>100</v>
      </c>
      <c r="D70" s="10">
        <v>0.5</v>
      </c>
      <c r="E70" s="11">
        <f t="shared" si="2"/>
        <v>50</v>
      </c>
      <c r="F70" s="12">
        <v>22.88</v>
      </c>
      <c r="G70" s="13">
        <f t="shared" si="0"/>
        <v>2.2879999999999998E-2</v>
      </c>
      <c r="H70" s="12">
        <f t="shared" si="1"/>
        <v>2.2879999999999998</v>
      </c>
    </row>
    <row r="71" spans="1:8" ht="15" x14ac:dyDescent="0.25">
      <c r="A71" s="7" t="s">
        <v>137</v>
      </c>
      <c r="B71" s="8" t="s">
        <v>138</v>
      </c>
      <c r="C71" s="9">
        <v>50</v>
      </c>
      <c r="D71" s="10">
        <v>0.5</v>
      </c>
      <c r="E71" s="11">
        <f t="shared" si="2"/>
        <v>25</v>
      </c>
      <c r="F71" s="12">
        <v>22.34</v>
      </c>
      <c r="G71" s="13">
        <f t="shared" ref="G71:G153" si="3">F71/1000</f>
        <v>2.2339999999999999E-2</v>
      </c>
      <c r="H71" s="12">
        <f t="shared" ref="H71:H154" si="4">G71*C71</f>
        <v>1.117</v>
      </c>
    </row>
    <row r="72" spans="1:8" ht="15" x14ac:dyDescent="0.25">
      <c r="A72" s="7" t="s">
        <v>139</v>
      </c>
      <c r="B72" s="8" t="s">
        <v>140</v>
      </c>
      <c r="C72" s="9">
        <v>50</v>
      </c>
      <c r="D72" s="10">
        <v>0.6</v>
      </c>
      <c r="E72" s="11">
        <f t="shared" ref="E72:E155" si="5">C72*D72</f>
        <v>30</v>
      </c>
      <c r="F72" s="12">
        <v>32.799999999999997</v>
      </c>
      <c r="G72" s="13">
        <f t="shared" si="3"/>
        <v>3.2799999999999996E-2</v>
      </c>
      <c r="H72" s="12">
        <f t="shared" si="4"/>
        <v>1.6399999999999997</v>
      </c>
    </row>
    <row r="73" spans="1:8" ht="15" x14ac:dyDescent="0.25">
      <c r="A73" s="7" t="s">
        <v>141</v>
      </c>
      <c r="B73" s="8" t="s">
        <v>142</v>
      </c>
      <c r="C73" s="9">
        <v>50</v>
      </c>
      <c r="D73" s="10">
        <v>0.6</v>
      </c>
      <c r="E73" s="11">
        <f t="shared" si="5"/>
        <v>30</v>
      </c>
      <c r="F73" s="12">
        <v>29.52</v>
      </c>
      <c r="G73" s="13">
        <f t="shared" si="3"/>
        <v>2.9520000000000001E-2</v>
      </c>
      <c r="H73" s="12">
        <f t="shared" si="4"/>
        <v>1.476</v>
      </c>
    </row>
    <row r="74" spans="1:8" ht="15" x14ac:dyDescent="0.25">
      <c r="A74" s="7" t="s">
        <v>143</v>
      </c>
      <c r="B74" s="8" t="s">
        <v>144</v>
      </c>
      <c r="C74" s="9">
        <v>100</v>
      </c>
      <c r="D74" s="10">
        <v>0.6</v>
      </c>
      <c r="E74" s="11">
        <f t="shared" si="5"/>
        <v>60</v>
      </c>
      <c r="F74" s="12">
        <v>32.64</v>
      </c>
      <c r="G74" s="13">
        <f t="shared" si="3"/>
        <v>3.2640000000000002E-2</v>
      </c>
      <c r="H74" s="12">
        <f t="shared" si="4"/>
        <v>3.2640000000000002</v>
      </c>
    </row>
    <row r="75" spans="1:8" ht="15" x14ac:dyDescent="0.25">
      <c r="A75" s="7" t="s">
        <v>145</v>
      </c>
      <c r="B75" s="8" t="s">
        <v>146</v>
      </c>
      <c r="C75" s="9">
        <v>50</v>
      </c>
      <c r="D75" s="10">
        <v>0.6</v>
      </c>
      <c r="E75" s="11">
        <f t="shared" si="5"/>
        <v>30</v>
      </c>
      <c r="F75" s="12">
        <v>42.42</v>
      </c>
      <c r="G75" s="13">
        <f t="shared" si="3"/>
        <v>4.2419999999999999E-2</v>
      </c>
      <c r="H75" s="12">
        <f t="shared" si="4"/>
        <v>2.121</v>
      </c>
    </row>
    <row r="76" spans="1:8" ht="15" x14ac:dyDescent="0.25">
      <c r="A76" s="7" t="s">
        <v>147</v>
      </c>
      <c r="B76" s="8" t="s">
        <v>148</v>
      </c>
      <c r="C76" s="9">
        <v>50</v>
      </c>
      <c r="D76" s="10">
        <v>0.6</v>
      </c>
      <c r="E76" s="11">
        <f t="shared" si="5"/>
        <v>30</v>
      </c>
      <c r="F76" s="12">
        <v>43.54</v>
      </c>
      <c r="G76" s="13">
        <f t="shared" si="3"/>
        <v>4.3540000000000002E-2</v>
      </c>
      <c r="H76" s="12">
        <f t="shared" si="4"/>
        <v>2.177</v>
      </c>
    </row>
    <row r="77" spans="1:8" ht="15" x14ac:dyDescent="0.25">
      <c r="A77" s="7" t="s">
        <v>149</v>
      </c>
      <c r="B77" s="8" t="s">
        <v>150</v>
      </c>
      <c r="C77" s="9">
        <v>50</v>
      </c>
      <c r="D77" s="10">
        <v>0.6</v>
      </c>
      <c r="E77" s="11">
        <f t="shared" si="5"/>
        <v>30</v>
      </c>
      <c r="F77" s="12">
        <v>46.44</v>
      </c>
      <c r="G77" s="13">
        <f t="shared" si="3"/>
        <v>4.6439999999999995E-2</v>
      </c>
      <c r="H77" s="12">
        <f t="shared" si="4"/>
        <v>2.3219999999999996</v>
      </c>
    </row>
    <row r="78" spans="1:8" ht="15" x14ac:dyDescent="0.25">
      <c r="A78" s="7" t="s">
        <v>151</v>
      </c>
      <c r="B78" s="8" t="s">
        <v>152</v>
      </c>
      <c r="C78" s="9">
        <v>10</v>
      </c>
      <c r="D78" s="10">
        <v>1.7</v>
      </c>
      <c r="E78" s="11">
        <f t="shared" si="5"/>
        <v>17</v>
      </c>
      <c r="F78" s="12">
        <v>267</v>
      </c>
      <c r="G78" s="13">
        <f t="shared" si="3"/>
        <v>0.26700000000000002</v>
      </c>
      <c r="H78" s="12">
        <f t="shared" si="4"/>
        <v>2.67</v>
      </c>
    </row>
    <row r="79" spans="1:8" ht="15" x14ac:dyDescent="0.25">
      <c r="A79" s="7" t="s">
        <v>153</v>
      </c>
      <c r="B79" s="8" t="s">
        <v>154</v>
      </c>
      <c r="C79" s="9">
        <v>50</v>
      </c>
      <c r="D79" s="10">
        <v>0.6</v>
      </c>
      <c r="E79" s="11">
        <f t="shared" si="5"/>
        <v>30</v>
      </c>
      <c r="F79" s="12">
        <v>33.28</v>
      </c>
      <c r="G79" s="13">
        <f t="shared" si="3"/>
        <v>3.3280000000000004E-2</v>
      </c>
      <c r="H79" s="12">
        <f t="shared" si="4"/>
        <v>1.6640000000000001</v>
      </c>
    </row>
    <row r="80" spans="1:8" ht="15" x14ac:dyDescent="0.25">
      <c r="A80" s="7" t="s">
        <v>155</v>
      </c>
      <c r="B80" s="8" t="s">
        <v>156</v>
      </c>
      <c r="C80" s="9">
        <v>100</v>
      </c>
      <c r="D80" s="10">
        <v>0.5</v>
      </c>
      <c r="E80" s="11">
        <f t="shared" si="5"/>
        <v>50</v>
      </c>
      <c r="F80" s="12">
        <v>25.52</v>
      </c>
      <c r="G80" s="13">
        <f t="shared" si="3"/>
        <v>2.5520000000000001E-2</v>
      </c>
      <c r="H80" s="12">
        <f t="shared" si="4"/>
        <v>2.552</v>
      </c>
    </row>
    <row r="81" spans="1:8" ht="15" x14ac:dyDescent="0.25">
      <c r="A81" s="7" t="s">
        <v>157</v>
      </c>
      <c r="B81" s="8" t="s">
        <v>158</v>
      </c>
      <c r="C81" s="9">
        <v>50</v>
      </c>
      <c r="D81" s="10">
        <v>0.5</v>
      </c>
      <c r="E81" s="11">
        <f t="shared" si="5"/>
        <v>25</v>
      </c>
      <c r="F81" s="12">
        <v>4.0599999999999996</v>
      </c>
      <c r="G81" s="13">
        <f t="shared" si="3"/>
        <v>4.0599999999999994E-3</v>
      </c>
      <c r="H81" s="12">
        <f t="shared" si="4"/>
        <v>0.20299999999999996</v>
      </c>
    </row>
    <row r="82" spans="1:8" ht="15" x14ac:dyDescent="0.25">
      <c r="A82" s="7" t="s">
        <v>159</v>
      </c>
      <c r="B82" s="8" t="s">
        <v>160</v>
      </c>
      <c r="C82" s="9">
        <v>100</v>
      </c>
      <c r="D82" s="10">
        <v>0.5</v>
      </c>
      <c r="E82" s="11">
        <f t="shared" si="5"/>
        <v>50</v>
      </c>
      <c r="F82" s="12">
        <v>23.7</v>
      </c>
      <c r="G82" s="13">
        <f t="shared" si="3"/>
        <v>2.3699999999999999E-2</v>
      </c>
      <c r="H82" s="12">
        <f t="shared" si="4"/>
        <v>2.37</v>
      </c>
    </row>
    <row r="83" spans="1:8" ht="15" x14ac:dyDescent="0.25">
      <c r="A83" s="7" t="s">
        <v>161</v>
      </c>
      <c r="B83" s="8" t="s">
        <v>162</v>
      </c>
      <c r="C83" s="9">
        <v>100</v>
      </c>
      <c r="D83" s="10">
        <v>0.5</v>
      </c>
      <c r="E83" s="11">
        <f t="shared" si="5"/>
        <v>50</v>
      </c>
      <c r="F83" s="12">
        <v>5.92</v>
      </c>
      <c r="G83" s="13">
        <f t="shared" si="3"/>
        <v>5.9199999999999999E-3</v>
      </c>
      <c r="H83" s="12">
        <f t="shared" si="4"/>
        <v>0.59199999999999997</v>
      </c>
    </row>
    <row r="84" spans="1:8" ht="15" x14ac:dyDescent="0.25">
      <c r="A84" s="7" t="s">
        <v>163</v>
      </c>
      <c r="B84" s="8" t="s">
        <v>164</v>
      </c>
      <c r="C84" s="9">
        <v>50</v>
      </c>
      <c r="D84" s="10">
        <v>0.5</v>
      </c>
      <c r="E84" s="11">
        <f t="shared" si="5"/>
        <v>25</v>
      </c>
      <c r="F84" s="12">
        <v>7.66</v>
      </c>
      <c r="G84" s="13">
        <f t="shared" si="3"/>
        <v>7.6600000000000001E-3</v>
      </c>
      <c r="H84" s="12">
        <f t="shared" si="4"/>
        <v>0.38300000000000001</v>
      </c>
    </row>
    <row r="85" spans="1:8" ht="15" x14ac:dyDescent="0.25">
      <c r="A85" s="7" t="s">
        <v>165</v>
      </c>
      <c r="B85" s="8" t="s">
        <v>166</v>
      </c>
      <c r="C85" s="9">
        <v>50</v>
      </c>
      <c r="D85" s="10">
        <v>0.5</v>
      </c>
      <c r="E85" s="11">
        <f t="shared" si="5"/>
        <v>25</v>
      </c>
      <c r="F85" s="12">
        <v>4.08</v>
      </c>
      <c r="G85" s="13">
        <f t="shared" si="3"/>
        <v>4.0800000000000003E-3</v>
      </c>
      <c r="H85" s="12">
        <f t="shared" si="4"/>
        <v>0.20400000000000001</v>
      </c>
    </row>
    <row r="86" spans="1:8" ht="15" x14ac:dyDescent="0.25">
      <c r="A86" s="7" t="s">
        <v>167</v>
      </c>
      <c r="B86" s="8" t="s">
        <v>168</v>
      </c>
      <c r="C86" s="9">
        <v>50</v>
      </c>
      <c r="D86" s="10">
        <v>0.5</v>
      </c>
      <c r="E86" s="11">
        <f t="shared" si="5"/>
        <v>25</v>
      </c>
      <c r="F86" s="12">
        <v>6.48</v>
      </c>
      <c r="G86" s="13">
        <f t="shared" si="3"/>
        <v>6.4800000000000005E-3</v>
      </c>
      <c r="H86" s="12">
        <f t="shared" si="4"/>
        <v>0.32400000000000001</v>
      </c>
    </row>
    <row r="87" spans="1:8" ht="15" x14ac:dyDescent="0.25">
      <c r="A87" s="7" t="s">
        <v>169</v>
      </c>
      <c r="B87" s="8" t="s">
        <v>170</v>
      </c>
      <c r="C87" s="9">
        <v>50</v>
      </c>
      <c r="D87" s="10">
        <v>0.5</v>
      </c>
      <c r="E87" s="11">
        <f t="shared" si="5"/>
        <v>25</v>
      </c>
      <c r="F87" s="12">
        <v>7.64</v>
      </c>
      <c r="G87" s="13">
        <f t="shared" si="3"/>
        <v>7.6400000000000001E-3</v>
      </c>
      <c r="H87" s="12">
        <f t="shared" si="4"/>
        <v>0.38200000000000001</v>
      </c>
    </row>
    <row r="88" spans="1:8" ht="15" x14ac:dyDescent="0.25">
      <c r="A88" s="7" t="s">
        <v>171</v>
      </c>
      <c r="B88" s="8" t="s">
        <v>172</v>
      </c>
      <c r="C88" s="9">
        <v>50</v>
      </c>
      <c r="D88" s="10">
        <v>0.6</v>
      </c>
      <c r="E88" s="11">
        <f t="shared" si="5"/>
        <v>30</v>
      </c>
      <c r="F88" s="12">
        <v>36.9</v>
      </c>
      <c r="G88" s="13">
        <f t="shared" si="3"/>
        <v>3.6899999999999995E-2</v>
      </c>
      <c r="H88" s="12">
        <f t="shared" si="4"/>
        <v>1.8449999999999998</v>
      </c>
    </row>
    <row r="89" spans="1:8" ht="15" x14ac:dyDescent="0.25">
      <c r="A89" s="7" t="s">
        <v>173</v>
      </c>
      <c r="B89" s="8" t="s">
        <v>174</v>
      </c>
      <c r="C89" s="9">
        <v>50</v>
      </c>
      <c r="D89" s="10">
        <v>0.75</v>
      </c>
      <c r="E89" s="11">
        <f t="shared" si="5"/>
        <v>37.5</v>
      </c>
      <c r="F89" s="12">
        <v>51.86</v>
      </c>
      <c r="G89" s="13">
        <f t="shared" si="3"/>
        <v>5.1859999999999996E-2</v>
      </c>
      <c r="H89" s="12">
        <f t="shared" si="4"/>
        <v>2.593</v>
      </c>
    </row>
    <row r="90" spans="1:8" ht="15" x14ac:dyDescent="0.25">
      <c r="A90" s="7" t="s">
        <v>175</v>
      </c>
      <c r="B90" s="8" t="s">
        <v>176</v>
      </c>
      <c r="C90" s="9">
        <v>50</v>
      </c>
      <c r="D90" s="10">
        <v>0.6</v>
      </c>
      <c r="E90" s="11">
        <f t="shared" si="5"/>
        <v>30</v>
      </c>
      <c r="F90" s="12">
        <v>7.16</v>
      </c>
      <c r="G90" s="13">
        <f t="shared" si="3"/>
        <v>7.1600000000000006E-3</v>
      </c>
      <c r="H90" s="12">
        <f t="shared" si="4"/>
        <v>0.35800000000000004</v>
      </c>
    </row>
    <row r="91" spans="1:8" ht="15" x14ac:dyDescent="0.25">
      <c r="A91" s="7"/>
      <c r="B91" s="8"/>
      <c r="C91" s="9"/>
      <c r="D91" s="10"/>
      <c r="E91" s="11"/>
      <c r="G91" s="13"/>
      <c r="H91" s="12"/>
    </row>
    <row r="92" spans="1:8" ht="15" x14ac:dyDescent="0.25">
      <c r="A92" s="7"/>
      <c r="B92" s="8"/>
      <c r="C92" s="9"/>
      <c r="D92" s="10"/>
      <c r="E92" s="11"/>
      <c r="G92" s="13"/>
      <c r="H92" s="12"/>
    </row>
    <row r="93" spans="1:8" ht="15" x14ac:dyDescent="0.25">
      <c r="A93" s="7"/>
      <c r="B93" s="8"/>
      <c r="C93" s="9"/>
      <c r="D93" s="10"/>
      <c r="E93" s="11"/>
      <c r="G93" s="13"/>
      <c r="H93" s="12"/>
    </row>
    <row r="94" spans="1:8" ht="15" x14ac:dyDescent="0.25">
      <c r="A94" s="7"/>
      <c r="B94" s="8"/>
      <c r="C94" s="9"/>
      <c r="D94" s="10"/>
      <c r="E94" s="11"/>
      <c r="G94" s="13"/>
      <c r="H94" s="12"/>
    </row>
    <row r="95" spans="1:8" ht="15" x14ac:dyDescent="0.25">
      <c r="A95" s="7"/>
      <c r="B95" s="8"/>
      <c r="C95" s="9"/>
      <c r="D95" s="10"/>
      <c r="E95" s="11"/>
      <c r="G95" s="13"/>
      <c r="H95" s="12"/>
    </row>
    <row r="96" spans="1:8" ht="15" x14ac:dyDescent="0.25">
      <c r="A96" s="7"/>
      <c r="B96" s="8"/>
      <c r="C96" s="9"/>
      <c r="D96" s="10"/>
      <c r="E96" s="11"/>
      <c r="G96" s="13"/>
      <c r="H96" s="12"/>
    </row>
    <row r="97" spans="1:8" ht="15" x14ac:dyDescent="0.25">
      <c r="A97" s="7"/>
      <c r="B97" s="8"/>
      <c r="C97" s="9"/>
      <c r="D97" s="10"/>
      <c r="E97" s="11"/>
      <c r="G97" s="13"/>
      <c r="H97" s="12"/>
    </row>
    <row r="98" spans="1:8" ht="15" x14ac:dyDescent="0.25">
      <c r="A98" s="7"/>
      <c r="B98" s="8"/>
      <c r="C98" s="9"/>
      <c r="D98" s="10"/>
      <c r="E98" s="11"/>
      <c r="G98" s="13"/>
      <c r="H98" s="12"/>
    </row>
    <row r="99" spans="1:8" ht="15" x14ac:dyDescent="0.25">
      <c r="A99" s="20" t="s">
        <v>1016</v>
      </c>
      <c r="B99" s="21" t="s">
        <v>177</v>
      </c>
      <c r="C99" s="22">
        <v>2</v>
      </c>
      <c r="D99" s="23">
        <v>5.58</v>
      </c>
      <c r="E99" s="11">
        <f t="shared" si="5"/>
        <v>11.16</v>
      </c>
      <c r="F99" s="12">
        <v>747.68</v>
      </c>
      <c r="G99" s="13">
        <f t="shared" si="3"/>
        <v>0.7476799999999999</v>
      </c>
      <c r="H99" s="12">
        <f t="shared" si="4"/>
        <v>1.4953599999999998</v>
      </c>
    </row>
    <row r="100" spans="1:8" ht="15" x14ac:dyDescent="0.25">
      <c r="A100" s="20" t="s">
        <v>1034</v>
      </c>
      <c r="B100" s="21" t="s">
        <v>178</v>
      </c>
      <c r="C100" s="22">
        <v>2</v>
      </c>
      <c r="D100" s="23">
        <v>4.4000000000000004</v>
      </c>
      <c r="E100" s="11">
        <f t="shared" si="5"/>
        <v>8.8000000000000007</v>
      </c>
      <c r="F100" s="12">
        <v>447.2</v>
      </c>
      <c r="G100" s="13">
        <f t="shared" si="3"/>
        <v>0.44719999999999999</v>
      </c>
      <c r="H100" s="12">
        <f t="shared" si="4"/>
        <v>0.89439999999999997</v>
      </c>
    </row>
    <row r="101" spans="1:8" ht="15" x14ac:dyDescent="0.25">
      <c r="A101" s="20" t="s">
        <v>1032</v>
      </c>
      <c r="B101" s="21" t="s">
        <v>179</v>
      </c>
      <c r="C101" s="22">
        <v>2</v>
      </c>
      <c r="D101" s="23">
        <v>8</v>
      </c>
      <c r="E101" s="11">
        <f t="shared" si="5"/>
        <v>16</v>
      </c>
      <c r="F101" s="12">
        <v>1150.28</v>
      </c>
      <c r="G101" s="13">
        <f t="shared" si="3"/>
        <v>1.15028</v>
      </c>
      <c r="H101" s="12">
        <f t="shared" si="4"/>
        <v>2.3005599999999999</v>
      </c>
    </row>
    <row r="102" spans="1:8" ht="15" x14ac:dyDescent="0.25">
      <c r="A102" s="20" t="s">
        <v>1033</v>
      </c>
      <c r="B102" s="21" t="s">
        <v>180</v>
      </c>
      <c r="C102" s="22">
        <v>2</v>
      </c>
      <c r="D102" s="23">
        <v>7.5</v>
      </c>
      <c r="E102" s="11">
        <f t="shared" si="5"/>
        <v>15</v>
      </c>
      <c r="F102" s="12">
        <v>1081.92</v>
      </c>
      <c r="G102" s="13">
        <f t="shared" si="3"/>
        <v>1.08192</v>
      </c>
      <c r="H102" s="12">
        <f t="shared" si="4"/>
        <v>2.16384</v>
      </c>
    </row>
    <row r="103" spans="1:8" ht="15" x14ac:dyDescent="0.25">
      <c r="A103" s="20" t="s">
        <v>979</v>
      </c>
      <c r="B103" s="21" t="s">
        <v>181</v>
      </c>
      <c r="C103" s="22">
        <v>2</v>
      </c>
      <c r="D103" s="23">
        <v>4.5</v>
      </c>
      <c r="E103" s="11">
        <f t="shared" si="5"/>
        <v>9</v>
      </c>
      <c r="F103" s="12">
        <v>479.68</v>
      </c>
      <c r="G103" s="13">
        <f t="shared" si="3"/>
        <v>0.47968</v>
      </c>
      <c r="H103" s="12">
        <f t="shared" si="4"/>
        <v>0.95935999999999999</v>
      </c>
    </row>
    <row r="104" spans="1:8" ht="15" x14ac:dyDescent="0.25">
      <c r="A104" s="20" t="s">
        <v>182</v>
      </c>
      <c r="B104" s="21" t="s">
        <v>183</v>
      </c>
      <c r="C104" s="22">
        <v>50</v>
      </c>
      <c r="D104" s="23">
        <v>0.97499999999999998</v>
      </c>
      <c r="E104" s="11">
        <f t="shared" si="5"/>
        <v>48.75</v>
      </c>
      <c r="F104" s="12">
        <v>55.38</v>
      </c>
      <c r="G104" s="13">
        <f t="shared" si="3"/>
        <v>5.5380000000000006E-2</v>
      </c>
      <c r="H104" s="12">
        <f t="shared" si="4"/>
        <v>2.7690000000000001</v>
      </c>
    </row>
    <row r="105" spans="1:8" ht="15" x14ac:dyDescent="0.25">
      <c r="A105" s="20" t="s">
        <v>184</v>
      </c>
      <c r="B105" s="21" t="s">
        <v>185</v>
      </c>
      <c r="C105" s="22">
        <v>20</v>
      </c>
      <c r="D105" s="23">
        <v>8.5</v>
      </c>
      <c r="E105" s="11">
        <f t="shared" si="5"/>
        <v>170</v>
      </c>
      <c r="F105" s="12">
        <v>327.60000000000002</v>
      </c>
      <c r="G105" s="13">
        <f t="shared" si="3"/>
        <v>0.3276</v>
      </c>
      <c r="H105" s="12">
        <f t="shared" si="4"/>
        <v>6.5519999999999996</v>
      </c>
    </row>
    <row r="106" spans="1:8" ht="15" x14ac:dyDescent="0.25">
      <c r="A106" s="20" t="s">
        <v>186</v>
      </c>
      <c r="B106" s="21" t="s">
        <v>187</v>
      </c>
      <c r="C106" s="22">
        <v>20</v>
      </c>
      <c r="D106" s="23">
        <v>8.5</v>
      </c>
      <c r="E106" s="11">
        <f t="shared" si="5"/>
        <v>170</v>
      </c>
      <c r="F106" s="12">
        <v>333.78</v>
      </c>
      <c r="G106" s="13">
        <f t="shared" si="3"/>
        <v>0.33377999999999997</v>
      </c>
      <c r="H106" s="12">
        <f t="shared" si="4"/>
        <v>6.6755999999999993</v>
      </c>
    </row>
    <row r="107" spans="1:8" ht="15" x14ac:dyDescent="0.25">
      <c r="A107" s="20" t="s">
        <v>188</v>
      </c>
      <c r="B107" s="21" t="s">
        <v>189</v>
      </c>
      <c r="C107" s="22">
        <v>20</v>
      </c>
      <c r="D107" s="23">
        <v>10.5</v>
      </c>
      <c r="E107" s="11">
        <f t="shared" si="5"/>
        <v>210</v>
      </c>
      <c r="F107" s="12">
        <v>597.08000000000004</v>
      </c>
      <c r="G107" s="13">
        <f t="shared" si="3"/>
        <v>0.59708000000000006</v>
      </c>
      <c r="H107" s="12">
        <f t="shared" si="4"/>
        <v>11.941600000000001</v>
      </c>
    </row>
    <row r="108" spans="1:8" ht="15" x14ac:dyDescent="0.25">
      <c r="A108" s="20" t="s">
        <v>190</v>
      </c>
      <c r="B108" s="21" t="s">
        <v>191</v>
      </c>
      <c r="C108" s="22">
        <v>5</v>
      </c>
      <c r="D108" s="23">
        <v>11.128</v>
      </c>
      <c r="E108" s="11">
        <f t="shared" si="5"/>
        <v>55.64</v>
      </c>
      <c r="F108" s="12">
        <v>306.12</v>
      </c>
      <c r="G108" s="13">
        <f t="shared" si="3"/>
        <v>0.30612</v>
      </c>
      <c r="H108" s="12">
        <f t="shared" si="4"/>
        <v>1.5306</v>
      </c>
    </row>
    <row r="109" spans="1:8" ht="15" x14ac:dyDescent="0.25">
      <c r="A109" s="20" t="s">
        <v>192</v>
      </c>
      <c r="B109" s="21" t="s">
        <v>193</v>
      </c>
      <c r="C109" s="22">
        <v>20</v>
      </c>
      <c r="D109" s="23">
        <v>8.5</v>
      </c>
      <c r="E109" s="11">
        <f t="shared" si="5"/>
        <v>170</v>
      </c>
      <c r="F109" s="12">
        <v>350.52</v>
      </c>
      <c r="G109" s="13">
        <f t="shared" si="3"/>
        <v>0.35052</v>
      </c>
      <c r="H109" s="12">
        <f t="shared" si="4"/>
        <v>7.0103999999999997</v>
      </c>
    </row>
    <row r="110" spans="1:8" ht="15" x14ac:dyDescent="0.25">
      <c r="A110" s="20" t="s">
        <v>194</v>
      </c>
      <c r="B110" s="21" t="s">
        <v>195</v>
      </c>
      <c r="C110" s="22">
        <v>50</v>
      </c>
      <c r="D110" s="23">
        <v>3.79</v>
      </c>
      <c r="E110" s="11">
        <f t="shared" si="5"/>
        <v>189.5</v>
      </c>
      <c r="F110" s="12">
        <v>121.76</v>
      </c>
      <c r="G110" s="13">
        <f t="shared" si="3"/>
        <v>0.12176000000000001</v>
      </c>
      <c r="H110" s="12">
        <f t="shared" si="4"/>
        <v>6.0880000000000001</v>
      </c>
    </row>
    <row r="111" spans="1:8" ht="15" x14ac:dyDescent="0.25">
      <c r="A111" s="20" t="s">
        <v>1015</v>
      </c>
      <c r="B111" s="21" t="s">
        <v>196</v>
      </c>
      <c r="C111" s="22">
        <v>10</v>
      </c>
      <c r="D111" s="23">
        <v>5</v>
      </c>
      <c r="E111" s="11">
        <f t="shared" si="5"/>
        <v>50</v>
      </c>
      <c r="F111" s="12">
        <v>381.7</v>
      </c>
      <c r="G111" s="13">
        <f t="shared" si="3"/>
        <v>0.38169999999999998</v>
      </c>
      <c r="H111" s="12">
        <f t="shared" si="4"/>
        <v>3.8169999999999997</v>
      </c>
    </row>
    <row r="112" spans="1:8" ht="25.5" x14ac:dyDescent="0.25">
      <c r="A112" s="20" t="s">
        <v>197</v>
      </c>
      <c r="B112" s="21" t="s">
        <v>198</v>
      </c>
      <c r="C112" s="22">
        <v>104</v>
      </c>
      <c r="D112" s="23">
        <v>1.0780000000000001</v>
      </c>
      <c r="E112" s="11">
        <f t="shared" si="5"/>
        <v>112.11200000000001</v>
      </c>
      <c r="F112" s="12">
        <v>25.42</v>
      </c>
      <c r="G112" s="13">
        <f t="shared" si="3"/>
        <v>2.5420000000000002E-2</v>
      </c>
      <c r="H112" s="12">
        <f t="shared" si="4"/>
        <v>2.6436800000000003</v>
      </c>
    </row>
    <row r="113" spans="1:8" ht="15" x14ac:dyDescent="0.25">
      <c r="A113" s="20" t="s">
        <v>199</v>
      </c>
      <c r="B113" s="21" t="s">
        <v>200</v>
      </c>
      <c r="C113" s="22">
        <v>10</v>
      </c>
      <c r="D113" s="23">
        <v>5</v>
      </c>
      <c r="E113" s="11">
        <f t="shared" si="5"/>
        <v>50</v>
      </c>
      <c r="F113" s="12">
        <v>89.38</v>
      </c>
      <c r="G113" s="13">
        <f t="shared" si="3"/>
        <v>8.9380000000000001E-2</v>
      </c>
      <c r="H113" s="12">
        <f t="shared" si="4"/>
        <v>0.89380000000000004</v>
      </c>
    </row>
    <row r="114" spans="1:8" ht="15" x14ac:dyDescent="0.25">
      <c r="A114" s="20" t="s">
        <v>201</v>
      </c>
      <c r="B114" s="21" t="s">
        <v>202</v>
      </c>
      <c r="C114" s="22">
        <v>10</v>
      </c>
      <c r="D114" s="23">
        <v>5</v>
      </c>
      <c r="E114" s="11">
        <f t="shared" si="5"/>
        <v>50</v>
      </c>
      <c r="F114" s="12">
        <v>88.96</v>
      </c>
      <c r="G114" s="13">
        <f t="shared" si="3"/>
        <v>8.8959999999999997E-2</v>
      </c>
      <c r="H114" s="12">
        <f t="shared" si="4"/>
        <v>0.88959999999999995</v>
      </c>
    </row>
    <row r="115" spans="1:8" ht="25.5" x14ac:dyDescent="0.25">
      <c r="A115" s="20" t="s">
        <v>203</v>
      </c>
      <c r="B115" s="21" t="s">
        <v>204</v>
      </c>
      <c r="C115" s="22">
        <v>56</v>
      </c>
      <c r="D115" s="23">
        <v>1.1000000000000001</v>
      </c>
      <c r="E115" s="11">
        <f t="shared" si="5"/>
        <v>61.600000000000009</v>
      </c>
      <c r="F115" s="12">
        <v>30.7</v>
      </c>
      <c r="G115" s="13">
        <f t="shared" si="3"/>
        <v>3.0699999999999998E-2</v>
      </c>
      <c r="H115" s="12">
        <f t="shared" si="4"/>
        <v>1.7191999999999998</v>
      </c>
    </row>
    <row r="116" spans="1:8" ht="25.5" x14ac:dyDescent="0.25">
      <c r="A116" s="20" t="s">
        <v>205</v>
      </c>
      <c r="B116" s="21" t="s">
        <v>206</v>
      </c>
      <c r="C116" s="22">
        <v>52</v>
      </c>
      <c r="D116" s="23">
        <v>1.95</v>
      </c>
      <c r="E116" s="11">
        <f t="shared" si="5"/>
        <v>101.39999999999999</v>
      </c>
      <c r="F116" s="12">
        <v>56.84</v>
      </c>
      <c r="G116" s="13">
        <f t="shared" si="3"/>
        <v>5.6840000000000002E-2</v>
      </c>
      <c r="H116" s="12">
        <f t="shared" si="4"/>
        <v>2.9556800000000001</v>
      </c>
    </row>
    <row r="117" spans="1:8" ht="25.5" x14ac:dyDescent="0.25">
      <c r="A117" s="20" t="s">
        <v>207</v>
      </c>
      <c r="B117" s="21" t="s">
        <v>208</v>
      </c>
      <c r="C117" s="22">
        <v>30</v>
      </c>
      <c r="D117" s="23">
        <v>1.6</v>
      </c>
      <c r="E117" s="11">
        <f t="shared" si="5"/>
        <v>48</v>
      </c>
      <c r="F117" s="12">
        <v>13.4</v>
      </c>
      <c r="G117" s="13">
        <f t="shared" si="3"/>
        <v>1.34E-2</v>
      </c>
      <c r="H117" s="12">
        <f t="shared" si="4"/>
        <v>0.40200000000000002</v>
      </c>
    </row>
    <row r="118" spans="1:8" ht="15" x14ac:dyDescent="0.25">
      <c r="A118" s="20" t="s">
        <v>209</v>
      </c>
      <c r="B118" s="21" t="s">
        <v>210</v>
      </c>
      <c r="C118" s="22">
        <v>50</v>
      </c>
      <c r="D118" s="23">
        <v>5</v>
      </c>
      <c r="E118" s="11">
        <f t="shared" si="5"/>
        <v>250</v>
      </c>
      <c r="F118" s="12">
        <v>60.36</v>
      </c>
      <c r="G118" s="13">
        <f t="shared" si="3"/>
        <v>6.0359999999999997E-2</v>
      </c>
      <c r="H118" s="12">
        <f t="shared" si="4"/>
        <v>3.0179999999999998</v>
      </c>
    </row>
    <row r="119" spans="1:8" ht="15" x14ac:dyDescent="0.25">
      <c r="A119" s="20" t="s">
        <v>1095</v>
      </c>
      <c r="B119" s="21" t="s">
        <v>1213</v>
      </c>
      <c r="C119" s="22"/>
      <c r="D119" s="23"/>
      <c r="E119" s="11"/>
      <c r="G119" s="13">
        <v>4.965E-2</v>
      </c>
      <c r="H119" s="12"/>
    </row>
    <row r="120" spans="1:8" ht="15" x14ac:dyDescent="0.25">
      <c r="A120" s="20" t="s">
        <v>211</v>
      </c>
      <c r="B120" s="21" t="s">
        <v>212</v>
      </c>
      <c r="C120" s="22">
        <v>100</v>
      </c>
      <c r="D120" s="23">
        <v>1.3</v>
      </c>
      <c r="E120" s="11">
        <f t="shared" si="5"/>
        <v>130</v>
      </c>
      <c r="F120" s="12">
        <v>53.44</v>
      </c>
      <c r="G120" s="13">
        <f t="shared" si="3"/>
        <v>5.3439999999999994E-2</v>
      </c>
      <c r="H120" s="12">
        <f t="shared" si="4"/>
        <v>5.3439999999999994</v>
      </c>
    </row>
    <row r="121" spans="1:8" ht="15" x14ac:dyDescent="0.25">
      <c r="A121" s="20" t="s">
        <v>1380</v>
      </c>
      <c r="B121" s="21" t="s">
        <v>1387</v>
      </c>
      <c r="C121" s="22"/>
      <c r="D121" s="23"/>
      <c r="E121" s="11"/>
      <c r="G121" s="13">
        <v>4.4400000000000002E-2</v>
      </c>
      <c r="H121" s="12"/>
    </row>
    <row r="122" spans="1:8" ht="15" x14ac:dyDescent="0.25">
      <c r="A122" s="20" t="s">
        <v>1381</v>
      </c>
      <c r="B122" s="21" t="s">
        <v>1388</v>
      </c>
      <c r="C122" s="22"/>
      <c r="D122" s="23"/>
      <c r="E122" s="11"/>
      <c r="G122" s="13">
        <v>3.7900000000000003E-2</v>
      </c>
      <c r="H122" s="12"/>
    </row>
    <row r="123" spans="1:8" ht="15" x14ac:dyDescent="0.25">
      <c r="A123" s="20" t="s">
        <v>1382</v>
      </c>
      <c r="B123" s="21" t="s">
        <v>1389</v>
      </c>
      <c r="C123" s="22"/>
      <c r="D123" s="23"/>
      <c r="E123" s="11"/>
      <c r="G123" s="13">
        <v>0.3</v>
      </c>
      <c r="H123" s="12"/>
    </row>
    <row r="124" spans="1:8" ht="25.5" x14ac:dyDescent="0.25">
      <c r="A124" s="20" t="s">
        <v>1383</v>
      </c>
      <c r="B124" s="21" t="s">
        <v>1390</v>
      </c>
      <c r="C124" s="22"/>
      <c r="D124" s="23"/>
      <c r="E124" s="11"/>
      <c r="G124" s="13">
        <v>7.9949999999999993E-2</v>
      </c>
      <c r="H124" s="12"/>
    </row>
    <row r="125" spans="1:8" ht="25.5" x14ac:dyDescent="0.25">
      <c r="A125" s="20" t="s">
        <v>1385</v>
      </c>
      <c r="B125" s="21" t="s">
        <v>1393</v>
      </c>
      <c r="C125" s="22"/>
      <c r="D125" s="23"/>
      <c r="E125" s="11"/>
      <c r="G125" s="13">
        <v>7.7399999999999997E-2</v>
      </c>
      <c r="H125" s="12"/>
    </row>
    <row r="126" spans="1:8" ht="15" x14ac:dyDescent="0.25">
      <c r="A126" s="20" t="s">
        <v>1384</v>
      </c>
      <c r="B126" s="21" t="s">
        <v>1391</v>
      </c>
      <c r="C126" s="22"/>
      <c r="D126" s="23"/>
      <c r="E126" s="11"/>
      <c r="G126" s="13">
        <v>9.5699999999999993E-2</v>
      </c>
      <c r="H126" s="12"/>
    </row>
    <row r="127" spans="1:8" ht="15" x14ac:dyDescent="0.25">
      <c r="A127" s="20"/>
      <c r="B127" s="21"/>
      <c r="C127" s="22"/>
      <c r="D127" s="23"/>
      <c r="E127" s="11"/>
      <c r="G127" s="13"/>
      <c r="H127" s="12"/>
    </row>
    <row r="128" spans="1:8" ht="15" x14ac:dyDescent="0.25">
      <c r="A128" s="20"/>
      <c r="B128" s="21"/>
      <c r="C128" s="22"/>
      <c r="D128" s="23"/>
      <c r="E128" s="11"/>
      <c r="G128" s="13"/>
      <c r="H128" s="12"/>
    </row>
    <row r="129" spans="1:8" ht="15" x14ac:dyDescent="0.25">
      <c r="A129" s="20"/>
      <c r="B129" s="21"/>
      <c r="C129" s="22"/>
      <c r="D129" s="23"/>
      <c r="E129" s="11"/>
      <c r="G129" s="13"/>
      <c r="H129" s="12"/>
    </row>
    <row r="130" spans="1:8" ht="15" x14ac:dyDescent="0.25">
      <c r="A130" s="20" t="s">
        <v>213</v>
      </c>
      <c r="B130" s="21" t="s">
        <v>214</v>
      </c>
      <c r="C130" s="22">
        <v>40</v>
      </c>
      <c r="D130" s="23">
        <v>2.4</v>
      </c>
      <c r="E130" s="11">
        <f t="shared" si="5"/>
        <v>96</v>
      </c>
      <c r="F130" s="12">
        <v>160.04</v>
      </c>
      <c r="G130" s="13">
        <f t="shared" si="3"/>
        <v>0.16003999999999999</v>
      </c>
      <c r="H130" s="12">
        <f t="shared" si="4"/>
        <v>6.4015999999999993</v>
      </c>
    </row>
    <row r="131" spans="1:8" ht="15" x14ac:dyDescent="0.25">
      <c r="A131" s="20" t="s">
        <v>215</v>
      </c>
      <c r="B131" s="21" t="s">
        <v>216</v>
      </c>
      <c r="C131" s="22">
        <v>10</v>
      </c>
      <c r="D131" s="23">
        <v>2.4</v>
      </c>
      <c r="E131" s="11">
        <f t="shared" si="5"/>
        <v>24</v>
      </c>
      <c r="F131" s="12">
        <v>200</v>
      </c>
      <c r="G131" s="13">
        <f t="shared" si="3"/>
        <v>0.2</v>
      </c>
      <c r="H131" s="12">
        <f t="shared" si="4"/>
        <v>2</v>
      </c>
    </row>
    <row r="132" spans="1:8" ht="15" x14ac:dyDescent="0.25">
      <c r="A132" s="20" t="s">
        <v>909</v>
      </c>
      <c r="B132" s="21" t="s">
        <v>217</v>
      </c>
      <c r="C132" s="22">
        <v>30</v>
      </c>
      <c r="D132" s="23">
        <v>4.07</v>
      </c>
      <c r="E132" s="11">
        <f t="shared" si="5"/>
        <v>122.10000000000001</v>
      </c>
      <c r="F132" s="12">
        <v>337.66</v>
      </c>
      <c r="G132" s="13">
        <f t="shared" si="3"/>
        <v>0.33766000000000002</v>
      </c>
      <c r="H132" s="12">
        <f t="shared" si="4"/>
        <v>10.129800000000001</v>
      </c>
    </row>
    <row r="133" spans="1:8" ht="15" x14ac:dyDescent="0.25">
      <c r="A133" s="20" t="s">
        <v>218</v>
      </c>
      <c r="B133" s="21" t="s">
        <v>219</v>
      </c>
      <c r="C133" s="22">
        <v>200</v>
      </c>
      <c r="D133" s="23">
        <v>2.7970000000000002</v>
      </c>
      <c r="E133" s="11">
        <f t="shared" si="5"/>
        <v>559.4</v>
      </c>
      <c r="F133" s="12">
        <v>260.39999999999998</v>
      </c>
      <c r="G133" s="13">
        <f t="shared" si="3"/>
        <v>0.26039999999999996</v>
      </c>
      <c r="H133" s="12">
        <f t="shared" si="4"/>
        <v>52.079999999999991</v>
      </c>
    </row>
    <row r="134" spans="1:8" ht="15" x14ac:dyDescent="0.25">
      <c r="A134" s="24" t="s">
        <v>904</v>
      </c>
      <c r="B134" s="21" t="s">
        <v>220</v>
      </c>
      <c r="C134" s="22">
        <v>50</v>
      </c>
      <c r="D134" s="23">
        <v>4.5</v>
      </c>
      <c r="E134" s="11">
        <f t="shared" si="5"/>
        <v>225</v>
      </c>
      <c r="F134" s="12">
        <v>358.6</v>
      </c>
      <c r="G134" s="13">
        <f t="shared" si="3"/>
        <v>0.35860000000000003</v>
      </c>
      <c r="H134" s="12">
        <f t="shared" si="4"/>
        <v>17.93</v>
      </c>
    </row>
    <row r="135" spans="1:8" ht="15.75" thickBot="1" x14ac:dyDescent="0.3">
      <c r="A135" s="25" t="s">
        <v>221</v>
      </c>
      <c r="B135" s="26" t="s">
        <v>222</v>
      </c>
      <c r="C135" s="27">
        <v>300</v>
      </c>
      <c r="D135" s="28">
        <v>1.9850000000000001</v>
      </c>
      <c r="E135" s="11">
        <f t="shared" si="5"/>
        <v>595.5</v>
      </c>
      <c r="F135" s="12">
        <v>115</v>
      </c>
      <c r="G135" s="13">
        <f t="shared" si="3"/>
        <v>0.115</v>
      </c>
      <c r="H135" s="12">
        <f t="shared" si="4"/>
        <v>34.5</v>
      </c>
    </row>
    <row r="136" spans="1:8" ht="15" x14ac:dyDescent="0.25">
      <c r="A136" s="29" t="s">
        <v>223</v>
      </c>
      <c r="B136" s="30" t="s">
        <v>224</v>
      </c>
      <c r="C136" s="31">
        <v>50</v>
      </c>
      <c r="D136" s="32">
        <v>3.7</v>
      </c>
      <c r="E136" s="11">
        <f t="shared" si="5"/>
        <v>185</v>
      </c>
      <c r="F136" s="12">
        <v>125.92</v>
      </c>
      <c r="G136" s="13">
        <f t="shared" si="3"/>
        <v>0.12592</v>
      </c>
      <c r="H136" s="12">
        <f t="shared" si="4"/>
        <v>6.2960000000000003</v>
      </c>
    </row>
    <row r="137" spans="1:8" ht="15" x14ac:dyDescent="0.25">
      <c r="A137" s="20" t="s">
        <v>225</v>
      </c>
      <c r="B137" s="21" t="s">
        <v>226</v>
      </c>
      <c r="C137" s="22">
        <v>200</v>
      </c>
      <c r="D137" s="23">
        <v>1</v>
      </c>
      <c r="E137" s="11">
        <f t="shared" si="5"/>
        <v>200</v>
      </c>
      <c r="F137" s="12">
        <v>43.3</v>
      </c>
      <c r="G137" s="13">
        <f t="shared" si="3"/>
        <v>4.3299999999999998E-2</v>
      </c>
      <c r="H137" s="12">
        <f t="shared" si="4"/>
        <v>8.66</v>
      </c>
    </row>
    <row r="138" spans="1:8" ht="15" x14ac:dyDescent="0.25">
      <c r="A138" s="20" t="s">
        <v>227</v>
      </c>
      <c r="B138" s="21" t="s">
        <v>228</v>
      </c>
      <c r="C138" s="22">
        <v>60</v>
      </c>
      <c r="D138" s="23">
        <v>7.1820000000000004</v>
      </c>
      <c r="E138" s="11">
        <f t="shared" si="5"/>
        <v>430.92</v>
      </c>
      <c r="F138" s="12">
        <v>540.38</v>
      </c>
      <c r="G138" s="13">
        <f t="shared" si="3"/>
        <v>0.54037999999999997</v>
      </c>
      <c r="H138" s="12">
        <f t="shared" si="4"/>
        <v>32.422799999999995</v>
      </c>
    </row>
    <row r="139" spans="1:8" ht="15" x14ac:dyDescent="0.25">
      <c r="A139" s="20" t="s">
        <v>229</v>
      </c>
      <c r="B139" s="21" t="s">
        <v>230</v>
      </c>
      <c r="C139" s="22">
        <v>200</v>
      </c>
      <c r="D139" s="23">
        <v>0.83000000000000007</v>
      </c>
      <c r="E139" s="11">
        <f t="shared" si="5"/>
        <v>166</v>
      </c>
      <c r="F139" s="12">
        <v>32.299999999999997</v>
      </c>
      <c r="G139" s="13">
        <f t="shared" si="3"/>
        <v>3.2299999999999995E-2</v>
      </c>
      <c r="H139" s="12">
        <f t="shared" si="4"/>
        <v>6.4599999999999991</v>
      </c>
    </row>
    <row r="140" spans="1:8" ht="15" x14ac:dyDescent="0.25">
      <c r="A140" s="20" t="s">
        <v>231</v>
      </c>
      <c r="B140" s="21" t="s">
        <v>232</v>
      </c>
      <c r="C140" s="22">
        <v>200</v>
      </c>
      <c r="D140" s="23">
        <v>0.64600000000000013</v>
      </c>
      <c r="E140" s="11">
        <f t="shared" si="5"/>
        <v>129.20000000000002</v>
      </c>
      <c r="F140" s="12">
        <v>40.92</v>
      </c>
      <c r="G140" s="13">
        <f t="shared" si="3"/>
        <v>4.0920000000000005E-2</v>
      </c>
      <c r="H140" s="12">
        <f t="shared" si="4"/>
        <v>8.1840000000000011</v>
      </c>
    </row>
    <row r="141" spans="1:8" ht="15" x14ac:dyDescent="0.25">
      <c r="A141" s="20" t="s">
        <v>233</v>
      </c>
      <c r="B141" s="21" t="s">
        <v>234</v>
      </c>
      <c r="C141" s="22">
        <v>800</v>
      </c>
      <c r="D141" s="23">
        <v>0.53900000000000003</v>
      </c>
      <c r="E141" s="11">
        <f t="shared" si="5"/>
        <v>431.20000000000005</v>
      </c>
      <c r="F141" s="12">
        <v>19.920000000000002</v>
      </c>
      <c r="G141" s="13">
        <f t="shared" si="3"/>
        <v>1.992E-2</v>
      </c>
      <c r="H141" s="12">
        <f t="shared" si="4"/>
        <v>15.936</v>
      </c>
    </row>
    <row r="142" spans="1:8" ht="15" x14ac:dyDescent="0.25">
      <c r="A142" s="20" t="s">
        <v>783</v>
      </c>
      <c r="B142" s="21" t="s">
        <v>787</v>
      </c>
      <c r="C142" s="22"/>
      <c r="D142" s="23"/>
      <c r="E142" s="11"/>
      <c r="G142" s="13">
        <v>1.7909999999999999E-2</v>
      </c>
      <c r="H142" s="12"/>
    </row>
    <row r="143" spans="1:8" ht="15" x14ac:dyDescent="0.25">
      <c r="A143" s="20" t="s">
        <v>1144</v>
      </c>
      <c r="B143" s="21" t="s">
        <v>1215</v>
      </c>
      <c r="C143" s="22"/>
      <c r="D143" s="23"/>
      <c r="E143" s="11"/>
      <c r="G143" s="13">
        <v>0.14480000000000001</v>
      </c>
      <c r="H143" s="12"/>
    </row>
    <row r="144" spans="1:8" ht="15" x14ac:dyDescent="0.25">
      <c r="A144" s="20" t="s">
        <v>235</v>
      </c>
      <c r="B144" s="21" t="s">
        <v>236</v>
      </c>
      <c r="C144" s="22">
        <v>800</v>
      </c>
      <c r="D144" s="23">
        <v>0.49</v>
      </c>
      <c r="E144" s="11">
        <f t="shared" si="5"/>
        <v>392</v>
      </c>
      <c r="F144" s="12">
        <v>7.88</v>
      </c>
      <c r="G144" s="13">
        <f t="shared" si="3"/>
        <v>7.8799999999999999E-3</v>
      </c>
      <c r="H144" s="12">
        <f t="shared" si="4"/>
        <v>6.3040000000000003</v>
      </c>
    </row>
    <row r="145" spans="1:8" ht="15" x14ac:dyDescent="0.25">
      <c r="A145" s="20" t="s">
        <v>237</v>
      </c>
      <c r="B145" s="21" t="s">
        <v>238</v>
      </c>
      <c r="C145" s="22">
        <v>200</v>
      </c>
      <c r="D145" s="23">
        <v>0.622</v>
      </c>
      <c r="E145" s="11">
        <f t="shared" si="5"/>
        <v>124.4</v>
      </c>
      <c r="F145" s="12">
        <v>26.9</v>
      </c>
      <c r="G145" s="13">
        <f t="shared" si="3"/>
        <v>2.69E-2</v>
      </c>
      <c r="H145" s="12">
        <f t="shared" si="4"/>
        <v>5.38</v>
      </c>
    </row>
    <row r="146" spans="1:8" ht="15" x14ac:dyDescent="0.25">
      <c r="A146" s="20" t="s">
        <v>239</v>
      </c>
      <c r="B146" s="33" t="s">
        <v>240</v>
      </c>
      <c r="C146" s="22">
        <v>40</v>
      </c>
      <c r="D146" s="23">
        <v>7.2650000000000006</v>
      </c>
      <c r="E146" s="11">
        <f t="shared" si="5"/>
        <v>290.60000000000002</v>
      </c>
      <c r="F146" s="12">
        <v>541.48</v>
      </c>
      <c r="G146" s="13">
        <f t="shared" si="3"/>
        <v>0.54148000000000007</v>
      </c>
      <c r="H146" s="12">
        <f t="shared" si="4"/>
        <v>21.659200000000002</v>
      </c>
    </row>
    <row r="147" spans="1:8" ht="15" x14ac:dyDescent="0.25">
      <c r="A147" s="20" t="s">
        <v>241</v>
      </c>
      <c r="B147" s="30" t="s">
        <v>242</v>
      </c>
      <c r="C147" s="31">
        <v>10</v>
      </c>
      <c r="D147" s="32">
        <v>7.2650000000000006</v>
      </c>
      <c r="E147" s="11">
        <f t="shared" si="5"/>
        <v>72.650000000000006</v>
      </c>
      <c r="F147" s="12">
        <v>536.32000000000005</v>
      </c>
      <c r="G147" s="13">
        <f t="shared" si="3"/>
        <v>0.53632000000000002</v>
      </c>
      <c r="H147" s="12">
        <f t="shared" si="4"/>
        <v>5.3632</v>
      </c>
    </row>
    <row r="148" spans="1:8" ht="15" x14ac:dyDescent="0.25">
      <c r="A148" s="20" t="s">
        <v>921</v>
      </c>
      <c r="B148" s="21" t="s">
        <v>243</v>
      </c>
      <c r="C148" s="22">
        <v>60</v>
      </c>
      <c r="D148" s="23">
        <v>4.8</v>
      </c>
      <c r="E148" s="11">
        <f t="shared" si="5"/>
        <v>288</v>
      </c>
      <c r="F148" s="12">
        <v>0</v>
      </c>
      <c r="G148" s="13">
        <v>0.48825000000000002</v>
      </c>
      <c r="H148" s="12">
        <f t="shared" si="4"/>
        <v>29.295000000000002</v>
      </c>
    </row>
    <row r="149" spans="1:8" ht="15" x14ac:dyDescent="0.25">
      <c r="A149" s="20" t="s">
        <v>244</v>
      </c>
      <c r="B149" s="21" t="s">
        <v>245</v>
      </c>
      <c r="C149" s="22">
        <v>300</v>
      </c>
      <c r="D149" s="23">
        <v>1.1459999999999999</v>
      </c>
      <c r="E149" s="11">
        <f t="shared" si="5"/>
        <v>343.79999999999995</v>
      </c>
      <c r="F149" s="12">
        <v>43.66</v>
      </c>
      <c r="G149" s="13">
        <f t="shared" si="3"/>
        <v>4.3659999999999997E-2</v>
      </c>
      <c r="H149" s="12">
        <f t="shared" si="4"/>
        <v>13.097999999999999</v>
      </c>
    </row>
    <row r="150" spans="1:8" ht="15" x14ac:dyDescent="0.25">
      <c r="A150" s="20" t="s">
        <v>246</v>
      </c>
      <c r="B150" s="21" t="s">
        <v>247</v>
      </c>
      <c r="C150" s="22">
        <v>200</v>
      </c>
      <c r="D150" s="23">
        <v>2.895</v>
      </c>
      <c r="E150" s="11">
        <f t="shared" si="5"/>
        <v>579</v>
      </c>
      <c r="F150" s="12">
        <v>116.4</v>
      </c>
      <c r="G150" s="13">
        <f t="shared" si="3"/>
        <v>0.1164</v>
      </c>
      <c r="H150" s="12">
        <f t="shared" si="4"/>
        <v>23.28</v>
      </c>
    </row>
    <row r="151" spans="1:8" ht="15" x14ac:dyDescent="0.25">
      <c r="A151" s="20" t="s">
        <v>248</v>
      </c>
      <c r="B151" s="21" t="s">
        <v>249</v>
      </c>
      <c r="C151" s="22">
        <v>40</v>
      </c>
      <c r="D151" s="23">
        <v>1.966</v>
      </c>
      <c r="E151" s="11">
        <f t="shared" si="5"/>
        <v>78.64</v>
      </c>
      <c r="F151" s="12">
        <v>150.41999999999999</v>
      </c>
      <c r="G151" s="13">
        <f t="shared" si="3"/>
        <v>0.15042</v>
      </c>
      <c r="H151" s="12">
        <f t="shared" si="4"/>
        <v>6.0167999999999999</v>
      </c>
    </row>
    <row r="152" spans="1:8" ht="15" x14ac:dyDescent="0.25">
      <c r="A152" s="20" t="s">
        <v>250</v>
      </c>
      <c r="B152" s="21" t="s">
        <v>251</v>
      </c>
      <c r="C152" s="22">
        <v>400</v>
      </c>
      <c r="D152" s="23">
        <v>0.66800000000000004</v>
      </c>
      <c r="E152" s="11">
        <f t="shared" si="5"/>
        <v>267.2</v>
      </c>
      <c r="F152" s="12">
        <v>42.34</v>
      </c>
      <c r="G152" s="13">
        <f t="shared" si="3"/>
        <v>4.2340000000000003E-2</v>
      </c>
      <c r="H152" s="12">
        <f t="shared" si="4"/>
        <v>16.936</v>
      </c>
    </row>
    <row r="153" spans="1:8" ht="15" x14ac:dyDescent="0.25">
      <c r="A153" s="20" t="s">
        <v>252</v>
      </c>
      <c r="B153" s="21" t="s">
        <v>253</v>
      </c>
      <c r="C153" s="22">
        <v>200</v>
      </c>
      <c r="D153" s="23">
        <v>0.6</v>
      </c>
      <c r="E153" s="11">
        <f t="shared" si="5"/>
        <v>120</v>
      </c>
      <c r="F153" s="12">
        <v>23.88</v>
      </c>
      <c r="G153" s="13">
        <f t="shared" si="3"/>
        <v>2.3879999999999998E-2</v>
      </c>
      <c r="H153" s="12">
        <f t="shared" si="4"/>
        <v>4.7759999999999998</v>
      </c>
    </row>
    <row r="154" spans="1:8" ht="15" x14ac:dyDescent="0.25">
      <c r="A154" s="20" t="s">
        <v>254</v>
      </c>
      <c r="B154" s="21" t="s">
        <v>255</v>
      </c>
      <c r="C154" s="22">
        <v>300</v>
      </c>
      <c r="D154" s="23">
        <v>2.895</v>
      </c>
      <c r="E154" s="11">
        <f t="shared" si="5"/>
        <v>868.5</v>
      </c>
      <c r="F154" s="12">
        <v>0</v>
      </c>
      <c r="G154" s="13">
        <v>0.13005</v>
      </c>
      <c r="H154" s="12">
        <f t="shared" si="4"/>
        <v>39.015000000000001</v>
      </c>
    </row>
    <row r="155" spans="1:8" ht="15" x14ac:dyDescent="0.25">
      <c r="A155" s="20" t="s">
        <v>256</v>
      </c>
      <c r="B155" s="21" t="s">
        <v>257</v>
      </c>
      <c r="C155" s="22">
        <v>300</v>
      </c>
      <c r="D155" s="23">
        <v>0.77</v>
      </c>
      <c r="E155" s="11">
        <f t="shared" si="5"/>
        <v>231</v>
      </c>
      <c r="F155" s="12">
        <v>45.92</v>
      </c>
      <c r="G155" s="13">
        <f t="shared" ref="G155:G222" si="6">F155/1000</f>
        <v>4.5920000000000002E-2</v>
      </c>
      <c r="H155" s="12">
        <f t="shared" ref="H155:H223" si="7">G155*C155</f>
        <v>13.776000000000002</v>
      </c>
    </row>
    <row r="156" spans="1:8" ht="15" x14ac:dyDescent="0.25">
      <c r="A156" s="20" t="s">
        <v>258</v>
      </c>
      <c r="B156" s="21" t="s">
        <v>259</v>
      </c>
      <c r="C156" s="22">
        <v>50</v>
      </c>
      <c r="D156" s="23">
        <v>1.9159999999999999</v>
      </c>
      <c r="E156" s="11">
        <f t="shared" ref="E156:E224" si="8">C156*D156</f>
        <v>95.8</v>
      </c>
      <c r="F156" s="12">
        <v>89.64</v>
      </c>
      <c r="G156" s="13">
        <f t="shared" si="6"/>
        <v>8.9639999999999997E-2</v>
      </c>
      <c r="H156" s="12">
        <f t="shared" si="7"/>
        <v>4.4820000000000002</v>
      </c>
    </row>
    <row r="157" spans="1:8" ht="25.5" x14ac:dyDescent="0.25">
      <c r="A157" s="20" t="s">
        <v>260</v>
      </c>
      <c r="B157" s="21" t="s">
        <v>261</v>
      </c>
      <c r="C157" s="22">
        <v>30</v>
      </c>
      <c r="D157" s="23">
        <v>2.9260000000000002</v>
      </c>
      <c r="E157" s="11">
        <f t="shared" si="8"/>
        <v>87.78</v>
      </c>
      <c r="F157" s="12">
        <v>128.63999999999999</v>
      </c>
      <c r="G157" s="13">
        <f t="shared" si="6"/>
        <v>0.12863999999999998</v>
      </c>
      <c r="H157" s="12">
        <f t="shared" si="7"/>
        <v>3.8591999999999995</v>
      </c>
    </row>
    <row r="158" spans="1:8" ht="15" x14ac:dyDescent="0.25">
      <c r="A158" s="20" t="s">
        <v>262</v>
      </c>
      <c r="B158" s="21" t="s">
        <v>263</v>
      </c>
      <c r="C158" s="22">
        <v>400</v>
      </c>
      <c r="D158" s="23">
        <v>1.1679999999999999</v>
      </c>
      <c r="E158" s="11">
        <f t="shared" si="8"/>
        <v>467.2</v>
      </c>
      <c r="F158" s="12">
        <v>55.64</v>
      </c>
      <c r="G158" s="13">
        <f t="shared" si="6"/>
        <v>5.5640000000000002E-2</v>
      </c>
      <c r="H158" s="12">
        <f t="shared" si="7"/>
        <v>22.256</v>
      </c>
    </row>
    <row r="159" spans="1:8" ht="15" x14ac:dyDescent="0.25">
      <c r="A159" s="20" t="s">
        <v>264</v>
      </c>
      <c r="B159" s="21" t="s">
        <v>265</v>
      </c>
      <c r="C159" s="22">
        <v>200</v>
      </c>
      <c r="D159" s="23">
        <v>2.633</v>
      </c>
      <c r="E159" s="11">
        <f t="shared" si="8"/>
        <v>526.6</v>
      </c>
      <c r="F159" s="12">
        <v>0</v>
      </c>
      <c r="G159" s="13">
        <v>0.19885</v>
      </c>
      <c r="H159" s="12">
        <f t="shared" si="7"/>
        <v>39.770000000000003</v>
      </c>
    </row>
    <row r="160" spans="1:8" ht="15" x14ac:dyDescent="0.25">
      <c r="A160" s="20" t="s">
        <v>266</v>
      </c>
      <c r="B160" s="21" t="s">
        <v>267</v>
      </c>
      <c r="C160" s="22">
        <v>100</v>
      </c>
      <c r="D160" s="23">
        <v>3.032</v>
      </c>
      <c r="E160" s="11">
        <f t="shared" si="8"/>
        <v>303.2</v>
      </c>
      <c r="F160" s="12">
        <v>162.6</v>
      </c>
      <c r="G160" s="13">
        <f t="shared" si="6"/>
        <v>0.16259999999999999</v>
      </c>
      <c r="H160" s="12">
        <f t="shared" si="7"/>
        <v>16.259999999999998</v>
      </c>
    </row>
    <row r="161" spans="1:8" ht="15" x14ac:dyDescent="0.25">
      <c r="A161" s="20" t="s">
        <v>268</v>
      </c>
      <c r="B161" s="21" t="s">
        <v>269</v>
      </c>
      <c r="C161" s="22">
        <v>300</v>
      </c>
      <c r="D161" s="23">
        <v>0.876</v>
      </c>
      <c r="E161" s="11">
        <f t="shared" si="8"/>
        <v>262.8</v>
      </c>
      <c r="F161" s="12">
        <v>36.799999999999997</v>
      </c>
      <c r="G161" s="13">
        <f t="shared" si="6"/>
        <v>3.6799999999999999E-2</v>
      </c>
      <c r="H161" s="12">
        <f t="shared" si="7"/>
        <v>11.04</v>
      </c>
    </row>
    <row r="162" spans="1:8" ht="15" x14ac:dyDescent="0.25">
      <c r="A162" s="20" t="s">
        <v>270</v>
      </c>
      <c r="B162" s="21" t="s">
        <v>271</v>
      </c>
      <c r="C162" s="22">
        <v>100</v>
      </c>
      <c r="D162" s="23">
        <v>2.25</v>
      </c>
      <c r="E162" s="11">
        <f t="shared" si="8"/>
        <v>225</v>
      </c>
      <c r="F162" s="12">
        <v>169.02</v>
      </c>
      <c r="G162" s="13">
        <f t="shared" si="6"/>
        <v>0.16902</v>
      </c>
      <c r="H162" s="12">
        <f t="shared" si="7"/>
        <v>16.902000000000001</v>
      </c>
    </row>
    <row r="163" spans="1:8" ht="15" x14ac:dyDescent="0.25">
      <c r="A163" s="20" t="s">
        <v>272</v>
      </c>
      <c r="B163" s="21" t="s">
        <v>273</v>
      </c>
      <c r="C163" s="22">
        <v>200</v>
      </c>
      <c r="D163" s="23">
        <v>1.216</v>
      </c>
      <c r="E163" s="11">
        <f t="shared" si="8"/>
        <v>243.2</v>
      </c>
      <c r="F163" s="12">
        <v>27.3</v>
      </c>
      <c r="G163" s="13">
        <f t="shared" si="6"/>
        <v>2.7300000000000001E-2</v>
      </c>
      <c r="H163" s="12">
        <f t="shared" si="7"/>
        <v>5.46</v>
      </c>
    </row>
    <row r="164" spans="1:8" ht="15" x14ac:dyDescent="0.25">
      <c r="A164" s="20" t="s">
        <v>274</v>
      </c>
      <c r="B164" s="21" t="s">
        <v>275</v>
      </c>
      <c r="C164" s="22">
        <v>10</v>
      </c>
      <c r="D164" s="23">
        <v>9.1999999999999993</v>
      </c>
      <c r="E164" s="11">
        <f t="shared" si="8"/>
        <v>92</v>
      </c>
      <c r="F164" s="12">
        <v>449.108</v>
      </c>
      <c r="G164" s="13">
        <f t="shared" si="6"/>
        <v>0.44910800000000001</v>
      </c>
      <c r="H164" s="12">
        <f t="shared" si="7"/>
        <v>4.4910800000000002</v>
      </c>
    </row>
    <row r="165" spans="1:8" ht="15" x14ac:dyDescent="0.25">
      <c r="A165" s="20" t="s">
        <v>276</v>
      </c>
      <c r="B165" s="21" t="s">
        <v>277</v>
      </c>
      <c r="C165" s="22">
        <v>10</v>
      </c>
      <c r="D165" s="23">
        <v>9.1999999999999993</v>
      </c>
      <c r="E165" s="11">
        <f t="shared" si="8"/>
        <v>92</v>
      </c>
      <c r="F165" s="12">
        <v>449.108</v>
      </c>
      <c r="G165" s="13">
        <f t="shared" si="6"/>
        <v>0.44910800000000001</v>
      </c>
      <c r="H165" s="12">
        <f t="shared" si="7"/>
        <v>4.4910800000000002</v>
      </c>
    </row>
    <row r="166" spans="1:8" ht="15" x14ac:dyDescent="0.25">
      <c r="A166" s="20" t="s">
        <v>278</v>
      </c>
      <c r="B166" s="21" t="s">
        <v>279</v>
      </c>
      <c r="C166" s="22">
        <v>100</v>
      </c>
      <c r="D166" s="23">
        <v>2</v>
      </c>
      <c r="E166" s="11">
        <f t="shared" si="8"/>
        <v>200</v>
      </c>
      <c r="F166" s="12">
        <v>40.159999999999997</v>
      </c>
      <c r="G166" s="13">
        <f t="shared" si="6"/>
        <v>4.0159999999999994E-2</v>
      </c>
      <c r="H166" s="12">
        <f t="shared" si="7"/>
        <v>4.0159999999999991</v>
      </c>
    </row>
    <row r="167" spans="1:8" ht="15" x14ac:dyDescent="0.25">
      <c r="A167" s="20" t="s">
        <v>280</v>
      </c>
      <c r="B167" s="21" t="s">
        <v>281</v>
      </c>
      <c r="C167" s="22">
        <v>50</v>
      </c>
      <c r="D167" s="23">
        <v>2.2999999999999998</v>
      </c>
      <c r="E167" s="11">
        <f t="shared" si="8"/>
        <v>114.99999999999999</v>
      </c>
      <c r="F167" s="12">
        <v>105.48</v>
      </c>
      <c r="G167" s="13">
        <f t="shared" si="6"/>
        <v>0.10548</v>
      </c>
      <c r="H167" s="12">
        <f t="shared" si="7"/>
        <v>5.274</v>
      </c>
    </row>
    <row r="168" spans="1:8" ht="15" x14ac:dyDescent="0.25">
      <c r="A168" s="20" t="s">
        <v>282</v>
      </c>
      <c r="B168" s="21" t="s">
        <v>283</v>
      </c>
      <c r="C168" s="22">
        <v>100</v>
      </c>
      <c r="D168" s="23">
        <v>0.3</v>
      </c>
      <c r="E168" s="11">
        <f t="shared" si="8"/>
        <v>30</v>
      </c>
      <c r="F168" s="12">
        <v>4.12</v>
      </c>
      <c r="G168" s="13">
        <f t="shared" si="6"/>
        <v>4.1200000000000004E-3</v>
      </c>
      <c r="H168" s="12">
        <f t="shared" si="7"/>
        <v>0.41200000000000003</v>
      </c>
    </row>
    <row r="169" spans="1:8" ht="15" x14ac:dyDescent="0.25">
      <c r="A169" s="20" t="s">
        <v>284</v>
      </c>
      <c r="B169" s="21" t="s">
        <v>285</v>
      </c>
      <c r="C169" s="22">
        <v>40</v>
      </c>
      <c r="D169" s="23">
        <v>4</v>
      </c>
      <c r="E169" s="11">
        <f t="shared" si="8"/>
        <v>160</v>
      </c>
      <c r="F169" s="12">
        <v>148.30000000000001</v>
      </c>
      <c r="G169" s="13">
        <f t="shared" si="6"/>
        <v>0.14830000000000002</v>
      </c>
      <c r="H169" s="12">
        <f t="shared" si="7"/>
        <v>5.9320000000000004</v>
      </c>
    </row>
    <row r="170" spans="1:8" ht="25.5" x14ac:dyDescent="0.25">
      <c r="A170" s="20" t="s">
        <v>286</v>
      </c>
      <c r="B170" s="21" t="s">
        <v>287</v>
      </c>
      <c r="C170" s="22">
        <v>50</v>
      </c>
      <c r="D170" s="23">
        <v>16.3</v>
      </c>
      <c r="E170" s="11">
        <f t="shared" si="8"/>
        <v>815</v>
      </c>
      <c r="F170" s="12">
        <v>780.2</v>
      </c>
      <c r="G170" s="13">
        <f t="shared" si="6"/>
        <v>0.7802</v>
      </c>
      <c r="H170" s="12">
        <f t="shared" si="7"/>
        <v>39.01</v>
      </c>
    </row>
    <row r="171" spans="1:8" ht="15" x14ac:dyDescent="0.25">
      <c r="A171" s="20" t="s">
        <v>288</v>
      </c>
      <c r="B171" s="21" t="s">
        <v>289</v>
      </c>
      <c r="C171" s="22">
        <v>20</v>
      </c>
      <c r="D171" s="23">
        <v>0.9</v>
      </c>
      <c r="E171" s="11">
        <f t="shared" si="8"/>
        <v>18</v>
      </c>
      <c r="F171" s="12">
        <v>17.36</v>
      </c>
      <c r="G171" s="13">
        <f t="shared" si="6"/>
        <v>1.736E-2</v>
      </c>
      <c r="H171" s="12">
        <f t="shared" si="7"/>
        <v>0.34720000000000001</v>
      </c>
    </row>
    <row r="172" spans="1:8" ht="15" x14ac:dyDescent="0.25">
      <c r="A172" s="20" t="s">
        <v>290</v>
      </c>
      <c r="B172" s="21" t="s">
        <v>291</v>
      </c>
      <c r="C172" s="22">
        <v>100</v>
      </c>
      <c r="D172" s="23">
        <v>1.9000000000000001</v>
      </c>
      <c r="E172" s="11">
        <f t="shared" si="8"/>
        <v>190</v>
      </c>
      <c r="F172" s="12">
        <v>47.6</v>
      </c>
      <c r="G172" s="13">
        <f t="shared" si="6"/>
        <v>4.7600000000000003E-2</v>
      </c>
      <c r="H172" s="12">
        <f t="shared" si="7"/>
        <v>4.7600000000000007</v>
      </c>
    </row>
    <row r="173" spans="1:8" ht="15" x14ac:dyDescent="0.25">
      <c r="A173" s="20" t="s">
        <v>292</v>
      </c>
      <c r="B173" s="21" t="s">
        <v>293</v>
      </c>
      <c r="C173" s="22">
        <v>200</v>
      </c>
      <c r="D173" s="23">
        <v>2.7800000000000002</v>
      </c>
      <c r="E173" s="11">
        <f t="shared" si="8"/>
        <v>556</v>
      </c>
      <c r="F173" s="12">
        <v>45.2</v>
      </c>
      <c r="G173" s="13">
        <f t="shared" si="6"/>
        <v>4.5200000000000004E-2</v>
      </c>
      <c r="H173" s="12">
        <f t="shared" si="7"/>
        <v>9.0400000000000009</v>
      </c>
    </row>
    <row r="174" spans="1:8" ht="15" x14ac:dyDescent="0.25">
      <c r="A174" s="20" t="s">
        <v>294</v>
      </c>
      <c r="B174" s="21" t="s">
        <v>295</v>
      </c>
      <c r="C174" s="22">
        <v>20</v>
      </c>
      <c r="D174" s="23">
        <v>1.2</v>
      </c>
      <c r="E174" s="11">
        <f t="shared" si="8"/>
        <v>24</v>
      </c>
      <c r="F174" s="12">
        <v>54.52</v>
      </c>
      <c r="G174" s="13">
        <f t="shared" si="6"/>
        <v>5.4520000000000006E-2</v>
      </c>
      <c r="H174" s="12">
        <f t="shared" si="7"/>
        <v>1.0904</v>
      </c>
    </row>
    <row r="175" spans="1:8" ht="15" x14ac:dyDescent="0.25">
      <c r="A175" s="20" t="s">
        <v>296</v>
      </c>
      <c r="B175" s="21" t="s">
        <v>297</v>
      </c>
      <c r="C175" s="22">
        <v>500</v>
      </c>
      <c r="D175" s="23">
        <v>0.83000000000000007</v>
      </c>
      <c r="E175" s="11">
        <f t="shared" si="8"/>
        <v>415.00000000000006</v>
      </c>
      <c r="F175" s="12">
        <v>36.54</v>
      </c>
      <c r="G175" s="13">
        <f t="shared" si="6"/>
        <v>3.6539999999999996E-2</v>
      </c>
      <c r="H175" s="12">
        <f t="shared" si="7"/>
        <v>18.27</v>
      </c>
    </row>
    <row r="176" spans="1:8" ht="15" x14ac:dyDescent="0.25">
      <c r="A176" s="20" t="s">
        <v>298</v>
      </c>
      <c r="B176" s="21" t="s">
        <v>299</v>
      </c>
      <c r="C176" s="22">
        <v>50</v>
      </c>
      <c r="D176" s="23">
        <v>1.8360000000000001</v>
      </c>
      <c r="E176" s="11">
        <f t="shared" si="8"/>
        <v>91.8</v>
      </c>
      <c r="F176" s="12">
        <v>61.2</v>
      </c>
      <c r="G176" s="13">
        <f t="shared" si="6"/>
        <v>6.1200000000000004E-2</v>
      </c>
      <c r="H176" s="12">
        <f t="shared" si="7"/>
        <v>3.06</v>
      </c>
    </row>
    <row r="177" spans="1:8" ht="15" x14ac:dyDescent="0.25">
      <c r="A177" s="34" t="s">
        <v>300</v>
      </c>
      <c r="B177" s="35" t="s">
        <v>301</v>
      </c>
      <c r="C177" s="36">
        <v>100</v>
      </c>
      <c r="D177" s="37">
        <v>1.986</v>
      </c>
      <c r="E177" s="11">
        <f t="shared" si="8"/>
        <v>198.6</v>
      </c>
      <c r="F177" s="12">
        <v>76.86</v>
      </c>
      <c r="G177" s="13">
        <f t="shared" si="6"/>
        <v>7.6859999999999998E-2</v>
      </c>
      <c r="H177" s="12">
        <f t="shared" si="7"/>
        <v>7.6859999999999999</v>
      </c>
    </row>
    <row r="178" spans="1:8" ht="25.5" x14ac:dyDescent="0.25">
      <c r="A178" s="20" t="s">
        <v>302</v>
      </c>
      <c r="B178" s="21" t="s">
        <v>303</v>
      </c>
      <c r="C178" s="22">
        <v>100</v>
      </c>
      <c r="D178" s="23">
        <v>0.70000000000000007</v>
      </c>
      <c r="E178" s="11">
        <f t="shared" si="8"/>
        <v>70</v>
      </c>
      <c r="F178" s="12">
        <v>19.600000000000001</v>
      </c>
      <c r="G178" s="13">
        <f t="shared" si="6"/>
        <v>1.9600000000000003E-2</v>
      </c>
      <c r="H178" s="12">
        <f t="shared" si="7"/>
        <v>1.9600000000000002</v>
      </c>
    </row>
    <row r="179" spans="1:8" ht="15" x14ac:dyDescent="0.25">
      <c r="A179" s="20" t="s">
        <v>304</v>
      </c>
      <c r="B179" s="21" t="s">
        <v>305</v>
      </c>
      <c r="C179" s="22">
        <v>30</v>
      </c>
      <c r="D179" s="23">
        <v>5.5</v>
      </c>
      <c r="E179" s="11">
        <f t="shared" si="8"/>
        <v>165</v>
      </c>
      <c r="F179" s="12">
        <v>318.26</v>
      </c>
      <c r="G179" s="13">
        <f t="shared" si="6"/>
        <v>0.31825999999999999</v>
      </c>
      <c r="H179" s="12">
        <f t="shared" si="7"/>
        <v>9.5477999999999987</v>
      </c>
    </row>
    <row r="180" spans="1:8" ht="15" x14ac:dyDescent="0.25">
      <c r="A180" s="20" t="s">
        <v>306</v>
      </c>
      <c r="B180" s="21" t="s">
        <v>307</v>
      </c>
      <c r="C180" s="22">
        <v>30</v>
      </c>
      <c r="D180" s="23">
        <v>5.5</v>
      </c>
      <c r="E180" s="11">
        <f t="shared" si="8"/>
        <v>165</v>
      </c>
      <c r="F180" s="12">
        <v>318.26</v>
      </c>
      <c r="G180" s="13">
        <f t="shared" si="6"/>
        <v>0.31825999999999999</v>
      </c>
      <c r="H180" s="12">
        <f t="shared" si="7"/>
        <v>9.5477999999999987</v>
      </c>
    </row>
    <row r="181" spans="1:8" ht="15" x14ac:dyDescent="0.25">
      <c r="A181" s="20" t="s">
        <v>308</v>
      </c>
      <c r="B181" s="21" t="s">
        <v>309</v>
      </c>
      <c r="C181" s="22">
        <v>10</v>
      </c>
      <c r="D181" s="23">
        <v>12.5</v>
      </c>
      <c r="E181" s="11">
        <f t="shared" si="8"/>
        <v>125</v>
      </c>
      <c r="F181" s="12">
        <v>708.82</v>
      </c>
      <c r="G181" s="13">
        <f t="shared" si="6"/>
        <v>0.70882000000000001</v>
      </c>
      <c r="H181" s="12">
        <f t="shared" si="7"/>
        <v>7.0882000000000005</v>
      </c>
    </row>
    <row r="182" spans="1:8" ht="15" x14ac:dyDescent="0.25">
      <c r="A182" s="38" t="s">
        <v>310</v>
      </c>
      <c r="B182" s="39" t="s">
        <v>311</v>
      </c>
      <c r="C182" s="40">
        <v>50</v>
      </c>
      <c r="D182" s="41">
        <v>21</v>
      </c>
      <c r="E182" s="11">
        <f t="shared" si="8"/>
        <v>1050</v>
      </c>
      <c r="F182" s="42">
        <v>1000.68</v>
      </c>
      <c r="G182" s="43">
        <f t="shared" si="6"/>
        <v>1.00068</v>
      </c>
      <c r="H182" s="12">
        <f t="shared" si="7"/>
        <v>50.033999999999999</v>
      </c>
    </row>
    <row r="183" spans="1:8" ht="15" x14ac:dyDescent="0.25">
      <c r="A183" s="20" t="s">
        <v>312</v>
      </c>
      <c r="B183" s="21" t="s">
        <v>313</v>
      </c>
      <c r="C183" s="22">
        <v>30</v>
      </c>
      <c r="D183" s="23">
        <v>5.5</v>
      </c>
      <c r="E183" s="11">
        <f t="shared" si="8"/>
        <v>165</v>
      </c>
      <c r="F183" s="12">
        <v>285.45999999999998</v>
      </c>
      <c r="G183" s="13">
        <f t="shared" si="6"/>
        <v>0.28545999999999999</v>
      </c>
      <c r="H183" s="12">
        <f t="shared" si="7"/>
        <v>8.5638000000000005</v>
      </c>
    </row>
    <row r="184" spans="1:8" ht="15" x14ac:dyDescent="0.25">
      <c r="A184" s="20" t="s">
        <v>314</v>
      </c>
      <c r="B184" s="21" t="s">
        <v>315</v>
      </c>
      <c r="C184" s="22">
        <v>30</v>
      </c>
      <c r="D184" s="23">
        <v>5.5</v>
      </c>
      <c r="E184" s="11">
        <f t="shared" si="8"/>
        <v>165</v>
      </c>
      <c r="F184" s="12">
        <v>285.45999999999998</v>
      </c>
      <c r="G184" s="13">
        <f t="shared" si="6"/>
        <v>0.28545999999999999</v>
      </c>
      <c r="H184" s="12">
        <f t="shared" si="7"/>
        <v>8.5638000000000005</v>
      </c>
    </row>
    <row r="185" spans="1:8" ht="15" x14ac:dyDescent="0.25">
      <c r="A185" s="20" t="s">
        <v>316</v>
      </c>
      <c r="B185" s="21" t="s">
        <v>317</v>
      </c>
      <c r="C185" s="22">
        <v>30</v>
      </c>
      <c r="D185" s="23">
        <v>3.8000000000000003</v>
      </c>
      <c r="E185" s="11">
        <f t="shared" si="8"/>
        <v>114.00000000000001</v>
      </c>
      <c r="F185" s="12">
        <v>0</v>
      </c>
      <c r="G185" s="13">
        <f t="shared" si="6"/>
        <v>0</v>
      </c>
      <c r="H185" s="12">
        <f t="shared" si="7"/>
        <v>0</v>
      </c>
    </row>
    <row r="186" spans="1:8" ht="15" x14ac:dyDescent="0.25">
      <c r="A186" s="20" t="s">
        <v>318</v>
      </c>
      <c r="B186" s="21" t="s">
        <v>319</v>
      </c>
      <c r="C186" s="22">
        <v>20</v>
      </c>
      <c r="D186" s="23">
        <v>2</v>
      </c>
      <c r="E186" s="11">
        <f t="shared" si="8"/>
        <v>40</v>
      </c>
      <c r="F186" s="12">
        <v>54.2</v>
      </c>
      <c r="G186" s="13">
        <f t="shared" si="6"/>
        <v>5.4200000000000005E-2</v>
      </c>
      <c r="H186" s="12">
        <f t="shared" si="7"/>
        <v>1.0840000000000001</v>
      </c>
    </row>
    <row r="187" spans="1:8" ht="15" x14ac:dyDescent="0.25">
      <c r="A187" s="20" t="s">
        <v>320</v>
      </c>
      <c r="B187" s="21" t="s">
        <v>321</v>
      </c>
      <c r="C187" s="22">
        <v>150</v>
      </c>
      <c r="D187" s="23">
        <v>0.78900000000000003</v>
      </c>
      <c r="E187" s="11">
        <f t="shared" si="8"/>
        <v>118.35000000000001</v>
      </c>
      <c r="F187" s="12">
        <v>42.74</v>
      </c>
      <c r="G187" s="13">
        <f t="shared" si="6"/>
        <v>4.274E-2</v>
      </c>
      <c r="H187" s="12">
        <f t="shared" si="7"/>
        <v>6.4109999999999996</v>
      </c>
    </row>
    <row r="188" spans="1:8" ht="15" x14ac:dyDescent="0.25">
      <c r="A188" s="20" t="s">
        <v>322</v>
      </c>
      <c r="B188" s="21" t="s">
        <v>323</v>
      </c>
      <c r="C188" s="22">
        <v>50</v>
      </c>
      <c r="D188" s="23">
        <v>1.75</v>
      </c>
      <c r="E188" s="11">
        <f t="shared" si="8"/>
        <v>87.5</v>
      </c>
      <c r="F188" s="12">
        <v>120.82</v>
      </c>
      <c r="G188" s="13">
        <f t="shared" si="6"/>
        <v>0.12082</v>
      </c>
      <c r="H188" s="12">
        <f t="shared" si="7"/>
        <v>6.0409999999999995</v>
      </c>
    </row>
    <row r="189" spans="1:8" ht="15" x14ac:dyDescent="0.25">
      <c r="A189" s="20" t="s">
        <v>978</v>
      </c>
      <c r="B189" s="21"/>
      <c r="C189" s="22"/>
      <c r="D189" s="23"/>
      <c r="E189" s="11"/>
      <c r="G189" s="13">
        <v>0.27184999999999998</v>
      </c>
      <c r="H189" s="12"/>
    </row>
    <row r="190" spans="1:8" ht="15" x14ac:dyDescent="0.25">
      <c r="A190" s="20" t="s">
        <v>1066</v>
      </c>
      <c r="B190" s="21"/>
      <c r="C190" s="22"/>
      <c r="D190" s="23"/>
      <c r="E190" s="11"/>
      <c r="G190" s="13">
        <v>0.71614999999999995</v>
      </c>
      <c r="H190" s="12"/>
    </row>
    <row r="191" spans="1:8" ht="15" x14ac:dyDescent="0.25">
      <c r="A191" s="20" t="s">
        <v>324</v>
      </c>
      <c r="B191" s="21" t="s">
        <v>325</v>
      </c>
      <c r="C191" s="22">
        <v>50</v>
      </c>
      <c r="D191" s="23">
        <v>10</v>
      </c>
      <c r="E191" s="11">
        <f t="shared" si="8"/>
        <v>500</v>
      </c>
      <c r="F191" s="12">
        <v>415.22</v>
      </c>
      <c r="G191" s="13">
        <f t="shared" si="6"/>
        <v>0.41522000000000003</v>
      </c>
      <c r="H191" s="12">
        <f t="shared" si="7"/>
        <v>20.761000000000003</v>
      </c>
    </row>
    <row r="192" spans="1:8" ht="25.5" x14ac:dyDescent="0.25">
      <c r="A192" s="20" t="s">
        <v>756</v>
      </c>
      <c r="B192" s="21" t="s">
        <v>907</v>
      </c>
      <c r="C192" s="22"/>
      <c r="D192" s="23"/>
      <c r="E192" s="11"/>
      <c r="G192" s="13">
        <v>0.14810000000000001</v>
      </c>
      <c r="H192" s="12"/>
    </row>
    <row r="193" spans="1:8" ht="15" x14ac:dyDescent="0.25">
      <c r="A193" s="20" t="s">
        <v>326</v>
      </c>
      <c r="B193" s="21" t="s">
        <v>327</v>
      </c>
      <c r="C193" s="22">
        <v>20</v>
      </c>
      <c r="D193" s="23">
        <v>21</v>
      </c>
      <c r="E193" s="11">
        <f t="shared" si="8"/>
        <v>420</v>
      </c>
      <c r="F193" s="12">
        <v>1472.68</v>
      </c>
      <c r="G193" s="13">
        <f t="shared" si="6"/>
        <v>1.47268</v>
      </c>
      <c r="H193" s="12">
        <f t="shared" si="7"/>
        <v>29.453600000000002</v>
      </c>
    </row>
    <row r="194" spans="1:8" ht="15" x14ac:dyDescent="0.25">
      <c r="A194" s="38" t="s">
        <v>328</v>
      </c>
      <c r="B194" s="39" t="s">
        <v>329</v>
      </c>
      <c r="C194" s="40">
        <v>40</v>
      </c>
      <c r="D194" s="41">
        <v>11</v>
      </c>
      <c r="E194" s="11">
        <f t="shared" si="8"/>
        <v>440</v>
      </c>
      <c r="F194" s="42">
        <v>886.1</v>
      </c>
      <c r="G194" s="43">
        <f t="shared" si="6"/>
        <v>0.8861</v>
      </c>
      <c r="H194" s="12">
        <f t="shared" si="7"/>
        <v>35.444000000000003</v>
      </c>
    </row>
    <row r="195" spans="1:8" ht="15" x14ac:dyDescent="0.25">
      <c r="A195" s="38" t="s">
        <v>989</v>
      </c>
      <c r="B195" s="39" t="s">
        <v>1014</v>
      </c>
      <c r="C195" s="40"/>
      <c r="D195" s="41"/>
      <c r="E195" s="11"/>
      <c r="F195" s="42"/>
      <c r="G195" s="43">
        <v>5.3400000000000003E-2</v>
      </c>
      <c r="H195" s="12"/>
    </row>
    <row r="196" spans="1:8" ht="15" x14ac:dyDescent="0.25">
      <c r="A196" s="20" t="s">
        <v>330</v>
      </c>
      <c r="B196" s="21" t="s">
        <v>331</v>
      </c>
      <c r="C196" s="22">
        <v>50</v>
      </c>
      <c r="D196" s="23">
        <v>16.3</v>
      </c>
      <c r="E196" s="11">
        <f t="shared" si="8"/>
        <v>815</v>
      </c>
      <c r="F196" s="12">
        <v>856.2</v>
      </c>
      <c r="G196" s="13">
        <f t="shared" si="6"/>
        <v>0.85620000000000007</v>
      </c>
      <c r="H196" s="12">
        <f t="shared" si="7"/>
        <v>42.81</v>
      </c>
    </row>
    <row r="197" spans="1:8" ht="15" x14ac:dyDescent="0.25">
      <c r="A197" s="20" t="s">
        <v>332</v>
      </c>
      <c r="B197" s="21" t="s">
        <v>333</v>
      </c>
      <c r="C197" s="22">
        <v>100</v>
      </c>
      <c r="D197" s="23">
        <v>2</v>
      </c>
      <c r="E197" s="11">
        <f t="shared" si="8"/>
        <v>200</v>
      </c>
      <c r="F197" s="12">
        <v>62.08</v>
      </c>
      <c r="G197" s="13">
        <f t="shared" si="6"/>
        <v>6.2079999999999996E-2</v>
      </c>
      <c r="H197" s="12">
        <f t="shared" si="7"/>
        <v>6.2079999999999993</v>
      </c>
    </row>
    <row r="198" spans="1:8" ht="15" x14ac:dyDescent="0.25">
      <c r="A198" s="20" t="s">
        <v>334</v>
      </c>
      <c r="B198" s="21" t="s">
        <v>335</v>
      </c>
      <c r="C198" s="22">
        <v>50</v>
      </c>
      <c r="D198" s="23">
        <v>0.97</v>
      </c>
      <c r="E198" s="11">
        <f t="shared" si="8"/>
        <v>48.5</v>
      </c>
      <c r="F198" s="12">
        <v>17.559999999999999</v>
      </c>
      <c r="G198" s="13">
        <f t="shared" si="6"/>
        <v>1.7559999999999999E-2</v>
      </c>
      <c r="H198" s="12">
        <f t="shared" si="7"/>
        <v>0.878</v>
      </c>
    </row>
    <row r="199" spans="1:8" ht="15" x14ac:dyDescent="0.25">
      <c r="A199" s="20" t="s">
        <v>336</v>
      </c>
      <c r="B199" s="21" t="s">
        <v>337</v>
      </c>
      <c r="C199" s="22">
        <v>10</v>
      </c>
      <c r="D199" s="23">
        <v>7.5</v>
      </c>
      <c r="E199" s="11">
        <f t="shared" si="8"/>
        <v>75</v>
      </c>
      <c r="F199" s="12">
        <v>109.8</v>
      </c>
      <c r="G199" s="13">
        <f t="shared" si="6"/>
        <v>0.10979999999999999</v>
      </c>
      <c r="H199" s="12">
        <f t="shared" si="7"/>
        <v>1.0979999999999999</v>
      </c>
    </row>
    <row r="200" spans="1:8" ht="15" x14ac:dyDescent="0.25">
      <c r="A200" s="20" t="s">
        <v>338</v>
      </c>
      <c r="B200" s="21" t="s">
        <v>339</v>
      </c>
      <c r="C200" s="22">
        <v>100</v>
      </c>
      <c r="D200" s="23">
        <v>0.35000000000000003</v>
      </c>
      <c r="E200" s="11">
        <f t="shared" si="8"/>
        <v>35</v>
      </c>
      <c r="F200" s="12">
        <v>3.36</v>
      </c>
      <c r="G200" s="13">
        <f t="shared" si="6"/>
        <v>3.3599999999999997E-3</v>
      </c>
      <c r="H200" s="12">
        <f t="shared" si="7"/>
        <v>0.33599999999999997</v>
      </c>
    </row>
    <row r="201" spans="1:8" ht="15" x14ac:dyDescent="0.25">
      <c r="A201" s="20" t="s">
        <v>340</v>
      </c>
      <c r="B201" s="21" t="s">
        <v>341</v>
      </c>
      <c r="C201" s="22">
        <v>20</v>
      </c>
      <c r="D201" s="23">
        <v>4</v>
      </c>
      <c r="E201" s="11">
        <f t="shared" si="8"/>
        <v>80</v>
      </c>
      <c r="F201" s="12">
        <v>106.06</v>
      </c>
      <c r="G201" s="13">
        <f t="shared" si="6"/>
        <v>0.10606</v>
      </c>
      <c r="H201" s="12">
        <f t="shared" si="7"/>
        <v>2.1212</v>
      </c>
    </row>
    <row r="202" spans="1:8" ht="15" x14ac:dyDescent="0.25">
      <c r="A202" s="20" t="s">
        <v>342</v>
      </c>
      <c r="B202" s="21" t="s">
        <v>343</v>
      </c>
      <c r="C202" s="22">
        <v>100</v>
      </c>
      <c r="D202" s="23">
        <v>1.8</v>
      </c>
      <c r="E202" s="11">
        <f t="shared" si="8"/>
        <v>180</v>
      </c>
      <c r="F202" s="12">
        <v>74.02</v>
      </c>
      <c r="G202" s="13">
        <f t="shared" si="6"/>
        <v>7.4020000000000002E-2</v>
      </c>
      <c r="H202" s="12">
        <f t="shared" si="7"/>
        <v>7.4020000000000001</v>
      </c>
    </row>
    <row r="203" spans="1:8" ht="15" x14ac:dyDescent="0.25">
      <c r="A203" s="20" t="s">
        <v>344</v>
      </c>
      <c r="B203" s="21" t="s">
        <v>345</v>
      </c>
      <c r="C203" s="22">
        <v>30</v>
      </c>
      <c r="D203" s="23">
        <v>1.9000000000000001</v>
      </c>
      <c r="E203" s="11">
        <f t="shared" si="8"/>
        <v>57.000000000000007</v>
      </c>
      <c r="F203" s="12">
        <v>302.18</v>
      </c>
      <c r="G203" s="13">
        <f t="shared" si="6"/>
        <v>0.30218</v>
      </c>
      <c r="H203" s="12">
        <f t="shared" si="7"/>
        <v>9.0654000000000003</v>
      </c>
    </row>
    <row r="204" spans="1:8" ht="15" x14ac:dyDescent="0.25">
      <c r="A204" s="20" t="s">
        <v>346</v>
      </c>
      <c r="B204" s="21" t="s">
        <v>347</v>
      </c>
      <c r="C204" s="22">
        <v>20</v>
      </c>
      <c r="D204" s="23">
        <v>8.0440000000000005</v>
      </c>
      <c r="E204" s="11">
        <f t="shared" si="8"/>
        <v>160.88</v>
      </c>
      <c r="F204" s="12">
        <v>302.39999999999998</v>
      </c>
      <c r="G204" s="13">
        <f t="shared" si="6"/>
        <v>0.3024</v>
      </c>
      <c r="H204" s="12">
        <f t="shared" si="7"/>
        <v>6.048</v>
      </c>
    </row>
    <row r="205" spans="1:8" ht="15" x14ac:dyDescent="0.25">
      <c r="A205" s="20" t="s">
        <v>348</v>
      </c>
      <c r="B205" s="21" t="s">
        <v>349</v>
      </c>
      <c r="C205" s="22">
        <v>300</v>
      </c>
      <c r="D205" s="23">
        <v>0.753</v>
      </c>
      <c r="E205" s="11">
        <f t="shared" si="8"/>
        <v>225.9</v>
      </c>
      <c r="F205" s="12">
        <v>23.38</v>
      </c>
      <c r="G205" s="13">
        <f t="shared" si="6"/>
        <v>2.3379999999999998E-2</v>
      </c>
      <c r="H205" s="12">
        <f t="shared" si="7"/>
        <v>7.0139999999999993</v>
      </c>
    </row>
    <row r="206" spans="1:8" ht="15" x14ac:dyDescent="0.25">
      <c r="A206" s="20" t="s">
        <v>350</v>
      </c>
      <c r="B206" s="21" t="s">
        <v>351</v>
      </c>
      <c r="C206" s="22">
        <v>10</v>
      </c>
      <c r="D206" s="23">
        <v>12.741</v>
      </c>
      <c r="E206" s="11">
        <f t="shared" si="8"/>
        <v>127.41</v>
      </c>
      <c r="F206" s="12">
        <v>457.44</v>
      </c>
      <c r="G206" s="13">
        <f t="shared" si="6"/>
        <v>0.45744000000000001</v>
      </c>
      <c r="H206" s="12">
        <f t="shared" si="7"/>
        <v>4.5743999999999998</v>
      </c>
    </row>
    <row r="207" spans="1:8" ht="15" x14ac:dyDescent="0.25">
      <c r="A207" s="20" t="s">
        <v>352</v>
      </c>
      <c r="B207" s="21" t="s">
        <v>353</v>
      </c>
      <c r="C207" s="22">
        <v>30</v>
      </c>
      <c r="D207" s="23">
        <v>5.0999999999999996</v>
      </c>
      <c r="E207" s="11">
        <f t="shared" si="8"/>
        <v>153</v>
      </c>
      <c r="F207" s="12">
        <v>489.48</v>
      </c>
      <c r="G207" s="13">
        <f t="shared" si="6"/>
        <v>0.48948000000000003</v>
      </c>
      <c r="H207" s="12">
        <f t="shared" si="7"/>
        <v>14.6844</v>
      </c>
    </row>
    <row r="208" spans="1:8" ht="15" x14ac:dyDescent="0.25">
      <c r="A208" s="20" t="s">
        <v>354</v>
      </c>
      <c r="B208" s="21" t="s">
        <v>355</v>
      </c>
      <c r="C208" s="22">
        <v>40</v>
      </c>
      <c r="D208" s="23">
        <v>2.222</v>
      </c>
      <c r="E208" s="11">
        <f t="shared" si="8"/>
        <v>88.88</v>
      </c>
      <c r="F208" s="12">
        <v>18.12</v>
      </c>
      <c r="G208" s="13">
        <f t="shared" si="6"/>
        <v>1.8120000000000001E-2</v>
      </c>
      <c r="H208" s="12">
        <f t="shared" si="7"/>
        <v>0.7248</v>
      </c>
    </row>
    <row r="209" spans="1:8" ht="15" x14ac:dyDescent="0.25">
      <c r="A209" s="20" t="s">
        <v>356</v>
      </c>
      <c r="B209" s="21" t="s">
        <v>357</v>
      </c>
      <c r="C209" s="22">
        <v>20</v>
      </c>
      <c r="D209" s="23">
        <v>4.7</v>
      </c>
      <c r="E209" s="11">
        <f t="shared" si="8"/>
        <v>94</v>
      </c>
      <c r="F209" s="12">
        <v>359.92</v>
      </c>
      <c r="G209" s="13">
        <f t="shared" si="6"/>
        <v>0.35992000000000002</v>
      </c>
      <c r="H209" s="12">
        <f t="shared" si="7"/>
        <v>7.1984000000000004</v>
      </c>
    </row>
    <row r="210" spans="1:8" ht="15" x14ac:dyDescent="0.25">
      <c r="A210" s="20" t="s">
        <v>358</v>
      </c>
      <c r="B210" s="21" t="s">
        <v>359</v>
      </c>
      <c r="C210" s="22">
        <v>50</v>
      </c>
      <c r="D210" s="23">
        <v>3.8000000000000003</v>
      </c>
      <c r="E210" s="11">
        <f t="shared" si="8"/>
        <v>190</v>
      </c>
      <c r="F210" s="12">
        <v>91.54</v>
      </c>
      <c r="G210" s="13">
        <f t="shared" si="6"/>
        <v>9.154000000000001E-2</v>
      </c>
      <c r="H210" s="12">
        <f t="shared" si="7"/>
        <v>4.5770000000000008</v>
      </c>
    </row>
    <row r="211" spans="1:8" ht="15" x14ac:dyDescent="0.25">
      <c r="A211" s="20" t="s">
        <v>360</v>
      </c>
      <c r="B211" s="21" t="s">
        <v>361</v>
      </c>
      <c r="C211" s="22">
        <v>10</v>
      </c>
      <c r="D211" s="23">
        <v>12.369000000000002</v>
      </c>
      <c r="E211" s="11">
        <f t="shared" si="8"/>
        <v>123.69000000000001</v>
      </c>
      <c r="F211" s="12">
        <v>373.1</v>
      </c>
      <c r="G211" s="13">
        <f t="shared" si="6"/>
        <v>0.37310000000000004</v>
      </c>
      <c r="H211" s="12">
        <f t="shared" si="7"/>
        <v>3.7310000000000003</v>
      </c>
    </row>
    <row r="212" spans="1:8" ht="15" x14ac:dyDescent="0.25">
      <c r="A212" s="20" t="s">
        <v>865</v>
      </c>
      <c r="B212" s="21"/>
      <c r="C212" s="22"/>
      <c r="D212" s="23"/>
      <c r="E212" s="11"/>
      <c r="G212" s="13">
        <v>0.12765000000000001</v>
      </c>
      <c r="H212" s="12"/>
    </row>
    <row r="213" spans="1:8" ht="15" x14ac:dyDescent="0.25">
      <c r="A213" s="20" t="s">
        <v>362</v>
      </c>
      <c r="B213" s="21" t="s">
        <v>363</v>
      </c>
      <c r="C213" s="22">
        <v>50</v>
      </c>
      <c r="D213" s="23">
        <v>0.20200000000000004</v>
      </c>
      <c r="E213" s="11">
        <f t="shared" si="8"/>
        <v>10.100000000000001</v>
      </c>
      <c r="F213" s="12">
        <v>9.64</v>
      </c>
      <c r="G213" s="13">
        <f t="shared" si="6"/>
        <v>9.640000000000001E-3</v>
      </c>
      <c r="H213" s="12">
        <f t="shared" si="7"/>
        <v>0.48200000000000004</v>
      </c>
    </row>
    <row r="214" spans="1:8" ht="15" x14ac:dyDescent="0.25">
      <c r="A214" s="20" t="s">
        <v>364</v>
      </c>
      <c r="B214" s="21" t="s">
        <v>365</v>
      </c>
      <c r="C214" s="22">
        <v>50</v>
      </c>
      <c r="D214" s="23">
        <v>1.3</v>
      </c>
      <c r="E214" s="11">
        <f t="shared" si="8"/>
        <v>65</v>
      </c>
      <c r="F214" s="12">
        <v>14.96</v>
      </c>
      <c r="G214" s="13">
        <f t="shared" si="6"/>
        <v>1.4960000000000001E-2</v>
      </c>
      <c r="H214" s="12">
        <f t="shared" si="7"/>
        <v>0.748</v>
      </c>
    </row>
    <row r="215" spans="1:8" ht="15" x14ac:dyDescent="0.25">
      <c r="A215" s="20" t="s">
        <v>366</v>
      </c>
      <c r="B215" s="21" t="s">
        <v>367</v>
      </c>
      <c r="C215" s="22">
        <v>50</v>
      </c>
      <c r="D215" s="23">
        <v>1.3</v>
      </c>
      <c r="E215" s="11">
        <f t="shared" si="8"/>
        <v>65</v>
      </c>
      <c r="F215" s="12">
        <v>14.96</v>
      </c>
      <c r="G215" s="13">
        <f t="shared" si="6"/>
        <v>1.4960000000000001E-2</v>
      </c>
      <c r="H215" s="12">
        <f t="shared" si="7"/>
        <v>0.748</v>
      </c>
    </row>
    <row r="216" spans="1:8" ht="15" x14ac:dyDescent="0.25">
      <c r="A216" s="20" t="s">
        <v>368</v>
      </c>
      <c r="B216" s="21" t="s">
        <v>369</v>
      </c>
      <c r="C216" s="22">
        <v>200</v>
      </c>
      <c r="D216" s="23">
        <v>1.35</v>
      </c>
      <c r="E216" s="11">
        <f t="shared" si="8"/>
        <v>270</v>
      </c>
      <c r="F216" s="12">
        <v>40.619999999999997</v>
      </c>
      <c r="G216" s="13">
        <f t="shared" si="6"/>
        <v>4.0619999999999996E-2</v>
      </c>
      <c r="H216" s="12">
        <f t="shared" si="7"/>
        <v>8.1239999999999988</v>
      </c>
    </row>
    <row r="217" spans="1:8" ht="15" x14ac:dyDescent="0.25">
      <c r="A217" s="20" t="s">
        <v>370</v>
      </c>
      <c r="B217" s="21" t="s">
        <v>371</v>
      </c>
      <c r="C217" s="22">
        <v>50</v>
      </c>
      <c r="D217" s="23">
        <v>7.3960000000000008</v>
      </c>
      <c r="E217" s="11">
        <f t="shared" si="8"/>
        <v>369.80000000000007</v>
      </c>
      <c r="F217" s="12">
        <v>249.92</v>
      </c>
      <c r="G217" s="13">
        <f t="shared" si="6"/>
        <v>0.24991999999999998</v>
      </c>
      <c r="H217" s="12">
        <f t="shared" si="7"/>
        <v>12.495999999999999</v>
      </c>
    </row>
    <row r="218" spans="1:8" ht="15" x14ac:dyDescent="0.25">
      <c r="A218" s="20" t="s">
        <v>372</v>
      </c>
      <c r="B218" s="21" t="s">
        <v>373</v>
      </c>
      <c r="C218" s="22">
        <v>20</v>
      </c>
      <c r="D218" s="23">
        <v>5.2</v>
      </c>
      <c r="E218" s="11">
        <f t="shared" si="8"/>
        <v>104</v>
      </c>
      <c r="F218" s="12">
        <v>131.88</v>
      </c>
      <c r="G218" s="13">
        <f t="shared" si="6"/>
        <v>0.13188</v>
      </c>
      <c r="H218" s="12">
        <f t="shared" si="7"/>
        <v>2.6375999999999999</v>
      </c>
    </row>
    <row r="219" spans="1:8" ht="15" x14ac:dyDescent="0.25">
      <c r="A219" s="20" t="s">
        <v>374</v>
      </c>
      <c r="B219" s="21" t="s">
        <v>375</v>
      </c>
      <c r="C219" s="22">
        <v>50</v>
      </c>
      <c r="D219" s="23">
        <v>8</v>
      </c>
      <c r="E219" s="11">
        <f t="shared" si="8"/>
        <v>400</v>
      </c>
      <c r="F219" s="12">
        <v>514</v>
      </c>
      <c r="G219" s="13">
        <f t="shared" si="6"/>
        <v>0.51400000000000001</v>
      </c>
      <c r="H219" s="12">
        <f t="shared" si="7"/>
        <v>25.7</v>
      </c>
    </row>
    <row r="220" spans="1:8" ht="15" x14ac:dyDescent="0.25">
      <c r="A220" s="20" t="s">
        <v>376</v>
      </c>
      <c r="B220" s="21" t="s">
        <v>377</v>
      </c>
      <c r="C220" s="22">
        <v>200</v>
      </c>
      <c r="D220" s="23">
        <v>1.7</v>
      </c>
      <c r="E220" s="11">
        <f t="shared" si="8"/>
        <v>340</v>
      </c>
      <c r="F220" s="12">
        <v>43.16</v>
      </c>
      <c r="G220" s="13">
        <f t="shared" si="6"/>
        <v>4.3159999999999997E-2</v>
      </c>
      <c r="H220" s="12">
        <f t="shared" si="7"/>
        <v>8.6319999999999997</v>
      </c>
    </row>
    <row r="221" spans="1:8" ht="15" x14ac:dyDescent="0.25">
      <c r="A221" s="20" t="s">
        <v>378</v>
      </c>
      <c r="B221" s="21" t="s">
        <v>379</v>
      </c>
      <c r="C221" s="22">
        <v>20</v>
      </c>
      <c r="D221" s="23">
        <v>2.5</v>
      </c>
      <c r="E221" s="11">
        <f t="shared" si="8"/>
        <v>50</v>
      </c>
      <c r="F221" s="12">
        <v>157.56</v>
      </c>
      <c r="G221" s="13">
        <f t="shared" si="6"/>
        <v>0.15756000000000001</v>
      </c>
      <c r="H221" s="12">
        <f t="shared" si="7"/>
        <v>3.1512000000000002</v>
      </c>
    </row>
    <row r="222" spans="1:8" ht="15" x14ac:dyDescent="0.25">
      <c r="A222" s="20" t="s">
        <v>380</v>
      </c>
      <c r="B222" s="21" t="s">
        <v>381</v>
      </c>
      <c r="C222" s="22">
        <v>20</v>
      </c>
      <c r="D222" s="23">
        <v>2.5</v>
      </c>
      <c r="E222" s="11">
        <f t="shared" si="8"/>
        <v>50</v>
      </c>
      <c r="F222" s="12">
        <v>157.56</v>
      </c>
      <c r="G222" s="13">
        <f t="shared" si="6"/>
        <v>0.15756000000000001</v>
      </c>
      <c r="H222" s="12">
        <f t="shared" si="7"/>
        <v>3.1512000000000002</v>
      </c>
    </row>
    <row r="223" spans="1:8" ht="15" x14ac:dyDescent="0.25">
      <c r="A223" s="20" t="s">
        <v>922</v>
      </c>
      <c r="B223" s="21" t="s">
        <v>382</v>
      </c>
      <c r="C223" s="22">
        <v>50</v>
      </c>
      <c r="D223" s="23">
        <v>5</v>
      </c>
      <c r="E223" s="11">
        <f t="shared" si="8"/>
        <v>250</v>
      </c>
      <c r="F223" s="12">
        <v>0</v>
      </c>
      <c r="G223" s="13">
        <v>0.53164999999999996</v>
      </c>
      <c r="H223" s="12">
        <f t="shared" si="7"/>
        <v>26.582499999999996</v>
      </c>
    </row>
    <row r="224" spans="1:8" ht="25.5" x14ac:dyDescent="0.25">
      <c r="A224" s="20" t="s">
        <v>383</v>
      </c>
      <c r="B224" s="21" t="s">
        <v>384</v>
      </c>
      <c r="C224" s="22">
        <v>50</v>
      </c>
      <c r="D224" s="23">
        <v>2.7600000000000002</v>
      </c>
      <c r="E224" s="11">
        <f t="shared" si="8"/>
        <v>138</v>
      </c>
      <c r="F224" s="12">
        <v>209.1</v>
      </c>
      <c r="G224" s="13">
        <f t="shared" ref="G224:G342" si="9">F224/1000</f>
        <v>0.20910000000000001</v>
      </c>
      <c r="H224" s="12">
        <f t="shared" ref="H224:H342" si="10">G224*C224</f>
        <v>10.455</v>
      </c>
    </row>
    <row r="225" spans="1:8" ht="15" x14ac:dyDescent="0.25">
      <c r="A225" s="20" t="s">
        <v>385</v>
      </c>
      <c r="B225" s="21" t="s">
        <v>386</v>
      </c>
      <c r="C225" s="22">
        <v>30</v>
      </c>
      <c r="D225" s="23">
        <v>9.5</v>
      </c>
      <c r="E225" s="11">
        <f t="shared" ref="E225:E343" si="11">C225*D225</f>
        <v>285</v>
      </c>
      <c r="F225" s="12">
        <v>454.34</v>
      </c>
      <c r="G225" s="13">
        <f t="shared" si="9"/>
        <v>0.45433999999999997</v>
      </c>
      <c r="H225" s="12">
        <f t="shared" si="10"/>
        <v>13.630199999999999</v>
      </c>
    </row>
    <row r="226" spans="1:8" ht="15" x14ac:dyDescent="0.25">
      <c r="A226" s="20" t="s">
        <v>387</v>
      </c>
      <c r="B226" s="21" t="s">
        <v>388</v>
      </c>
      <c r="C226" s="22">
        <v>30</v>
      </c>
      <c r="D226" s="23">
        <v>5.3</v>
      </c>
      <c r="E226" s="11">
        <f t="shared" si="11"/>
        <v>159</v>
      </c>
      <c r="F226" s="12">
        <v>529.67999999999995</v>
      </c>
      <c r="G226" s="13">
        <f t="shared" si="9"/>
        <v>0.52967999999999993</v>
      </c>
      <c r="H226" s="12">
        <f t="shared" si="10"/>
        <v>15.890399999999998</v>
      </c>
    </row>
    <row r="227" spans="1:8" ht="15" x14ac:dyDescent="0.25">
      <c r="A227" s="20" t="s">
        <v>389</v>
      </c>
      <c r="B227" s="21" t="s">
        <v>390</v>
      </c>
      <c r="C227" s="22">
        <v>50</v>
      </c>
      <c r="D227" s="23">
        <v>19.8</v>
      </c>
      <c r="E227" s="11">
        <f t="shared" si="11"/>
        <v>990</v>
      </c>
      <c r="F227" s="12">
        <v>1001.44</v>
      </c>
      <c r="G227" s="13">
        <f t="shared" si="9"/>
        <v>1.0014400000000001</v>
      </c>
      <c r="H227" s="12">
        <f t="shared" si="10"/>
        <v>50.072000000000003</v>
      </c>
    </row>
    <row r="228" spans="1:8" ht="15" x14ac:dyDescent="0.25">
      <c r="A228" s="20" t="s">
        <v>391</v>
      </c>
      <c r="B228" s="21" t="s">
        <v>392</v>
      </c>
      <c r="C228" s="22">
        <v>100</v>
      </c>
      <c r="D228" s="23">
        <v>0.9</v>
      </c>
      <c r="E228" s="11">
        <f t="shared" si="11"/>
        <v>90</v>
      </c>
      <c r="F228" s="12">
        <v>40.42</v>
      </c>
      <c r="G228" s="13">
        <f t="shared" si="9"/>
        <v>4.0420000000000005E-2</v>
      </c>
      <c r="H228" s="12">
        <f t="shared" si="10"/>
        <v>4.0420000000000007</v>
      </c>
    </row>
    <row r="229" spans="1:8" ht="15" x14ac:dyDescent="0.25">
      <c r="A229" s="20" t="s">
        <v>393</v>
      </c>
      <c r="B229" s="21" t="s">
        <v>394</v>
      </c>
      <c r="C229" s="22">
        <v>50</v>
      </c>
      <c r="D229" s="23">
        <v>9.6999999999999993</v>
      </c>
      <c r="E229" s="11">
        <f t="shared" si="11"/>
        <v>484.99999999999994</v>
      </c>
      <c r="F229" s="12">
        <v>1030.1400000000001</v>
      </c>
      <c r="G229" s="13">
        <f t="shared" si="9"/>
        <v>1.0301400000000001</v>
      </c>
      <c r="H229" s="12">
        <f t="shared" si="10"/>
        <v>51.507000000000005</v>
      </c>
    </row>
    <row r="230" spans="1:8" ht="25.5" x14ac:dyDescent="0.25">
      <c r="A230" s="20" t="s">
        <v>395</v>
      </c>
      <c r="B230" s="21" t="s">
        <v>396</v>
      </c>
      <c r="C230" s="22">
        <v>100</v>
      </c>
      <c r="D230" s="23">
        <v>1.0349999999999999</v>
      </c>
      <c r="E230" s="11">
        <f t="shared" si="11"/>
        <v>103.49999999999999</v>
      </c>
      <c r="F230" s="12">
        <v>41.1</v>
      </c>
      <c r="G230" s="13">
        <f t="shared" si="9"/>
        <v>4.1100000000000005E-2</v>
      </c>
      <c r="H230" s="12">
        <f t="shared" si="10"/>
        <v>4.1100000000000003</v>
      </c>
    </row>
    <row r="231" spans="1:8" ht="15" x14ac:dyDescent="0.25">
      <c r="A231" s="20" t="s">
        <v>397</v>
      </c>
      <c r="B231" s="21" t="s">
        <v>398</v>
      </c>
      <c r="C231" s="22">
        <v>10</v>
      </c>
      <c r="D231" s="23">
        <v>38.299999999999997</v>
      </c>
      <c r="E231" s="11">
        <f t="shared" si="11"/>
        <v>383</v>
      </c>
      <c r="F231" s="12">
        <v>0</v>
      </c>
      <c r="G231" s="13">
        <v>2.2000000000000002</v>
      </c>
      <c r="H231" s="12">
        <f t="shared" si="10"/>
        <v>22</v>
      </c>
    </row>
    <row r="232" spans="1:8" ht="15" x14ac:dyDescent="0.25">
      <c r="A232" s="20" t="s">
        <v>399</v>
      </c>
      <c r="B232" s="21" t="s">
        <v>400</v>
      </c>
      <c r="C232" s="22">
        <v>20</v>
      </c>
      <c r="D232" s="23">
        <v>15</v>
      </c>
      <c r="E232" s="11">
        <f t="shared" si="11"/>
        <v>300</v>
      </c>
      <c r="F232" s="12">
        <v>595.54</v>
      </c>
      <c r="G232" s="13">
        <f t="shared" si="9"/>
        <v>0.59553999999999996</v>
      </c>
      <c r="H232" s="12">
        <f t="shared" si="10"/>
        <v>11.910799999999998</v>
      </c>
    </row>
    <row r="233" spans="1:8" ht="15" x14ac:dyDescent="0.25">
      <c r="A233" s="20" t="s">
        <v>401</v>
      </c>
      <c r="B233" s="21" t="s">
        <v>402</v>
      </c>
      <c r="C233" s="22">
        <v>60</v>
      </c>
      <c r="D233" s="23">
        <v>0.24</v>
      </c>
      <c r="E233" s="11">
        <f t="shared" si="11"/>
        <v>14.399999999999999</v>
      </c>
      <c r="F233" s="12">
        <v>1.6</v>
      </c>
      <c r="G233" s="13">
        <f t="shared" si="9"/>
        <v>1.6000000000000001E-3</v>
      </c>
      <c r="H233" s="12">
        <f t="shared" si="10"/>
        <v>9.6000000000000002E-2</v>
      </c>
    </row>
    <row r="234" spans="1:8" ht="15" x14ac:dyDescent="0.25">
      <c r="A234" s="20" t="s">
        <v>403</v>
      </c>
      <c r="B234" s="21" t="s">
        <v>404</v>
      </c>
      <c r="C234" s="22">
        <v>60</v>
      </c>
      <c r="D234" s="23">
        <v>0.6</v>
      </c>
      <c r="E234" s="11">
        <f t="shared" si="11"/>
        <v>36</v>
      </c>
      <c r="F234" s="12">
        <v>3.28</v>
      </c>
      <c r="G234" s="13">
        <f t="shared" si="9"/>
        <v>3.2799999999999999E-3</v>
      </c>
      <c r="H234" s="12">
        <f t="shared" si="10"/>
        <v>0.1968</v>
      </c>
    </row>
    <row r="235" spans="1:8" ht="15" x14ac:dyDescent="0.25">
      <c r="A235" s="20" t="s">
        <v>405</v>
      </c>
      <c r="B235" s="21" t="s">
        <v>406</v>
      </c>
      <c r="C235" s="22">
        <v>200</v>
      </c>
      <c r="D235" s="23">
        <v>0.97</v>
      </c>
      <c r="E235" s="11">
        <f t="shared" si="11"/>
        <v>194</v>
      </c>
      <c r="F235" s="12">
        <v>51.9</v>
      </c>
      <c r="G235" s="13">
        <f t="shared" si="9"/>
        <v>5.1900000000000002E-2</v>
      </c>
      <c r="H235" s="12">
        <f t="shared" si="10"/>
        <v>10.38</v>
      </c>
    </row>
    <row r="236" spans="1:8" ht="15" x14ac:dyDescent="0.25">
      <c r="A236" s="20" t="s">
        <v>407</v>
      </c>
      <c r="B236" s="21" t="s">
        <v>408</v>
      </c>
      <c r="C236" s="22">
        <v>100</v>
      </c>
      <c r="D236" s="23">
        <v>1.377</v>
      </c>
      <c r="E236" s="11">
        <f t="shared" si="11"/>
        <v>137.69999999999999</v>
      </c>
      <c r="F236" s="12">
        <v>38.520000000000003</v>
      </c>
      <c r="G236" s="13">
        <f t="shared" si="9"/>
        <v>3.8520000000000006E-2</v>
      </c>
      <c r="H236" s="12">
        <f t="shared" si="10"/>
        <v>3.8520000000000008</v>
      </c>
    </row>
    <row r="237" spans="1:8" ht="15" x14ac:dyDescent="0.25">
      <c r="A237" s="20" t="s">
        <v>409</v>
      </c>
      <c r="B237" s="21" t="s">
        <v>410</v>
      </c>
      <c r="C237" s="22">
        <v>50</v>
      </c>
      <c r="D237" s="23">
        <v>1</v>
      </c>
      <c r="E237" s="11">
        <f t="shared" si="11"/>
        <v>50</v>
      </c>
      <c r="F237" s="12">
        <v>24.7</v>
      </c>
      <c r="G237" s="13">
        <f t="shared" si="9"/>
        <v>2.47E-2</v>
      </c>
      <c r="H237" s="12">
        <f t="shared" si="10"/>
        <v>1.2349999999999999</v>
      </c>
    </row>
    <row r="238" spans="1:8" ht="15" x14ac:dyDescent="0.25">
      <c r="A238" s="20" t="s">
        <v>411</v>
      </c>
      <c r="B238" s="21" t="s">
        <v>412</v>
      </c>
      <c r="C238" s="22">
        <v>20</v>
      </c>
      <c r="D238" s="23">
        <v>11</v>
      </c>
      <c r="E238" s="11">
        <f t="shared" si="11"/>
        <v>220</v>
      </c>
      <c r="F238" s="12">
        <v>1235.1600000000001</v>
      </c>
      <c r="G238" s="13">
        <f t="shared" si="9"/>
        <v>1.23516</v>
      </c>
      <c r="H238" s="12">
        <f t="shared" si="10"/>
        <v>24.703200000000002</v>
      </c>
    </row>
    <row r="239" spans="1:8" ht="15" x14ac:dyDescent="0.25">
      <c r="A239" s="20" t="s">
        <v>413</v>
      </c>
      <c r="B239" s="21" t="s">
        <v>414</v>
      </c>
      <c r="C239" s="22">
        <v>50</v>
      </c>
      <c r="D239" s="23">
        <v>6.5</v>
      </c>
      <c r="E239" s="11">
        <f t="shared" si="11"/>
        <v>325</v>
      </c>
      <c r="F239" s="12">
        <v>101.34</v>
      </c>
      <c r="G239" s="13">
        <f t="shared" si="9"/>
        <v>0.10134</v>
      </c>
      <c r="H239" s="12">
        <f t="shared" si="10"/>
        <v>5.0670000000000002</v>
      </c>
    </row>
    <row r="240" spans="1:8" ht="15" x14ac:dyDescent="0.25">
      <c r="A240" s="20" t="s">
        <v>415</v>
      </c>
      <c r="B240" s="21" t="s">
        <v>416</v>
      </c>
      <c r="C240" s="22">
        <v>50</v>
      </c>
      <c r="D240" s="23">
        <v>6.5</v>
      </c>
      <c r="E240" s="11">
        <f t="shared" si="11"/>
        <v>325</v>
      </c>
      <c r="F240" s="12">
        <v>101.34</v>
      </c>
      <c r="G240" s="13">
        <f t="shared" si="9"/>
        <v>0.10134</v>
      </c>
      <c r="H240" s="12">
        <f t="shared" si="10"/>
        <v>5.0670000000000002</v>
      </c>
    </row>
    <row r="241" spans="1:8" ht="15" x14ac:dyDescent="0.25">
      <c r="A241" s="20" t="s">
        <v>417</v>
      </c>
      <c r="B241" s="21" t="s">
        <v>418</v>
      </c>
      <c r="C241" s="22">
        <v>20</v>
      </c>
      <c r="D241" s="23">
        <v>11</v>
      </c>
      <c r="E241" s="11">
        <f t="shared" si="11"/>
        <v>220</v>
      </c>
      <c r="F241" s="12">
        <v>1235.1600000000001</v>
      </c>
      <c r="G241" s="13">
        <f t="shared" si="9"/>
        <v>1.23516</v>
      </c>
      <c r="H241" s="12">
        <f t="shared" si="10"/>
        <v>24.703200000000002</v>
      </c>
    </row>
    <row r="242" spans="1:8" ht="15" x14ac:dyDescent="0.25">
      <c r="A242" s="20" t="s">
        <v>419</v>
      </c>
      <c r="B242" s="21" t="s">
        <v>420</v>
      </c>
      <c r="C242" s="22">
        <v>50</v>
      </c>
      <c r="D242" s="23">
        <v>6.5</v>
      </c>
      <c r="E242" s="11">
        <f t="shared" si="11"/>
        <v>325</v>
      </c>
      <c r="F242" s="12">
        <v>120.8</v>
      </c>
      <c r="G242" s="13">
        <f t="shared" si="9"/>
        <v>0.12079999999999999</v>
      </c>
      <c r="H242" s="12">
        <f t="shared" si="10"/>
        <v>6.0399999999999991</v>
      </c>
    </row>
    <row r="243" spans="1:8" ht="15" x14ac:dyDescent="0.25">
      <c r="A243" s="20" t="s">
        <v>421</v>
      </c>
      <c r="B243" s="21" t="s">
        <v>422</v>
      </c>
      <c r="C243" s="22">
        <v>50</v>
      </c>
      <c r="D243" s="23">
        <v>1.9000000000000001</v>
      </c>
      <c r="E243" s="11">
        <f t="shared" si="11"/>
        <v>95</v>
      </c>
      <c r="F243" s="12">
        <v>230.54</v>
      </c>
      <c r="G243" s="13">
        <f t="shared" si="9"/>
        <v>0.23053999999999999</v>
      </c>
      <c r="H243" s="12">
        <f t="shared" si="10"/>
        <v>11.526999999999999</v>
      </c>
    </row>
    <row r="244" spans="1:8" ht="15" x14ac:dyDescent="0.25">
      <c r="A244" s="20" t="s">
        <v>423</v>
      </c>
      <c r="B244" s="21" t="s">
        <v>424</v>
      </c>
      <c r="C244" s="22">
        <v>5</v>
      </c>
      <c r="D244" s="23">
        <v>74</v>
      </c>
      <c r="E244" s="11">
        <f t="shared" si="11"/>
        <v>370</v>
      </c>
      <c r="F244" s="12">
        <v>5000.82</v>
      </c>
      <c r="G244" s="13">
        <f t="shared" si="9"/>
        <v>5.00082</v>
      </c>
      <c r="H244" s="12">
        <f t="shared" si="10"/>
        <v>25.004100000000001</v>
      </c>
    </row>
    <row r="245" spans="1:8" ht="15" x14ac:dyDescent="0.25">
      <c r="A245" s="20" t="s">
        <v>425</v>
      </c>
      <c r="B245" s="21" t="s">
        <v>426</v>
      </c>
      <c r="C245" s="22">
        <v>50</v>
      </c>
      <c r="D245" s="23">
        <v>2.1</v>
      </c>
      <c r="E245" s="11">
        <f t="shared" si="11"/>
        <v>105</v>
      </c>
      <c r="F245" s="12">
        <v>230.54</v>
      </c>
      <c r="G245" s="13">
        <f t="shared" si="9"/>
        <v>0.23053999999999999</v>
      </c>
      <c r="H245" s="12">
        <f t="shared" si="10"/>
        <v>11.526999999999999</v>
      </c>
    </row>
    <row r="246" spans="1:8" ht="15" x14ac:dyDescent="0.25">
      <c r="A246" s="20" t="s">
        <v>427</v>
      </c>
      <c r="B246" s="21" t="s">
        <v>428</v>
      </c>
      <c r="C246" s="22">
        <v>5</v>
      </c>
      <c r="D246" s="23">
        <v>80</v>
      </c>
      <c r="E246" s="11">
        <f t="shared" si="11"/>
        <v>400</v>
      </c>
      <c r="F246" s="12">
        <v>5000.5</v>
      </c>
      <c r="G246" s="13">
        <f t="shared" si="9"/>
        <v>5.0004999999999997</v>
      </c>
      <c r="H246" s="12">
        <f t="shared" si="10"/>
        <v>25.002499999999998</v>
      </c>
    </row>
    <row r="247" spans="1:8" ht="15" x14ac:dyDescent="0.25">
      <c r="A247" s="20" t="s">
        <v>739</v>
      </c>
      <c r="B247" s="12" t="s">
        <v>1039</v>
      </c>
      <c r="C247" s="12"/>
      <c r="D247" s="12"/>
      <c r="E247" s="12"/>
      <c r="F247" s="12">
        <v>377.5</v>
      </c>
      <c r="G247" s="53">
        <f>F247/1000</f>
        <v>0.3775</v>
      </c>
      <c r="H247" s="12"/>
    </row>
    <row r="248" spans="1:8" ht="15" x14ac:dyDescent="0.25">
      <c r="A248" s="20" t="s">
        <v>429</v>
      </c>
      <c r="B248" s="21"/>
      <c r="C248" s="22"/>
      <c r="D248" s="23"/>
      <c r="E248" s="11"/>
      <c r="G248" s="13"/>
      <c r="H248" s="12"/>
    </row>
    <row r="249" spans="1:8" ht="15" x14ac:dyDescent="0.25">
      <c r="A249" s="20" t="s">
        <v>753</v>
      </c>
      <c r="B249" s="21"/>
      <c r="C249" s="22"/>
      <c r="D249" s="23"/>
      <c r="E249" s="11"/>
      <c r="G249" s="13"/>
      <c r="H249" s="12"/>
    </row>
    <row r="250" spans="1:8" ht="15" x14ac:dyDescent="0.25">
      <c r="A250" s="20" t="s">
        <v>431</v>
      </c>
      <c r="B250" s="21"/>
      <c r="C250" s="22"/>
      <c r="D250" s="23"/>
      <c r="E250" s="11"/>
      <c r="G250" s="13">
        <v>0.125</v>
      </c>
      <c r="H250" s="12"/>
    </row>
    <row r="251" spans="1:8" ht="15" x14ac:dyDescent="0.25">
      <c r="A251" s="20" t="s">
        <v>715</v>
      </c>
      <c r="B251" s="21"/>
      <c r="C251" s="22"/>
      <c r="D251" s="23"/>
      <c r="E251" s="11"/>
      <c r="G251" s="13"/>
      <c r="H251" s="12"/>
    </row>
    <row r="252" spans="1:8" ht="15" x14ac:dyDescent="0.25">
      <c r="A252" s="20" t="s">
        <v>990</v>
      </c>
      <c r="B252" s="21" t="s">
        <v>1013</v>
      </c>
      <c r="C252" s="22"/>
      <c r="D252" s="23"/>
      <c r="E252" s="11"/>
      <c r="G252" s="13">
        <v>0.501</v>
      </c>
      <c r="H252" s="12"/>
    </row>
    <row r="253" spans="1:8" ht="15" x14ac:dyDescent="0.25">
      <c r="A253" s="20" t="s">
        <v>1011</v>
      </c>
      <c r="B253" s="21"/>
      <c r="C253" s="22"/>
      <c r="D253" s="23"/>
      <c r="E253" s="11"/>
      <c r="G253" s="13"/>
      <c r="H253" s="12"/>
    </row>
    <row r="254" spans="1:8" ht="15" x14ac:dyDescent="0.25">
      <c r="A254" s="20" t="s">
        <v>1012</v>
      </c>
      <c r="B254" s="21"/>
      <c r="C254" s="22"/>
      <c r="D254" s="23"/>
      <c r="E254" s="11"/>
      <c r="G254" s="13"/>
      <c r="H254" s="12"/>
    </row>
    <row r="255" spans="1:8" ht="15" x14ac:dyDescent="0.25">
      <c r="A255" s="44" t="s">
        <v>429</v>
      </c>
      <c r="B255" s="45" t="s">
        <v>430</v>
      </c>
      <c r="C255" s="46">
        <v>40</v>
      </c>
      <c r="D255" s="47">
        <v>5.98</v>
      </c>
      <c r="E255" s="11">
        <f t="shared" si="11"/>
        <v>239.20000000000002</v>
      </c>
      <c r="F255" s="12">
        <v>604.41999999999996</v>
      </c>
      <c r="G255" s="13">
        <f t="shared" si="9"/>
        <v>0.60441999999999996</v>
      </c>
      <c r="H255" s="12">
        <f t="shared" si="10"/>
        <v>24.1768</v>
      </c>
    </row>
    <row r="256" spans="1:8" ht="15" x14ac:dyDescent="0.25">
      <c r="A256" s="44" t="s">
        <v>431</v>
      </c>
      <c r="B256" s="45" t="s">
        <v>432</v>
      </c>
      <c r="C256" s="46">
        <v>50</v>
      </c>
      <c r="D256" s="47">
        <v>3.25</v>
      </c>
      <c r="E256" s="11">
        <f t="shared" si="11"/>
        <v>162.5</v>
      </c>
      <c r="F256" s="12">
        <v>120.66</v>
      </c>
      <c r="G256" s="13">
        <f t="shared" si="9"/>
        <v>0.12066</v>
      </c>
      <c r="H256" s="12">
        <f t="shared" si="10"/>
        <v>6.0330000000000004</v>
      </c>
    </row>
    <row r="257" spans="1:8" ht="15" x14ac:dyDescent="0.25">
      <c r="A257" s="44" t="s">
        <v>715</v>
      </c>
      <c r="B257" s="45"/>
      <c r="C257" s="46"/>
      <c r="D257" s="47"/>
      <c r="E257" s="11"/>
      <c r="G257" s="13"/>
      <c r="H257" s="12"/>
    </row>
    <row r="258" spans="1:8" ht="15" x14ac:dyDescent="0.25">
      <c r="A258" s="44" t="s">
        <v>990</v>
      </c>
      <c r="B258" s="45"/>
      <c r="C258" s="46"/>
      <c r="D258" s="47"/>
      <c r="E258" s="11"/>
      <c r="G258" s="13"/>
      <c r="H258" s="12"/>
    </row>
    <row r="259" spans="1:8" ht="15" x14ac:dyDescent="0.25">
      <c r="A259" s="44" t="s">
        <v>1011</v>
      </c>
      <c r="B259" s="45"/>
      <c r="C259" s="46"/>
      <c r="D259" s="47"/>
      <c r="E259" s="11"/>
      <c r="G259" s="13"/>
      <c r="H259" s="12"/>
    </row>
    <row r="260" spans="1:8" ht="15" x14ac:dyDescent="0.25">
      <c r="A260" s="44" t="s">
        <v>1012</v>
      </c>
      <c r="B260" s="45"/>
      <c r="C260" s="46"/>
      <c r="D260" s="47"/>
      <c r="E260" s="11"/>
      <c r="G260" s="13"/>
      <c r="H260" s="12"/>
    </row>
    <row r="261" spans="1:8" ht="15" x14ac:dyDescent="0.25">
      <c r="A261" s="44" t="s">
        <v>1285</v>
      </c>
      <c r="B261" s="45"/>
      <c r="C261" s="46"/>
      <c r="D261" s="47"/>
      <c r="E261" s="11"/>
      <c r="G261" s="13"/>
      <c r="H261" s="12"/>
    </row>
    <row r="262" spans="1:8" ht="25.5" x14ac:dyDescent="0.25">
      <c r="A262" s="44" t="s">
        <v>1264</v>
      </c>
      <c r="B262" s="45" t="s">
        <v>1290</v>
      </c>
      <c r="C262" s="46"/>
      <c r="D262" s="47"/>
      <c r="E262" s="11"/>
      <c r="G262" s="13">
        <v>1.0489999999999999</v>
      </c>
      <c r="H262" s="12"/>
    </row>
    <row r="263" spans="1:8" ht="25.5" x14ac:dyDescent="0.25">
      <c r="A263" s="44" t="s">
        <v>1254</v>
      </c>
      <c r="B263" s="45" t="s">
        <v>1291</v>
      </c>
      <c r="C263" s="46"/>
      <c r="D263" s="47"/>
      <c r="E263" s="11"/>
      <c r="G263" s="13">
        <v>1.1206499999999999</v>
      </c>
      <c r="H263" s="12"/>
    </row>
    <row r="264" spans="1:8" ht="25.5" x14ac:dyDescent="0.25">
      <c r="A264" s="44" t="s">
        <v>1286</v>
      </c>
      <c r="B264" s="45" t="s">
        <v>1292</v>
      </c>
      <c r="C264" s="46"/>
      <c r="D264" s="47"/>
      <c r="E264" s="11"/>
      <c r="G264" s="13">
        <v>1.67</v>
      </c>
      <c r="H264" s="12"/>
    </row>
    <row r="265" spans="1:8" ht="25.5" x14ac:dyDescent="0.25">
      <c r="A265" s="44" t="s">
        <v>1287</v>
      </c>
      <c r="B265" s="45" t="s">
        <v>1293</v>
      </c>
      <c r="C265" s="46"/>
      <c r="D265" s="47"/>
      <c r="E265" s="11"/>
      <c r="G265" s="13">
        <v>1.85</v>
      </c>
      <c r="H265" s="12"/>
    </row>
    <row r="266" spans="1:8" ht="15" x14ac:dyDescent="0.25">
      <c r="A266" s="44" t="s">
        <v>1288</v>
      </c>
      <c r="B266" s="45"/>
      <c r="C266" s="46"/>
      <c r="D266" s="47"/>
      <c r="E266" s="11"/>
      <c r="G266" s="13">
        <v>2.04</v>
      </c>
      <c r="H266" s="12"/>
    </row>
    <row r="267" spans="1:8" ht="15" x14ac:dyDescent="0.25">
      <c r="A267" s="44" t="s">
        <v>1289</v>
      </c>
      <c r="B267" s="45"/>
      <c r="C267" s="46"/>
      <c r="D267" s="47"/>
      <c r="E267" s="11"/>
      <c r="G267" s="13">
        <v>2.222</v>
      </c>
      <c r="H267" s="12"/>
    </row>
    <row r="268" spans="1:8" ht="15" x14ac:dyDescent="0.25">
      <c r="A268" s="20" t="s">
        <v>910</v>
      </c>
      <c r="B268" s="21" t="s">
        <v>433</v>
      </c>
      <c r="C268" s="22">
        <v>40</v>
      </c>
      <c r="D268" s="23">
        <v>5</v>
      </c>
      <c r="E268" s="11">
        <f t="shared" si="11"/>
        <v>200</v>
      </c>
      <c r="F268" s="12">
        <v>326.32</v>
      </c>
      <c r="G268" s="13">
        <f t="shared" si="9"/>
        <v>0.32632</v>
      </c>
      <c r="H268" s="12">
        <f t="shared" si="10"/>
        <v>13.0528</v>
      </c>
    </row>
    <row r="269" spans="1:8" ht="25.5" x14ac:dyDescent="0.25">
      <c r="A269" s="20" t="s">
        <v>961</v>
      </c>
      <c r="B269" s="21" t="s">
        <v>434</v>
      </c>
      <c r="C269" s="22">
        <v>200</v>
      </c>
      <c r="D269" s="23">
        <v>0.747</v>
      </c>
      <c r="E269" s="11">
        <f t="shared" si="11"/>
        <v>149.4</v>
      </c>
      <c r="F269" s="12">
        <v>28.24</v>
      </c>
      <c r="G269" s="13">
        <f t="shared" si="9"/>
        <v>2.8239999999999998E-2</v>
      </c>
      <c r="H269" s="12">
        <f t="shared" si="10"/>
        <v>5.6479999999999997</v>
      </c>
    </row>
    <row r="270" spans="1:8" ht="25.5" x14ac:dyDescent="0.25">
      <c r="A270" s="20" t="s">
        <v>960</v>
      </c>
      <c r="B270" s="21" t="s">
        <v>435</v>
      </c>
      <c r="C270" s="22">
        <v>200</v>
      </c>
      <c r="D270" s="23">
        <v>0.747</v>
      </c>
      <c r="E270" s="11">
        <f t="shared" si="11"/>
        <v>149.4</v>
      </c>
      <c r="F270" s="12">
        <v>22.96</v>
      </c>
      <c r="G270" s="13">
        <f t="shared" si="9"/>
        <v>2.2960000000000001E-2</v>
      </c>
      <c r="H270" s="12">
        <f t="shared" si="10"/>
        <v>4.5920000000000005</v>
      </c>
    </row>
    <row r="271" spans="1:8" ht="25.5" x14ac:dyDescent="0.25">
      <c r="A271" s="20" t="s">
        <v>959</v>
      </c>
      <c r="B271" s="21" t="s">
        <v>436</v>
      </c>
      <c r="C271" s="22">
        <v>200</v>
      </c>
      <c r="D271" s="23">
        <v>0.747</v>
      </c>
      <c r="E271" s="11">
        <f t="shared" si="11"/>
        <v>149.4</v>
      </c>
      <c r="F271" s="12">
        <v>30.18</v>
      </c>
      <c r="G271" s="13">
        <f t="shared" si="9"/>
        <v>3.0179999999999998E-2</v>
      </c>
      <c r="H271" s="12">
        <f t="shared" si="10"/>
        <v>6.0359999999999996</v>
      </c>
    </row>
    <row r="272" spans="1:8" ht="25.5" x14ac:dyDescent="0.25">
      <c r="A272" s="20" t="s">
        <v>956</v>
      </c>
      <c r="B272" s="21" t="s">
        <v>437</v>
      </c>
      <c r="C272" s="22">
        <v>100</v>
      </c>
      <c r="D272" s="23">
        <v>0.8</v>
      </c>
      <c r="E272" s="11">
        <f t="shared" si="11"/>
        <v>80</v>
      </c>
      <c r="F272" s="12">
        <v>57.16</v>
      </c>
      <c r="G272" s="13">
        <v>5.8900000000000001E-2</v>
      </c>
      <c r="H272" s="12">
        <f t="shared" si="10"/>
        <v>5.89</v>
      </c>
    </row>
    <row r="273" spans="1:8" ht="15" x14ac:dyDescent="0.25">
      <c r="A273" s="20" t="s">
        <v>958</v>
      </c>
      <c r="B273" s="21" t="s">
        <v>438</v>
      </c>
      <c r="C273" s="22">
        <v>100</v>
      </c>
      <c r="D273" s="23">
        <v>1.35</v>
      </c>
      <c r="E273" s="11">
        <f t="shared" si="11"/>
        <v>135</v>
      </c>
      <c r="F273" s="12">
        <v>33.1</v>
      </c>
      <c r="G273" s="13">
        <f t="shared" si="9"/>
        <v>3.3100000000000004E-2</v>
      </c>
      <c r="H273" s="12">
        <f t="shared" si="10"/>
        <v>3.3100000000000005</v>
      </c>
    </row>
    <row r="274" spans="1:8" ht="15" x14ac:dyDescent="0.25">
      <c r="A274" s="20" t="s">
        <v>786</v>
      </c>
      <c r="B274" s="21" t="s">
        <v>788</v>
      </c>
      <c r="C274" s="22">
        <v>20</v>
      </c>
      <c r="D274" s="23">
        <v>22.856000000000002</v>
      </c>
      <c r="E274" s="11">
        <f t="shared" si="11"/>
        <v>457.12</v>
      </c>
      <c r="F274" s="12">
        <v>935.08</v>
      </c>
      <c r="G274" s="13">
        <f t="shared" si="9"/>
        <v>0.93508000000000002</v>
      </c>
      <c r="H274" s="12">
        <f t="shared" si="10"/>
        <v>18.701599999999999</v>
      </c>
    </row>
    <row r="275" spans="1:8" ht="15" x14ac:dyDescent="0.25">
      <c r="A275" s="20" t="s">
        <v>1297</v>
      </c>
      <c r="B275" s="21" t="s">
        <v>1392</v>
      </c>
      <c r="C275" s="22">
        <v>100</v>
      </c>
      <c r="D275" s="23">
        <v>1.2</v>
      </c>
      <c r="E275" s="11">
        <f t="shared" si="11"/>
        <v>120</v>
      </c>
      <c r="F275" s="12">
        <v>33.840000000000003</v>
      </c>
      <c r="G275" s="13">
        <f t="shared" si="9"/>
        <v>3.3840000000000002E-2</v>
      </c>
      <c r="H275" s="12">
        <f t="shared" si="10"/>
        <v>3.3840000000000003</v>
      </c>
    </row>
    <row r="276" spans="1:8" ht="15" x14ac:dyDescent="0.25">
      <c r="A276" s="20" t="s">
        <v>727</v>
      </c>
      <c r="B276" s="21" t="s">
        <v>439</v>
      </c>
      <c r="C276" s="22">
        <v>5</v>
      </c>
      <c r="D276" s="23">
        <v>4.5</v>
      </c>
      <c r="E276" s="11">
        <f t="shared" si="11"/>
        <v>22.5</v>
      </c>
      <c r="F276" s="12">
        <v>278.64</v>
      </c>
      <c r="G276" s="13">
        <f t="shared" si="9"/>
        <v>0.27864</v>
      </c>
      <c r="H276" s="12">
        <f t="shared" si="10"/>
        <v>1.3932</v>
      </c>
    </row>
    <row r="277" spans="1:8" ht="15" x14ac:dyDescent="0.25">
      <c r="A277" s="20" t="s">
        <v>1296</v>
      </c>
      <c r="B277" s="21" t="s">
        <v>440</v>
      </c>
      <c r="C277" s="22">
        <v>20</v>
      </c>
      <c r="D277" s="23">
        <v>3.7830000000000004</v>
      </c>
      <c r="E277" s="11">
        <f t="shared" si="11"/>
        <v>75.660000000000011</v>
      </c>
      <c r="F277" s="12">
        <v>179.1</v>
      </c>
      <c r="G277" s="13">
        <f t="shared" si="9"/>
        <v>0.17909999999999998</v>
      </c>
      <c r="H277" s="12">
        <f t="shared" si="10"/>
        <v>3.5819999999999999</v>
      </c>
    </row>
    <row r="278" spans="1:8" ht="15" x14ac:dyDescent="0.25">
      <c r="A278" s="20" t="s">
        <v>1250</v>
      </c>
      <c r="B278" s="21" t="s">
        <v>441</v>
      </c>
      <c r="C278" s="22">
        <v>10</v>
      </c>
      <c r="D278" s="23">
        <v>8.75</v>
      </c>
      <c r="E278" s="11">
        <f t="shared" si="11"/>
        <v>87.5</v>
      </c>
      <c r="F278" s="12">
        <v>806.72</v>
      </c>
      <c r="G278" s="13">
        <f t="shared" si="9"/>
        <v>0.80671999999999999</v>
      </c>
      <c r="H278" s="12">
        <f t="shared" si="10"/>
        <v>8.0671999999999997</v>
      </c>
    </row>
    <row r="279" spans="1:8" ht="15" x14ac:dyDescent="0.25">
      <c r="A279" s="20" t="s">
        <v>1295</v>
      </c>
      <c r="B279" s="21" t="s">
        <v>442</v>
      </c>
      <c r="C279" s="22">
        <v>20</v>
      </c>
      <c r="D279" s="23">
        <v>6</v>
      </c>
      <c r="E279" s="11">
        <f t="shared" si="11"/>
        <v>120</v>
      </c>
      <c r="F279" s="12">
        <v>36.92</v>
      </c>
      <c r="G279" s="13">
        <f t="shared" si="9"/>
        <v>3.6920000000000001E-2</v>
      </c>
      <c r="H279" s="12">
        <f t="shared" si="10"/>
        <v>0.73840000000000006</v>
      </c>
    </row>
    <row r="280" spans="1:8" ht="25.5" x14ac:dyDescent="0.25">
      <c r="A280" s="20" t="s">
        <v>975</v>
      </c>
      <c r="B280" s="21" t="s">
        <v>443</v>
      </c>
      <c r="C280" s="22">
        <v>5</v>
      </c>
      <c r="D280" s="23">
        <v>19.989999999999998</v>
      </c>
      <c r="E280" s="11">
        <f t="shared" si="11"/>
        <v>99.949999999999989</v>
      </c>
      <c r="F280" s="12">
        <v>553.86</v>
      </c>
      <c r="G280" s="13">
        <f t="shared" si="9"/>
        <v>0.55386000000000002</v>
      </c>
      <c r="H280" s="12">
        <f t="shared" si="10"/>
        <v>2.7693000000000003</v>
      </c>
    </row>
    <row r="281" spans="1:8" ht="15" x14ac:dyDescent="0.25">
      <c r="A281" s="20" t="s">
        <v>976</v>
      </c>
      <c r="B281" s="21" t="s">
        <v>444</v>
      </c>
      <c r="C281" s="22">
        <v>10</v>
      </c>
      <c r="D281" s="23">
        <v>20</v>
      </c>
      <c r="E281" s="11">
        <f t="shared" si="11"/>
        <v>200</v>
      </c>
      <c r="F281" s="12">
        <v>401.78</v>
      </c>
      <c r="G281" s="13">
        <f t="shared" si="9"/>
        <v>0.40177999999999997</v>
      </c>
      <c r="H281" s="12">
        <f t="shared" si="10"/>
        <v>4.0177999999999994</v>
      </c>
    </row>
    <row r="282" spans="1:8" ht="15" x14ac:dyDescent="0.25">
      <c r="A282" s="20" t="s">
        <v>1402</v>
      </c>
      <c r="B282" s="21" t="s">
        <v>445</v>
      </c>
      <c r="C282" s="22">
        <v>6</v>
      </c>
      <c r="D282" s="23">
        <v>10</v>
      </c>
      <c r="E282" s="11">
        <f t="shared" si="11"/>
        <v>60</v>
      </c>
      <c r="F282" s="12">
        <v>358.44</v>
      </c>
      <c r="G282" s="13">
        <f t="shared" si="9"/>
        <v>0.35843999999999998</v>
      </c>
      <c r="H282" s="12">
        <f t="shared" si="10"/>
        <v>2.1506400000000001</v>
      </c>
    </row>
    <row r="283" spans="1:8" ht="15" x14ac:dyDescent="0.25">
      <c r="A283" s="20" t="s">
        <v>977</v>
      </c>
      <c r="B283" s="21" t="s">
        <v>446</v>
      </c>
      <c r="C283" s="22">
        <v>100</v>
      </c>
      <c r="D283" s="23">
        <v>1.095</v>
      </c>
      <c r="E283" s="11">
        <f t="shared" si="11"/>
        <v>109.5</v>
      </c>
      <c r="F283" s="12">
        <v>48.64</v>
      </c>
      <c r="G283" s="13">
        <f t="shared" si="9"/>
        <v>4.8640000000000003E-2</v>
      </c>
      <c r="H283" s="12">
        <f t="shared" si="10"/>
        <v>4.8639999999999999</v>
      </c>
    </row>
    <row r="284" spans="1:8" ht="15" x14ac:dyDescent="0.25">
      <c r="A284" s="20" t="s">
        <v>908</v>
      </c>
      <c r="B284" s="21" t="s">
        <v>447</v>
      </c>
      <c r="C284" s="22">
        <v>40</v>
      </c>
      <c r="D284" s="23">
        <v>0.98499999999999999</v>
      </c>
      <c r="E284" s="11">
        <f t="shared" si="11"/>
        <v>39.4</v>
      </c>
      <c r="F284" s="12">
        <v>42.48</v>
      </c>
      <c r="G284" s="13">
        <f t="shared" si="9"/>
        <v>4.2479999999999997E-2</v>
      </c>
      <c r="H284" s="12">
        <f t="shared" si="10"/>
        <v>1.6991999999999998</v>
      </c>
    </row>
    <row r="285" spans="1:8" ht="25.5" x14ac:dyDescent="0.25">
      <c r="A285" s="20" t="s">
        <v>1135</v>
      </c>
      <c r="B285" s="21" t="s">
        <v>448</v>
      </c>
      <c r="C285" s="22">
        <v>10</v>
      </c>
      <c r="D285" s="23">
        <v>4.5</v>
      </c>
      <c r="E285" s="11">
        <f t="shared" si="11"/>
        <v>45</v>
      </c>
      <c r="F285" s="12">
        <v>237.42</v>
      </c>
      <c r="G285" s="13">
        <v>0.24940000000000001</v>
      </c>
      <c r="H285" s="12">
        <f t="shared" si="10"/>
        <v>2.4940000000000002</v>
      </c>
    </row>
    <row r="286" spans="1:8" ht="25.5" x14ac:dyDescent="0.25">
      <c r="A286" s="20" t="s">
        <v>719</v>
      </c>
      <c r="B286" s="21" t="s">
        <v>449</v>
      </c>
      <c r="C286" s="22">
        <v>5</v>
      </c>
      <c r="D286" s="23">
        <v>30</v>
      </c>
      <c r="E286" s="11">
        <f t="shared" si="11"/>
        <v>150</v>
      </c>
      <c r="F286" s="12">
        <v>0</v>
      </c>
      <c r="G286" s="13">
        <v>0.42</v>
      </c>
      <c r="H286" s="12">
        <f t="shared" si="10"/>
        <v>2.1</v>
      </c>
    </row>
    <row r="287" spans="1:8" ht="25.5" x14ac:dyDescent="0.25">
      <c r="A287" s="20" t="s">
        <v>1206</v>
      </c>
      <c r="B287" s="21" t="s">
        <v>450</v>
      </c>
      <c r="C287" s="22">
        <v>5</v>
      </c>
      <c r="D287" s="23">
        <v>30</v>
      </c>
      <c r="E287" s="11">
        <f t="shared" si="11"/>
        <v>150</v>
      </c>
      <c r="F287" s="12">
        <v>430.78</v>
      </c>
      <c r="G287" s="13">
        <f t="shared" si="9"/>
        <v>0.43078</v>
      </c>
      <c r="H287" s="12">
        <f t="shared" si="10"/>
        <v>2.1539000000000001</v>
      </c>
    </row>
    <row r="288" spans="1:8" ht="25.5" x14ac:dyDescent="0.25">
      <c r="A288" s="20" t="s">
        <v>1207</v>
      </c>
      <c r="B288" s="21" t="s">
        <v>1399</v>
      </c>
      <c r="C288" s="22"/>
      <c r="D288" s="23"/>
      <c r="E288" s="11"/>
      <c r="G288" s="13">
        <v>0.22545999999999999</v>
      </c>
      <c r="H288" s="12"/>
    </row>
    <row r="289" spans="1:8" ht="15" x14ac:dyDescent="0.25">
      <c r="A289" s="20" t="s">
        <v>720</v>
      </c>
      <c r="B289" s="21" t="s">
        <v>1397</v>
      </c>
      <c r="C289" s="22"/>
      <c r="D289" s="23"/>
      <c r="E289" s="11"/>
      <c r="G289" s="13">
        <v>0.72170000000000001</v>
      </c>
      <c r="H289" s="12"/>
    </row>
    <row r="290" spans="1:8" ht="15" x14ac:dyDescent="0.25">
      <c r="A290" s="20" t="s">
        <v>710</v>
      </c>
      <c r="B290" s="21" t="s">
        <v>1400</v>
      </c>
      <c r="C290" s="22"/>
      <c r="D290" s="23"/>
      <c r="E290" s="11"/>
      <c r="G290" s="13">
        <v>0.1192</v>
      </c>
      <c r="H290" s="12"/>
    </row>
    <row r="291" spans="1:8" ht="15" x14ac:dyDescent="0.25">
      <c r="A291" s="20" t="s">
        <v>738</v>
      </c>
      <c r="B291" s="21" t="s">
        <v>1396</v>
      </c>
      <c r="C291" s="22"/>
      <c r="D291" s="23"/>
      <c r="E291" s="11"/>
      <c r="G291" s="13">
        <v>0.48</v>
      </c>
      <c r="H291" s="12"/>
    </row>
    <row r="292" spans="1:8" ht="15" x14ac:dyDescent="0.25">
      <c r="A292" s="20" t="s">
        <v>1210</v>
      </c>
      <c r="B292" s="21"/>
      <c r="C292" s="22"/>
      <c r="D292" s="23"/>
      <c r="E292" s="11"/>
      <c r="G292" s="13"/>
      <c r="H292" s="12"/>
    </row>
    <row r="293" spans="1:8" ht="15" x14ac:dyDescent="0.25">
      <c r="A293" s="20" t="s">
        <v>1157</v>
      </c>
      <c r="B293" s="21" t="s">
        <v>1212</v>
      </c>
      <c r="C293" s="22"/>
      <c r="D293" s="23"/>
      <c r="E293" s="11"/>
      <c r="G293" s="13">
        <v>8.2549999999999998E-2</v>
      </c>
      <c r="H293" s="12"/>
    </row>
    <row r="294" spans="1:8" ht="15" x14ac:dyDescent="0.25">
      <c r="A294" s="20" t="s">
        <v>1209</v>
      </c>
      <c r="B294" s="21" t="s">
        <v>1395</v>
      </c>
      <c r="C294" s="22"/>
      <c r="D294" s="23"/>
      <c r="E294" s="11"/>
      <c r="G294" s="13">
        <v>6.1460000000000001E-2</v>
      </c>
      <c r="H294" s="12"/>
    </row>
    <row r="295" spans="1:8" ht="25.5" x14ac:dyDescent="0.25">
      <c r="A295" s="20" t="s">
        <v>1208</v>
      </c>
      <c r="B295" s="21" t="s">
        <v>1394</v>
      </c>
      <c r="C295" s="22"/>
      <c r="D295" s="23"/>
      <c r="E295" s="11"/>
      <c r="G295" s="13">
        <v>5.6840000000000002E-2</v>
      </c>
      <c r="H295" s="12"/>
    </row>
    <row r="296" spans="1:8" ht="15" x14ac:dyDescent="0.25">
      <c r="A296" s="20" t="s">
        <v>1093</v>
      </c>
      <c r="B296" s="21" t="s">
        <v>1205</v>
      </c>
      <c r="C296" s="22"/>
      <c r="D296" s="23"/>
      <c r="E296" s="11"/>
      <c r="G296" s="13">
        <v>9.665E-2</v>
      </c>
      <c r="H296" s="12"/>
    </row>
    <row r="297" spans="1:8" ht="15" x14ac:dyDescent="0.25">
      <c r="A297" s="20" t="s">
        <v>1386</v>
      </c>
      <c r="B297" s="21" t="s">
        <v>1398</v>
      </c>
      <c r="C297" s="22"/>
      <c r="D297" s="23"/>
      <c r="E297" s="11"/>
      <c r="G297" s="13">
        <v>0.1</v>
      </c>
      <c r="H297" s="12"/>
    </row>
    <row r="298" spans="1:8" ht="15" x14ac:dyDescent="0.25">
      <c r="A298" s="20" t="s">
        <v>1149</v>
      </c>
      <c r="B298" s="21" t="s">
        <v>1211</v>
      </c>
      <c r="C298" s="22"/>
      <c r="D298" s="23"/>
      <c r="E298" s="11"/>
      <c r="G298" s="13">
        <v>0.1003</v>
      </c>
      <c r="H298" s="12"/>
    </row>
    <row r="299" spans="1:8" ht="15" x14ac:dyDescent="0.25">
      <c r="A299" s="20" t="s">
        <v>867</v>
      </c>
      <c r="B299" s="21" t="s">
        <v>1218</v>
      </c>
      <c r="C299" s="22"/>
      <c r="D299" s="23"/>
      <c r="E299" s="11"/>
      <c r="G299" s="13">
        <v>0.10062500000000001</v>
      </c>
      <c r="H299" s="12"/>
    </row>
    <row r="300" spans="1:8" ht="15" x14ac:dyDescent="0.25">
      <c r="A300" s="20" t="s">
        <v>1284</v>
      </c>
      <c r="B300" s="21" t="s">
        <v>1294</v>
      </c>
      <c r="C300" s="22"/>
      <c r="D300" s="23"/>
      <c r="E300" s="11"/>
      <c r="G300" s="13">
        <v>0.1</v>
      </c>
      <c r="H300" s="12"/>
    </row>
    <row r="301" spans="1:8" ht="25.5" x14ac:dyDescent="0.25">
      <c r="A301" s="20" t="s">
        <v>866</v>
      </c>
      <c r="B301" s="21" t="s">
        <v>1219</v>
      </c>
      <c r="C301" s="22"/>
      <c r="D301" s="23"/>
      <c r="E301" s="11"/>
      <c r="G301" s="13">
        <v>0.20155999999999999</v>
      </c>
      <c r="H301" s="12"/>
    </row>
    <row r="302" spans="1:8" ht="15" x14ac:dyDescent="0.25">
      <c r="A302" s="20" t="s">
        <v>1124</v>
      </c>
      <c r="B302" s="21" t="s">
        <v>1216</v>
      </c>
      <c r="C302" s="22"/>
      <c r="D302" s="23"/>
      <c r="E302" s="11"/>
      <c r="G302" s="13">
        <v>0.31290000000000001</v>
      </c>
      <c r="H302" s="12"/>
    </row>
    <row r="303" spans="1:8" ht="15" x14ac:dyDescent="0.25">
      <c r="A303" s="20" t="s">
        <v>1117</v>
      </c>
      <c r="B303" s="21" t="s">
        <v>1217</v>
      </c>
      <c r="C303" s="22"/>
      <c r="D303" s="23"/>
      <c r="E303" s="11"/>
      <c r="G303" s="13">
        <v>0.21629999999999999</v>
      </c>
      <c r="H303" s="12"/>
    </row>
    <row r="304" spans="1:8" ht="15" x14ac:dyDescent="0.25">
      <c r="A304" s="20"/>
      <c r="B304" s="21"/>
      <c r="C304" s="22"/>
      <c r="D304" s="23"/>
      <c r="E304" s="11"/>
      <c r="G304" s="13"/>
      <c r="H304" s="12"/>
    </row>
    <row r="305" spans="1:8" ht="15" x14ac:dyDescent="0.25">
      <c r="A305" s="20"/>
      <c r="B305" s="21"/>
      <c r="C305" s="22"/>
      <c r="D305" s="23"/>
      <c r="E305" s="11"/>
      <c r="G305" s="13"/>
      <c r="H305" s="12"/>
    </row>
    <row r="306" spans="1:8" ht="15" x14ac:dyDescent="0.25">
      <c r="A306" s="20"/>
      <c r="B306" s="21"/>
      <c r="C306" s="22"/>
      <c r="D306" s="23"/>
      <c r="E306" s="11"/>
      <c r="G306" s="13"/>
      <c r="H306" s="12"/>
    </row>
    <row r="307" spans="1:8" ht="15" x14ac:dyDescent="0.25">
      <c r="A307" s="20"/>
      <c r="B307" s="21"/>
      <c r="C307" s="22"/>
      <c r="D307" s="23"/>
      <c r="E307" s="11"/>
      <c r="G307" s="13"/>
      <c r="H307" s="12"/>
    </row>
    <row r="308" spans="1:8" ht="15" x14ac:dyDescent="0.25">
      <c r="A308" s="20"/>
      <c r="B308" s="21"/>
      <c r="C308" s="22"/>
      <c r="D308" s="23"/>
      <c r="E308" s="11"/>
      <c r="G308" s="13"/>
      <c r="H308" s="12"/>
    </row>
    <row r="309" spans="1:8" ht="15" x14ac:dyDescent="0.25">
      <c r="A309" s="20"/>
      <c r="B309" s="21"/>
      <c r="C309" s="22"/>
      <c r="D309" s="23"/>
      <c r="E309" s="11"/>
      <c r="G309" s="13"/>
      <c r="H309" s="12"/>
    </row>
    <row r="310" spans="1:8" ht="15" x14ac:dyDescent="0.25">
      <c r="A310" s="20"/>
      <c r="B310" s="21"/>
      <c r="C310" s="22"/>
      <c r="D310" s="23"/>
      <c r="E310" s="11"/>
      <c r="G310" s="13"/>
      <c r="H310" s="12"/>
    </row>
    <row r="311" spans="1:8" ht="15" x14ac:dyDescent="0.25">
      <c r="A311" s="20"/>
      <c r="B311" s="21"/>
      <c r="C311" s="22"/>
      <c r="D311" s="23"/>
      <c r="E311" s="11"/>
      <c r="G311" s="13"/>
      <c r="H311" s="12"/>
    </row>
    <row r="312" spans="1:8" ht="15" x14ac:dyDescent="0.25">
      <c r="A312" s="20" t="s">
        <v>451</v>
      </c>
      <c r="B312" s="21" t="s">
        <v>452</v>
      </c>
      <c r="C312" s="22">
        <v>50</v>
      </c>
      <c r="D312" s="23">
        <v>0.5</v>
      </c>
      <c r="E312" s="11">
        <f t="shared" si="11"/>
        <v>25</v>
      </c>
      <c r="F312" s="12">
        <v>7.98</v>
      </c>
      <c r="G312" s="13">
        <f t="shared" si="9"/>
        <v>7.980000000000001E-3</v>
      </c>
      <c r="H312" s="12">
        <f t="shared" si="10"/>
        <v>0.39900000000000002</v>
      </c>
    </row>
    <row r="313" spans="1:8" ht="15" x14ac:dyDescent="0.25">
      <c r="A313" s="20" t="s">
        <v>453</v>
      </c>
      <c r="B313" s="21" t="s">
        <v>454</v>
      </c>
      <c r="C313" s="22">
        <v>20</v>
      </c>
      <c r="D313" s="23">
        <v>0.5</v>
      </c>
      <c r="E313" s="11">
        <f t="shared" si="11"/>
        <v>10</v>
      </c>
      <c r="F313" s="12">
        <v>7.98</v>
      </c>
      <c r="G313" s="13">
        <f t="shared" si="9"/>
        <v>7.980000000000001E-3</v>
      </c>
      <c r="H313" s="12">
        <f t="shared" si="10"/>
        <v>0.15960000000000002</v>
      </c>
    </row>
    <row r="314" spans="1:8" ht="15" x14ac:dyDescent="0.25">
      <c r="A314" s="20" t="s">
        <v>455</v>
      </c>
      <c r="B314" s="21" t="s">
        <v>456</v>
      </c>
      <c r="C314" s="22">
        <v>50</v>
      </c>
      <c r="D314" s="23">
        <v>0.8</v>
      </c>
      <c r="E314" s="11">
        <f t="shared" si="11"/>
        <v>40</v>
      </c>
      <c r="F314" s="12">
        <v>33.76</v>
      </c>
      <c r="G314" s="13">
        <f t="shared" si="9"/>
        <v>3.3759999999999998E-2</v>
      </c>
      <c r="H314" s="12">
        <f t="shared" si="10"/>
        <v>1.6879999999999999</v>
      </c>
    </row>
    <row r="315" spans="1:8" ht="15" x14ac:dyDescent="0.25">
      <c r="A315" s="20" t="s">
        <v>457</v>
      </c>
      <c r="B315" s="21" t="s">
        <v>458</v>
      </c>
      <c r="C315" s="22">
        <v>50</v>
      </c>
      <c r="D315" s="23">
        <v>0.95299999999999996</v>
      </c>
      <c r="E315" s="11">
        <f t="shared" si="11"/>
        <v>47.65</v>
      </c>
      <c r="F315" s="12">
        <v>29.4</v>
      </c>
      <c r="G315" s="13">
        <f t="shared" si="9"/>
        <v>2.9399999999999999E-2</v>
      </c>
      <c r="H315" s="12">
        <f t="shared" si="10"/>
        <v>1.47</v>
      </c>
    </row>
    <row r="316" spans="1:8" ht="15" x14ac:dyDescent="0.25">
      <c r="A316" s="20" t="s">
        <v>459</v>
      </c>
      <c r="B316" s="21" t="s">
        <v>460</v>
      </c>
      <c r="C316" s="22">
        <v>10</v>
      </c>
      <c r="D316" s="23">
        <v>4.4000000000000004</v>
      </c>
      <c r="E316" s="11">
        <f t="shared" si="11"/>
        <v>44</v>
      </c>
      <c r="F316" s="12">
        <v>383.58</v>
      </c>
      <c r="G316" s="13">
        <f t="shared" si="9"/>
        <v>0.38357999999999998</v>
      </c>
      <c r="H316" s="12">
        <f t="shared" si="10"/>
        <v>3.8357999999999999</v>
      </c>
    </row>
    <row r="317" spans="1:8" ht="15" x14ac:dyDescent="0.25">
      <c r="A317" s="20" t="s">
        <v>461</v>
      </c>
      <c r="B317" s="21" t="s">
        <v>462</v>
      </c>
      <c r="C317" s="22">
        <v>10</v>
      </c>
      <c r="D317" s="23">
        <v>4.4000000000000004</v>
      </c>
      <c r="E317" s="11">
        <f t="shared" si="11"/>
        <v>44</v>
      </c>
      <c r="F317" s="12">
        <v>383.58</v>
      </c>
      <c r="G317" s="13">
        <f t="shared" si="9"/>
        <v>0.38357999999999998</v>
      </c>
      <c r="H317" s="12">
        <f t="shared" si="10"/>
        <v>3.8357999999999999</v>
      </c>
    </row>
    <row r="318" spans="1:8" ht="15" x14ac:dyDescent="0.25">
      <c r="A318" s="20" t="s">
        <v>463</v>
      </c>
      <c r="B318" s="21" t="s">
        <v>464</v>
      </c>
      <c r="C318" s="22">
        <v>10</v>
      </c>
      <c r="D318" s="23">
        <v>1.48</v>
      </c>
      <c r="E318" s="11">
        <f t="shared" si="11"/>
        <v>14.8</v>
      </c>
      <c r="F318" s="12">
        <v>177.04</v>
      </c>
      <c r="G318" s="13">
        <f t="shared" si="9"/>
        <v>0.17704</v>
      </c>
      <c r="H318" s="12">
        <f t="shared" si="10"/>
        <v>1.7704</v>
      </c>
    </row>
    <row r="319" spans="1:8" ht="15" x14ac:dyDescent="0.25">
      <c r="A319" s="20" t="s">
        <v>465</v>
      </c>
      <c r="B319" s="21" t="s">
        <v>466</v>
      </c>
      <c r="C319" s="22">
        <v>50</v>
      </c>
      <c r="D319" s="23">
        <v>0.2</v>
      </c>
      <c r="E319" s="11">
        <f t="shared" si="11"/>
        <v>10</v>
      </c>
      <c r="F319" s="12">
        <v>4.82</v>
      </c>
      <c r="G319" s="13">
        <f t="shared" si="9"/>
        <v>4.8200000000000005E-3</v>
      </c>
      <c r="H319" s="12">
        <f t="shared" si="10"/>
        <v>0.24100000000000002</v>
      </c>
    </row>
    <row r="320" spans="1:8" ht="25.5" x14ac:dyDescent="0.25">
      <c r="A320" s="20" t="s">
        <v>467</v>
      </c>
      <c r="B320" s="21" t="s">
        <v>468</v>
      </c>
      <c r="C320" s="22">
        <v>10</v>
      </c>
      <c r="D320" s="23">
        <v>1.3</v>
      </c>
      <c r="E320" s="11">
        <f t="shared" si="11"/>
        <v>13</v>
      </c>
      <c r="F320" s="12">
        <v>87.78</v>
      </c>
      <c r="G320" s="13">
        <f t="shared" si="9"/>
        <v>8.7779999999999997E-2</v>
      </c>
      <c r="H320" s="12">
        <f t="shared" si="10"/>
        <v>0.87779999999999991</v>
      </c>
    </row>
    <row r="321" spans="1:8" ht="15" x14ac:dyDescent="0.25">
      <c r="A321" s="20" t="s">
        <v>1035</v>
      </c>
      <c r="B321" s="21"/>
      <c r="C321" s="22"/>
      <c r="D321" s="23"/>
      <c r="E321" s="11"/>
      <c r="G321" s="13"/>
      <c r="H321" s="12"/>
    </row>
    <row r="322" spans="1:8" ht="15" x14ac:dyDescent="0.25">
      <c r="A322" s="20" t="s">
        <v>1031</v>
      </c>
      <c r="B322" s="21" t="s">
        <v>1038</v>
      </c>
      <c r="C322" s="22"/>
      <c r="D322" s="23"/>
      <c r="E322" s="11"/>
      <c r="G322" s="13">
        <v>0.35825000000000001</v>
      </c>
      <c r="H322" s="12"/>
    </row>
    <row r="323" spans="1:8" ht="15" x14ac:dyDescent="0.25">
      <c r="A323" s="20" t="s">
        <v>1036</v>
      </c>
      <c r="B323" s="21"/>
      <c r="C323" s="22"/>
      <c r="D323" s="23"/>
      <c r="E323" s="11"/>
      <c r="G323" s="13"/>
      <c r="H323" s="12"/>
    </row>
    <row r="324" spans="1:8" ht="15" x14ac:dyDescent="0.25">
      <c r="A324" s="20" t="s">
        <v>1037</v>
      </c>
      <c r="B324" s="21"/>
      <c r="C324" s="22"/>
      <c r="D324" s="23"/>
      <c r="E324" s="11"/>
      <c r="G324" s="13"/>
      <c r="H324" s="12"/>
    </row>
    <row r="325" spans="1:8" ht="15" x14ac:dyDescent="0.25">
      <c r="A325" s="20"/>
      <c r="B325" s="21"/>
      <c r="C325" s="22"/>
      <c r="D325" s="23"/>
      <c r="E325" s="11"/>
      <c r="G325" s="13"/>
      <c r="H325" s="12"/>
    </row>
    <row r="326" spans="1:8" ht="15" x14ac:dyDescent="0.25">
      <c r="A326" s="20"/>
      <c r="B326" s="21"/>
      <c r="C326" s="22"/>
      <c r="D326" s="23"/>
      <c r="E326" s="11"/>
      <c r="G326" s="13"/>
      <c r="H326" s="12"/>
    </row>
    <row r="327" spans="1:8" ht="15" x14ac:dyDescent="0.25">
      <c r="A327" s="20"/>
      <c r="B327" s="21"/>
      <c r="C327" s="22"/>
      <c r="D327" s="23"/>
      <c r="E327" s="11"/>
      <c r="G327" s="13"/>
      <c r="H327" s="12"/>
    </row>
    <row r="328" spans="1:8" ht="15" x14ac:dyDescent="0.25">
      <c r="A328" s="20"/>
      <c r="B328" s="21"/>
      <c r="C328" s="22"/>
      <c r="D328" s="23"/>
      <c r="E328" s="11"/>
      <c r="G328" s="13"/>
      <c r="H328" s="12"/>
    </row>
    <row r="329" spans="1:8" ht="15" x14ac:dyDescent="0.25">
      <c r="A329" s="20"/>
      <c r="B329" s="21"/>
      <c r="C329" s="22"/>
      <c r="D329" s="23"/>
      <c r="E329" s="11"/>
      <c r="G329" s="13"/>
      <c r="H329" s="12"/>
    </row>
    <row r="330" spans="1:8" ht="15" x14ac:dyDescent="0.25">
      <c r="A330" s="20"/>
      <c r="B330" s="21"/>
      <c r="C330" s="22"/>
      <c r="D330" s="23"/>
      <c r="E330" s="11"/>
      <c r="G330" s="13"/>
      <c r="H330" s="12"/>
    </row>
    <row r="331" spans="1:8" ht="15" x14ac:dyDescent="0.25">
      <c r="A331" s="20"/>
      <c r="B331" s="21"/>
      <c r="C331" s="22"/>
      <c r="D331" s="23"/>
      <c r="E331" s="11"/>
      <c r="G331" s="13"/>
      <c r="H331" s="12"/>
    </row>
    <row r="332" spans="1:8" ht="15" x14ac:dyDescent="0.25">
      <c r="A332" s="20"/>
      <c r="B332" s="21"/>
      <c r="C332" s="22"/>
      <c r="D332" s="23"/>
      <c r="E332" s="11"/>
      <c r="G332" s="13"/>
      <c r="H332" s="12"/>
    </row>
    <row r="333" spans="1:8" ht="15" x14ac:dyDescent="0.25">
      <c r="A333" s="7" t="s">
        <v>469</v>
      </c>
      <c r="B333" s="8" t="s">
        <v>470</v>
      </c>
      <c r="C333" s="9">
        <v>10</v>
      </c>
      <c r="D333" s="10">
        <v>5</v>
      </c>
      <c r="E333" s="11">
        <f t="shared" si="11"/>
        <v>50</v>
      </c>
      <c r="F333" s="12">
        <v>212.9</v>
      </c>
      <c r="G333" s="13">
        <f t="shared" si="9"/>
        <v>0.21290000000000001</v>
      </c>
      <c r="H333" s="12">
        <f t="shared" si="10"/>
        <v>2.129</v>
      </c>
    </row>
    <row r="334" spans="1:8" ht="15" x14ac:dyDescent="0.25">
      <c r="A334" s="7" t="s">
        <v>471</v>
      </c>
      <c r="B334" s="8" t="s">
        <v>472</v>
      </c>
      <c r="C334" s="9">
        <v>10</v>
      </c>
      <c r="D334" s="10">
        <v>6.1060000000000008</v>
      </c>
      <c r="E334" s="11">
        <f t="shared" si="11"/>
        <v>61.060000000000009</v>
      </c>
      <c r="G334" s="13">
        <f t="shared" si="9"/>
        <v>0</v>
      </c>
      <c r="H334" s="12">
        <f t="shared" si="10"/>
        <v>0</v>
      </c>
    </row>
    <row r="335" spans="1:8" ht="15" x14ac:dyDescent="0.25">
      <c r="A335" s="7" t="s">
        <v>473</v>
      </c>
      <c r="B335" s="8" t="s">
        <v>474</v>
      </c>
      <c r="C335" s="9">
        <v>200</v>
      </c>
      <c r="D335" s="10">
        <v>3.7250000000000001</v>
      </c>
      <c r="E335" s="11">
        <f t="shared" si="11"/>
        <v>745</v>
      </c>
      <c r="F335" s="12">
        <v>222.28</v>
      </c>
      <c r="G335" s="13">
        <f t="shared" si="9"/>
        <v>0.22228000000000001</v>
      </c>
      <c r="H335" s="12">
        <f t="shared" si="10"/>
        <v>44.456000000000003</v>
      </c>
    </row>
    <row r="336" spans="1:8" ht="15" x14ac:dyDescent="0.25">
      <c r="A336" s="7" t="s">
        <v>475</v>
      </c>
      <c r="B336" s="8" t="s">
        <v>476</v>
      </c>
      <c r="C336" s="9">
        <v>200</v>
      </c>
      <c r="D336" s="10">
        <v>3.7250000000000001</v>
      </c>
      <c r="E336" s="11">
        <f t="shared" si="11"/>
        <v>745</v>
      </c>
      <c r="F336" s="12">
        <v>236.1</v>
      </c>
      <c r="G336" s="13">
        <f t="shared" si="9"/>
        <v>0.2361</v>
      </c>
      <c r="H336" s="12">
        <f t="shared" si="10"/>
        <v>47.22</v>
      </c>
    </row>
    <row r="337" spans="1:8" ht="15" x14ac:dyDescent="0.25">
      <c r="A337" s="20" t="s">
        <v>477</v>
      </c>
      <c r="B337" s="8" t="s">
        <v>478</v>
      </c>
      <c r="C337" s="9">
        <v>5</v>
      </c>
      <c r="D337" s="10">
        <v>3.528</v>
      </c>
      <c r="E337" s="11">
        <f t="shared" si="11"/>
        <v>17.64</v>
      </c>
      <c r="F337" s="12">
        <v>0</v>
      </c>
      <c r="G337" s="13">
        <f t="shared" si="9"/>
        <v>0</v>
      </c>
      <c r="H337" s="12">
        <f t="shared" si="10"/>
        <v>0</v>
      </c>
    </row>
    <row r="338" spans="1:8" ht="15" x14ac:dyDescent="0.25">
      <c r="A338" s="20" t="s">
        <v>479</v>
      </c>
      <c r="B338" s="8" t="s">
        <v>480</v>
      </c>
      <c r="C338" s="9">
        <v>10</v>
      </c>
      <c r="D338" s="10">
        <v>3.3060000000000005</v>
      </c>
      <c r="E338" s="11">
        <f t="shared" si="11"/>
        <v>33.06</v>
      </c>
      <c r="F338" s="12">
        <v>101.12</v>
      </c>
      <c r="G338" s="13">
        <f t="shared" si="9"/>
        <v>0.10112</v>
      </c>
      <c r="H338" s="12">
        <f t="shared" si="10"/>
        <v>1.0112000000000001</v>
      </c>
    </row>
    <row r="339" spans="1:8" ht="15" x14ac:dyDescent="0.25">
      <c r="A339" s="20" t="s">
        <v>481</v>
      </c>
      <c r="B339" s="8" t="s">
        <v>482</v>
      </c>
      <c r="C339" s="9">
        <v>10</v>
      </c>
      <c r="D339" s="10">
        <v>2.8860000000000001</v>
      </c>
      <c r="E339" s="11">
        <f t="shared" si="11"/>
        <v>28.86</v>
      </c>
      <c r="F339" s="12">
        <v>0</v>
      </c>
      <c r="G339" s="13">
        <f t="shared" si="9"/>
        <v>0</v>
      </c>
      <c r="H339" s="12">
        <f t="shared" si="10"/>
        <v>0</v>
      </c>
    </row>
    <row r="340" spans="1:8" ht="15" x14ac:dyDescent="0.25">
      <c r="A340" s="20" t="s">
        <v>483</v>
      </c>
      <c r="B340" s="8" t="s">
        <v>484</v>
      </c>
      <c r="C340" s="9">
        <v>10</v>
      </c>
      <c r="D340" s="10">
        <v>2.577</v>
      </c>
      <c r="E340" s="11">
        <f t="shared" si="11"/>
        <v>25.77</v>
      </c>
      <c r="F340" s="12">
        <v>0</v>
      </c>
      <c r="G340" s="13">
        <f t="shared" si="9"/>
        <v>0</v>
      </c>
      <c r="H340" s="12">
        <f t="shared" si="10"/>
        <v>0</v>
      </c>
    </row>
    <row r="341" spans="1:8" ht="15" x14ac:dyDescent="0.25">
      <c r="A341" s="20" t="s">
        <v>485</v>
      </c>
      <c r="B341" s="8" t="s">
        <v>486</v>
      </c>
      <c r="C341" s="9">
        <v>10</v>
      </c>
      <c r="D341" s="10">
        <v>2.5209999999999999</v>
      </c>
      <c r="E341" s="11">
        <f t="shared" si="11"/>
        <v>25.21</v>
      </c>
      <c r="F341" s="12">
        <v>0</v>
      </c>
      <c r="G341" s="13">
        <f t="shared" si="9"/>
        <v>0</v>
      </c>
      <c r="H341" s="12">
        <f t="shared" si="10"/>
        <v>0</v>
      </c>
    </row>
    <row r="342" spans="1:8" ht="15" x14ac:dyDescent="0.25">
      <c r="A342" s="20" t="s">
        <v>487</v>
      </c>
      <c r="B342" s="8" t="s">
        <v>488</v>
      </c>
      <c r="C342" s="9">
        <v>10</v>
      </c>
      <c r="D342" s="10">
        <v>2.363</v>
      </c>
      <c r="E342" s="11">
        <f t="shared" si="11"/>
        <v>23.63</v>
      </c>
      <c r="F342" s="12">
        <v>0</v>
      </c>
      <c r="G342" s="13">
        <f t="shared" si="9"/>
        <v>0</v>
      </c>
      <c r="H342" s="12">
        <f t="shared" si="10"/>
        <v>0</v>
      </c>
    </row>
    <row r="343" spans="1:8" ht="15" x14ac:dyDescent="0.25">
      <c r="A343" s="20" t="s">
        <v>489</v>
      </c>
      <c r="B343" s="8" t="s">
        <v>490</v>
      </c>
      <c r="C343" s="9">
        <v>20</v>
      </c>
      <c r="D343" s="10">
        <v>2.2519999999999998</v>
      </c>
      <c r="E343" s="11">
        <f t="shared" si="11"/>
        <v>45.039999999999992</v>
      </c>
      <c r="F343" s="12">
        <v>0</v>
      </c>
      <c r="G343" s="13">
        <f t="shared" ref="G343:G376" si="12">F343/1000</f>
        <v>0</v>
      </c>
      <c r="H343" s="12">
        <f t="shared" ref="H343:H363" si="13">G343*C343</f>
        <v>0</v>
      </c>
    </row>
    <row r="344" spans="1:8" ht="15" x14ac:dyDescent="0.25">
      <c r="A344" s="20" t="s">
        <v>491</v>
      </c>
      <c r="B344" s="8" t="s">
        <v>492</v>
      </c>
      <c r="C344" s="9">
        <v>10</v>
      </c>
      <c r="D344" s="10">
        <v>2.0379999999999998</v>
      </c>
      <c r="E344" s="11">
        <f t="shared" ref="E344:E363" si="14">C344*D344</f>
        <v>20.38</v>
      </c>
      <c r="F344" s="12">
        <v>46.56</v>
      </c>
      <c r="G344" s="13">
        <f t="shared" si="12"/>
        <v>4.6560000000000004E-2</v>
      </c>
      <c r="H344" s="12">
        <f t="shared" si="13"/>
        <v>0.46560000000000001</v>
      </c>
    </row>
    <row r="345" spans="1:8" ht="15" x14ac:dyDescent="0.25">
      <c r="A345" s="20" t="s">
        <v>493</v>
      </c>
      <c r="B345" s="8" t="s">
        <v>494</v>
      </c>
      <c r="C345" s="9">
        <v>2</v>
      </c>
      <c r="D345" s="10">
        <v>6.2</v>
      </c>
      <c r="E345" s="11">
        <f t="shared" si="14"/>
        <v>12.4</v>
      </c>
      <c r="F345" s="12">
        <v>0</v>
      </c>
      <c r="G345" s="13">
        <f t="shared" si="12"/>
        <v>0</v>
      </c>
      <c r="H345" s="12">
        <f t="shared" si="13"/>
        <v>0</v>
      </c>
    </row>
    <row r="346" spans="1:8" ht="15" x14ac:dyDescent="0.25">
      <c r="A346" s="20" t="s">
        <v>495</v>
      </c>
      <c r="B346" s="8" t="s">
        <v>496</v>
      </c>
      <c r="C346" s="9">
        <v>20</v>
      </c>
      <c r="D346" s="10">
        <v>1.84</v>
      </c>
      <c r="E346" s="11">
        <f t="shared" si="14"/>
        <v>36.800000000000004</v>
      </c>
      <c r="F346" s="12">
        <v>0</v>
      </c>
      <c r="G346" s="13">
        <f t="shared" si="12"/>
        <v>0</v>
      </c>
      <c r="H346" s="12">
        <f t="shared" si="13"/>
        <v>0</v>
      </c>
    </row>
    <row r="347" spans="1:8" ht="15" x14ac:dyDescent="0.25">
      <c r="A347" s="20" t="s">
        <v>497</v>
      </c>
      <c r="B347" s="8" t="s">
        <v>498</v>
      </c>
      <c r="C347" s="9">
        <v>20</v>
      </c>
      <c r="D347" s="10">
        <v>3.2</v>
      </c>
      <c r="E347" s="11">
        <f t="shared" si="14"/>
        <v>64</v>
      </c>
      <c r="F347" s="12">
        <v>0</v>
      </c>
      <c r="G347" s="13">
        <f t="shared" si="12"/>
        <v>0</v>
      </c>
      <c r="H347" s="12">
        <f t="shared" si="13"/>
        <v>0</v>
      </c>
    </row>
    <row r="348" spans="1:8" ht="15" x14ac:dyDescent="0.25">
      <c r="A348" s="20" t="s">
        <v>499</v>
      </c>
      <c r="B348" s="8" t="s">
        <v>500</v>
      </c>
      <c r="C348" s="9">
        <v>20</v>
      </c>
      <c r="D348" s="10">
        <v>2.98</v>
      </c>
      <c r="E348" s="11">
        <f t="shared" si="14"/>
        <v>59.6</v>
      </c>
      <c r="F348" s="12">
        <v>64.680000000000007</v>
      </c>
      <c r="G348" s="13">
        <f t="shared" si="12"/>
        <v>6.4680000000000001E-2</v>
      </c>
      <c r="H348" s="12">
        <f t="shared" si="13"/>
        <v>1.2936000000000001</v>
      </c>
    </row>
    <row r="349" spans="1:8" ht="15" x14ac:dyDescent="0.25">
      <c r="A349" s="20" t="s">
        <v>501</v>
      </c>
      <c r="B349" s="8" t="s">
        <v>502</v>
      </c>
      <c r="C349" s="9">
        <v>30</v>
      </c>
      <c r="D349" s="10">
        <v>2.5</v>
      </c>
      <c r="E349" s="11">
        <f t="shared" si="14"/>
        <v>75</v>
      </c>
      <c r="F349" s="12">
        <v>48.54</v>
      </c>
      <c r="G349" s="13">
        <f t="shared" si="12"/>
        <v>4.854E-2</v>
      </c>
      <c r="H349" s="12">
        <f t="shared" si="13"/>
        <v>1.4561999999999999</v>
      </c>
    </row>
    <row r="350" spans="1:8" ht="15" x14ac:dyDescent="0.25">
      <c r="A350" s="20" t="s">
        <v>503</v>
      </c>
      <c r="B350" s="8" t="s">
        <v>504</v>
      </c>
      <c r="C350" s="9">
        <v>30</v>
      </c>
      <c r="D350" s="10">
        <v>2.5499999999999998</v>
      </c>
      <c r="E350" s="11">
        <f t="shared" si="14"/>
        <v>76.5</v>
      </c>
      <c r="F350" s="12">
        <v>55.02</v>
      </c>
      <c r="G350" s="13">
        <f t="shared" si="12"/>
        <v>5.5020000000000006E-2</v>
      </c>
      <c r="H350" s="12">
        <f t="shared" si="13"/>
        <v>1.6506000000000003</v>
      </c>
    </row>
    <row r="351" spans="1:8" ht="15" x14ac:dyDescent="0.25">
      <c r="A351" s="20" t="s">
        <v>505</v>
      </c>
      <c r="B351" s="8" t="s">
        <v>506</v>
      </c>
      <c r="C351" s="9">
        <v>30</v>
      </c>
      <c r="D351" s="10">
        <v>2.72</v>
      </c>
      <c r="E351" s="11">
        <f t="shared" si="14"/>
        <v>81.600000000000009</v>
      </c>
      <c r="F351" s="12">
        <v>67.7</v>
      </c>
      <c r="G351" s="13">
        <f t="shared" si="12"/>
        <v>6.7699999999999996E-2</v>
      </c>
      <c r="H351" s="12">
        <f t="shared" si="13"/>
        <v>2.0309999999999997</v>
      </c>
    </row>
    <row r="352" spans="1:8" ht="15" x14ac:dyDescent="0.25">
      <c r="A352" s="20" t="s">
        <v>507</v>
      </c>
      <c r="B352" s="8" t="s">
        <v>508</v>
      </c>
      <c r="C352" s="9">
        <v>30</v>
      </c>
      <c r="D352" s="10">
        <v>3.4</v>
      </c>
      <c r="E352" s="11">
        <f t="shared" si="14"/>
        <v>102</v>
      </c>
      <c r="F352" s="12">
        <v>82.78</v>
      </c>
      <c r="G352" s="13">
        <f t="shared" si="12"/>
        <v>8.2780000000000006E-2</v>
      </c>
      <c r="H352" s="12">
        <f t="shared" si="13"/>
        <v>2.4834000000000001</v>
      </c>
    </row>
    <row r="353" spans="1:8" ht="15" x14ac:dyDescent="0.25">
      <c r="A353" s="20" t="s">
        <v>509</v>
      </c>
      <c r="B353" s="8" t="s">
        <v>510</v>
      </c>
      <c r="C353" s="9">
        <v>30</v>
      </c>
      <c r="D353" s="10">
        <v>3.65</v>
      </c>
      <c r="E353" s="11">
        <f t="shared" si="14"/>
        <v>109.5</v>
      </c>
      <c r="F353" s="12">
        <v>0</v>
      </c>
      <c r="G353" s="13">
        <f t="shared" si="12"/>
        <v>0</v>
      </c>
      <c r="H353" s="12">
        <f t="shared" si="13"/>
        <v>0</v>
      </c>
    </row>
    <row r="354" spans="1:8" ht="15" x14ac:dyDescent="0.25">
      <c r="A354" s="20" t="s">
        <v>511</v>
      </c>
      <c r="B354" s="8" t="s">
        <v>512</v>
      </c>
      <c r="C354" s="9">
        <v>30</v>
      </c>
      <c r="D354" s="10">
        <v>3.85</v>
      </c>
      <c r="E354" s="11">
        <f t="shared" si="14"/>
        <v>115.5</v>
      </c>
      <c r="F354" s="12">
        <v>116.38</v>
      </c>
      <c r="G354" s="13">
        <f t="shared" si="12"/>
        <v>0.11638</v>
      </c>
      <c r="H354" s="12">
        <f t="shared" si="13"/>
        <v>3.4914000000000001</v>
      </c>
    </row>
    <row r="355" spans="1:8" ht="15" x14ac:dyDescent="0.25">
      <c r="A355" s="20" t="s">
        <v>513</v>
      </c>
      <c r="B355" s="8" t="s">
        <v>514</v>
      </c>
      <c r="C355" s="9">
        <v>20</v>
      </c>
      <c r="D355" s="10">
        <v>3.45</v>
      </c>
      <c r="E355" s="11">
        <f t="shared" si="14"/>
        <v>69</v>
      </c>
      <c r="F355" s="12">
        <v>0</v>
      </c>
      <c r="G355" s="13">
        <f t="shared" si="12"/>
        <v>0</v>
      </c>
      <c r="H355" s="12">
        <f t="shared" si="13"/>
        <v>0</v>
      </c>
    </row>
    <row r="356" spans="1:8" ht="15" x14ac:dyDescent="0.25">
      <c r="A356" s="20" t="s">
        <v>515</v>
      </c>
      <c r="B356" s="8" t="s">
        <v>516</v>
      </c>
      <c r="C356" s="9">
        <v>5</v>
      </c>
      <c r="D356" s="10">
        <v>4.5</v>
      </c>
      <c r="E356" s="11">
        <f t="shared" si="14"/>
        <v>22.5</v>
      </c>
      <c r="F356" s="12">
        <v>0</v>
      </c>
      <c r="G356" s="13">
        <f t="shared" si="12"/>
        <v>0</v>
      </c>
      <c r="H356" s="12">
        <f t="shared" si="13"/>
        <v>0</v>
      </c>
    </row>
    <row r="357" spans="1:8" ht="15" x14ac:dyDescent="0.25">
      <c r="A357" s="20" t="s">
        <v>1053</v>
      </c>
      <c r="B357" s="8" t="s">
        <v>518</v>
      </c>
      <c r="C357" s="9">
        <v>5</v>
      </c>
      <c r="D357" s="10">
        <v>3.9460000000000002</v>
      </c>
      <c r="E357" s="11">
        <f t="shared" si="14"/>
        <v>19.73</v>
      </c>
      <c r="F357" s="12">
        <v>0</v>
      </c>
      <c r="G357" s="13">
        <v>9.5000000000000001E-2</v>
      </c>
      <c r="H357" s="12">
        <f t="shared" si="13"/>
        <v>0.47499999999999998</v>
      </c>
    </row>
    <row r="358" spans="1:8" ht="15" x14ac:dyDescent="0.25">
      <c r="A358" s="20" t="s">
        <v>1214</v>
      </c>
      <c r="B358" s="8" t="s">
        <v>520</v>
      </c>
      <c r="C358" s="9">
        <v>50</v>
      </c>
      <c r="D358" s="10">
        <v>8.75</v>
      </c>
      <c r="E358" s="11">
        <f t="shared" si="14"/>
        <v>437.5</v>
      </c>
      <c r="F358" s="12">
        <v>0</v>
      </c>
      <c r="G358" s="13">
        <f t="shared" si="12"/>
        <v>0</v>
      </c>
      <c r="H358" s="12">
        <f t="shared" si="13"/>
        <v>0</v>
      </c>
    </row>
    <row r="359" spans="1:8" ht="15" x14ac:dyDescent="0.25">
      <c r="A359" s="20" t="s">
        <v>1141</v>
      </c>
      <c r="B359" s="8" t="s">
        <v>522</v>
      </c>
      <c r="C359" s="9">
        <v>50</v>
      </c>
      <c r="D359" s="10">
        <v>5.3879999999999999</v>
      </c>
      <c r="E359" s="11">
        <f t="shared" si="14"/>
        <v>269.39999999999998</v>
      </c>
      <c r="F359" s="12">
        <v>410.14</v>
      </c>
      <c r="G359" s="13">
        <f t="shared" si="12"/>
        <v>0.41014</v>
      </c>
      <c r="H359" s="12">
        <f t="shared" si="13"/>
        <v>20.507000000000001</v>
      </c>
    </row>
    <row r="360" spans="1:8" ht="15" x14ac:dyDescent="0.25">
      <c r="A360" s="20" t="s">
        <v>523</v>
      </c>
      <c r="B360" s="8" t="s">
        <v>524</v>
      </c>
      <c r="C360" s="9">
        <v>5</v>
      </c>
      <c r="D360" s="10">
        <v>5.8</v>
      </c>
      <c r="E360" s="11">
        <f t="shared" si="14"/>
        <v>29</v>
      </c>
      <c r="F360" s="12">
        <v>0</v>
      </c>
      <c r="G360" s="13">
        <f t="shared" si="12"/>
        <v>0</v>
      </c>
      <c r="H360" s="12">
        <f t="shared" si="13"/>
        <v>0</v>
      </c>
    </row>
    <row r="361" spans="1:8" ht="15" x14ac:dyDescent="0.25">
      <c r="A361" s="20" t="s">
        <v>525</v>
      </c>
      <c r="B361" s="8" t="s">
        <v>526</v>
      </c>
      <c r="C361" s="9">
        <v>5</v>
      </c>
      <c r="D361" s="10">
        <v>6.2</v>
      </c>
      <c r="E361" s="11">
        <f t="shared" si="14"/>
        <v>31</v>
      </c>
      <c r="F361" s="12">
        <v>0</v>
      </c>
      <c r="G361" s="13">
        <f t="shared" si="12"/>
        <v>0</v>
      </c>
      <c r="H361" s="12">
        <f t="shared" si="13"/>
        <v>0</v>
      </c>
    </row>
    <row r="362" spans="1:8" ht="15" x14ac:dyDescent="0.25">
      <c r="A362" s="20" t="s">
        <v>527</v>
      </c>
      <c r="B362" s="8" t="s">
        <v>528</v>
      </c>
      <c r="C362" s="9">
        <v>2</v>
      </c>
      <c r="D362" s="10">
        <v>5.8</v>
      </c>
      <c r="E362" s="11">
        <f t="shared" si="14"/>
        <v>11.6</v>
      </c>
      <c r="F362" s="12">
        <v>0</v>
      </c>
      <c r="G362" s="13">
        <f t="shared" si="12"/>
        <v>0</v>
      </c>
      <c r="H362" s="12">
        <f t="shared" si="13"/>
        <v>0</v>
      </c>
    </row>
    <row r="363" spans="1:8" ht="15" x14ac:dyDescent="0.25">
      <c r="A363" s="20" t="s">
        <v>529</v>
      </c>
      <c r="B363" s="8" t="s">
        <v>530</v>
      </c>
      <c r="C363" s="9">
        <v>2</v>
      </c>
      <c r="D363" s="10">
        <v>8.1999999999999993</v>
      </c>
      <c r="E363" s="11">
        <f t="shared" si="14"/>
        <v>16.399999999999999</v>
      </c>
      <c r="F363" s="12">
        <v>0</v>
      </c>
      <c r="G363" s="13">
        <f t="shared" si="12"/>
        <v>0</v>
      </c>
      <c r="H363" s="12">
        <f t="shared" si="13"/>
        <v>0</v>
      </c>
    </row>
    <row r="364" spans="1:8" ht="15" x14ac:dyDescent="0.25">
      <c r="A364" s="73"/>
      <c r="B364" s="8"/>
      <c r="C364" s="9"/>
      <c r="D364" s="74"/>
      <c r="E364" s="11"/>
      <c r="G364" s="13"/>
      <c r="H364" s="12"/>
    </row>
    <row r="365" spans="1:8" ht="15" x14ac:dyDescent="0.25">
      <c r="A365" s="73"/>
      <c r="B365" s="8"/>
      <c r="C365" s="9"/>
      <c r="D365" s="74"/>
      <c r="E365" s="11"/>
      <c r="G365" s="13"/>
      <c r="H365" s="12"/>
    </row>
    <row r="366" spans="1:8" ht="15" x14ac:dyDescent="0.25">
      <c r="A366" s="73"/>
      <c r="B366" s="8"/>
      <c r="C366" s="9"/>
      <c r="D366" s="74"/>
      <c r="E366" s="11"/>
      <c r="G366" s="13"/>
      <c r="H366" s="12"/>
    </row>
    <row r="367" spans="1:8" ht="15" x14ac:dyDescent="0.25">
      <c r="A367" s="73"/>
      <c r="B367" s="8"/>
      <c r="C367" s="9"/>
      <c r="D367" s="74"/>
      <c r="E367" s="11"/>
      <c r="G367" s="13"/>
      <c r="H367" s="12"/>
    </row>
    <row r="368" spans="1:8" ht="15" x14ac:dyDescent="0.25">
      <c r="A368" s="73"/>
      <c r="B368" s="8"/>
      <c r="C368" s="9"/>
      <c r="D368" s="74"/>
      <c r="E368" s="11"/>
      <c r="G368" s="13"/>
      <c r="H368" s="12"/>
    </row>
    <row r="369" spans="1:8" ht="15" x14ac:dyDescent="0.25">
      <c r="A369" s="73"/>
      <c r="B369" s="8"/>
      <c r="C369" s="9"/>
      <c r="D369" s="74"/>
      <c r="E369" s="11"/>
      <c r="G369" s="13"/>
      <c r="H369" s="12"/>
    </row>
    <row r="370" spans="1:8" ht="15" x14ac:dyDescent="0.25">
      <c r="A370" s="73"/>
      <c r="B370" s="8"/>
      <c r="C370" s="9"/>
      <c r="D370" s="74"/>
      <c r="E370" s="11"/>
      <c r="G370" s="13"/>
      <c r="H370" s="12"/>
    </row>
    <row r="371" spans="1:8" ht="15" x14ac:dyDescent="0.25">
      <c r="A371" s="73"/>
      <c r="B371" s="8"/>
      <c r="C371" s="9"/>
      <c r="D371" s="74"/>
      <c r="E371" s="11"/>
      <c r="G371" s="13"/>
      <c r="H371" s="12"/>
    </row>
    <row r="372" spans="1:8" ht="15" x14ac:dyDescent="0.25">
      <c r="A372" s="73"/>
      <c r="B372" s="8"/>
      <c r="C372" s="9"/>
      <c r="D372" s="74"/>
      <c r="E372" s="11"/>
      <c r="G372" s="13"/>
      <c r="H372" s="12"/>
    </row>
    <row r="373" spans="1:8" ht="15" x14ac:dyDescent="0.25">
      <c r="A373" s="73"/>
      <c r="B373" s="8"/>
      <c r="C373" s="9"/>
      <c r="D373" s="74"/>
      <c r="E373" s="11"/>
      <c r="G373" s="13"/>
      <c r="H373" s="12"/>
    </row>
    <row r="374" spans="1:8" ht="15" x14ac:dyDescent="0.25">
      <c r="A374" s="73"/>
      <c r="B374" s="8"/>
      <c r="C374" s="9"/>
      <c r="D374" s="74"/>
      <c r="E374" s="11"/>
      <c r="G374" s="13"/>
      <c r="H374" s="12"/>
    </row>
    <row r="375" spans="1:8" ht="15" x14ac:dyDescent="0.25">
      <c r="A375" s="73"/>
      <c r="B375" s="8"/>
      <c r="C375" s="9"/>
      <c r="D375" s="74"/>
      <c r="E375" s="11"/>
      <c r="G375" s="13"/>
      <c r="H375" s="12"/>
    </row>
    <row r="376" spans="1:8" ht="15" x14ac:dyDescent="0.25">
      <c r="A376" s="48" t="s">
        <v>531</v>
      </c>
      <c r="B376" s="9">
        <v>1</v>
      </c>
      <c r="C376" s="10">
        <v>0</v>
      </c>
      <c r="D376" s="11">
        <f t="shared" ref="D376" si="15">B376*C376</f>
        <v>0</v>
      </c>
      <c r="E376" s="12"/>
      <c r="F376" s="12">
        <v>3000.16</v>
      </c>
      <c r="G376" s="13">
        <f t="shared" si="12"/>
        <v>3.0001599999999997</v>
      </c>
      <c r="H376" s="12">
        <f>G376*B376</f>
        <v>3.0001599999999997</v>
      </c>
    </row>
    <row r="377" spans="1:8" ht="20.100000000000001" customHeight="1" x14ac:dyDescent="0.25">
      <c r="A377" s="49" t="s">
        <v>532</v>
      </c>
      <c r="B377" s="49" t="s">
        <v>533</v>
      </c>
      <c r="C377" s="12"/>
      <c r="D377" s="10">
        <v>4.2329999999999997</v>
      </c>
      <c r="E377" s="12"/>
      <c r="G377" s="13"/>
      <c r="H377" s="12"/>
    </row>
    <row r="378" spans="1:8" ht="20.100000000000001" customHeight="1" x14ac:dyDescent="0.25">
      <c r="A378" s="49" t="s">
        <v>477</v>
      </c>
      <c r="B378" s="49" t="s">
        <v>478</v>
      </c>
      <c r="C378" s="12"/>
      <c r="D378" s="10">
        <v>3.528</v>
      </c>
      <c r="E378" s="12"/>
      <c r="G378" s="13"/>
      <c r="H378" s="12"/>
    </row>
    <row r="379" spans="1:8" ht="20.100000000000001" customHeight="1" x14ac:dyDescent="0.25">
      <c r="A379" s="49" t="s">
        <v>479</v>
      </c>
      <c r="B379" s="49" t="s">
        <v>480</v>
      </c>
      <c r="C379" s="12"/>
      <c r="D379" s="10">
        <v>3.3060000000000005</v>
      </c>
      <c r="E379" s="12"/>
      <c r="G379" s="13"/>
      <c r="H379" s="12"/>
    </row>
    <row r="380" spans="1:8" ht="20.100000000000001" customHeight="1" x14ac:dyDescent="0.25">
      <c r="A380" s="49" t="s">
        <v>481</v>
      </c>
      <c r="B380" s="49" t="s">
        <v>482</v>
      </c>
      <c r="C380" s="12"/>
      <c r="D380" s="10">
        <v>2.8860000000000001</v>
      </c>
      <c r="E380" s="12"/>
      <c r="G380" s="13"/>
      <c r="H380" s="12"/>
    </row>
    <row r="381" spans="1:8" ht="20.100000000000001" customHeight="1" x14ac:dyDescent="0.25">
      <c r="A381" s="49" t="s">
        <v>483</v>
      </c>
      <c r="B381" s="49" t="s">
        <v>484</v>
      </c>
      <c r="C381" s="12"/>
      <c r="D381" s="10">
        <v>2.577</v>
      </c>
      <c r="E381" s="12"/>
      <c r="G381" s="13"/>
      <c r="H381" s="12"/>
    </row>
    <row r="382" spans="1:8" ht="20.100000000000001" customHeight="1" x14ac:dyDescent="0.25">
      <c r="A382" s="49" t="s">
        <v>485</v>
      </c>
      <c r="B382" s="49" t="s">
        <v>486</v>
      </c>
      <c r="C382" s="12"/>
      <c r="D382" s="10">
        <v>2.5209999999999999</v>
      </c>
      <c r="E382" s="12"/>
      <c r="G382" s="13"/>
      <c r="H382" s="12"/>
    </row>
    <row r="383" spans="1:8" ht="20.100000000000001" customHeight="1" x14ac:dyDescent="0.25">
      <c r="A383" s="49" t="s">
        <v>487</v>
      </c>
      <c r="B383" s="49" t="s">
        <v>488</v>
      </c>
      <c r="C383" s="12"/>
      <c r="D383" s="10">
        <v>2.363</v>
      </c>
      <c r="E383" s="12"/>
      <c r="G383" s="13"/>
      <c r="H383" s="12"/>
    </row>
    <row r="384" spans="1:8" ht="20.100000000000001" customHeight="1" x14ac:dyDescent="0.25">
      <c r="A384" s="49" t="s">
        <v>489</v>
      </c>
      <c r="B384" s="49" t="s">
        <v>490</v>
      </c>
      <c r="C384" s="12"/>
      <c r="D384" s="10">
        <v>2.2519999999999998</v>
      </c>
      <c r="E384" s="12"/>
      <c r="G384" s="13"/>
      <c r="H384" s="12"/>
    </row>
    <row r="385" spans="1:8" ht="20.100000000000001" customHeight="1" x14ac:dyDescent="0.25">
      <c r="A385" s="49" t="s">
        <v>491</v>
      </c>
      <c r="B385" s="49" t="s">
        <v>492</v>
      </c>
      <c r="C385" s="12"/>
      <c r="D385" s="10">
        <v>2.0379999999999998</v>
      </c>
      <c r="E385" s="12"/>
      <c r="G385" s="13"/>
      <c r="H385" s="12"/>
    </row>
    <row r="386" spans="1:8" ht="20.100000000000001" customHeight="1" x14ac:dyDescent="0.25">
      <c r="A386" s="49" t="s">
        <v>534</v>
      </c>
      <c r="B386" s="49" t="s">
        <v>535</v>
      </c>
      <c r="C386" s="12"/>
      <c r="D386" s="10">
        <v>1.8800000000000001</v>
      </c>
      <c r="E386" s="12"/>
      <c r="G386" s="13"/>
      <c r="H386" s="12"/>
    </row>
    <row r="387" spans="1:8" ht="20.100000000000001" customHeight="1" x14ac:dyDescent="0.25">
      <c r="A387" s="49" t="s">
        <v>495</v>
      </c>
      <c r="B387" s="49" t="s">
        <v>496</v>
      </c>
      <c r="C387" s="12"/>
      <c r="D387" s="10">
        <v>1.84</v>
      </c>
      <c r="E387" s="12"/>
      <c r="G387" s="13"/>
      <c r="H387" s="12"/>
    </row>
    <row r="388" spans="1:8" ht="20.100000000000001" customHeight="1" x14ac:dyDescent="0.25">
      <c r="A388" s="49" t="s">
        <v>497</v>
      </c>
      <c r="B388" s="49" t="s">
        <v>498</v>
      </c>
      <c r="C388" s="12"/>
      <c r="D388" s="10">
        <v>3.2</v>
      </c>
      <c r="E388" s="12"/>
      <c r="G388" s="13"/>
      <c r="H388" s="12"/>
    </row>
    <row r="389" spans="1:8" ht="20.100000000000001" customHeight="1" x14ac:dyDescent="0.25">
      <c r="A389" s="49" t="s">
        <v>499</v>
      </c>
      <c r="B389" s="49" t="s">
        <v>500</v>
      </c>
      <c r="C389" s="12"/>
      <c r="D389" s="10">
        <v>2.98</v>
      </c>
      <c r="E389" s="12"/>
      <c r="G389" s="13"/>
      <c r="H389" s="12"/>
    </row>
    <row r="390" spans="1:8" ht="20.100000000000001" customHeight="1" x14ac:dyDescent="0.25">
      <c r="A390" s="49" t="s">
        <v>536</v>
      </c>
      <c r="B390" s="49" t="s">
        <v>537</v>
      </c>
      <c r="C390" s="12"/>
      <c r="D390" s="10">
        <v>2.7</v>
      </c>
      <c r="E390" s="12"/>
      <c r="G390" s="13"/>
      <c r="H390" s="12"/>
    </row>
    <row r="391" spans="1:8" ht="20.100000000000001" customHeight="1" x14ac:dyDescent="0.25">
      <c r="A391" s="49" t="s">
        <v>538</v>
      </c>
      <c r="B391" s="49" t="s">
        <v>539</v>
      </c>
      <c r="C391" s="12"/>
      <c r="D391" s="10">
        <v>2.65</v>
      </c>
      <c r="E391" s="12"/>
      <c r="G391" s="13"/>
      <c r="H391" s="12"/>
    </row>
    <row r="392" spans="1:8" ht="20.100000000000001" customHeight="1" x14ac:dyDescent="0.25">
      <c r="A392" s="49" t="s">
        <v>540</v>
      </c>
      <c r="B392" s="49" t="s">
        <v>541</v>
      </c>
      <c r="C392" s="12"/>
      <c r="D392" s="10">
        <v>2.4500000000000002</v>
      </c>
      <c r="E392" s="12"/>
      <c r="G392" s="13"/>
      <c r="H392" s="12"/>
    </row>
    <row r="393" spans="1:8" ht="20.100000000000001" customHeight="1" x14ac:dyDescent="0.25">
      <c r="A393" s="49" t="s">
        <v>542</v>
      </c>
      <c r="B393" s="49" t="s">
        <v>543</v>
      </c>
      <c r="C393" s="12"/>
      <c r="D393" s="10">
        <v>2.42</v>
      </c>
      <c r="E393" s="12"/>
      <c r="G393" s="13"/>
      <c r="H393" s="12"/>
    </row>
    <row r="394" spans="1:8" ht="20.100000000000001" customHeight="1" x14ac:dyDescent="0.25">
      <c r="A394" s="49" t="s">
        <v>544</v>
      </c>
      <c r="B394" s="49" t="s">
        <v>545</v>
      </c>
      <c r="C394" s="12"/>
      <c r="D394" s="10">
        <v>2.4</v>
      </c>
      <c r="E394" s="12"/>
      <c r="G394" s="13"/>
      <c r="H394" s="12"/>
    </row>
    <row r="395" spans="1:8" ht="20.100000000000001" customHeight="1" x14ac:dyDescent="0.25">
      <c r="A395" s="49" t="s">
        <v>546</v>
      </c>
      <c r="B395" s="49" t="s">
        <v>547</v>
      </c>
      <c r="C395" s="12"/>
      <c r="D395" s="10">
        <v>2.38</v>
      </c>
      <c r="E395" s="12"/>
      <c r="G395" s="13"/>
      <c r="H395" s="12"/>
    </row>
    <row r="396" spans="1:8" ht="20.100000000000001" customHeight="1" x14ac:dyDescent="0.25">
      <c r="A396" s="49" t="s">
        <v>548</v>
      </c>
      <c r="B396" s="49" t="s">
        <v>549</v>
      </c>
      <c r="C396" s="12"/>
      <c r="D396" s="10">
        <v>2.25</v>
      </c>
      <c r="E396" s="12"/>
      <c r="G396" s="13"/>
      <c r="H396" s="12"/>
    </row>
    <row r="397" spans="1:8" ht="20.100000000000001" customHeight="1" x14ac:dyDescent="0.25">
      <c r="A397" s="49" t="s">
        <v>550</v>
      </c>
      <c r="B397" s="49" t="s">
        <v>551</v>
      </c>
      <c r="C397" s="12"/>
      <c r="D397" s="10">
        <v>2.2999999999999998</v>
      </c>
      <c r="E397" s="12"/>
      <c r="G397" s="13"/>
      <c r="H397" s="12"/>
    </row>
    <row r="398" spans="1:8" ht="20.100000000000001" customHeight="1" x14ac:dyDescent="0.25">
      <c r="A398" s="49" t="s">
        <v>552</v>
      </c>
      <c r="B398" s="49" t="s">
        <v>553</v>
      </c>
      <c r="C398" s="12"/>
      <c r="D398" s="10">
        <v>2.4500000000000002</v>
      </c>
      <c r="E398" s="12"/>
      <c r="G398" s="13"/>
      <c r="H398" s="12"/>
    </row>
    <row r="399" spans="1:8" ht="20.100000000000001" customHeight="1" x14ac:dyDescent="0.25">
      <c r="A399" s="49" t="s">
        <v>554</v>
      </c>
      <c r="B399" s="49" t="s">
        <v>555</v>
      </c>
      <c r="C399" s="12"/>
      <c r="D399" s="10">
        <v>2.59</v>
      </c>
      <c r="E399" s="12"/>
      <c r="G399" s="13"/>
      <c r="H399" s="12"/>
    </row>
    <row r="400" spans="1:8" ht="20.100000000000001" customHeight="1" x14ac:dyDescent="0.25">
      <c r="A400" s="49" t="s">
        <v>556</v>
      </c>
      <c r="B400" s="49" t="s">
        <v>557</v>
      </c>
      <c r="C400" s="12"/>
      <c r="D400" s="10">
        <v>2.72</v>
      </c>
      <c r="E400" s="12"/>
      <c r="G400" s="13"/>
      <c r="H400" s="12"/>
    </row>
    <row r="401" spans="1:8" ht="20.100000000000001" customHeight="1" x14ac:dyDescent="0.25">
      <c r="A401" s="49" t="s">
        <v>558</v>
      </c>
      <c r="B401" s="49" t="s">
        <v>559</v>
      </c>
      <c r="C401" s="12"/>
      <c r="D401" s="10">
        <v>3.2</v>
      </c>
      <c r="E401" s="12"/>
      <c r="G401" s="13"/>
      <c r="H401" s="12"/>
    </row>
    <row r="402" spans="1:8" ht="20.100000000000001" customHeight="1" x14ac:dyDescent="0.25">
      <c r="A402" s="49" t="s">
        <v>560</v>
      </c>
      <c r="B402" s="49" t="s">
        <v>561</v>
      </c>
      <c r="C402" s="12"/>
      <c r="D402" s="10">
        <v>3.45</v>
      </c>
      <c r="E402" s="12"/>
      <c r="G402" s="13"/>
      <c r="H402" s="12"/>
    </row>
    <row r="403" spans="1:8" ht="20.100000000000001" customHeight="1" x14ac:dyDescent="0.25">
      <c r="A403" s="49" t="s">
        <v>562</v>
      </c>
      <c r="B403" s="49" t="s">
        <v>563</v>
      </c>
      <c r="C403" s="12"/>
      <c r="D403" s="10">
        <v>3.85</v>
      </c>
      <c r="E403" s="12"/>
      <c r="G403" s="13"/>
      <c r="H403" s="12"/>
    </row>
    <row r="404" spans="1:8" ht="20.100000000000001" customHeight="1" x14ac:dyDescent="0.25">
      <c r="A404" s="49" t="s">
        <v>564</v>
      </c>
      <c r="B404" s="49" t="s">
        <v>565</v>
      </c>
      <c r="C404" s="12"/>
      <c r="D404" s="10">
        <v>4.45</v>
      </c>
      <c r="E404" s="12"/>
      <c r="G404" s="13"/>
      <c r="H404" s="12"/>
    </row>
    <row r="405" spans="1:8" ht="20.100000000000001" customHeight="1" x14ac:dyDescent="0.25">
      <c r="A405" s="49" t="s">
        <v>501</v>
      </c>
      <c r="B405" s="49" t="s">
        <v>502</v>
      </c>
      <c r="C405" s="12"/>
      <c r="D405" s="10">
        <v>2.5</v>
      </c>
      <c r="E405" s="12"/>
      <c r="G405" s="13"/>
      <c r="H405" s="12"/>
    </row>
    <row r="406" spans="1:8" ht="20.100000000000001" customHeight="1" x14ac:dyDescent="0.25">
      <c r="A406" s="49" t="s">
        <v>503</v>
      </c>
      <c r="B406" s="49" t="s">
        <v>504</v>
      </c>
      <c r="C406" s="12"/>
      <c r="D406" s="10">
        <v>2.5499999999999998</v>
      </c>
      <c r="E406" s="12"/>
      <c r="G406" s="13"/>
      <c r="H406" s="12"/>
    </row>
    <row r="407" spans="1:8" ht="20.100000000000001" customHeight="1" x14ac:dyDescent="0.25">
      <c r="A407" s="49" t="s">
        <v>566</v>
      </c>
      <c r="B407" s="49" t="s">
        <v>567</v>
      </c>
      <c r="C407" s="12"/>
      <c r="D407" s="10">
        <v>2.65</v>
      </c>
      <c r="E407" s="12"/>
      <c r="G407" s="13"/>
      <c r="H407" s="12"/>
    </row>
    <row r="408" spans="1:8" ht="20.100000000000001" customHeight="1" x14ac:dyDescent="0.25">
      <c r="A408" s="49" t="s">
        <v>505</v>
      </c>
      <c r="B408" s="49" t="s">
        <v>506</v>
      </c>
      <c r="C408" s="12"/>
      <c r="D408" s="10">
        <v>2.72</v>
      </c>
      <c r="E408" s="12"/>
      <c r="G408" s="13"/>
      <c r="H408" s="12"/>
    </row>
    <row r="409" spans="1:8" ht="20.100000000000001" customHeight="1" x14ac:dyDescent="0.25">
      <c r="A409" s="49" t="s">
        <v>507</v>
      </c>
      <c r="B409" s="49" t="s">
        <v>508</v>
      </c>
      <c r="C409" s="12"/>
      <c r="D409" s="10">
        <v>3.4</v>
      </c>
      <c r="E409" s="12"/>
      <c r="G409" s="13"/>
      <c r="H409" s="12"/>
    </row>
    <row r="410" spans="1:8" ht="20.100000000000001" customHeight="1" x14ac:dyDescent="0.25">
      <c r="A410" s="49" t="s">
        <v>509</v>
      </c>
      <c r="B410" s="49" t="s">
        <v>510</v>
      </c>
      <c r="C410" s="12"/>
      <c r="D410" s="10">
        <v>3.65</v>
      </c>
      <c r="E410" s="12"/>
      <c r="G410" s="13"/>
      <c r="H410" s="12"/>
    </row>
    <row r="411" spans="1:8" ht="20.100000000000001" customHeight="1" x14ac:dyDescent="0.25">
      <c r="A411" s="49" t="s">
        <v>511</v>
      </c>
      <c r="B411" s="49" t="s">
        <v>512</v>
      </c>
      <c r="C411" s="12"/>
      <c r="D411" s="10">
        <v>3.85</v>
      </c>
      <c r="E411" s="12"/>
      <c r="G411" s="13"/>
      <c r="H411" s="12"/>
    </row>
    <row r="412" spans="1:8" ht="20.100000000000001" customHeight="1" x14ac:dyDescent="0.25">
      <c r="A412" s="49" t="s">
        <v>568</v>
      </c>
      <c r="B412" s="49" t="s">
        <v>569</v>
      </c>
      <c r="C412" s="12"/>
      <c r="D412" s="10">
        <v>4.45</v>
      </c>
      <c r="E412" s="12"/>
      <c r="G412" s="13"/>
      <c r="H412" s="12"/>
    </row>
    <row r="413" spans="1:8" ht="20.100000000000001" customHeight="1" x14ac:dyDescent="0.25">
      <c r="A413" s="49" t="s">
        <v>513</v>
      </c>
      <c r="B413" s="49" t="s">
        <v>514</v>
      </c>
      <c r="C413" s="12"/>
      <c r="D413" s="10">
        <v>3.45</v>
      </c>
      <c r="E413" s="12"/>
      <c r="G413" s="13"/>
      <c r="H413" s="12"/>
    </row>
    <row r="414" spans="1:8" ht="20.100000000000001" customHeight="1" x14ac:dyDescent="0.25">
      <c r="A414" s="49" t="s">
        <v>570</v>
      </c>
      <c r="B414" s="49" t="s">
        <v>571</v>
      </c>
      <c r="C414" s="12"/>
      <c r="D414" s="10">
        <v>3.85</v>
      </c>
      <c r="E414" s="12"/>
      <c r="G414" s="13"/>
      <c r="H414" s="12"/>
    </row>
    <row r="415" spans="1:8" ht="20.100000000000001" customHeight="1" x14ac:dyDescent="0.25">
      <c r="A415" s="49" t="s">
        <v>572</v>
      </c>
      <c r="B415" s="49" t="s">
        <v>573</v>
      </c>
      <c r="C415" s="12"/>
      <c r="D415" s="10">
        <v>4.2</v>
      </c>
      <c r="E415" s="12"/>
      <c r="G415" s="13"/>
      <c r="H415" s="12"/>
    </row>
    <row r="416" spans="1:8" ht="20.100000000000001" customHeight="1" x14ac:dyDescent="0.25">
      <c r="A416" s="49" t="s">
        <v>515</v>
      </c>
      <c r="B416" s="49" t="s">
        <v>516</v>
      </c>
      <c r="C416" s="12"/>
      <c r="D416" s="10">
        <v>4.5</v>
      </c>
      <c r="E416" s="12"/>
      <c r="G416" s="13"/>
      <c r="H416" s="12"/>
    </row>
    <row r="417" spans="1:8" ht="20.100000000000001" customHeight="1" x14ac:dyDescent="0.25">
      <c r="A417" s="49" t="s">
        <v>574</v>
      </c>
      <c r="B417" s="49" t="s">
        <v>575</v>
      </c>
      <c r="C417" s="12"/>
      <c r="D417" s="10">
        <v>4.2229999999999999</v>
      </c>
      <c r="E417" s="12"/>
      <c r="G417" s="13"/>
      <c r="H417" s="12"/>
    </row>
    <row r="418" spans="1:8" ht="20.100000000000001" customHeight="1" x14ac:dyDescent="0.25">
      <c r="A418" s="49" t="s">
        <v>576</v>
      </c>
      <c r="B418" s="49" t="s">
        <v>577</v>
      </c>
      <c r="C418" s="12"/>
      <c r="D418" s="10">
        <v>10</v>
      </c>
      <c r="E418" s="12"/>
      <c r="G418" s="13"/>
      <c r="H418" s="12"/>
    </row>
    <row r="419" spans="1:8" ht="20.100000000000001" customHeight="1" x14ac:dyDescent="0.25">
      <c r="A419" s="49" t="s">
        <v>578</v>
      </c>
      <c r="B419" s="49" t="s">
        <v>579</v>
      </c>
      <c r="C419" s="12"/>
      <c r="D419" s="10">
        <v>11.5</v>
      </c>
      <c r="E419" s="12"/>
      <c r="G419" s="13"/>
      <c r="H419" s="12"/>
    </row>
    <row r="420" spans="1:8" ht="20.100000000000001" customHeight="1" x14ac:dyDescent="0.25">
      <c r="A420" s="49" t="s">
        <v>517</v>
      </c>
      <c r="B420" s="49" t="s">
        <v>518</v>
      </c>
      <c r="C420" s="12"/>
      <c r="D420" s="10">
        <v>3.9460000000000002</v>
      </c>
      <c r="E420" s="12"/>
      <c r="G420" s="13"/>
      <c r="H420" s="12"/>
    </row>
    <row r="421" spans="1:8" ht="20.100000000000001" customHeight="1" x14ac:dyDescent="0.25">
      <c r="A421" s="49" t="s">
        <v>519</v>
      </c>
      <c r="B421" s="49" t="s">
        <v>520</v>
      </c>
      <c r="C421" s="12"/>
      <c r="D421" s="10">
        <v>8.75</v>
      </c>
      <c r="E421" s="12"/>
      <c r="G421" s="13"/>
      <c r="H421" s="12"/>
    </row>
    <row r="422" spans="1:8" ht="20.100000000000001" customHeight="1" x14ac:dyDescent="0.25">
      <c r="A422" s="49" t="s">
        <v>521</v>
      </c>
      <c r="B422" s="49" t="s">
        <v>522</v>
      </c>
      <c r="C422" s="12"/>
      <c r="D422" s="10">
        <v>5.3879999999999999</v>
      </c>
      <c r="E422" s="12"/>
      <c r="G422" s="13"/>
      <c r="H422" s="12"/>
    </row>
    <row r="423" spans="1:8" ht="20.100000000000001" customHeight="1" x14ac:dyDescent="0.25">
      <c r="A423" s="49" t="s">
        <v>580</v>
      </c>
      <c r="B423" s="49" t="s">
        <v>581</v>
      </c>
      <c r="C423" s="12"/>
      <c r="D423" s="10">
        <v>5.3879999999999999</v>
      </c>
      <c r="E423" s="12"/>
      <c r="G423" s="13"/>
      <c r="H423" s="12"/>
    </row>
    <row r="424" spans="1:8" ht="20.100000000000001" customHeight="1" x14ac:dyDescent="0.25">
      <c r="A424" s="49" t="s">
        <v>523</v>
      </c>
      <c r="B424" s="49" t="s">
        <v>524</v>
      </c>
      <c r="C424" s="12"/>
      <c r="D424" s="10">
        <v>5.8</v>
      </c>
      <c r="E424" s="12"/>
      <c r="G424" s="13"/>
      <c r="H424" s="12"/>
    </row>
    <row r="425" spans="1:8" ht="20.100000000000001" customHeight="1" x14ac:dyDescent="0.25">
      <c r="A425" s="49" t="s">
        <v>525</v>
      </c>
      <c r="B425" s="49" t="s">
        <v>526</v>
      </c>
      <c r="C425" s="12"/>
      <c r="D425" s="10">
        <v>6.2</v>
      </c>
      <c r="E425" s="12"/>
      <c r="G425" s="13"/>
      <c r="H425" s="12"/>
    </row>
    <row r="426" spans="1:8" ht="20.100000000000001" customHeight="1" x14ac:dyDescent="0.25">
      <c r="A426" s="49" t="s">
        <v>582</v>
      </c>
      <c r="B426" s="49" t="s">
        <v>583</v>
      </c>
      <c r="C426" s="12"/>
      <c r="D426" s="10">
        <v>6.6000000000000005</v>
      </c>
      <c r="E426" s="12"/>
      <c r="G426" s="13"/>
      <c r="H426" s="12"/>
    </row>
    <row r="427" spans="1:8" ht="20.100000000000001" customHeight="1" x14ac:dyDescent="0.25">
      <c r="A427" s="49" t="s">
        <v>584</v>
      </c>
      <c r="B427" s="49" t="s">
        <v>585</v>
      </c>
      <c r="C427" s="12"/>
      <c r="D427" s="10">
        <v>8.1999999999999993</v>
      </c>
      <c r="E427" s="12"/>
      <c r="G427" s="13"/>
      <c r="H427" s="12"/>
    </row>
    <row r="428" spans="1:8" ht="20.100000000000001" customHeight="1" x14ac:dyDescent="0.25">
      <c r="A428" s="49" t="s">
        <v>586</v>
      </c>
      <c r="B428" s="49" t="s">
        <v>587</v>
      </c>
      <c r="C428" s="12"/>
      <c r="D428" s="10">
        <v>9.1999999999999993</v>
      </c>
      <c r="E428" s="12"/>
      <c r="G428" s="13"/>
      <c r="H428" s="12"/>
    </row>
    <row r="429" spans="1:8" ht="20.100000000000001" customHeight="1" x14ac:dyDescent="0.25">
      <c r="A429" s="49" t="s">
        <v>588</v>
      </c>
      <c r="B429" s="49" t="s">
        <v>589</v>
      </c>
      <c r="C429" s="12"/>
      <c r="D429" s="10">
        <v>1.681</v>
      </c>
      <c r="E429" s="12"/>
      <c r="G429" s="13"/>
      <c r="H429" s="12"/>
    </row>
    <row r="430" spans="1:8" ht="20.100000000000001" customHeight="1" x14ac:dyDescent="0.25">
      <c r="A430" s="49" t="s">
        <v>527</v>
      </c>
      <c r="B430" s="49" t="s">
        <v>528</v>
      </c>
      <c r="C430" s="12"/>
      <c r="D430" s="10">
        <v>5.8</v>
      </c>
      <c r="E430" s="12"/>
      <c r="G430" s="13"/>
      <c r="H430" s="12"/>
    </row>
    <row r="431" spans="1:8" ht="20.100000000000001" customHeight="1" x14ac:dyDescent="0.25">
      <c r="A431" s="49" t="s">
        <v>590</v>
      </c>
      <c r="B431" s="49" t="s">
        <v>591</v>
      </c>
      <c r="C431" s="12"/>
      <c r="D431" s="10">
        <v>6.2</v>
      </c>
      <c r="E431" s="12"/>
      <c r="G431" s="13"/>
      <c r="H431" s="12"/>
    </row>
    <row r="432" spans="1:8" ht="20.100000000000001" customHeight="1" x14ac:dyDescent="0.25">
      <c r="A432" s="49" t="s">
        <v>592</v>
      </c>
      <c r="B432" s="49" t="s">
        <v>593</v>
      </c>
      <c r="C432" s="12"/>
      <c r="D432" s="10">
        <v>6.6000000000000005</v>
      </c>
      <c r="E432" s="12"/>
      <c r="G432" s="13"/>
      <c r="H432" s="12"/>
    </row>
    <row r="433" spans="1:8" ht="20.100000000000001" customHeight="1" x14ac:dyDescent="0.25">
      <c r="A433" s="49" t="s">
        <v>594</v>
      </c>
      <c r="B433" s="49" t="s">
        <v>595</v>
      </c>
      <c r="C433" s="12"/>
      <c r="D433" s="10">
        <v>8.1999999999999993</v>
      </c>
      <c r="E433" s="12"/>
      <c r="G433" s="13"/>
      <c r="H433" s="12"/>
    </row>
    <row r="434" spans="1:8" ht="20.100000000000001" customHeight="1" x14ac:dyDescent="0.25">
      <c r="A434" s="49" t="s">
        <v>596</v>
      </c>
      <c r="B434" s="49" t="s">
        <v>597</v>
      </c>
      <c r="C434" s="12"/>
      <c r="D434" s="10">
        <v>3.4660000000000002</v>
      </c>
      <c r="E434" s="12"/>
      <c r="G434" s="13"/>
      <c r="H434" s="12"/>
    </row>
    <row r="435" spans="1:8" ht="20.100000000000001" customHeight="1" x14ac:dyDescent="0.25">
      <c r="A435" s="49" t="s">
        <v>598</v>
      </c>
      <c r="B435" s="49" t="s">
        <v>599</v>
      </c>
      <c r="C435" s="12"/>
      <c r="D435" s="10">
        <v>2.48</v>
      </c>
      <c r="E435" s="12"/>
      <c r="G435" s="13"/>
      <c r="H435" s="12"/>
    </row>
    <row r="436" spans="1:8" ht="20.100000000000001" customHeight="1" x14ac:dyDescent="0.25">
      <c r="A436" s="49" t="s">
        <v>600</v>
      </c>
      <c r="B436" s="49" t="s">
        <v>601</v>
      </c>
      <c r="C436" s="12"/>
      <c r="D436" s="10">
        <v>5.8</v>
      </c>
      <c r="E436" s="12"/>
      <c r="G436" s="13"/>
      <c r="H436" s="12"/>
    </row>
    <row r="437" spans="1:8" ht="20.100000000000001" customHeight="1" x14ac:dyDescent="0.25">
      <c r="A437" s="49" t="s">
        <v>602</v>
      </c>
      <c r="B437" s="49" t="s">
        <v>603</v>
      </c>
      <c r="C437" s="12"/>
      <c r="D437" s="10">
        <v>6.2</v>
      </c>
      <c r="E437" s="12"/>
      <c r="G437" s="13"/>
      <c r="H437" s="12"/>
    </row>
    <row r="438" spans="1:8" ht="20.100000000000001" customHeight="1" x14ac:dyDescent="0.25">
      <c r="A438" s="49" t="s">
        <v>604</v>
      </c>
      <c r="B438" s="49" t="s">
        <v>605</v>
      </c>
      <c r="C438" s="12"/>
      <c r="D438" s="10">
        <v>6.6000000000000005</v>
      </c>
      <c r="E438" s="12"/>
      <c r="G438" s="13"/>
      <c r="H438" s="12"/>
    </row>
    <row r="439" spans="1:8" ht="20.100000000000001" customHeight="1" x14ac:dyDescent="0.25">
      <c r="A439" s="49" t="s">
        <v>529</v>
      </c>
      <c r="B439" s="49" t="s">
        <v>530</v>
      </c>
      <c r="C439" s="12"/>
      <c r="D439" s="10">
        <v>8.1999999999999993</v>
      </c>
      <c r="E439" s="12"/>
      <c r="G439" s="13"/>
      <c r="H439" s="12"/>
    </row>
    <row r="440" spans="1:8" ht="20.100000000000001" customHeight="1" x14ac:dyDescent="0.25">
      <c r="A440" s="49" t="s">
        <v>606</v>
      </c>
      <c r="B440" s="49" t="s">
        <v>607</v>
      </c>
      <c r="C440" s="12"/>
      <c r="D440" s="10">
        <v>8.8000000000000007</v>
      </c>
      <c r="E440" s="12"/>
      <c r="G440" s="13"/>
      <c r="H440" s="12"/>
    </row>
    <row r="441" spans="1:8" ht="20.100000000000001" customHeight="1" x14ac:dyDescent="0.25">
      <c r="A441" s="49" t="s">
        <v>608</v>
      </c>
      <c r="B441" s="49" t="s">
        <v>609</v>
      </c>
      <c r="C441" s="12"/>
      <c r="D441" s="10">
        <v>8.8000000000000007</v>
      </c>
      <c r="E441" s="12"/>
      <c r="G441" s="13"/>
      <c r="H441" s="12"/>
    </row>
    <row r="442" spans="1:8" ht="20.100000000000001" customHeight="1" x14ac:dyDescent="0.25">
      <c r="A442" s="49" t="s">
        <v>610</v>
      </c>
      <c r="B442" s="49" t="s">
        <v>611</v>
      </c>
      <c r="C442" s="12"/>
      <c r="D442" s="10">
        <v>8.5</v>
      </c>
      <c r="E442" s="12"/>
      <c r="G442" s="13"/>
      <c r="H442" s="12"/>
    </row>
    <row r="443" spans="1:8" ht="20.100000000000001" customHeight="1" x14ac:dyDescent="0.25">
      <c r="A443" s="49" t="s">
        <v>612</v>
      </c>
      <c r="B443" s="49" t="s">
        <v>613</v>
      </c>
      <c r="C443" s="12"/>
      <c r="D443" s="10">
        <v>1.681</v>
      </c>
      <c r="E443" s="12"/>
      <c r="G443" s="13"/>
      <c r="H443" s="12"/>
    </row>
    <row r="444" spans="1:8" ht="20.100000000000001" customHeight="1" x14ac:dyDescent="0.25">
      <c r="A444" s="49" t="s">
        <v>614</v>
      </c>
      <c r="B444" s="49" t="s">
        <v>615</v>
      </c>
      <c r="C444" s="12"/>
      <c r="D444" s="10">
        <v>7.95</v>
      </c>
      <c r="E444" s="12"/>
      <c r="G444" s="13"/>
      <c r="H444" s="12"/>
    </row>
    <row r="445" spans="1:8" ht="20.100000000000001" customHeight="1" x14ac:dyDescent="0.25">
      <c r="A445" s="49" t="s">
        <v>616</v>
      </c>
      <c r="B445" s="49" t="s">
        <v>617</v>
      </c>
      <c r="C445" s="12"/>
      <c r="D445" s="10">
        <v>9</v>
      </c>
      <c r="E445" s="12"/>
      <c r="G445" s="13"/>
      <c r="H445" s="12"/>
    </row>
    <row r="446" spans="1:8" ht="20.100000000000001" customHeight="1" x14ac:dyDescent="0.25">
      <c r="A446" s="49" t="s">
        <v>618</v>
      </c>
      <c r="B446" s="49" t="s">
        <v>619</v>
      </c>
      <c r="C446" s="12"/>
      <c r="D446" s="10">
        <v>3.7</v>
      </c>
      <c r="E446" s="12"/>
      <c r="G446" s="13"/>
      <c r="H446" s="12"/>
    </row>
    <row r="447" spans="1:8" ht="20.100000000000001" customHeight="1" x14ac:dyDescent="0.25">
      <c r="A447" s="49" t="s">
        <v>620</v>
      </c>
      <c r="B447" s="49" t="s">
        <v>621</v>
      </c>
      <c r="C447" s="12"/>
      <c r="D447" s="10">
        <v>1.6020000000000003</v>
      </c>
      <c r="E447" s="12"/>
      <c r="G447" s="13"/>
      <c r="H447" s="12"/>
    </row>
    <row r="448" spans="1:8" ht="20.100000000000001" customHeight="1" x14ac:dyDescent="0.25">
      <c r="A448" s="49" t="s">
        <v>622</v>
      </c>
      <c r="B448" s="49" t="s">
        <v>623</v>
      </c>
      <c r="C448" s="12"/>
      <c r="D448" s="10">
        <v>3.2</v>
      </c>
      <c r="E448" s="12"/>
      <c r="G448" s="13"/>
      <c r="H448" s="12"/>
    </row>
    <row r="449" spans="1:8" ht="20.100000000000001" customHeight="1" x14ac:dyDescent="0.25">
      <c r="A449" s="49" t="s">
        <v>624</v>
      </c>
      <c r="B449" s="49" t="s">
        <v>625</v>
      </c>
      <c r="C449" s="12"/>
      <c r="D449" s="10">
        <v>1.7609999999999999</v>
      </c>
      <c r="E449" s="12"/>
      <c r="G449" s="13"/>
      <c r="H449" s="12"/>
    </row>
    <row r="450" spans="1:8" ht="20.100000000000001" customHeight="1" x14ac:dyDescent="0.25">
      <c r="A450" s="49" t="s">
        <v>626</v>
      </c>
      <c r="B450" s="49" t="s">
        <v>627</v>
      </c>
      <c r="C450" s="12"/>
      <c r="D450" s="10">
        <v>9</v>
      </c>
      <c r="E450" s="12"/>
      <c r="G450" s="13"/>
      <c r="H450" s="12"/>
    </row>
    <row r="451" spans="1:8" ht="20.100000000000001" customHeight="1" x14ac:dyDescent="0.25">
      <c r="A451" s="49" t="s">
        <v>628</v>
      </c>
      <c r="B451" s="49" t="s">
        <v>629</v>
      </c>
      <c r="C451" s="12"/>
      <c r="D451" s="10">
        <v>3.2</v>
      </c>
      <c r="E451" s="12"/>
      <c r="G451" s="13"/>
      <c r="H451" s="12"/>
    </row>
    <row r="452" spans="1:8" ht="20.100000000000001" customHeight="1" x14ac:dyDescent="0.25">
      <c r="A452" s="49" t="s">
        <v>630</v>
      </c>
      <c r="B452" s="49" t="s">
        <v>631</v>
      </c>
      <c r="C452" s="12"/>
      <c r="D452" s="10">
        <v>2.8000000000000003</v>
      </c>
      <c r="E452" s="12"/>
      <c r="G452" s="13"/>
      <c r="H452" s="12"/>
    </row>
    <row r="453" spans="1:8" ht="20.100000000000001" customHeight="1" x14ac:dyDescent="0.25">
      <c r="A453" s="49" t="s">
        <v>632</v>
      </c>
      <c r="B453" s="49" t="s">
        <v>633</v>
      </c>
      <c r="C453" s="12"/>
      <c r="D453" s="10">
        <v>10</v>
      </c>
      <c r="E453" s="12"/>
      <c r="G453" s="13"/>
      <c r="H453" s="12"/>
    </row>
    <row r="454" spans="1:8" ht="20.100000000000001" customHeight="1" x14ac:dyDescent="0.25">
      <c r="A454" s="49" t="s">
        <v>634</v>
      </c>
      <c r="B454" s="49" t="s">
        <v>635</v>
      </c>
      <c r="C454" s="12"/>
      <c r="D454" s="10">
        <v>9.1999999999999993</v>
      </c>
      <c r="E454" s="12"/>
      <c r="G454" s="13"/>
      <c r="H454" s="12"/>
    </row>
    <row r="455" spans="1:8" ht="20.100000000000001" customHeight="1" x14ac:dyDescent="0.25">
      <c r="A455" s="49" t="s">
        <v>636</v>
      </c>
      <c r="B455" s="49" t="s">
        <v>637</v>
      </c>
      <c r="C455" s="12"/>
      <c r="D455" s="10">
        <v>8.5</v>
      </c>
      <c r="E455" s="12"/>
      <c r="G455" s="13"/>
      <c r="H455" s="12"/>
    </row>
    <row r="456" spans="1:8" ht="20.100000000000001" customHeight="1" x14ac:dyDescent="0.25">
      <c r="A456" s="49" t="s">
        <v>638</v>
      </c>
      <c r="B456" s="49" t="s">
        <v>639</v>
      </c>
      <c r="C456" s="12"/>
      <c r="D456" s="10">
        <v>9</v>
      </c>
      <c r="E456" s="12"/>
      <c r="G456" s="13"/>
      <c r="H456" s="12"/>
    </row>
    <row r="457" spans="1:8" ht="20.100000000000001" customHeight="1" x14ac:dyDescent="0.25">
      <c r="A457" s="49" t="s">
        <v>640</v>
      </c>
      <c r="B457" s="49" t="s">
        <v>641</v>
      </c>
      <c r="C457" s="12"/>
      <c r="D457" s="10">
        <v>9.25</v>
      </c>
      <c r="E457" s="12"/>
      <c r="G457" s="13"/>
      <c r="H457" s="12"/>
    </row>
    <row r="458" spans="1:8" ht="20.100000000000001" customHeight="1" x14ac:dyDescent="0.25">
      <c r="A458" s="49" t="s">
        <v>642</v>
      </c>
      <c r="B458" s="49" t="s">
        <v>643</v>
      </c>
      <c r="C458" s="12"/>
      <c r="D458" s="10">
        <v>2.72</v>
      </c>
      <c r="E458" s="12"/>
      <c r="G458" s="13"/>
      <c r="H458" s="12"/>
    </row>
    <row r="459" spans="1:8" ht="20.100000000000001" customHeight="1" x14ac:dyDescent="0.25">
      <c r="A459" s="49" t="s">
        <v>644</v>
      </c>
      <c r="B459" s="49" t="s">
        <v>645</v>
      </c>
      <c r="C459" s="12"/>
      <c r="D459" s="10">
        <v>2.5</v>
      </c>
      <c r="E459" s="12"/>
      <c r="G459" s="13"/>
      <c r="H459" s="12"/>
    </row>
    <row r="460" spans="1:8" ht="20.100000000000001" customHeight="1" x14ac:dyDescent="0.25">
      <c r="A460" s="49" t="s">
        <v>646</v>
      </c>
      <c r="B460" s="49" t="s">
        <v>647</v>
      </c>
      <c r="C460" s="12"/>
      <c r="D460" s="10">
        <v>10.5</v>
      </c>
      <c r="E460" s="12"/>
      <c r="G460" s="13"/>
      <c r="H460" s="12"/>
    </row>
    <row r="461" spans="1:8" ht="20.100000000000001" customHeight="1" x14ac:dyDescent="0.25">
      <c r="A461" s="49" t="s">
        <v>648</v>
      </c>
      <c r="B461" s="49" t="s">
        <v>649</v>
      </c>
      <c r="C461" s="12"/>
      <c r="D461" s="10">
        <v>3.5</v>
      </c>
      <c r="E461" s="12"/>
      <c r="G461" s="13"/>
      <c r="H461" s="12"/>
    </row>
    <row r="462" spans="1:8" ht="20.100000000000001" customHeight="1" x14ac:dyDescent="0.25">
      <c r="A462" s="49" t="s">
        <v>650</v>
      </c>
      <c r="B462" s="49" t="s">
        <v>651</v>
      </c>
      <c r="C462" s="12"/>
      <c r="D462" s="10">
        <v>6</v>
      </c>
      <c r="E462" s="12"/>
      <c r="G462" s="13"/>
      <c r="H462" s="12"/>
    </row>
    <row r="463" spans="1:8" ht="20.100000000000001" customHeight="1" x14ac:dyDescent="0.25">
      <c r="A463" s="49" t="s">
        <v>652</v>
      </c>
      <c r="B463" s="49" t="s">
        <v>653</v>
      </c>
      <c r="C463" s="12"/>
      <c r="D463" s="10">
        <v>10.5</v>
      </c>
      <c r="E463" s="12"/>
      <c r="G463" s="13"/>
      <c r="H463" s="12"/>
    </row>
    <row r="464" spans="1:8" ht="20.100000000000001" customHeight="1" x14ac:dyDescent="0.25">
      <c r="A464" s="49" t="s">
        <v>654</v>
      </c>
      <c r="B464" s="49" t="s">
        <v>655</v>
      </c>
      <c r="C464" s="12"/>
      <c r="D464" s="10">
        <v>5.8</v>
      </c>
      <c r="E464" s="12"/>
      <c r="G464" s="13"/>
      <c r="H464" s="12"/>
    </row>
    <row r="465" spans="1:8" ht="20.100000000000001" customHeight="1" x14ac:dyDescent="0.25">
      <c r="A465" s="49" t="s">
        <v>493</v>
      </c>
      <c r="B465" s="49" t="s">
        <v>494</v>
      </c>
      <c r="C465" s="12"/>
      <c r="D465" s="10">
        <v>6.2</v>
      </c>
      <c r="E465" s="12"/>
      <c r="G465" s="13"/>
      <c r="H465" s="12"/>
    </row>
    <row r="466" spans="1:8" ht="20.100000000000001" customHeight="1" x14ac:dyDescent="0.25">
      <c r="A466" s="49" t="s">
        <v>656</v>
      </c>
      <c r="B466" s="49" t="s">
        <v>657</v>
      </c>
      <c r="C466" s="12"/>
      <c r="D466" s="10">
        <v>6.6000000000000005</v>
      </c>
      <c r="E466" s="12"/>
      <c r="G466" s="13"/>
      <c r="H466" s="12"/>
    </row>
    <row r="467" spans="1:8" ht="20.100000000000001" customHeight="1" x14ac:dyDescent="0.25">
      <c r="A467" s="49" t="s">
        <v>658</v>
      </c>
      <c r="B467" s="49" t="s">
        <v>659</v>
      </c>
      <c r="C467" s="12"/>
      <c r="D467" s="10">
        <v>8.1999999999999993</v>
      </c>
      <c r="E467" s="12"/>
      <c r="G467" s="13"/>
      <c r="H467" s="12"/>
    </row>
    <row r="468" spans="1:8" ht="20.100000000000001" customHeight="1" x14ac:dyDescent="0.25">
      <c r="A468" s="49" t="s">
        <v>660</v>
      </c>
      <c r="B468" s="49" t="s">
        <v>661</v>
      </c>
      <c r="C468" s="12"/>
      <c r="D468" s="10">
        <v>6.5</v>
      </c>
      <c r="E468" s="12"/>
      <c r="G468" s="13"/>
      <c r="H468" s="12"/>
    </row>
    <row r="469" spans="1:8" ht="20.100000000000001" customHeight="1" x14ac:dyDescent="0.25">
      <c r="A469" s="49" t="s">
        <v>662</v>
      </c>
      <c r="B469" s="49" t="s">
        <v>663</v>
      </c>
      <c r="C469" s="12"/>
      <c r="D469" s="10">
        <v>8.5</v>
      </c>
      <c r="E469" s="12"/>
      <c r="G469" s="13"/>
      <c r="H469" s="12"/>
    </row>
    <row r="470" spans="1:8" ht="20.100000000000001" customHeight="1" x14ac:dyDescent="0.25">
      <c r="A470" s="49" t="s">
        <v>664</v>
      </c>
      <c r="B470" s="49" t="s">
        <v>665</v>
      </c>
      <c r="C470" s="12"/>
      <c r="D470" s="10">
        <v>8</v>
      </c>
      <c r="E470" s="12"/>
      <c r="G470" s="13"/>
      <c r="H470" s="12"/>
    </row>
    <row r="471" spans="1:8" ht="20.100000000000001" customHeight="1" x14ac:dyDescent="0.25">
      <c r="A471" s="49" t="s">
        <v>666</v>
      </c>
      <c r="B471" s="49" t="s">
        <v>667</v>
      </c>
      <c r="C471" s="12"/>
      <c r="D471" s="10">
        <v>4.0999999999999996</v>
      </c>
      <c r="E471" s="12"/>
      <c r="G471" s="13"/>
      <c r="H471" s="12"/>
    </row>
    <row r="472" spans="1:8" ht="20.100000000000001" customHeight="1" x14ac:dyDescent="0.25">
      <c r="A472" s="49" t="s">
        <v>668</v>
      </c>
      <c r="B472" s="49" t="s">
        <v>669</v>
      </c>
      <c r="C472" s="12"/>
      <c r="D472" s="10">
        <v>6.4</v>
      </c>
      <c r="E472" s="12"/>
      <c r="G472" s="13"/>
      <c r="H472" s="12"/>
    </row>
    <row r="473" spans="1:8" ht="20.100000000000001" customHeight="1" x14ac:dyDescent="0.25">
      <c r="A473" s="49" t="s">
        <v>670</v>
      </c>
      <c r="B473" s="49" t="s">
        <v>671</v>
      </c>
      <c r="C473" s="12"/>
      <c r="D473" s="10">
        <v>7</v>
      </c>
      <c r="E473" s="12"/>
      <c r="G473" s="13"/>
      <c r="H473" s="12"/>
    </row>
    <row r="474" spans="1:8" ht="20.100000000000001" customHeight="1" x14ac:dyDescent="0.25">
      <c r="A474" s="50" t="s">
        <v>672</v>
      </c>
      <c r="B474" s="50" t="s">
        <v>673</v>
      </c>
      <c r="C474" s="12"/>
      <c r="D474" s="51">
        <v>11</v>
      </c>
      <c r="E474" s="12"/>
      <c r="G474" s="13"/>
      <c r="H474" s="12"/>
    </row>
    <row r="475" spans="1:8" ht="20.100000000000001" customHeight="1" x14ac:dyDescent="0.25">
      <c r="A475" s="49" t="s">
        <v>674</v>
      </c>
      <c r="B475" s="49" t="s">
        <v>675</v>
      </c>
      <c r="C475" s="12"/>
      <c r="D475" s="10">
        <v>6.5</v>
      </c>
      <c r="E475" s="12"/>
      <c r="G475" s="13"/>
      <c r="H475" s="12"/>
    </row>
    <row r="476" spans="1:8" ht="20.100000000000001" customHeight="1" x14ac:dyDescent="0.25">
      <c r="A476" s="49" t="s">
        <v>676</v>
      </c>
      <c r="B476" s="49" t="s">
        <v>677</v>
      </c>
      <c r="C476" s="12"/>
      <c r="D476" s="10">
        <v>3</v>
      </c>
      <c r="E476" s="12"/>
      <c r="G476" s="13"/>
      <c r="H476" s="12"/>
    </row>
    <row r="477" spans="1:8" ht="20.100000000000001" customHeight="1" x14ac:dyDescent="0.25">
      <c r="A477" s="49" t="s">
        <v>678</v>
      </c>
      <c r="B477" s="49" t="s">
        <v>679</v>
      </c>
      <c r="C477" s="12"/>
      <c r="D477" s="10">
        <v>3</v>
      </c>
      <c r="E477" s="12"/>
      <c r="G477" s="13"/>
      <c r="H477" s="12"/>
    </row>
    <row r="478" spans="1:8" ht="20.100000000000001" customHeight="1" x14ac:dyDescent="0.25">
      <c r="A478" s="49" t="s">
        <v>680</v>
      </c>
      <c r="B478" s="49" t="s">
        <v>681</v>
      </c>
      <c r="C478" s="12"/>
      <c r="D478" s="10">
        <v>3.5</v>
      </c>
      <c r="E478" s="12"/>
      <c r="G478" s="13"/>
      <c r="H478" s="12"/>
    </row>
    <row r="479" spans="1:8" ht="20.100000000000001" customHeight="1" x14ac:dyDescent="0.25">
      <c r="A479" s="49" t="s">
        <v>682</v>
      </c>
      <c r="B479" s="49" t="s">
        <v>683</v>
      </c>
      <c r="C479" s="12"/>
      <c r="D479" s="10">
        <v>3.8000000000000003</v>
      </c>
      <c r="E479" s="12"/>
      <c r="G479" s="13"/>
      <c r="H479" s="12"/>
    </row>
    <row r="480" spans="1:8" ht="20.100000000000001" customHeight="1" x14ac:dyDescent="0.25">
      <c r="A480" s="50" t="s">
        <v>684</v>
      </c>
      <c r="B480" s="50" t="s">
        <v>685</v>
      </c>
      <c r="C480" s="12"/>
      <c r="D480" s="51">
        <v>2.5</v>
      </c>
      <c r="E480" s="12"/>
      <c r="G480" s="13"/>
      <c r="H480" s="12"/>
    </row>
    <row r="481" spans="1:8" ht="20.100000000000001" customHeight="1" x14ac:dyDescent="0.25">
      <c r="A481" s="49" t="s">
        <v>686</v>
      </c>
      <c r="B481" s="49" t="s">
        <v>687</v>
      </c>
      <c r="C481" s="12"/>
      <c r="D481" s="10">
        <v>7.5750000000000002</v>
      </c>
      <c r="E481" s="12"/>
      <c r="G481" s="13"/>
      <c r="H481" s="12"/>
    </row>
    <row r="482" spans="1:8" ht="20.100000000000001" customHeight="1" x14ac:dyDescent="0.25">
      <c r="A482" s="50" t="s">
        <v>688</v>
      </c>
      <c r="B482" s="50" t="s">
        <v>689</v>
      </c>
      <c r="C482" s="12"/>
      <c r="D482" s="51">
        <v>2.5</v>
      </c>
      <c r="E482" s="12"/>
      <c r="G482" s="13"/>
      <c r="H482" s="12"/>
    </row>
    <row r="483" spans="1:8" ht="20.100000000000001" customHeight="1" x14ac:dyDescent="0.25">
      <c r="A483" s="49" t="s">
        <v>690</v>
      </c>
      <c r="B483" s="49" t="s">
        <v>691</v>
      </c>
      <c r="C483" s="12"/>
      <c r="D483" s="10">
        <v>10</v>
      </c>
      <c r="E483" s="12"/>
      <c r="G483" s="13"/>
      <c r="H483" s="12"/>
    </row>
    <row r="484" spans="1:8" ht="20.100000000000001" customHeight="1" x14ac:dyDescent="0.25">
      <c r="A484" s="49" t="s">
        <v>692</v>
      </c>
      <c r="B484" s="49" t="s">
        <v>693</v>
      </c>
      <c r="C484" s="12"/>
      <c r="D484" s="10">
        <v>10</v>
      </c>
      <c r="E484" s="12"/>
      <c r="G484" s="13"/>
      <c r="H484" s="12"/>
    </row>
    <row r="485" spans="1:8" ht="20.100000000000001" customHeight="1" x14ac:dyDescent="0.25">
      <c r="A485" s="49" t="s">
        <v>694</v>
      </c>
      <c r="B485" s="49" t="s">
        <v>695</v>
      </c>
      <c r="C485" s="12"/>
      <c r="D485" s="10">
        <v>5</v>
      </c>
      <c r="E485" s="12"/>
      <c r="G485" s="13"/>
      <c r="H485" s="12"/>
    </row>
    <row r="486" spans="1:8" ht="20.100000000000001" customHeight="1" x14ac:dyDescent="0.25">
      <c r="A486" s="49" t="s">
        <v>696</v>
      </c>
      <c r="B486" s="49" t="s">
        <v>697</v>
      </c>
      <c r="C486" s="12"/>
      <c r="D486" s="10">
        <v>2.65</v>
      </c>
      <c r="E486" s="12"/>
      <c r="G486" s="13"/>
      <c r="H486" s="12"/>
    </row>
    <row r="487" spans="1:8" ht="20.100000000000001" customHeight="1" x14ac:dyDescent="0.25">
      <c r="A487" s="49" t="s">
        <v>698</v>
      </c>
      <c r="B487" s="49" t="s">
        <v>699</v>
      </c>
      <c r="C487" s="12"/>
      <c r="D487" s="10">
        <v>5.8</v>
      </c>
      <c r="E487" s="12"/>
      <c r="G487" s="13"/>
      <c r="H487" s="12"/>
    </row>
    <row r="488" spans="1:8" ht="20.100000000000001" customHeight="1" x14ac:dyDescent="0.25">
      <c r="A488" s="49" t="s">
        <v>700</v>
      </c>
      <c r="B488" s="49" t="s">
        <v>701</v>
      </c>
      <c r="C488" s="12"/>
      <c r="D488" s="10">
        <v>9.1</v>
      </c>
      <c r="E488" s="12"/>
      <c r="G488" s="13"/>
      <c r="H488" s="12"/>
    </row>
    <row r="489" spans="1:8" ht="20.100000000000001" customHeight="1" x14ac:dyDescent="0.25">
      <c r="A489" s="49" t="s">
        <v>702</v>
      </c>
      <c r="B489" s="49" t="s">
        <v>703</v>
      </c>
      <c r="C489" s="12"/>
      <c r="D489" s="10">
        <v>12.8</v>
      </c>
      <c r="E489" s="12"/>
      <c r="G489" s="13"/>
      <c r="H489" s="12"/>
    </row>
    <row r="490" spans="1:8" ht="20.100000000000001" customHeight="1" x14ac:dyDescent="0.25">
      <c r="A490" s="49" t="s">
        <v>704</v>
      </c>
      <c r="B490" s="49" t="s">
        <v>705</v>
      </c>
      <c r="C490" s="12"/>
      <c r="D490" s="10">
        <v>7.9</v>
      </c>
      <c r="E490" s="12"/>
      <c r="G490" s="13"/>
      <c r="H490" s="12"/>
    </row>
    <row r="491" spans="1:8" ht="20.100000000000001" customHeight="1" x14ac:dyDescent="0.25">
      <c r="A491" s="49" t="s">
        <v>706</v>
      </c>
      <c r="B491" s="49" t="s">
        <v>707</v>
      </c>
      <c r="C491" s="12"/>
      <c r="D491" s="10">
        <v>10.5</v>
      </c>
      <c r="E491" s="12"/>
      <c r="G491" s="13"/>
      <c r="H491" s="12"/>
    </row>
    <row r="492" spans="1:8" ht="20.100000000000001" customHeight="1" x14ac:dyDescent="0.25">
      <c r="A492" s="52" t="s">
        <v>708</v>
      </c>
      <c r="B492" s="12"/>
      <c r="C492" s="12"/>
      <c r="D492" s="12"/>
      <c r="E492" s="12"/>
      <c r="F492" s="53">
        <v>67.62</v>
      </c>
      <c r="G492" s="13">
        <f>F492/1000</f>
        <v>6.762E-2</v>
      </c>
      <c r="H492" s="12"/>
    </row>
    <row r="493" spans="1:8" ht="20.100000000000001" customHeight="1" x14ac:dyDescent="0.25">
      <c r="A493" s="52" t="s">
        <v>709</v>
      </c>
      <c r="B493" s="12"/>
      <c r="C493" s="12"/>
      <c r="D493" s="12"/>
      <c r="E493" s="12"/>
      <c r="F493" s="53">
        <v>146.22</v>
      </c>
      <c r="G493" s="13">
        <f>F493/1000</f>
        <v>0.14621999999999999</v>
      </c>
      <c r="H493" s="12"/>
    </row>
    <row r="494" spans="1:8" ht="20.100000000000001" customHeight="1" x14ac:dyDescent="0.25">
      <c r="A494" s="52" t="s">
        <v>711</v>
      </c>
      <c r="B494" s="12" t="s">
        <v>1401</v>
      </c>
      <c r="C494" s="12"/>
      <c r="D494" s="12"/>
      <c r="E494" s="12"/>
      <c r="F494" s="53">
        <v>456.68</v>
      </c>
      <c r="G494" s="13">
        <f t="shared" ref="G494:G495" si="16">F494/1000</f>
        <v>0.45668000000000003</v>
      </c>
      <c r="H494" s="12"/>
    </row>
    <row r="495" spans="1:8" ht="20.100000000000001" customHeight="1" x14ac:dyDescent="0.25">
      <c r="A495" s="52" t="s">
        <v>712</v>
      </c>
      <c r="B495" s="12"/>
      <c r="C495" s="12"/>
      <c r="D495" s="12"/>
      <c r="E495" s="12"/>
      <c r="F495" s="53">
        <v>437.94</v>
      </c>
      <c r="G495" s="13">
        <f t="shared" si="16"/>
        <v>0.43794</v>
      </c>
      <c r="H495" s="12"/>
    </row>
    <row r="496" spans="1:8" ht="20.100000000000001" customHeight="1" x14ac:dyDescent="0.25">
      <c r="A496" s="12" t="s">
        <v>713</v>
      </c>
      <c r="B496" s="12"/>
      <c r="C496" s="12"/>
      <c r="D496" s="12"/>
      <c r="E496" s="12"/>
      <c r="F496" s="53">
        <v>48.48</v>
      </c>
      <c r="G496" s="53">
        <f>F496/1000</f>
        <v>4.8479999999999995E-2</v>
      </c>
      <c r="H496" s="12"/>
    </row>
    <row r="497" spans="1:8" ht="20.100000000000001" customHeight="1" x14ac:dyDescent="0.25">
      <c r="A497" s="52" t="s">
        <v>714</v>
      </c>
      <c r="B497" s="12"/>
      <c r="C497" s="12"/>
      <c r="D497" s="12"/>
      <c r="E497" s="12"/>
      <c r="F497" s="53">
        <v>213.24</v>
      </c>
      <c r="G497" s="53">
        <f t="shared" ref="G497:G545" si="17">F497/1000</f>
        <v>0.21324000000000001</v>
      </c>
      <c r="H497" s="12"/>
    </row>
    <row r="498" spans="1:8" ht="20.100000000000001" customHeight="1" x14ac:dyDescent="0.25">
      <c r="A498" s="52" t="s">
        <v>715</v>
      </c>
      <c r="B498" s="12"/>
      <c r="C498" s="12"/>
      <c r="D498" s="12"/>
      <c r="E498" s="12"/>
      <c r="F498" s="53">
        <v>568.48</v>
      </c>
      <c r="G498" s="53">
        <f t="shared" si="17"/>
        <v>0.56847999999999999</v>
      </c>
      <c r="H498" s="12"/>
    </row>
    <row r="499" spans="1:8" ht="20.100000000000001" customHeight="1" x14ac:dyDescent="0.25">
      <c r="A499" s="52" t="s">
        <v>716</v>
      </c>
      <c r="B499" s="12"/>
      <c r="C499" s="12"/>
      <c r="D499" s="12"/>
      <c r="E499" s="12"/>
      <c r="F499" s="53">
        <v>12.42</v>
      </c>
      <c r="G499" s="53">
        <f t="shared" si="17"/>
        <v>1.242E-2</v>
      </c>
      <c r="H499" s="12"/>
    </row>
    <row r="500" spans="1:8" ht="20.100000000000001" customHeight="1" x14ac:dyDescent="0.25">
      <c r="A500" s="52" t="s">
        <v>717</v>
      </c>
      <c r="B500" s="12"/>
      <c r="C500" s="12"/>
      <c r="D500" s="12"/>
      <c r="E500" s="12"/>
      <c r="F500" s="53">
        <v>42.8</v>
      </c>
      <c r="G500" s="53">
        <f t="shared" si="17"/>
        <v>4.2799999999999998E-2</v>
      </c>
      <c r="H500" s="12"/>
    </row>
    <row r="501" spans="1:8" ht="20.100000000000001" customHeight="1" x14ac:dyDescent="0.25">
      <c r="A501" s="52" t="s">
        <v>718</v>
      </c>
      <c r="B501" s="12"/>
      <c r="C501" s="12"/>
      <c r="D501" s="12"/>
      <c r="E501" s="12"/>
      <c r="F501" s="53">
        <v>28.44</v>
      </c>
      <c r="G501" s="53">
        <f t="shared" si="17"/>
        <v>2.844E-2</v>
      </c>
      <c r="H501" s="12"/>
    </row>
    <row r="502" spans="1:8" ht="20.100000000000001" customHeight="1" x14ac:dyDescent="0.25">
      <c r="A502" s="52" t="s">
        <v>109</v>
      </c>
      <c r="B502" s="12"/>
      <c r="C502" s="12"/>
      <c r="D502" s="12"/>
      <c r="E502" s="12"/>
      <c r="F502" s="53">
        <v>16.7</v>
      </c>
      <c r="G502" s="53">
        <f t="shared" si="17"/>
        <v>1.67E-2</v>
      </c>
      <c r="H502" s="12"/>
    </row>
    <row r="503" spans="1:8" ht="20.100000000000001" customHeight="1" x14ac:dyDescent="0.25">
      <c r="A503" s="52" t="s">
        <v>77</v>
      </c>
      <c r="B503" s="12"/>
      <c r="C503" s="12"/>
      <c r="D503" s="12"/>
      <c r="E503" s="12"/>
      <c r="F503" s="53">
        <v>20.260000000000002</v>
      </c>
      <c r="G503" s="53">
        <f t="shared" si="17"/>
        <v>2.026E-2</v>
      </c>
      <c r="H503" s="12"/>
    </row>
    <row r="504" spans="1:8" ht="20.100000000000001" customHeight="1" x14ac:dyDescent="0.25">
      <c r="A504" s="52" t="s">
        <v>719</v>
      </c>
      <c r="B504" s="12"/>
      <c r="C504" s="12"/>
      <c r="D504" s="12"/>
      <c r="E504" s="12"/>
      <c r="F504" s="53">
        <v>450.34</v>
      </c>
      <c r="G504" s="53">
        <f t="shared" si="17"/>
        <v>0.45033999999999996</v>
      </c>
      <c r="H504" s="12"/>
    </row>
    <row r="505" spans="1:8" ht="20.100000000000001" customHeight="1" x14ac:dyDescent="0.25">
      <c r="A505" s="52" t="s">
        <v>720</v>
      </c>
      <c r="B505" s="12"/>
      <c r="C505" s="12"/>
      <c r="D505" s="12"/>
      <c r="E505" s="12"/>
      <c r="F505" s="53">
        <v>762.64</v>
      </c>
      <c r="G505" s="53">
        <f t="shared" si="17"/>
        <v>0.76263999999999998</v>
      </c>
      <c r="H505" s="12"/>
    </row>
    <row r="506" spans="1:8" ht="20.100000000000001" customHeight="1" x14ac:dyDescent="0.25">
      <c r="A506" s="52" t="s">
        <v>721</v>
      </c>
      <c r="B506" s="12"/>
      <c r="C506" s="12"/>
      <c r="D506" s="12"/>
      <c r="E506" s="12"/>
      <c r="F506" s="53">
        <v>28.42</v>
      </c>
      <c r="G506" s="53">
        <f t="shared" si="17"/>
        <v>2.8420000000000001E-2</v>
      </c>
      <c r="H506" s="12"/>
    </row>
    <row r="507" spans="1:8" ht="20.100000000000001" customHeight="1" x14ac:dyDescent="0.25">
      <c r="A507" s="12" t="s">
        <v>171</v>
      </c>
      <c r="B507" s="12"/>
      <c r="C507" s="12"/>
      <c r="D507" s="12"/>
      <c r="E507" s="12"/>
      <c r="F507" s="53">
        <v>37.299999999999997</v>
      </c>
      <c r="G507" s="53">
        <f t="shared" si="17"/>
        <v>3.73E-2</v>
      </c>
      <c r="H507" s="12"/>
    </row>
    <row r="508" spans="1:8" ht="20.100000000000001" customHeight="1" x14ac:dyDescent="0.25">
      <c r="A508" s="12" t="s">
        <v>722</v>
      </c>
      <c r="B508" s="12"/>
      <c r="C508" s="12"/>
      <c r="D508" s="12"/>
      <c r="E508" s="12"/>
      <c r="F508" s="53">
        <v>162.26</v>
      </c>
      <c r="G508" s="53">
        <f t="shared" si="17"/>
        <v>0.16225999999999999</v>
      </c>
      <c r="H508" s="12"/>
    </row>
    <row r="509" spans="1:8" ht="20.100000000000001" customHeight="1" x14ac:dyDescent="0.25">
      <c r="A509" s="12" t="s">
        <v>723</v>
      </c>
      <c r="B509" s="12"/>
      <c r="C509" s="12"/>
      <c r="D509" s="12"/>
      <c r="E509" s="12"/>
      <c r="F509" s="53">
        <v>89.36</v>
      </c>
      <c r="G509" s="53">
        <f t="shared" si="17"/>
        <v>8.9359999999999995E-2</v>
      </c>
      <c r="H509" s="12"/>
    </row>
    <row r="510" spans="1:8" ht="20.100000000000001" customHeight="1" x14ac:dyDescent="0.25">
      <c r="A510" s="12" t="s">
        <v>724</v>
      </c>
      <c r="B510" s="12"/>
      <c r="C510" s="12"/>
      <c r="D510" s="12"/>
      <c r="E510" s="12"/>
      <c r="F510" s="53">
        <v>82.94</v>
      </c>
      <c r="G510" s="53">
        <f t="shared" si="17"/>
        <v>8.294E-2</v>
      </c>
      <c r="H510" s="12"/>
    </row>
    <row r="511" spans="1:8" ht="20.100000000000001" customHeight="1" x14ac:dyDescent="0.25">
      <c r="A511" s="12" t="s">
        <v>725</v>
      </c>
      <c r="B511" s="12"/>
      <c r="C511" s="12"/>
      <c r="D511" s="12"/>
      <c r="E511" s="12"/>
      <c r="F511" s="53">
        <v>103.52</v>
      </c>
      <c r="G511" s="53">
        <f t="shared" si="17"/>
        <v>0.10352</v>
      </c>
      <c r="H511" s="12"/>
    </row>
    <row r="512" spans="1:8" ht="20.100000000000001" customHeight="1" x14ac:dyDescent="0.25">
      <c r="A512" s="12" t="s">
        <v>726</v>
      </c>
      <c r="B512" s="12"/>
      <c r="C512" s="12"/>
      <c r="D512" s="12"/>
      <c r="E512" s="12"/>
      <c r="F512" s="53">
        <v>10.18</v>
      </c>
      <c r="G512" s="53">
        <f t="shared" si="17"/>
        <v>1.018E-2</v>
      </c>
      <c r="H512" s="12"/>
    </row>
    <row r="513" spans="1:8" ht="20.100000000000001" customHeight="1" x14ac:dyDescent="0.25">
      <c r="A513" s="12" t="s">
        <v>235</v>
      </c>
      <c r="B513" s="12"/>
      <c r="C513" s="12"/>
      <c r="D513" s="12"/>
      <c r="E513" s="12"/>
      <c r="F513" s="53">
        <v>7.68</v>
      </c>
      <c r="G513" s="53">
        <f t="shared" si="17"/>
        <v>7.6799999999999993E-3</v>
      </c>
      <c r="H513" s="12"/>
    </row>
    <row r="514" spans="1:8" ht="20.100000000000001" customHeight="1" x14ac:dyDescent="0.25">
      <c r="A514" s="12" t="s">
        <v>727</v>
      </c>
      <c r="B514" s="12"/>
      <c r="C514" s="12"/>
      <c r="D514" s="12"/>
      <c r="E514" s="12"/>
      <c r="F514" s="53">
        <v>279.76</v>
      </c>
      <c r="G514" s="53">
        <f t="shared" si="17"/>
        <v>0.27976000000000001</v>
      </c>
      <c r="H514" s="12"/>
    </row>
    <row r="515" spans="1:8" ht="20.100000000000001" customHeight="1" x14ac:dyDescent="0.25">
      <c r="A515" s="12" t="s">
        <v>728</v>
      </c>
      <c r="B515" s="12"/>
      <c r="C515" s="12"/>
      <c r="D515" s="12"/>
      <c r="E515" s="12"/>
      <c r="F515" s="53">
        <v>1320</v>
      </c>
      <c r="G515" s="53">
        <f t="shared" si="17"/>
        <v>1.32</v>
      </c>
      <c r="H515" s="12"/>
    </row>
    <row r="516" spans="1:8" ht="20.100000000000001" customHeight="1" x14ac:dyDescent="0.25">
      <c r="A516" s="12" t="s">
        <v>729</v>
      </c>
      <c r="B516" s="12"/>
      <c r="C516" s="12"/>
      <c r="D516" s="12"/>
      <c r="E516" s="12"/>
      <c r="F516" s="53">
        <v>762.5</v>
      </c>
      <c r="G516" s="53">
        <f t="shared" si="17"/>
        <v>0.76249999999999996</v>
      </c>
      <c r="H516" s="12"/>
    </row>
    <row r="517" spans="1:8" ht="20.100000000000001" customHeight="1" x14ac:dyDescent="0.25">
      <c r="A517" s="12" t="s">
        <v>730</v>
      </c>
      <c r="B517" s="12"/>
      <c r="C517" s="12"/>
      <c r="D517" s="12"/>
      <c r="E517" s="12"/>
      <c r="F517" s="53">
        <v>762.5</v>
      </c>
      <c r="G517" s="53">
        <f t="shared" si="17"/>
        <v>0.76249999999999996</v>
      </c>
      <c r="H517" s="12"/>
    </row>
    <row r="518" spans="1:8" ht="20.100000000000001" customHeight="1" x14ac:dyDescent="0.25">
      <c r="A518" s="12" t="s">
        <v>731</v>
      </c>
      <c r="B518" s="12"/>
      <c r="C518" s="12"/>
      <c r="D518" s="12"/>
      <c r="E518" s="12"/>
      <c r="F518" s="53">
        <v>29.3</v>
      </c>
      <c r="G518" s="53">
        <f t="shared" si="17"/>
        <v>2.93E-2</v>
      </c>
      <c r="H518" s="12"/>
    </row>
    <row r="519" spans="1:8" ht="20.100000000000001" customHeight="1" x14ac:dyDescent="0.25">
      <c r="A519" s="12" t="s">
        <v>732</v>
      </c>
      <c r="B519" s="12"/>
      <c r="C519" s="12"/>
      <c r="D519" s="12"/>
      <c r="E519" s="12"/>
      <c r="F519" s="53">
        <v>29.3</v>
      </c>
      <c r="G519" s="53">
        <f t="shared" si="17"/>
        <v>2.93E-2</v>
      </c>
      <c r="H519" s="12"/>
    </row>
    <row r="520" spans="1:8" ht="20.100000000000001" customHeight="1" x14ac:dyDescent="0.25">
      <c r="A520" s="12" t="s">
        <v>789</v>
      </c>
      <c r="B520" s="12" t="s">
        <v>790</v>
      </c>
      <c r="C520" s="12"/>
      <c r="D520" s="12"/>
      <c r="E520" s="12"/>
      <c r="F520" s="53"/>
      <c r="G520" s="53">
        <v>2.1800000000000002</v>
      </c>
      <c r="H520" s="12"/>
    </row>
    <row r="521" spans="1:8" ht="20.100000000000001" customHeight="1" x14ac:dyDescent="0.25">
      <c r="A521" s="12" t="s">
        <v>733</v>
      </c>
      <c r="B521" s="12"/>
      <c r="C521" s="12"/>
      <c r="D521" s="12"/>
      <c r="E521" s="12"/>
      <c r="F521" s="53">
        <v>469.72</v>
      </c>
      <c r="G521" s="53">
        <f t="shared" si="17"/>
        <v>0.46972000000000003</v>
      </c>
      <c r="H521" s="12"/>
    </row>
    <row r="522" spans="1:8" ht="20.100000000000001" customHeight="1" x14ac:dyDescent="0.25">
      <c r="A522" s="12" t="s">
        <v>734</v>
      </c>
      <c r="B522" s="12"/>
      <c r="C522" s="12"/>
      <c r="D522" s="12"/>
      <c r="E522" s="12"/>
      <c r="F522" s="53">
        <v>439.12</v>
      </c>
      <c r="G522" s="53">
        <f t="shared" si="17"/>
        <v>0.43912000000000001</v>
      </c>
      <c r="H522" s="12"/>
    </row>
    <row r="523" spans="1:8" ht="20.100000000000001" customHeight="1" x14ac:dyDescent="0.25">
      <c r="A523" s="54" t="s">
        <v>735</v>
      </c>
      <c r="B523" s="12"/>
      <c r="C523" s="12"/>
      <c r="D523" s="12"/>
      <c r="E523" s="12"/>
      <c r="F523" s="12">
        <v>912.6</v>
      </c>
      <c r="G523" s="53">
        <f t="shared" si="17"/>
        <v>0.91260000000000008</v>
      </c>
      <c r="H523" s="12"/>
    </row>
    <row r="524" spans="1:8" ht="20.100000000000001" customHeight="1" x14ac:dyDescent="0.25">
      <c r="A524" s="54" t="s">
        <v>736</v>
      </c>
      <c r="B524" s="12"/>
      <c r="C524" s="12"/>
      <c r="D524" s="12"/>
      <c r="E524" s="12"/>
      <c r="F524" s="12">
        <v>1780</v>
      </c>
      <c r="G524" s="53">
        <f t="shared" si="17"/>
        <v>1.78</v>
      </c>
      <c r="H524" s="12"/>
    </row>
    <row r="525" spans="1:8" ht="20.100000000000001" customHeight="1" x14ac:dyDescent="0.25">
      <c r="A525" s="54" t="s">
        <v>737</v>
      </c>
      <c r="B525" s="12"/>
      <c r="C525" s="12"/>
      <c r="D525" s="12"/>
      <c r="E525" s="12"/>
      <c r="F525" s="12">
        <v>204.82</v>
      </c>
      <c r="G525" s="53">
        <f t="shared" si="17"/>
        <v>0.20482</v>
      </c>
      <c r="H525" s="12"/>
    </row>
    <row r="526" spans="1:8" ht="20.100000000000001" customHeight="1" x14ac:dyDescent="0.25">
      <c r="A526" s="54" t="s">
        <v>738</v>
      </c>
      <c r="B526" s="12"/>
      <c r="C526" s="12"/>
      <c r="D526" s="12"/>
      <c r="E526" s="12"/>
      <c r="F526" s="12">
        <v>351.1</v>
      </c>
      <c r="G526" s="53">
        <f t="shared" si="17"/>
        <v>0.35110000000000002</v>
      </c>
      <c r="H526" s="12"/>
    </row>
    <row r="527" spans="1:8" ht="20.100000000000001" customHeight="1" x14ac:dyDescent="0.25">
      <c r="H527" s="12"/>
    </row>
    <row r="528" spans="1:8" ht="20.100000000000001" customHeight="1" x14ac:dyDescent="0.25">
      <c r="A528" s="54" t="s">
        <v>740</v>
      </c>
      <c r="B528" s="12"/>
      <c r="C528" s="12"/>
      <c r="D528" s="12"/>
      <c r="E528" s="12"/>
      <c r="F528" s="12">
        <v>1220</v>
      </c>
      <c r="G528" s="53">
        <f t="shared" si="17"/>
        <v>1.22</v>
      </c>
      <c r="H528" s="12"/>
    </row>
    <row r="529" spans="1:8" ht="20.100000000000001" customHeight="1" x14ac:dyDescent="0.25">
      <c r="A529" s="54" t="s">
        <v>741</v>
      </c>
      <c r="B529" s="12"/>
      <c r="C529" s="12"/>
      <c r="D529" s="12"/>
      <c r="E529" s="12"/>
      <c r="F529" s="12">
        <v>1800</v>
      </c>
      <c r="G529" s="53">
        <f t="shared" si="17"/>
        <v>1.8</v>
      </c>
      <c r="H529" s="12"/>
    </row>
    <row r="530" spans="1:8" ht="20.100000000000001" customHeight="1" x14ac:dyDescent="0.25">
      <c r="A530" s="54" t="s">
        <v>742</v>
      </c>
      <c r="B530" s="12"/>
      <c r="C530" s="12"/>
      <c r="D530" s="12"/>
      <c r="E530" s="12"/>
      <c r="F530" s="12">
        <v>1820</v>
      </c>
      <c r="G530" s="53">
        <f t="shared" si="17"/>
        <v>1.82</v>
      </c>
      <c r="H530" s="12"/>
    </row>
    <row r="531" spans="1:8" ht="20.100000000000001" customHeight="1" x14ac:dyDescent="0.25">
      <c r="A531" s="12" t="s">
        <v>743</v>
      </c>
      <c r="B531" s="12"/>
      <c r="C531" s="12"/>
      <c r="D531" s="12"/>
      <c r="E531" s="12"/>
      <c r="F531" s="12">
        <v>8.36</v>
      </c>
      <c r="G531" s="53">
        <f t="shared" si="17"/>
        <v>8.3599999999999994E-3</v>
      </c>
      <c r="H531" s="12"/>
    </row>
    <row r="532" spans="1:8" ht="20.100000000000001" customHeight="1" x14ac:dyDescent="0.25">
      <c r="A532" s="12" t="s">
        <v>744</v>
      </c>
      <c r="B532" s="12"/>
      <c r="C532" s="12"/>
      <c r="D532" s="12"/>
      <c r="E532" s="12"/>
      <c r="F532" s="12">
        <v>46.46</v>
      </c>
      <c r="G532" s="53">
        <f t="shared" si="17"/>
        <v>4.6460000000000001E-2</v>
      </c>
      <c r="H532" s="12"/>
    </row>
    <row r="533" spans="1:8" ht="20.100000000000001" customHeight="1" x14ac:dyDescent="0.25">
      <c r="A533" s="12" t="s">
        <v>745</v>
      </c>
      <c r="B533" s="12"/>
      <c r="C533" s="12"/>
      <c r="D533" s="12"/>
      <c r="E533" s="12"/>
      <c r="F533" s="12">
        <v>103.26</v>
      </c>
      <c r="G533" s="53">
        <f t="shared" si="17"/>
        <v>0.10326</v>
      </c>
      <c r="H533" s="12"/>
    </row>
    <row r="534" spans="1:8" ht="20.100000000000001" customHeight="1" x14ac:dyDescent="0.25">
      <c r="A534" s="12" t="s">
        <v>746</v>
      </c>
      <c r="B534" s="12"/>
      <c r="C534" s="12"/>
      <c r="D534" s="12"/>
      <c r="E534" s="12"/>
      <c r="F534" s="12">
        <v>380.94</v>
      </c>
      <c r="G534" s="53">
        <f t="shared" si="17"/>
        <v>0.38094</v>
      </c>
      <c r="H534" s="12"/>
    </row>
    <row r="535" spans="1:8" ht="20.100000000000001" customHeight="1" x14ac:dyDescent="0.25">
      <c r="A535" s="12" t="s">
        <v>747</v>
      </c>
      <c r="B535" s="12"/>
      <c r="C535" s="12"/>
      <c r="D535" s="12"/>
      <c r="E535" s="12"/>
      <c r="F535" s="12">
        <v>50.4</v>
      </c>
      <c r="G535" s="53">
        <f t="shared" si="17"/>
        <v>5.04E-2</v>
      </c>
      <c r="H535" s="12"/>
    </row>
    <row r="536" spans="1:8" ht="20.100000000000001" customHeight="1" x14ac:dyDescent="0.25">
      <c r="A536" s="12" t="s">
        <v>1405</v>
      </c>
      <c r="B536" s="12" t="s">
        <v>1407</v>
      </c>
      <c r="C536" s="12"/>
      <c r="D536" s="12"/>
      <c r="E536" s="12"/>
      <c r="G536" s="53">
        <v>4.4310000000000002E-2</v>
      </c>
      <c r="H536" s="12"/>
    </row>
    <row r="537" spans="1:8" ht="20.100000000000001" customHeight="1" x14ac:dyDescent="0.25">
      <c r="A537" s="12" t="s">
        <v>748</v>
      </c>
      <c r="B537" s="12"/>
      <c r="C537" s="12"/>
      <c r="D537" s="12"/>
      <c r="E537" s="12"/>
      <c r="F537" s="12">
        <v>30.7</v>
      </c>
      <c r="G537" s="53">
        <f t="shared" si="17"/>
        <v>3.0699999999999998E-2</v>
      </c>
      <c r="H537" s="12"/>
    </row>
    <row r="538" spans="1:8" ht="20.100000000000001" customHeight="1" x14ac:dyDescent="0.25">
      <c r="A538" s="12" t="s">
        <v>749</v>
      </c>
      <c r="B538" s="12"/>
      <c r="C538" s="12"/>
      <c r="D538" s="12"/>
      <c r="E538" s="12"/>
      <c r="F538" s="12">
        <v>41.58</v>
      </c>
      <c r="G538" s="53">
        <f t="shared" si="17"/>
        <v>4.1579999999999999E-2</v>
      </c>
      <c r="H538" s="12"/>
    </row>
    <row r="539" spans="1:8" ht="20.100000000000001" customHeight="1" x14ac:dyDescent="0.25">
      <c r="A539" s="12" t="s">
        <v>750</v>
      </c>
      <c r="B539" s="12"/>
      <c r="C539" s="12"/>
      <c r="D539" s="12"/>
      <c r="E539" s="12"/>
      <c r="F539" s="12">
        <v>12.16</v>
      </c>
      <c r="G539" s="53">
        <f t="shared" si="17"/>
        <v>1.2160000000000001E-2</v>
      </c>
      <c r="H539" s="12"/>
    </row>
    <row r="540" spans="1:8" ht="20.100000000000001" customHeight="1" x14ac:dyDescent="0.25">
      <c r="A540" s="12" t="s">
        <v>751</v>
      </c>
      <c r="B540" s="12"/>
      <c r="C540" s="12"/>
      <c r="D540" s="12"/>
      <c r="E540" s="12"/>
      <c r="F540" s="12">
        <v>29.88</v>
      </c>
      <c r="G540" s="53">
        <f t="shared" si="17"/>
        <v>2.988E-2</v>
      </c>
      <c r="H540" s="12"/>
    </row>
    <row r="541" spans="1:8" ht="20.100000000000001" customHeight="1" x14ac:dyDescent="0.25">
      <c r="A541" s="12" t="s">
        <v>752</v>
      </c>
      <c r="B541" s="12"/>
      <c r="C541" s="12"/>
      <c r="D541" s="12"/>
      <c r="E541" s="12"/>
      <c r="F541" s="12">
        <v>21.48</v>
      </c>
      <c r="G541" s="53">
        <f t="shared" si="17"/>
        <v>2.1479999999999999E-2</v>
      </c>
      <c r="H541" s="12"/>
    </row>
    <row r="542" spans="1:8" ht="20.100000000000001" customHeight="1" x14ac:dyDescent="0.25">
      <c r="A542" s="54" t="s">
        <v>753</v>
      </c>
      <c r="B542" s="12"/>
      <c r="C542" s="12"/>
      <c r="D542" s="12"/>
      <c r="E542" s="12"/>
      <c r="F542" s="54">
        <v>8.6</v>
      </c>
      <c r="G542" s="55">
        <f t="shared" si="17"/>
        <v>8.6E-3</v>
      </c>
      <c r="H542" s="12"/>
    </row>
    <row r="543" spans="1:8" ht="20.100000000000001" customHeight="1" x14ac:dyDescent="0.25">
      <c r="A543" s="54" t="s">
        <v>308</v>
      </c>
      <c r="B543" s="12"/>
      <c r="C543" s="12"/>
      <c r="D543" s="12"/>
      <c r="E543" s="12"/>
      <c r="F543" s="54">
        <v>592.72</v>
      </c>
      <c r="G543" s="55">
        <f t="shared" si="17"/>
        <v>0.59272000000000002</v>
      </c>
      <c r="H543" s="12"/>
    </row>
    <row r="544" spans="1:8" ht="20.100000000000001" customHeight="1" x14ac:dyDescent="0.25">
      <c r="A544" s="54" t="s">
        <v>754</v>
      </c>
      <c r="B544" s="12"/>
      <c r="C544" s="12"/>
      <c r="D544" s="12"/>
      <c r="E544" s="12"/>
      <c r="F544" s="54">
        <v>326.22000000000003</v>
      </c>
      <c r="G544" s="55">
        <f t="shared" si="17"/>
        <v>0.32622000000000001</v>
      </c>
      <c r="H544" s="12"/>
    </row>
    <row r="545" spans="1:8" ht="20.100000000000001" customHeight="1" x14ac:dyDescent="0.25">
      <c r="A545" s="54" t="s">
        <v>755</v>
      </c>
      <c r="B545" s="12"/>
      <c r="C545" s="12"/>
      <c r="D545" s="12"/>
      <c r="E545" s="12"/>
      <c r="F545" s="54">
        <v>1131.82</v>
      </c>
      <c r="G545" s="55">
        <f t="shared" si="17"/>
        <v>1.1318199999999998</v>
      </c>
      <c r="H545" s="12"/>
    </row>
    <row r="546" spans="1:8" ht="20.100000000000001" customHeight="1" x14ac:dyDescent="0.25">
      <c r="A546" s="54" t="s">
        <v>757</v>
      </c>
      <c r="B546" s="12"/>
      <c r="C546" s="12"/>
      <c r="D546" s="12"/>
      <c r="E546" s="12"/>
      <c r="G546" s="53">
        <v>0.04</v>
      </c>
      <c r="H546" s="12"/>
    </row>
    <row r="547" spans="1:8" ht="20.100000000000001" customHeight="1" x14ac:dyDescent="0.25">
      <c r="A547" s="54" t="s">
        <v>407</v>
      </c>
      <c r="B547" s="12"/>
      <c r="C547" s="12"/>
      <c r="D547" s="12"/>
      <c r="E547" s="12"/>
      <c r="G547" s="53">
        <v>0.08</v>
      </c>
      <c r="H547" s="12"/>
    </row>
    <row r="548" spans="1:8" ht="20.100000000000001" customHeight="1" x14ac:dyDescent="0.25">
      <c r="A548" s="54" t="s">
        <v>758</v>
      </c>
      <c r="B548" s="12" t="s">
        <v>759</v>
      </c>
      <c r="C548" s="12"/>
      <c r="D548" s="12"/>
      <c r="E548" s="12"/>
      <c r="G548" s="53">
        <v>0.52</v>
      </c>
    </row>
    <row r="549" spans="1:8" ht="20.100000000000001" customHeight="1" x14ac:dyDescent="0.25">
      <c r="A549" s="54" t="s">
        <v>760</v>
      </c>
      <c r="B549" s="12" t="s">
        <v>761</v>
      </c>
      <c r="C549" s="12"/>
      <c r="D549" s="12"/>
      <c r="E549" s="12"/>
      <c r="G549" s="55">
        <v>0.48</v>
      </c>
    </row>
    <row r="550" spans="1:8" ht="20.100000000000001" customHeight="1" x14ac:dyDescent="0.25">
      <c r="A550" s="54" t="s">
        <v>762</v>
      </c>
      <c r="B550" s="12" t="s">
        <v>763</v>
      </c>
      <c r="C550" s="12"/>
      <c r="D550" s="12"/>
      <c r="E550" s="12"/>
      <c r="G550" s="55">
        <v>0.48</v>
      </c>
    </row>
    <row r="551" spans="1:8" ht="20.100000000000001" customHeight="1" x14ac:dyDescent="0.25">
      <c r="A551" s="54" t="s">
        <v>764</v>
      </c>
      <c r="B551" s="12" t="s">
        <v>765</v>
      </c>
      <c r="C551" s="12"/>
      <c r="D551" s="12"/>
      <c r="E551" s="12"/>
      <c r="G551" s="53">
        <v>0.52</v>
      </c>
    </row>
    <row r="552" spans="1:8" ht="20.100000000000001" customHeight="1" x14ac:dyDescent="0.25">
      <c r="A552" s="54" t="s">
        <v>766</v>
      </c>
      <c r="B552" s="12" t="s">
        <v>767</v>
      </c>
      <c r="C552" s="12"/>
      <c r="D552" s="12"/>
      <c r="E552" s="12"/>
      <c r="G552" s="55">
        <v>0.54</v>
      </c>
    </row>
    <row r="553" spans="1:8" ht="20.100000000000001" customHeight="1" x14ac:dyDescent="0.25">
      <c r="A553" s="54" t="s">
        <v>768</v>
      </c>
      <c r="B553" s="12"/>
      <c r="C553" s="12"/>
      <c r="D553" s="12"/>
      <c r="E553" s="12"/>
      <c r="G553" s="53">
        <v>0.20215</v>
      </c>
    </row>
    <row r="554" spans="1:8" ht="20.100000000000001" customHeight="1" x14ac:dyDescent="0.25">
      <c r="A554" s="54" t="s">
        <v>769</v>
      </c>
      <c r="B554" s="12"/>
      <c r="C554" s="12"/>
      <c r="D554" s="12"/>
      <c r="E554" s="12"/>
      <c r="G554" s="53">
        <v>8.0350000000000005E-2</v>
      </c>
    </row>
    <row r="555" spans="1:8" ht="20.100000000000001" customHeight="1" x14ac:dyDescent="0.25">
      <c r="A555" s="93" t="s">
        <v>905</v>
      </c>
      <c r="B555" t="s">
        <v>906</v>
      </c>
      <c r="F555"/>
      <c r="G555" s="2">
        <v>3.8449999999999998E-2</v>
      </c>
    </row>
    <row r="556" spans="1:8" ht="20.100000000000001" customHeight="1" x14ac:dyDescent="0.25">
      <c r="A556" s="93" t="s">
        <v>1074</v>
      </c>
      <c r="F556"/>
      <c r="G556" s="2">
        <v>0.67525000000000002</v>
      </c>
    </row>
    <row r="557" spans="1:8" ht="20.100000000000001" customHeight="1" x14ac:dyDescent="0.25">
      <c r="A557" s="93" t="s">
        <v>1077</v>
      </c>
      <c r="F557"/>
      <c r="G557" s="2">
        <v>0.50685000000000002</v>
      </c>
    </row>
    <row r="558" spans="1:8" ht="20.100000000000001" customHeight="1" x14ac:dyDescent="0.25">
      <c r="F558"/>
    </row>
    <row r="559" spans="1:8" ht="20.100000000000001" customHeight="1" x14ac:dyDescent="0.25">
      <c r="F559"/>
    </row>
    <row r="560" spans="1:8" ht="20.100000000000001" customHeight="1" x14ac:dyDescent="0.25">
      <c r="F560"/>
    </row>
    <row r="561" spans="6:6" ht="20.100000000000001" customHeight="1" x14ac:dyDescent="0.25">
      <c r="F561"/>
    </row>
    <row r="562" spans="6:6" ht="20.100000000000001" customHeight="1" x14ac:dyDescent="0.25">
      <c r="F562"/>
    </row>
    <row r="563" spans="6:6" ht="20.100000000000001" customHeight="1" x14ac:dyDescent="0.25">
      <c r="F563"/>
    </row>
    <row r="564" spans="6:6" ht="20.100000000000001" customHeight="1" x14ac:dyDescent="0.25">
      <c r="F564"/>
    </row>
    <row r="565" spans="6:6" ht="20.100000000000001" customHeight="1" x14ac:dyDescent="0.25">
      <c r="F565"/>
    </row>
    <row r="566" spans="6:6" ht="20.100000000000001" customHeight="1" x14ac:dyDescent="0.25">
      <c r="F566"/>
    </row>
    <row r="567" spans="6:6" ht="20.100000000000001" customHeight="1" x14ac:dyDescent="0.25">
      <c r="F567"/>
    </row>
  </sheetData>
  <autoFilter ref="A3:H3"/>
  <mergeCells count="1">
    <mergeCell ref="A1:E2"/>
  </mergeCells>
  <pageMargins left="0.34" right="0.16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F665"/>
  <sheetViews>
    <sheetView topLeftCell="A94" workbookViewId="0">
      <selection activeCell="G47" sqref="G47"/>
    </sheetView>
  </sheetViews>
  <sheetFormatPr defaultColWidth="11.42578125" defaultRowHeight="15" x14ac:dyDescent="0.25"/>
  <cols>
    <col min="1" max="1" width="7.7109375" style="68" customWidth="1"/>
    <col min="2" max="2" width="11.42578125" style="68"/>
    <col min="3" max="3" width="58" bestFit="1" customWidth="1"/>
    <col min="4" max="4" width="8.42578125" style="68" customWidth="1"/>
    <col min="5" max="5" width="8.5703125" style="68" customWidth="1"/>
    <col min="6" max="6" width="8.42578125" style="68" customWidth="1"/>
  </cols>
  <sheetData>
    <row r="2" spans="1:6" x14ac:dyDescent="0.25">
      <c r="A2" t="s">
        <v>777</v>
      </c>
      <c r="B2"/>
      <c r="C2" t="s">
        <v>1403</v>
      </c>
      <c r="D2"/>
    </row>
    <row r="4" spans="1:6" ht="27" customHeight="1" x14ac:dyDescent="0.25">
      <c r="A4" s="97" t="s">
        <v>778</v>
      </c>
      <c r="B4" s="98" t="s">
        <v>1</v>
      </c>
      <c r="C4" s="99" t="s">
        <v>2</v>
      </c>
      <c r="D4" s="100" t="s">
        <v>3</v>
      </c>
      <c r="E4" s="101" t="s">
        <v>779</v>
      </c>
      <c r="F4" s="101" t="s">
        <v>780</v>
      </c>
    </row>
    <row r="5" spans="1:6" x14ac:dyDescent="0.25">
      <c r="A5" s="77" t="s">
        <v>850</v>
      </c>
      <c r="B5" s="87" t="str">
        <f t="shared" ref="B5:B68" ca="1" si="0">IF(INDIRECT(INDIRECT("$A"&amp;(5+nblignes*INT((ROW()-5)/nblignes)))&amp;"!b"&amp;5+MOD(ROW()+5,nblignes))=0,"",INDIRECT(INDIRECT("$A"&amp;(5+nblignes*INT((ROW()-5)/nblignes)))&amp;"!b"&amp;5+MOD(ROW()+5,nblignes)))</f>
        <v>I016</v>
      </c>
      <c r="C5" s="91" t="str">
        <f ca="1">IFERROR(VLOOKUP(B5,BDD!A:H,2,0),"")</f>
        <v>SILENT BLOC ISUZU CANTER</v>
      </c>
      <c r="D5" s="88">
        <f t="shared" ref="D5:D68" ca="1" si="1">IF($C5="","",INDIRECT(INDIRECT("$A"&amp;(5+nblignes*INT((ROW()-5)/nblignes)))&amp;"!c"&amp;5+MOD(ROW()+5,nblignes)))</f>
        <v>120</v>
      </c>
      <c r="E5" s="95">
        <f ca="1">IF($A5="","",INDIRECT(INDIRECT("$A"&amp;(5+nblignes*INT((ROW()-5)/nblignes)))&amp;"!$d$12"))</f>
        <v>19.8752</v>
      </c>
      <c r="F5" s="95">
        <f ca="1">IF($A5="","",INDIRECT(INDIRECT("$A"&amp;(5+nblignes*INT((ROW()-5)/nblignes)))&amp;"!$d$13"))</f>
        <v>20.3552</v>
      </c>
    </row>
    <row r="6" spans="1:6" x14ac:dyDescent="0.25">
      <c r="A6" s="70"/>
      <c r="B6" s="87" t="str">
        <f t="shared" ca="1" si="0"/>
        <v>I138</v>
      </c>
      <c r="C6" s="91" t="str">
        <f ca="1">IFERROR(VLOOKUP(B6,BDD!A:H,2,0),"")</f>
        <v>I138 COLLIER ISUZU TFR</v>
      </c>
      <c r="D6" s="88">
        <f t="shared" ca="1" si="1"/>
        <v>10</v>
      </c>
      <c r="E6" s="95" t="str">
        <f t="shared" ref="E6:E68" ca="1" si="2">IF($A6="","",INDIRECT(INDIRECT("$A"&amp;(5+nblignes*INT((ROW()-5)/nblignes)))&amp;"!$d$15"))</f>
        <v/>
      </c>
      <c r="F6" s="95" t="str">
        <f t="shared" ref="F6:F68" ca="1" si="3">IF($A6="","",INDIRECT(INDIRECT("$A"&amp;(5+nblignes*INT((ROW()-5)/nblignes)))&amp;"!$d$16"))</f>
        <v/>
      </c>
    </row>
    <row r="7" spans="1:6" x14ac:dyDescent="0.25">
      <c r="A7" s="70"/>
      <c r="B7" s="87" t="str">
        <f t="shared" ca="1" si="0"/>
        <v/>
      </c>
      <c r="C7" s="91" t="str">
        <f ca="1">IFERROR(VLOOKUP(B7,BDD!A:H,2,0),"")</f>
        <v/>
      </c>
      <c r="D7" s="88" t="str">
        <f t="shared" ca="1" si="1"/>
        <v/>
      </c>
      <c r="E7" s="95" t="str">
        <f t="shared" ca="1" si="2"/>
        <v/>
      </c>
      <c r="F7" s="95" t="str">
        <f t="shared" ca="1" si="3"/>
        <v/>
      </c>
    </row>
    <row r="8" spans="1:6" x14ac:dyDescent="0.25">
      <c r="A8" s="70"/>
      <c r="B8" s="87" t="str">
        <f t="shared" ca="1" si="0"/>
        <v/>
      </c>
      <c r="C8" s="91" t="str">
        <f ca="1">IFERROR(VLOOKUP(B8,BDD!A:H,2,0),"")</f>
        <v/>
      </c>
      <c r="D8" s="88" t="str">
        <f t="shared" ca="1" si="1"/>
        <v/>
      </c>
      <c r="E8" s="95" t="str">
        <f t="shared" ca="1" si="2"/>
        <v/>
      </c>
      <c r="F8" s="95" t="str">
        <f t="shared" ca="1" si="3"/>
        <v/>
      </c>
    </row>
    <row r="9" spans="1:6" x14ac:dyDescent="0.25">
      <c r="A9" s="70"/>
      <c r="B9" s="87" t="str">
        <f t="shared" ca="1" si="0"/>
        <v/>
      </c>
      <c r="C9" s="91" t="str">
        <f ca="1">IFERROR(VLOOKUP(B9,BDD!A:H,2,0),"")</f>
        <v/>
      </c>
      <c r="D9" s="88" t="str">
        <f t="shared" ca="1" si="1"/>
        <v/>
      </c>
      <c r="E9" s="95" t="str">
        <f t="shared" ca="1" si="2"/>
        <v/>
      </c>
      <c r="F9" s="95" t="str">
        <f t="shared" ca="1" si="3"/>
        <v/>
      </c>
    </row>
    <row r="10" spans="1:6" x14ac:dyDescent="0.25">
      <c r="A10" s="70"/>
      <c r="B10" s="87" t="str">
        <f t="shared" ca="1" si="0"/>
        <v/>
      </c>
      <c r="C10" s="91" t="str">
        <f ca="1">IFERROR(VLOOKUP(B10,BDD!A:H,2,0),"")</f>
        <v/>
      </c>
      <c r="D10" s="88" t="str">
        <f t="shared" ca="1" si="1"/>
        <v/>
      </c>
      <c r="E10" s="95" t="str">
        <f t="shared" ca="1" si="2"/>
        <v/>
      </c>
      <c r="F10" s="95" t="str">
        <f t="shared" ca="1" si="3"/>
        <v/>
      </c>
    </row>
    <row r="11" spans="1:6" x14ac:dyDescent="0.25">
      <c r="A11" s="70"/>
      <c r="B11" s="87" t="str">
        <f t="shared" ca="1" si="0"/>
        <v/>
      </c>
      <c r="C11" s="91" t="str">
        <f ca="1">IFERROR(VLOOKUP(B11,BDD!A:H,2,0),"")</f>
        <v/>
      </c>
      <c r="D11" s="88" t="str">
        <f t="shared" ca="1" si="1"/>
        <v/>
      </c>
      <c r="E11" s="95" t="str">
        <f t="shared" ca="1" si="2"/>
        <v/>
      </c>
      <c r="F11" s="95" t="str">
        <f t="shared" ca="1" si="3"/>
        <v/>
      </c>
    </row>
    <row r="12" spans="1:6" x14ac:dyDescent="0.25">
      <c r="A12" s="70"/>
      <c r="B12" s="87"/>
      <c r="C12" s="91" t="str">
        <f>IFERROR(VLOOKUP(B12,BDD!A:H,2,0),"")</f>
        <v/>
      </c>
      <c r="D12" s="88" t="str">
        <f t="shared" ca="1" si="1"/>
        <v/>
      </c>
      <c r="E12" s="95" t="str">
        <f t="shared" ca="1" si="2"/>
        <v/>
      </c>
      <c r="F12" s="95" t="str">
        <f t="shared" ca="1" si="3"/>
        <v/>
      </c>
    </row>
    <row r="13" spans="1:6" x14ac:dyDescent="0.25">
      <c r="A13" s="70"/>
      <c r="B13" s="87"/>
      <c r="C13" s="91" t="str">
        <f>IFERROR(VLOOKUP(B13,BDD!A:H,2,0),"")</f>
        <v/>
      </c>
      <c r="D13" s="88" t="str">
        <f t="shared" ca="1" si="1"/>
        <v/>
      </c>
      <c r="E13" s="95" t="str">
        <f t="shared" ca="1" si="2"/>
        <v/>
      </c>
      <c r="F13" s="95" t="str">
        <f t="shared" ca="1" si="3"/>
        <v/>
      </c>
    </row>
    <row r="14" spans="1:6" x14ac:dyDescent="0.25">
      <c r="A14" s="70"/>
      <c r="B14" s="87"/>
      <c r="C14" s="91" t="str">
        <f>IFERROR(VLOOKUP(B14,BDD!A:H,2,0),"")</f>
        <v/>
      </c>
      <c r="D14" s="88" t="str">
        <f t="shared" ca="1" si="1"/>
        <v/>
      </c>
      <c r="E14" s="95" t="str">
        <f t="shared" ca="1" si="2"/>
        <v/>
      </c>
      <c r="F14" s="95" t="str">
        <f t="shared" ca="1" si="3"/>
        <v/>
      </c>
    </row>
    <row r="15" spans="1:6" x14ac:dyDescent="0.25">
      <c r="A15" s="77" t="s">
        <v>851</v>
      </c>
      <c r="B15" s="87" t="str">
        <f t="shared" ca="1" si="0"/>
        <v>I016</v>
      </c>
      <c r="C15" s="91" t="str">
        <f ca="1">IFERROR(VLOOKUP(B15,BDD!A:H,2,0),"")</f>
        <v>SILENT BLOC ISUZU CANTER</v>
      </c>
      <c r="D15" s="88">
        <f t="shared" ca="1" si="1"/>
        <v>50</v>
      </c>
      <c r="E15" s="95">
        <f ca="1">IF($A15="","",INDIRECT(INDIRECT("$A"&amp;(5+nblignes*INT((ROW()-5)/nblignes)))&amp;"!$d$15"))</f>
        <v>20.202799999999996</v>
      </c>
      <c r="F15" s="95">
        <f t="shared" ca="1" si="3"/>
        <v>20.682799999999997</v>
      </c>
    </row>
    <row r="16" spans="1:6" x14ac:dyDescent="0.25">
      <c r="A16" s="70"/>
      <c r="B16" s="87" t="str">
        <f t="shared" ca="1" si="0"/>
        <v>I063</v>
      </c>
      <c r="C16" s="91" t="str">
        <f ca="1">IFERROR(VLOOKUP(B16,BDD!A:H,2,0),"")</f>
        <v>I063  NECESSAIRE AXE DIRECTION ISUZU</v>
      </c>
      <c r="D16" s="88">
        <f t="shared" ca="1" si="1"/>
        <v>20</v>
      </c>
      <c r="E16" s="95" t="str">
        <f t="shared" ca="1" si="2"/>
        <v/>
      </c>
      <c r="F16" s="95" t="str">
        <f t="shared" ca="1" si="3"/>
        <v/>
      </c>
    </row>
    <row r="17" spans="1:6" x14ac:dyDescent="0.25">
      <c r="A17" s="70"/>
      <c r="B17" s="87" t="str">
        <f t="shared" ca="1" si="0"/>
        <v>I138</v>
      </c>
      <c r="C17" s="91" t="str">
        <f ca="1">IFERROR(VLOOKUP(B17,BDD!A:H,2,0),"")</f>
        <v>I138 COLLIER ISUZU TFR</v>
      </c>
      <c r="D17" s="88">
        <f t="shared" ca="1" si="1"/>
        <v>40</v>
      </c>
      <c r="E17" s="95" t="str">
        <f t="shared" ca="1" si="2"/>
        <v/>
      </c>
      <c r="F17" s="95" t="str">
        <f t="shared" ca="1" si="3"/>
        <v/>
      </c>
    </row>
    <row r="18" spans="1:6" x14ac:dyDescent="0.25">
      <c r="A18" s="70"/>
      <c r="B18" s="87" t="str">
        <f t="shared" ca="1" si="0"/>
        <v/>
      </c>
      <c r="C18" s="91" t="str">
        <f ca="1">IFERROR(VLOOKUP(B18,BDD!A:H,2,0),"")</f>
        <v/>
      </c>
      <c r="D18" s="88" t="str">
        <f t="shared" ca="1" si="1"/>
        <v/>
      </c>
      <c r="E18" s="95" t="str">
        <f t="shared" ca="1" si="2"/>
        <v/>
      </c>
      <c r="F18" s="95" t="str">
        <f t="shared" ca="1" si="3"/>
        <v/>
      </c>
    </row>
    <row r="19" spans="1:6" x14ac:dyDescent="0.25">
      <c r="A19" s="70"/>
      <c r="B19" s="87" t="str">
        <f t="shared" ca="1" si="0"/>
        <v/>
      </c>
      <c r="C19" s="91" t="str">
        <f ca="1">IFERROR(VLOOKUP(B19,BDD!A:H,2,0),"")</f>
        <v/>
      </c>
      <c r="D19" s="88" t="str">
        <f t="shared" ca="1" si="1"/>
        <v/>
      </c>
      <c r="E19" s="95" t="str">
        <f t="shared" ca="1" si="2"/>
        <v/>
      </c>
      <c r="F19" s="95" t="str">
        <f t="shared" ca="1" si="3"/>
        <v/>
      </c>
    </row>
    <row r="20" spans="1:6" x14ac:dyDescent="0.25">
      <c r="A20" s="70"/>
      <c r="B20" s="87" t="str">
        <f t="shared" ca="1" si="0"/>
        <v/>
      </c>
      <c r="C20" s="91" t="str">
        <f ca="1">IFERROR(VLOOKUP(B20,BDD!A:H,2,0),"")</f>
        <v/>
      </c>
      <c r="D20" s="88" t="str">
        <f t="shared" ca="1" si="1"/>
        <v/>
      </c>
      <c r="E20" s="95" t="str">
        <f t="shared" ca="1" si="2"/>
        <v/>
      </c>
      <c r="F20" s="95" t="str">
        <f t="shared" ca="1" si="3"/>
        <v/>
      </c>
    </row>
    <row r="21" spans="1:6" x14ac:dyDescent="0.25">
      <c r="A21" s="70"/>
      <c r="B21" s="87" t="str">
        <f t="shared" ca="1" si="0"/>
        <v/>
      </c>
      <c r="C21" s="91" t="str">
        <f ca="1">IFERROR(VLOOKUP(B21,BDD!A:H,2,0),"")</f>
        <v/>
      </c>
      <c r="D21" s="88" t="str">
        <f t="shared" ca="1" si="1"/>
        <v/>
      </c>
      <c r="E21" s="95" t="str">
        <f t="shared" ca="1" si="2"/>
        <v/>
      </c>
      <c r="F21" s="95" t="str">
        <f t="shared" ca="1" si="3"/>
        <v/>
      </c>
    </row>
    <row r="22" spans="1:6" x14ac:dyDescent="0.25">
      <c r="A22" s="70"/>
      <c r="B22" s="87" t="str">
        <f t="shared" ca="1" si="0"/>
        <v/>
      </c>
      <c r="C22" s="91" t="str">
        <f ca="1">IFERROR(VLOOKUP(B22,BDD!A:H,2,0),"")</f>
        <v/>
      </c>
      <c r="D22" s="88" t="str">
        <f t="shared" ca="1" si="1"/>
        <v/>
      </c>
      <c r="E22" s="95" t="str">
        <f t="shared" ca="1" si="2"/>
        <v/>
      </c>
      <c r="F22" s="95" t="str">
        <f t="shared" ca="1" si="3"/>
        <v/>
      </c>
    </row>
    <row r="23" spans="1:6" x14ac:dyDescent="0.25">
      <c r="A23" s="70"/>
      <c r="B23" s="87" t="str">
        <f t="shared" ca="1" si="0"/>
        <v/>
      </c>
      <c r="C23" s="91" t="str">
        <f ca="1">IFERROR(VLOOKUP(B23,BDD!A:H,2,0),"")</f>
        <v/>
      </c>
      <c r="D23" s="88" t="str">
        <f t="shared" ca="1" si="1"/>
        <v/>
      </c>
      <c r="E23" s="95" t="str">
        <f t="shared" ca="1" si="2"/>
        <v/>
      </c>
      <c r="F23" s="95" t="str">
        <f t="shared" ca="1" si="3"/>
        <v/>
      </c>
    </row>
    <row r="24" spans="1:6" x14ac:dyDescent="0.25">
      <c r="A24" s="70"/>
      <c r="B24" s="87" t="str">
        <f t="shared" ca="1" si="0"/>
        <v/>
      </c>
      <c r="C24" s="91" t="str">
        <f ca="1">IFERROR(VLOOKUP(B24,BDD!A:H,2,0),"")</f>
        <v/>
      </c>
      <c r="D24" s="88" t="str">
        <f t="shared" ca="1" si="1"/>
        <v/>
      </c>
      <c r="E24" s="95" t="str">
        <f t="shared" ca="1" si="2"/>
        <v/>
      </c>
      <c r="F24" s="95" t="str">
        <f t="shared" ca="1" si="3"/>
        <v/>
      </c>
    </row>
    <row r="25" spans="1:6" x14ac:dyDescent="0.25">
      <c r="A25" s="77" t="s">
        <v>852</v>
      </c>
      <c r="B25" s="87" t="str">
        <f t="shared" ca="1" si="0"/>
        <v>I010</v>
      </c>
      <c r="C25" s="91" t="str">
        <f ca="1">IFERROR(VLOOKUP(B25,BDD!A:H,2,0),"")</f>
        <v>I010  JEU SUSPENSION ISUZU</v>
      </c>
      <c r="D25" s="88">
        <f t="shared" ca="1" si="1"/>
        <v>25</v>
      </c>
      <c r="E25" s="95">
        <f ca="1">IF($A25="","",INDIRECT(INDIRECT("$A"&amp;(5+nblignes*INT((ROW()-5)/nblignes)))&amp;"!$d$16"))</f>
        <v>13.509499999999999</v>
      </c>
      <c r="F25" s="95">
        <f ca="1">IF($A25="","",INDIRECT(INDIRECT("$A"&amp;(5+nblignes*INT((ROW()-5)/nblignes)))&amp;"!$d$17"))</f>
        <v>13.749499999999999</v>
      </c>
    </row>
    <row r="26" spans="1:6" x14ac:dyDescent="0.25">
      <c r="A26" s="70"/>
      <c r="B26" s="87" t="str">
        <f t="shared" ca="1" si="0"/>
        <v/>
      </c>
      <c r="C26" s="91" t="str">
        <f ca="1">IFERROR(VLOOKUP(B26,BDD!A:H,2,0),"")</f>
        <v/>
      </c>
      <c r="D26" s="88" t="str">
        <f t="shared" ca="1" si="1"/>
        <v/>
      </c>
      <c r="E26" s="95" t="str">
        <f t="shared" ca="1" si="2"/>
        <v/>
      </c>
      <c r="F26" s="95" t="str">
        <f t="shared" ca="1" si="3"/>
        <v/>
      </c>
    </row>
    <row r="27" spans="1:6" x14ac:dyDescent="0.25">
      <c r="A27" s="70"/>
      <c r="B27" s="87" t="str">
        <f t="shared" ca="1" si="0"/>
        <v/>
      </c>
      <c r="C27" s="91" t="str">
        <f ca="1">IFERROR(VLOOKUP(B27,BDD!A:H,2,0),"")</f>
        <v/>
      </c>
      <c r="D27" s="88" t="str">
        <f t="shared" ca="1" si="1"/>
        <v/>
      </c>
      <c r="E27" s="95" t="str">
        <f t="shared" ca="1" si="2"/>
        <v/>
      </c>
      <c r="F27" s="95" t="str">
        <f t="shared" ca="1" si="3"/>
        <v/>
      </c>
    </row>
    <row r="28" spans="1:6" x14ac:dyDescent="0.25">
      <c r="A28" s="70"/>
      <c r="B28" s="87" t="str">
        <f t="shared" ca="1" si="0"/>
        <v/>
      </c>
      <c r="C28" s="91" t="str">
        <f ca="1">IFERROR(VLOOKUP(B28,BDD!A:H,2,0),"")</f>
        <v/>
      </c>
      <c r="D28" s="88" t="str">
        <f t="shared" ca="1" si="1"/>
        <v/>
      </c>
      <c r="E28" s="95" t="str">
        <f t="shared" ca="1" si="2"/>
        <v/>
      </c>
      <c r="F28" s="95" t="str">
        <f t="shared" ca="1" si="3"/>
        <v/>
      </c>
    </row>
    <row r="29" spans="1:6" x14ac:dyDescent="0.25">
      <c r="A29" s="70"/>
      <c r="B29" s="87" t="str">
        <f t="shared" ca="1" si="0"/>
        <v/>
      </c>
      <c r="C29" s="91" t="str">
        <f ca="1">IFERROR(VLOOKUP(B29,BDD!A:H,2,0),"")</f>
        <v/>
      </c>
      <c r="D29" s="88" t="str">
        <f t="shared" ca="1" si="1"/>
        <v/>
      </c>
      <c r="E29" s="95" t="str">
        <f t="shared" ca="1" si="2"/>
        <v/>
      </c>
      <c r="F29" s="95" t="str">
        <f t="shared" ca="1" si="3"/>
        <v/>
      </c>
    </row>
    <row r="30" spans="1:6" x14ac:dyDescent="0.25">
      <c r="A30" s="70"/>
      <c r="B30" s="87" t="str">
        <f t="shared" ca="1" si="0"/>
        <v/>
      </c>
      <c r="C30" s="91" t="str">
        <f ca="1">IFERROR(VLOOKUP(B30,BDD!A:H,2,0),"")</f>
        <v/>
      </c>
      <c r="D30" s="88" t="str">
        <f t="shared" ca="1" si="1"/>
        <v/>
      </c>
      <c r="E30" s="95" t="str">
        <f t="shared" ca="1" si="2"/>
        <v/>
      </c>
      <c r="F30" s="95" t="str">
        <f t="shared" ca="1" si="3"/>
        <v/>
      </c>
    </row>
    <row r="31" spans="1:6" x14ac:dyDescent="0.25">
      <c r="A31" s="70"/>
      <c r="B31" s="87" t="str">
        <f t="shared" ca="1" si="0"/>
        <v/>
      </c>
      <c r="C31" s="91" t="str">
        <f ca="1">IFERROR(VLOOKUP(B31,BDD!A:H,2,0),"")</f>
        <v/>
      </c>
      <c r="D31" s="88" t="str">
        <f t="shared" ca="1" si="1"/>
        <v/>
      </c>
      <c r="E31" s="95" t="str">
        <f t="shared" ca="1" si="2"/>
        <v/>
      </c>
      <c r="F31" s="95" t="str">
        <f t="shared" ca="1" si="3"/>
        <v/>
      </c>
    </row>
    <row r="32" spans="1:6" x14ac:dyDescent="0.25">
      <c r="A32" s="70"/>
      <c r="B32" s="87" t="str">
        <f t="shared" ca="1" si="0"/>
        <v/>
      </c>
      <c r="C32" s="91" t="str">
        <f ca="1">IFERROR(VLOOKUP(B32,BDD!A:H,2,0),"")</f>
        <v/>
      </c>
      <c r="D32" s="88" t="str">
        <f t="shared" ca="1" si="1"/>
        <v/>
      </c>
      <c r="E32" s="95" t="str">
        <f t="shared" ca="1" si="2"/>
        <v/>
      </c>
      <c r="F32" s="95" t="str">
        <f t="shared" ca="1" si="3"/>
        <v/>
      </c>
    </row>
    <row r="33" spans="1:6" x14ac:dyDescent="0.25">
      <c r="A33" s="70"/>
      <c r="B33" s="87" t="str">
        <f t="shared" ca="1" si="0"/>
        <v/>
      </c>
      <c r="C33" s="91" t="str">
        <f ca="1">IFERROR(VLOOKUP(B33,BDD!A:H,2,0),"")</f>
        <v/>
      </c>
      <c r="D33" s="88" t="str">
        <f t="shared" ca="1" si="1"/>
        <v/>
      </c>
      <c r="E33" s="95" t="str">
        <f t="shared" ca="1" si="2"/>
        <v/>
      </c>
      <c r="F33" s="95" t="str">
        <f t="shared" ca="1" si="3"/>
        <v/>
      </c>
    </row>
    <row r="34" spans="1:6" x14ac:dyDescent="0.25">
      <c r="A34" s="70"/>
      <c r="B34" s="87" t="str">
        <f t="shared" ca="1" si="0"/>
        <v/>
      </c>
      <c r="C34" s="91" t="str">
        <f ca="1">IFERROR(VLOOKUP(B34,BDD!A:H,2,0),"")</f>
        <v/>
      </c>
      <c r="D34" s="88" t="str">
        <f t="shared" ca="1" si="1"/>
        <v/>
      </c>
      <c r="E34" s="95" t="str">
        <f t="shared" ca="1" si="2"/>
        <v/>
      </c>
      <c r="F34" s="95" t="str">
        <f t="shared" ca="1" si="3"/>
        <v/>
      </c>
    </row>
    <row r="35" spans="1:6" x14ac:dyDescent="0.25">
      <c r="A35" s="77" t="s">
        <v>853</v>
      </c>
      <c r="B35" s="87" t="str">
        <f t="shared" ca="1" si="0"/>
        <v>I006</v>
      </c>
      <c r="C35" s="91" t="str">
        <f ca="1">IFERROR(VLOOKUP(B35,BDD!A:H,2,0),"")</f>
        <v>I006  CAL SUSPENSION PM ISUZU</v>
      </c>
      <c r="D35" s="88">
        <f t="shared" ca="1" si="1"/>
        <v>200</v>
      </c>
      <c r="E35" s="95">
        <f t="shared" ca="1" si="2"/>
        <v>25.494</v>
      </c>
      <c r="F35" s="95">
        <f t="shared" ca="1" si="3"/>
        <v>25.733999999999998</v>
      </c>
    </row>
    <row r="36" spans="1:6" x14ac:dyDescent="0.25">
      <c r="A36" s="80"/>
      <c r="B36" s="87" t="str">
        <f t="shared" ca="1" si="0"/>
        <v>MI020</v>
      </c>
      <c r="C36" s="91" t="str">
        <f ca="1">IFERROR(VLOOKUP(B36,BDD!A:H,2,0),"")</f>
        <v>MI20 NECESSAIRE STABILISATRICE MITSUBITCHI</v>
      </c>
      <c r="D36" s="88">
        <f t="shared" ca="1" si="1"/>
        <v>10</v>
      </c>
      <c r="E36" s="95" t="str">
        <f t="shared" ca="1" si="2"/>
        <v/>
      </c>
      <c r="F36" s="95" t="str">
        <f t="shared" ca="1" si="3"/>
        <v/>
      </c>
    </row>
    <row r="37" spans="1:6" x14ac:dyDescent="0.25">
      <c r="A37" s="70"/>
      <c r="B37" s="87" t="str">
        <f t="shared" ca="1" si="0"/>
        <v/>
      </c>
      <c r="C37" s="91" t="str">
        <f ca="1">IFERROR(VLOOKUP(B37,BDD!A:H,2,0),"")</f>
        <v/>
      </c>
      <c r="D37" s="88" t="str">
        <f t="shared" ca="1" si="1"/>
        <v/>
      </c>
      <c r="E37" s="95" t="str">
        <f t="shared" ca="1" si="2"/>
        <v/>
      </c>
      <c r="F37" s="95" t="str">
        <f t="shared" ca="1" si="3"/>
        <v/>
      </c>
    </row>
    <row r="38" spans="1:6" x14ac:dyDescent="0.25">
      <c r="A38" s="70"/>
      <c r="B38" s="87" t="str">
        <f t="shared" ca="1" si="0"/>
        <v/>
      </c>
      <c r="C38" s="91" t="str">
        <f ca="1">IFERROR(VLOOKUP(B38,BDD!A:H,2,0),"")</f>
        <v/>
      </c>
      <c r="D38" s="88" t="str">
        <f t="shared" ca="1" si="1"/>
        <v/>
      </c>
      <c r="E38" s="95" t="str">
        <f t="shared" ca="1" si="2"/>
        <v/>
      </c>
      <c r="F38" s="95" t="str">
        <f t="shared" ca="1" si="3"/>
        <v/>
      </c>
    </row>
    <row r="39" spans="1:6" x14ac:dyDescent="0.25">
      <c r="A39" s="70"/>
      <c r="B39" s="87" t="str">
        <f t="shared" ca="1" si="0"/>
        <v/>
      </c>
      <c r="C39" s="91" t="str">
        <f ca="1">IFERROR(VLOOKUP(B39,BDD!A:H,2,0),"")</f>
        <v/>
      </c>
      <c r="D39" s="88" t="str">
        <f t="shared" ca="1" si="1"/>
        <v/>
      </c>
      <c r="E39" s="95" t="str">
        <f t="shared" ca="1" si="2"/>
        <v/>
      </c>
      <c r="F39" s="95" t="str">
        <f t="shared" ca="1" si="3"/>
        <v/>
      </c>
    </row>
    <row r="40" spans="1:6" x14ac:dyDescent="0.25">
      <c r="A40" s="70"/>
      <c r="B40" s="87" t="str">
        <f t="shared" ca="1" si="0"/>
        <v/>
      </c>
      <c r="C40" s="91" t="str">
        <f ca="1">IFERROR(VLOOKUP(B40,BDD!A:H,2,0),"")</f>
        <v/>
      </c>
      <c r="D40" s="88" t="str">
        <f t="shared" ca="1" si="1"/>
        <v/>
      </c>
      <c r="E40" s="95" t="str">
        <f t="shared" ca="1" si="2"/>
        <v/>
      </c>
      <c r="F40" s="95" t="str">
        <f t="shared" ca="1" si="3"/>
        <v/>
      </c>
    </row>
    <row r="41" spans="1:6" x14ac:dyDescent="0.25">
      <c r="A41" s="70"/>
      <c r="B41" s="87" t="str">
        <f t="shared" ca="1" si="0"/>
        <v/>
      </c>
      <c r="C41" s="91" t="str">
        <f ca="1">IFERROR(VLOOKUP(B41,BDD!A:H,2,0),"")</f>
        <v/>
      </c>
      <c r="D41" s="88" t="str">
        <f t="shared" ca="1" si="1"/>
        <v/>
      </c>
      <c r="E41" s="95" t="str">
        <f t="shared" ca="1" si="2"/>
        <v/>
      </c>
      <c r="F41" s="95" t="str">
        <f t="shared" ca="1" si="3"/>
        <v/>
      </c>
    </row>
    <row r="42" spans="1:6" x14ac:dyDescent="0.25">
      <c r="A42" s="70"/>
      <c r="B42" s="87" t="str">
        <f t="shared" ca="1" si="0"/>
        <v/>
      </c>
      <c r="C42" s="91" t="str">
        <f ca="1">IFERROR(VLOOKUP(B42,BDD!A:H,2,0),"")</f>
        <v/>
      </c>
      <c r="D42" s="88" t="str">
        <f t="shared" ca="1" si="1"/>
        <v/>
      </c>
      <c r="E42" s="95" t="str">
        <f t="shared" ca="1" si="2"/>
        <v/>
      </c>
      <c r="F42" s="95" t="str">
        <f t="shared" ca="1" si="3"/>
        <v/>
      </c>
    </row>
    <row r="43" spans="1:6" x14ac:dyDescent="0.25">
      <c r="A43" s="70"/>
      <c r="B43" s="87" t="str">
        <f t="shared" ca="1" si="0"/>
        <v/>
      </c>
      <c r="C43" s="91" t="str">
        <f ca="1">IFERROR(VLOOKUP(B43,BDD!A:H,2,0),"")</f>
        <v/>
      </c>
      <c r="D43" s="88" t="str">
        <f t="shared" ca="1" si="1"/>
        <v/>
      </c>
      <c r="E43" s="95" t="str">
        <f t="shared" ca="1" si="2"/>
        <v/>
      </c>
      <c r="F43" s="95" t="str">
        <f t="shared" ca="1" si="3"/>
        <v/>
      </c>
    </row>
    <row r="44" spans="1:6" x14ac:dyDescent="0.25">
      <c r="A44" s="70"/>
      <c r="B44" s="87" t="str">
        <f t="shared" ca="1" si="0"/>
        <v/>
      </c>
      <c r="C44" s="91" t="str">
        <f ca="1">IFERROR(VLOOKUP(B44,BDD!A:H,2,0),"")</f>
        <v/>
      </c>
      <c r="D44" s="88" t="str">
        <f t="shared" ca="1" si="1"/>
        <v/>
      </c>
      <c r="E44" s="95" t="str">
        <f t="shared" ca="1" si="2"/>
        <v/>
      </c>
      <c r="F44" s="95" t="str">
        <f t="shared" ca="1" si="3"/>
        <v/>
      </c>
    </row>
    <row r="45" spans="1:6" x14ac:dyDescent="0.25">
      <c r="A45" s="77" t="s">
        <v>854</v>
      </c>
      <c r="B45" s="87" t="str">
        <f t="shared" ca="1" si="0"/>
        <v>I010</v>
      </c>
      <c r="C45" s="91" t="str">
        <f ca="1">IFERROR(VLOOKUP(B45,BDD!A:H,2,0),"")</f>
        <v>I010  JEU SUSPENSION ISUZU</v>
      </c>
      <c r="D45" s="88">
        <f t="shared" ca="1" si="1"/>
        <v>25</v>
      </c>
      <c r="E45" s="95">
        <f t="shared" ca="1" si="2"/>
        <v>13.509499999999999</v>
      </c>
      <c r="F45" s="95">
        <f t="shared" ca="1" si="3"/>
        <v>13.749499999999999</v>
      </c>
    </row>
    <row r="46" spans="1:6" x14ac:dyDescent="0.25">
      <c r="A46" s="70"/>
      <c r="B46" s="87" t="str">
        <f t="shared" ca="1" si="0"/>
        <v/>
      </c>
      <c r="C46" s="91" t="str">
        <f ca="1">IFERROR(VLOOKUP(B46,BDD!A:H,2,0),"")</f>
        <v/>
      </c>
      <c r="D46" s="88" t="str">
        <f t="shared" ca="1" si="1"/>
        <v/>
      </c>
      <c r="E46" s="95" t="str">
        <f t="shared" ca="1" si="2"/>
        <v/>
      </c>
      <c r="F46" s="95" t="str">
        <f t="shared" ca="1" si="3"/>
        <v/>
      </c>
    </row>
    <row r="47" spans="1:6" x14ac:dyDescent="0.25">
      <c r="A47" s="70"/>
      <c r="B47" s="87" t="str">
        <f t="shared" ca="1" si="0"/>
        <v/>
      </c>
      <c r="C47" s="91" t="str">
        <f ca="1">IFERROR(VLOOKUP(B47,BDD!A:H,2,0),"")</f>
        <v/>
      </c>
      <c r="D47" s="88" t="str">
        <f t="shared" ca="1" si="1"/>
        <v/>
      </c>
      <c r="E47" s="95" t="str">
        <f t="shared" ca="1" si="2"/>
        <v/>
      </c>
      <c r="F47" s="95" t="str">
        <f t="shared" ca="1" si="3"/>
        <v/>
      </c>
    </row>
    <row r="48" spans="1:6" x14ac:dyDescent="0.25">
      <c r="A48" s="70"/>
      <c r="B48" s="87" t="str">
        <f t="shared" ca="1" si="0"/>
        <v/>
      </c>
      <c r="C48" s="91" t="str">
        <f ca="1">IFERROR(VLOOKUP(B48,BDD!A:H,2,0),"")</f>
        <v/>
      </c>
      <c r="D48" s="88" t="str">
        <f t="shared" ca="1" si="1"/>
        <v/>
      </c>
      <c r="E48" s="95" t="str">
        <f t="shared" ca="1" si="2"/>
        <v/>
      </c>
      <c r="F48" s="95" t="str">
        <f t="shared" ca="1" si="3"/>
        <v/>
      </c>
    </row>
    <row r="49" spans="1:6" x14ac:dyDescent="0.25">
      <c r="A49" s="70"/>
      <c r="B49" s="87" t="str">
        <f t="shared" ca="1" si="0"/>
        <v/>
      </c>
      <c r="C49" s="91" t="str">
        <f ca="1">IFERROR(VLOOKUP(B49,BDD!A:H,2,0),"")</f>
        <v/>
      </c>
      <c r="D49" s="88" t="str">
        <f t="shared" ca="1" si="1"/>
        <v/>
      </c>
      <c r="E49" s="95" t="str">
        <f t="shared" ca="1" si="2"/>
        <v/>
      </c>
      <c r="F49" s="95" t="str">
        <f t="shared" ca="1" si="3"/>
        <v/>
      </c>
    </row>
    <row r="50" spans="1:6" x14ac:dyDescent="0.25">
      <c r="A50" s="70"/>
      <c r="B50" s="87" t="str">
        <f t="shared" ca="1" si="0"/>
        <v/>
      </c>
      <c r="C50" s="91" t="str">
        <f ca="1">IFERROR(VLOOKUP(B50,BDD!A:H,2,0),"")</f>
        <v/>
      </c>
      <c r="D50" s="88" t="str">
        <f t="shared" ca="1" si="1"/>
        <v/>
      </c>
      <c r="E50" s="95" t="str">
        <f t="shared" ca="1" si="2"/>
        <v/>
      </c>
      <c r="F50" s="95" t="str">
        <f t="shared" ca="1" si="3"/>
        <v/>
      </c>
    </row>
    <row r="51" spans="1:6" x14ac:dyDescent="0.25">
      <c r="A51" s="70"/>
      <c r="B51" s="87" t="str">
        <f t="shared" ca="1" si="0"/>
        <v/>
      </c>
      <c r="C51" s="91" t="str">
        <f ca="1">IFERROR(VLOOKUP(B51,BDD!A:H,2,0),"")</f>
        <v/>
      </c>
      <c r="D51" s="88" t="str">
        <f t="shared" ca="1" si="1"/>
        <v/>
      </c>
      <c r="E51" s="95" t="str">
        <f t="shared" ca="1" si="2"/>
        <v/>
      </c>
      <c r="F51" s="95" t="str">
        <f t="shared" ca="1" si="3"/>
        <v/>
      </c>
    </row>
    <row r="52" spans="1:6" x14ac:dyDescent="0.25">
      <c r="A52" s="70"/>
      <c r="B52" s="87" t="str">
        <f t="shared" ca="1" si="0"/>
        <v/>
      </c>
      <c r="C52" s="91" t="str">
        <f ca="1">IFERROR(VLOOKUP(B52,BDD!A:H,2,0),"")</f>
        <v/>
      </c>
      <c r="D52" s="88" t="str">
        <f t="shared" ca="1" si="1"/>
        <v/>
      </c>
      <c r="E52" s="95" t="str">
        <f t="shared" ca="1" si="2"/>
        <v/>
      </c>
      <c r="F52" s="95" t="str">
        <f t="shared" ca="1" si="3"/>
        <v/>
      </c>
    </row>
    <row r="53" spans="1:6" x14ac:dyDescent="0.25">
      <c r="A53" s="70"/>
      <c r="B53" s="87" t="str">
        <f t="shared" ca="1" si="0"/>
        <v/>
      </c>
      <c r="C53" s="91" t="str">
        <f ca="1">IFERROR(VLOOKUP(B53,BDD!A:H,2,0),"")</f>
        <v/>
      </c>
      <c r="D53" s="88" t="str">
        <f t="shared" ca="1" si="1"/>
        <v/>
      </c>
      <c r="E53" s="95" t="str">
        <f t="shared" ca="1" si="2"/>
        <v/>
      </c>
      <c r="F53" s="95" t="str">
        <f t="shared" ca="1" si="3"/>
        <v/>
      </c>
    </row>
    <row r="54" spans="1:6" x14ac:dyDescent="0.25">
      <c r="A54" s="70"/>
      <c r="B54" s="87" t="str">
        <f t="shared" ca="1" si="0"/>
        <v/>
      </c>
      <c r="C54" s="91" t="str">
        <f ca="1">IFERROR(VLOOKUP(B54,BDD!A:H,2,0),"")</f>
        <v/>
      </c>
      <c r="D54" s="88" t="str">
        <f t="shared" ca="1" si="1"/>
        <v/>
      </c>
      <c r="E54" s="95" t="str">
        <f t="shared" ca="1" si="2"/>
        <v/>
      </c>
      <c r="F54" s="95" t="str">
        <f t="shared" ca="1" si="3"/>
        <v/>
      </c>
    </row>
    <row r="55" spans="1:6" x14ac:dyDescent="0.25">
      <c r="A55" s="77" t="s">
        <v>855</v>
      </c>
      <c r="B55" s="87" t="str">
        <f t="shared" ca="1" si="0"/>
        <v>I010</v>
      </c>
      <c r="C55" s="91" t="str">
        <f ca="1">IFERROR(VLOOKUP(B55,BDD!A:H,2,0),"")</f>
        <v>I010  JEU SUSPENSION ISUZU</v>
      </c>
      <c r="D55" s="88">
        <f t="shared" ca="1" si="1"/>
        <v>25</v>
      </c>
      <c r="E55" s="95">
        <f t="shared" ca="1" si="2"/>
        <v>13.509499999999999</v>
      </c>
      <c r="F55" s="95">
        <f t="shared" ca="1" si="3"/>
        <v>13.749499999999999</v>
      </c>
    </row>
    <row r="56" spans="1:6" x14ac:dyDescent="0.25">
      <c r="A56" s="70"/>
      <c r="B56" s="87" t="str">
        <f t="shared" ca="1" si="0"/>
        <v/>
      </c>
      <c r="C56" s="91" t="str">
        <f ca="1">IFERROR(VLOOKUP(B56,BDD!A:H,2,0),"")</f>
        <v/>
      </c>
      <c r="D56" s="88" t="str">
        <f t="shared" ca="1" si="1"/>
        <v/>
      </c>
      <c r="E56" s="95" t="str">
        <f t="shared" ca="1" si="2"/>
        <v/>
      </c>
      <c r="F56" s="95" t="str">
        <f t="shared" ca="1" si="3"/>
        <v/>
      </c>
    </row>
    <row r="57" spans="1:6" x14ac:dyDescent="0.25">
      <c r="A57" s="70"/>
      <c r="B57" s="87" t="str">
        <f t="shared" ca="1" si="0"/>
        <v/>
      </c>
      <c r="C57" s="91" t="str">
        <f ca="1">IFERROR(VLOOKUP(B57,BDD!A:H,2,0),"")</f>
        <v/>
      </c>
      <c r="D57" s="88" t="str">
        <f t="shared" ca="1" si="1"/>
        <v/>
      </c>
      <c r="E57" s="95" t="str">
        <f t="shared" ca="1" si="2"/>
        <v/>
      </c>
      <c r="F57" s="95" t="str">
        <f t="shared" ca="1" si="3"/>
        <v/>
      </c>
    </row>
    <row r="58" spans="1:6" x14ac:dyDescent="0.25">
      <c r="A58" s="70"/>
      <c r="B58" s="87" t="str">
        <f t="shared" ca="1" si="0"/>
        <v/>
      </c>
      <c r="C58" s="91" t="str">
        <f ca="1">IFERROR(VLOOKUP(B58,BDD!A:H,2,0),"")</f>
        <v/>
      </c>
      <c r="D58" s="88" t="str">
        <f t="shared" ca="1" si="1"/>
        <v/>
      </c>
      <c r="E58" s="95" t="str">
        <f t="shared" ca="1" si="2"/>
        <v/>
      </c>
      <c r="F58" s="95" t="str">
        <f t="shared" ca="1" si="3"/>
        <v/>
      </c>
    </row>
    <row r="59" spans="1:6" x14ac:dyDescent="0.25">
      <c r="A59" s="70"/>
      <c r="B59" s="87" t="str">
        <f t="shared" ca="1" si="0"/>
        <v/>
      </c>
      <c r="C59" s="91" t="str">
        <f ca="1">IFERROR(VLOOKUP(B59,BDD!A:H,2,0),"")</f>
        <v/>
      </c>
      <c r="D59" s="88" t="str">
        <f t="shared" ca="1" si="1"/>
        <v/>
      </c>
      <c r="E59" s="95" t="str">
        <f t="shared" ca="1" si="2"/>
        <v/>
      </c>
      <c r="F59" s="95" t="str">
        <f t="shared" ca="1" si="3"/>
        <v/>
      </c>
    </row>
    <row r="60" spans="1:6" x14ac:dyDescent="0.25">
      <c r="A60" s="70"/>
      <c r="B60" s="87" t="str">
        <f t="shared" ca="1" si="0"/>
        <v/>
      </c>
      <c r="C60" s="91" t="str">
        <f ca="1">IFERROR(VLOOKUP(B60,BDD!A:H,2,0),"")</f>
        <v/>
      </c>
      <c r="D60" s="88" t="str">
        <f t="shared" ca="1" si="1"/>
        <v/>
      </c>
      <c r="E60" s="95" t="str">
        <f t="shared" ca="1" si="2"/>
        <v/>
      </c>
      <c r="F60" s="95" t="str">
        <f t="shared" ca="1" si="3"/>
        <v/>
      </c>
    </row>
    <row r="61" spans="1:6" x14ac:dyDescent="0.25">
      <c r="A61" s="70"/>
      <c r="B61" s="87" t="str">
        <f t="shared" ca="1" si="0"/>
        <v/>
      </c>
      <c r="C61" s="91" t="str">
        <f ca="1">IFERROR(VLOOKUP(B61,BDD!A:H,2,0),"")</f>
        <v/>
      </c>
      <c r="D61" s="88" t="str">
        <f t="shared" ca="1" si="1"/>
        <v/>
      </c>
      <c r="E61" s="95" t="str">
        <f t="shared" ca="1" si="2"/>
        <v/>
      </c>
      <c r="F61" s="95" t="str">
        <f t="shared" ca="1" si="3"/>
        <v/>
      </c>
    </row>
    <row r="62" spans="1:6" x14ac:dyDescent="0.25">
      <c r="A62" s="70"/>
      <c r="B62" s="87" t="str">
        <f t="shared" ca="1" si="0"/>
        <v/>
      </c>
      <c r="C62" s="91" t="str">
        <f ca="1">IFERROR(VLOOKUP(B62,BDD!A:H,2,0),"")</f>
        <v/>
      </c>
      <c r="D62" s="88" t="str">
        <f t="shared" ca="1" si="1"/>
        <v/>
      </c>
      <c r="E62" s="95" t="str">
        <f t="shared" ca="1" si="2"/>
        <v/>
      </c>
      <c r="F62" s="95" t="str">
        <f t="shared" ca="1" si="3"/>
        <v/>
      </c>
    </row>
    <row r="63" spans="1:6" x14ac:dyDescent="0.25">
      <c r="A63" s="70"/>
      <c r="B63" s="87" t="str">
        <f t="shared" ca="1" si="0"/>
        <v/>
      </c>
      <c r="C63" s="91" t="str">
        <f ca="1">IFERROR(VLOOKUP(B63,BDD!A:H,2,0),"")</f>
        <v/>
      </c>
      <c r="D63" s="88" t="str">
        <f t="shared" ca="1" si="1"/>
        <v/>
      </c>
      <c r="E63" s="95" t="str">
        <f t="shared" ca="1" si="2"/>
        <v/>
      </c>
      <c r="F63" s="95" t="str">
        <f t="shared" ca="1" si="3"/>
        <v/>
      </c>
    </row>
    <row r="64" spans="1:6" x14ac:dyDescent="0.25">
      <c r="A64" s="71"/>
      <c r="B64" s="87" t="str">
        <f t="shared" ca="1" si="0"/>
        <v/>
      </c>
      <c r="C64" s="91" t="str">
        <f ca="1">IFERROR(VLOOKUP(B64,BDD!A:H,2,0),"")</f>
        <v/>
      </c>
      <c r="D64" s="88" t="str">
        <f t="shared" ca="1" si="1"/>
        <v/>
      </c>
      <c r="E64" s="95" t="str">
        <f t="shared" ca="1" si="2"/>
        <v/>
      </c>
      <c r="F64" s="95" t="str">
        <f t="shared" ca="1" si="3"/>
        <v/>
      </c>
    </row>
    <row r="65" spans="1:6" x14ac:dyDescent="0.25">
      <c r="A65" s="77" t="s">
        <v>856</v>
      </c>
      <c r="B65" s="87" t="str">
        <f t="shared" ca="1" si="0"/>
        <v>I010</v>
      </c>
      <c r="C65" s="91" t="str">
        <f ca="1">IFERROR(VLOOKUP(B65,BDD!A:H,2,0),"")</f>
        <v>I010  JEU SUSPENSION ISUZU</v>
      </c>
      <c r="D65" s="88">
        <f t="shared" ca="1" si="1"/>
        <v>25</v>
      </c>
      <c r="E65" s="95">
        <f t="shared" ca="1" si="2"/>
        <v>13.509499999999999</v>
      </c>
      <c r="F65" s="95">
        <f t="shared" ca="1" si="3"/>
        <v>13.749499999999999</v>
      </c>
    </row>
    <row r="66" spans="1:6" x14ac:dyDescent="0.25">
      <c r="A66" s="70"/>
      <c r="B66" s="87" t="str">
        <f t="shared" ca="1" si="0"/>
        <v/>
      </c>
      <c r="C66" s="91" t="str">
        <f ca="1">IFERROR(VLOOKUP(B66,BDD!A:H,2,0),"")</f>
        <v/>
      </c>
      <c r="D66" s="88" t="str">
        <f t="shared" ca="1" si="1"/>
        <v/>
      </c>
      <c r="E66" s="95" t="str">
        <f t="shared" ca="1" si="2"/>
        <v/>
      </c>
      <c r="F66" s="95" t="str">
        <f t="shared" ca="1" si="3"/>
        <v/>
      </c>
    </row>
    <row r="67" spans="1:6" x14ac:dyDescent="0.25">
      <c r="A67" s="70"/>
      <c r="B67" s="87" t="str">
        <f t="shared" ca="1" si="0"/>
        <v/>
      </c>
      <c r="C67" s="91" t="str">
        <f ca="1">IFERROR(VLOOKUP(B67,BDD!A:H,2,0),"")</f>
        <v/>
      </c>
      <c r="D67" s="88" t="str">
        <f t="shared" ca="1" si="1"/>
        <v/>
      </c>
      <c r="E67" s="95" t="str">
        <f t="shared" ca="1" si="2"/>
        <v/>
      </c>
      <c r="F67" s="95" t="str">
        <f t="shared" ca="1" si="3"/>
        <v/>
      </c>
    </row>
    <row r="68" spans="1:6" x14ac:dyDescent="0.25">
      <c r="A68" s="70"/>
      <c r="B68" s="87" t="str">
        <f t="shared" ca="1" si="0"/>
        <v/>
      </c>
      <c r="C68" s="91" t="str">
        <f ca="1">IFERROR(VLOOKUP(B68,BDD!A:H,2,0),"")</f>
        <v/>
      </c>
      <c r="D68" s="88" t="str">
        <f t="shared" ca="1" si="1"/>
        <v/>
      </c>
      <c r="E68" s="95" t="str">
        <f t="shared" ca="1" si="2"/>
        <v/>
      </c>
      <c r="F68" s="95" t="str">
        <f t="shared" ca="1" si="3"/>
        <v/>
      </c>
    </row>
    <row r="69" spans="1:6" x14ac:dyDescent="0.25">
      <c r="A69" s="70"/>
      <c r="B69" s="87" t="str">
        <f t="shared" ref="B69:B124" ca="1" si="4">IF(INDIRECT(INDIRECT("$A"&amp;(5+nblignes*INT((ROW()-5)/nblignes)))&amp;"!b"&amp;5+MOD(ROW()+5,nblignes))=0,"",INDIRECT(INDIRECT("$A"&amp;(5+nblignes*INT((ROW()-5)/nblignes)))&amp;"!b"&amp;5+MOD(ROW()+5,nblignes)))</f>
        <v/>
      </c>
      <c r="C69" s="91" t="str">
        <f ca="1">IFERROR(VLOOKUP(B69,BDD!A:H,2,0),"")</f>
        <v/>
      </c>
      <c r="D69" s="88" t="str">
        <f t="shared" ref="D69:D124" ca="1" si="5">IF($C69="","",INDIRECT(INDIRECT("$A"&amp;(5+nblignes*INT((ROW()-5)/nblignes)))&amp;"!c"&amp;5+MOD(ROW()+5,nblignes)))</f>
        <v/>
      </c>
      <c r="E69" s="95" t="str">
        <f t="shared" ref="E69:E124" ca="1" si="6">IF($A69="","",INDIRECT(INDIRECT("$A"&amp;(5+nblignes*INT((ROW()-5)/nblignes)))&amp;"!$d$15"))</f>
        <v/>
      </c>
      <c r="F69" s="95" t="str">
        <f t="shared" ref="F69:F124" ca="1" si="7">IF($A69="","",INDIRECT(INDIRECT("$A"&amp;(5+nblignes*INT((ROW()-5)/nblignes)))&amp;"!$d$16"))</f>
        <v/>
      </c>
    </row>
    <row r="70" spans="1:6" x14ac:dyDescent="0.25">
      <c r="A70" s="70"/>
      <c r="B70" s="87" t="str">
        <f t="shared" ca="1" si="4"/>
        <v/>
      </c>
      <c r="C70" s="91" t="str">
        <f ca="1">IFERROR(VLOOKUP(B70,BDD!A:H,2,0),"")</f>
        <v/>
      </c>
      <c r="D70" s="88" t="str">
        <f t="shared" ca="1" si="5"/>
        <v/>
      </c>
      <c r="E70" s="95" t="str">
        <f t="shared" ca="1" si="6"/>
        <v/>
      </c>
      <c r="F70" s="95" t="str">
        <f t="shared" ca="1" si="7"/>
        <v/>
      </c>
    </row>
    <row r="71" spans="1:6" x14ac:dyDescent="0.25">
      <c r="A71" s="70"/>
      <c r="B71" s="87" t="str">
        <f t="shared" ca="1" si="4"/>
        <v/>
      </c>
      <c r="C71" s="91" t="str">
        <f ca="1">IFERROR(VLOOKUP(B71,BDD!A:H,2,0),"")</f>
        <v/>
      </c>
      <c r="D71" s="88" t="str">
        <f t="shared" ca="1" si="5"/>
        <v/>
      </c>
      <c r="E71" s="95" t="str">
        <f t="shared" ca="1" si="6"/>
        <v/>
      </c>
      <c r="F71" s="95" t="str">
        <f t="shared" ca="1" si="7"/>
        <v/>
      </c>
    </row>
    <row r="72" spans="1:6" x14ac:dyDescent="0.25">
      <c r="A72" s="70"/>
      <c r="B72" s="87" t="str">
        <f t="shared" ca="1" si="4"/>
        <v/>
      </c>
      <c r="C72" s="91" t="str">
        <f ca="1">IFERROR(VLOOKUP(B72,BDD!A:H,2,0),"")</f>
        <v/>
      </c>
      <c r="D72" s="88" t="str">
        <f t="shared" ca="1" si="5"/>
        <v/>
      </c>
      <c r="E72" s="95" t="str">
        <f t="shared" ca="1" si="6"/>
        <v/>
      </c>
      <c r="F72" s="95" t="str">
        <f t="shared" ca="1" si="7"/>
        <v/>
      </c>
    </row>
    <row r="73" spans="1:6" x14ac:dyDescent="0.25">
      <c r="A73" s="70"/>
      <c r="B73" s="87" t="str">
        <f t="shared" ca="1" si="4"/>
        <v/>
      </c>
      <c r="C73" s="91" t="str">
        <f ca="1">IFERROR(VLOOKUP(B73,BDD!A:H,2,0),"")</f>
        <v/>
      </c>
      <c r="D73" s="88" t="str">
        <f t="shared" ca="1" si="5"/>
        <v/>
      </c>
      <c r="E73" s="95" t="str">
        <f t="shared" ca="1" si="6"/>
        <v/>
      </c>
      <c r="F73" s="95" t="str">
        <f t="shared" ca="1" si="7"/>
        <v/>
      </c>
    </row>
    <row r="74" spans="1:6" x14ac:dyDescent="0.25">
      <c r="A74" s="71"/>
      <c r="B74" s="87" t="str">
        <f t="shared" ca="1" si="4"/>
        <v/>
      </c>
      <c r="C74" s="91" t="str">
        <f ca="1">IFERROR(VLOOKUP(B74,BDD!A:H,2,0),"")</f>
        <v/>
      </c>
      <c r="D74" s="88" t="str">
        <f t="shared" ca="1" si="5"/>
        <v/>
      </c>
      <c r="E74" s="95" t="str">
        <f t="shared" ca="1" si="6"/>
        <v/>
      </c>
      <c r="F74" s="95" t="str">
        <f t="shared" ca="1" si="7"/>
        <v/>
      </c>
    </row>
    <row r="75" spans="1:6" x14ac:dyDescent="0.25">
      <c r="A75" s="77" t="s">
        <v>857</v>
      </c>
      <c r="B75" s="87" t="str">
        <f t="shared" ca="1" si="4"/>
        <v>I001</v>
      </c>
      <c r="C75" s="91" t="str">
        <f ca="1">IFERROR(VLOOKUP(B75,BDD!A:H,2,0),"")</f>
        <v>I001  BOULON SUSPENSION ISUZU</v>
      </c>
      <c r="D75" s="88">
        <f t="shared" ca="1" si="5"/>
        <v>100</v>
      </c>
      <c r="E75" s="95">
        <f t="shared" ca="1" si="6"/>
        <v>16.003999999999998</v>
      </c>
      <c r="F75" s="95">
        <f t="shared" ca="1" si="7"/>
        <v>16.243999999999996</v>
      </c>
    </row>
    <row r="76" spans="1:6" x14ac:dyDescent="0.25">
      <c r="A76" s="70"/>
      <c r="B76" s="87" t="str">
        <f t="shared" ca="1" si="4"/>
        <v/>
      </c>
      <c r="C76" s="91" t="str">
        <f ca="1">IFERROR(VLOOKUP(B76,BDD!A:H,2,0),"")</f>
        <v/>
      </c>
      <c r="D76" s="88" t="str">
        <f t="shared" ca="1" si="5"/>
        <v/>
      </c>
      <c r="E76" s="95" t="str">
        <f t="shared" ca="1" si="6"/>
        <v/>
      </c>
      <c r="F76" s="95" t="str">
        <f t="shared" ca="1" si="7"/>
        <v/>
      </c>
    </row>
    <row r="77" spans="1:6" x14ac:dyDescent="0.25">
      <c r="A77" s="70"/>
      <c r="B77" s="87" t="str">
        <f t="shared" ca="1" si="4"/>
        <v/>
      </c>
      <c r="C77" s="91" t="str">
        <f ca="1">IFERROR(VLOOKUP(B77,BDD!A:H,2,0),"")</f>
        <v/>
      </c>
      <c r="D77" s="88" t="str">
        <f t="shared" ca="1" si="5"/>
        <v/>
      </c>
      <c r="E77" s="95" t="str">
        <f t="shared" ca="1" si="6"/>
        <v/>
      </c>
      <c r="F77" s="95" t="str">
        <f t="shared" ca="1" si="7"/>
        <v/>
      </c>
    </row>
    <row r="78" spans="1:6" x14ac:dyDescent="0.25">
      <c r="A78" s="70"/>
      <c r="B78" s="87" t="str">
        <f t="shared" ca="1" si="4"/>
        <v/>
      </c>
      <c r="C78" s="91" t="str">
        <f ca="1">IFERROR(VLOOKUP(B78,BDD!A:H,2,0),"")</f>
        <v/>
      </c>
      <c r="D78" s="88" t="str">
        <f t="shared" ca="1" si="5"/>
        <v/>
      </c>
      <c r="E78" s="95" t="str">
        <f t="shared" ca="1" si="6"/>
        <v/>
      </c>
      <c r="F78" s="95" t="str">
        <f t="shared" ca="1" si="7"/>
        <v/>
      </c>
    </row>
    <row r="79" spans="1:6" x14ac:dyDescent="0.25">
      <c r="A79" s="70"/>
      <c r="B79" s="87" t="str">
        <f t="shared" ca="1" si="4"/>
        <v/>
      </c>
      <c r="C79" s="91" t="str">
        <f ca="1">IFERROR(VLOOKUP(B79,BDD!A:H,2,0),"")</f>
        <v/>
      </c>
      <c r="D79" s="88" t="str">
        <f t="shared" ca="1" si="5"/>
        <v/>
      </c>
      <c r="E79" s="95" t="str">
        <f t="shared" ca="1" si="6"/>
        <v/>
      </c>
      <c r="F79" s="95" t="str">
        <f t="shared" ca="1" si="7"/>
        <v/>
      </c>
    </row>
    <row r="80" spans="1:6" x14ac:dyDescent="0.25">
      <c r="A80" s="70"/>
      <c r="B80" s="87" t="str">
        <f t="shared" ca="1" si="4"/>
        <v/>
      </c>
      <c r="C80" s="91" t="str">
        <f ca="1">IFERROR(VLOOKUP(B80,BDD!A:H,2,0),"")</f>
        <v/>
      </c>
      <c r="D80" s="88" t="str">
        <f t="shared" ca="1" si="5"/>
        <v/>
      </c>
      <c r="E80" s="95" t="str">
        <f t="shared" ca="1" si="6"/>
        <v/>
      </c>
      <c r="F80" s="95" t="str">
        <f t="shared" ca="1" si="7"/>
        <v/>
      </c>
    </row>
    <row r="81" spans="1:6" x14ac:dyDescent="0.25">
      <c r="A81" s="70"/>
      <c r="B81" s="87" t="str">
        <f t="shared" ca="1" si="4"/>
        <v/>
      </c>
      <c r="C81" s="91" t="str">
        <f ca="1">IFERROR(VLOOKUP(B81,BDD!A:H,2,0),"")</f>
        <v/>
      </c>
      <c r="D81" s="88" t="str">
        <f t="shared" ca="1" si="5"/>
        <v/>
      </c>
      <c r="E81" s="95" t="str">
        <f t="shared" ca="1" si="6"/>
        <v/>
      </c>
      <c r="F81" s="95" t="str">
        <f t="shared" ca="1" si="7"/>
        <v/>
      </c>
    </row>
    <row r="82" spans="1:6" x14ac:dyDescent="0.25">
      <c r="A82" s="70"/>
      <c r="B82" s="87" t="str">
        <f t="shared" ca="1" si="4"/>
        <v/>
      </c>
      <c r="C82" s="91" t="str">
        <f ca="1">IFERROR(VLOOKUP(B82,BDD!A:H,2,0),"")</f>
        <v/>
      </c>
      <c r="D82" s="88" t="str">
        <f t="shared" ca="1" si="5"/>
        <v/>
      </c>
      <c r="E82" s="95" t="str">
        <f t="shared" ca="1" si="6"/>
        <v/>
      </c>
      <c r="F82" s="95" t="str">
        <f t="shared" ca="1" si="7"/>
        <v/>
      </c>
    </row>
    <row r="83" spans="1:6" x14ac:dyDescent="0.25">
      <c r="A83" s="70"/>
      <c r="B83" s="87" t="str">
        <f t="shared" ca="1" si="4"/>
        <v/>
      </c>
      <c r="C83" s="91" t="str">
        <f ca="1">IFERROR(VLOOKUP(B83,BDD!A:H,2,0),"")</f>
        <v/>
      </c>
      <c r="D83" s="88" t="str">
        <f t="shared" ca="1" si="5"/>
        <v/>
      </c>
      <c r="E83" s="95" t="str">
        <f t="shared" ca="1" si="6"/>
        <v/>
      </c>
      <c r="F83" s="95" t="str">
        <f t="shared" ca="1" si="7"/>
        <v/>
      </c>
    </row>
    <row r="84" spans="1:6" x14ac:dyDescent="0.25">
      <c r="A84" s="71"/>
      <c r="B84" s="87" t="str">
        <f t="shared" ca="1" si="4"/>
        <v/>
      </c>
      <c r="C84" s="91" t="str">
        <f ca="1">IFERROR(VLOOKUP(B84,BDD!A:H,2,0),"")</f>
        <v/>
      </c>
      <c r="D84" s="88" t="str">
        <f t="shared" ca="1" si="5"/>
        <v/>
      </c>
      <c r="E84" s="95" t="str">
        <f t="shared" ca="1" si="6"/>
        <v/>
      </c>
      <c r="F84" s="95" t="str">
        <f t="shared" ca="1" si="7"/>
        <v/>
      </c>
    </row>
    <row r="85" spans="1:6" x14ac:dyDescent="0.25">
      <c r="A85" s="77" t="s">
        <v>858</v>
      </c>
      <c r="B85" s="87" t="str">
        <f t="shared" ca="1" si="4"/>
        <v>I100</v>
      </c>
      <c r="C85" s="91" t="str">
        <f ca="1">IFERROR(VLOOKUP(B85,BDD!A:H,2,0),"")</f>
        <v>I100  AXE ETRIER DE FREIN</v>
      </c>
      <c r="D85" s="88">
        <f t="shared" ca="1" si="5"/>
        <v>100</v>
      </c>
      <c r="E85" s="95">
        <f t="shared" ca="1" si="6"/>
        <v>6.2079999999999993</v>
      </c>
      <c r="F85" s="95">
        <f t="shared" ca="1" si="7"/>
        <v>6.4479999999999995</v>
      </c>
    </row>
    <row r="86" spans="1:6" x14ac:dyDescent="0.25">
      <c r="A86" s="70"/>
      <c r="B86" s="87" t="str">
        <f t="shared" ca="1" si="4"/>
        <v/>
      </c>
      <c r="C86" s="91" t="str">
        <f ca="1">IFERROR(VLOOKUP(B86,BDD!A:H,2,0),"")</f>
        <v/>
      </c>
      <c r="D86" s="88" t="str">
        <f t="shared" ca="1" si="5"/>
        <v/>
      </c>
      <c r="E86" s="95" t="str">
        <f t="shared" ca="1" si="6"/>
        <v/>
      </c>
      <c r="F86" s="95" t="str">
        <f t="shared" ca="1" si="7"/>
        <v/>
      </c>
    </row>
    <row r="87" spans="1:6" x14ac:dyDescent="0.25">
      <c r="A87" s="70"/>
      <c r="B87" s="87" t="str">
        <f t="shared" ca="1" si="4"/>
        <v/>
      </c>
      <c r="C87" s="91" t="str">
        <f ca="1">IFERROR(VLOOKUP(B87,BDD!A:H,2,0),"")</f>
        <v/>
      </c>
      <c r="D87" s="88" t="str">
        <f t="shared" ca="1" si="5"/>
        <v/>
      </c>
      <c r="E87" s="95" t="str">
        <f t="shared" ca="1" si="6"/>
        <v/>
      </c>
      <c r="F87" s="95" t="str">
        <f t="shared" ca="1" si="7"/>
        <v/>
      </c>
    </row>
    <row r="88" spans="1:6" x14ac:dyDescent="0.25">
      <c r="A88" s="70"/>
      <c r="B88" s="87" t="str">
        <f t="shared" ca="1" si="4"/>
        <v/>
      </c>
      <c r="C88" s="91" t="str">
        <f ca="1">IFERROR(VLOOKUP(B88,BDD!A:H,2,0),"")</f>
        <v/>
      </c>
      <c r="D88" s="88" t="str">
        <f t="shared" ca="1" si="5"/>
        <v/>
      </c>
      <c r="E88" s="95" t="str">
        <f t="shared" ca="1" si="6"/>
        <v/>
      </c>
      <c r="F88" s="95" t="str">
        <f t="shared" ca="1" si="7"/>
        <v/>
      </c>
    </row>
    <row r="89" spans="1:6" x14ac:dyDescent="0.25">
      <c r="A89" s="70"/>
      <c r="B89" s="87" t="str">
        <f t="shared" ca="1" si="4"/>
        <v/>
      </c>
      <c r="C89" s="91" t="str">
        <f ca="1">IFERROR(VLOOKUP(B89,BDD!A:H,2,0),"")</f>
        <v/>
      </c>
      <c r="D89" s="88" t="str">
        <f t="shared" ca="1" si="5"/>
        <v/>
      </c>
      <c r="E89" s="95" t="str">
        <f t="shared" ca="1" si="6"/>
        <v/>
      </c>
      <c r="F89" s="95" t="str">
        <f t="shared" ca="1" si="7"/>
        <v/>
      </c>
    </row>
    <row r="90" spans="1:6" x14ac:dyDescent="0.25">
      <c r="A90" s="70"/>
      <c r="B90" s="87" t="str">
        <f t="shared" ca="1" si="4"/>
        <v/>
      </c>
      <c r="C90" s="91" t="str">
        <f ca="1">IFERROR(VLOOKUP(B90,BDD!A:H,2,0),"")</f>
        <v/>
      </c>
      <c r="D90" s="88" t="str">
        <f t="shared" ca="1" si="5"/>
        <v/>
      </c>
      <c r="E90" s="95" t="str">
        <f t="shared" ca="1" si="6"/>
        <v/>
      </c>
      <c r="F90" s="95" t="str">
        <f t="shared" ca="1" si="7"/>
        <v/>
      </c>
    </row>
    <row r="91" spans="1:6" x14ac:dyDescent="0.25">
      <c r="A91" s="70"/>
      <c r="B91" s="87" t="str">
        <f t="shared" ca="1" si="4"/>
        <v/>
      </c>
      <c r="C91" s="91" t="str">
        <f ca="1">IFERROR(VLOOKUP(B91,BDD!A:H,2,0),"")</f>
        <v/>
      </c>
      <c r="D91" s="88" t="str">
        <f t="shared" ca="1" si="5"/>
        <v/>
      </c>
      <c r="E91" s="95" t="str">
        <f t="shared" ca="1" si="6"/>
        <v/>
      </c>
      <c r="F91" s="95" t="str">
        <f t="shared" ca="1" si="7"/>
        <v/>
      </c>
    </row>
    <row r="92" spans="1:6" x14ac:dyDescent="0.25">
      <c r="A92" s="70"/>
      <c r="B92" s="87" t="str">
        <f t="shared" ca="1" si="4"/>
        <v/>
      </c>
      <c r="C92" s="91" t="str">
        <f ca="1">IFERROR(VLOOKUP(B92,BDD!A:H,2,0),"")</f>
        <v/>
      </c>
      <c r="D92" s="88" t="str">
        <f t="shared" ca="1" si="5"/>
        <v/>
      </c>
      <c r="E92" s="95" t="str">
        <f t="shared" ca="1" si="6"/>
        <v/>
      </c>
      <c r="F92" s="95" t="str">
        <f t="shared" ca="1" si="7"/>
        <v/>
      </c>
    </row>
    <row r="93" spans="1:6" x14ac:dyDescent="0.25">
      <c r="A93" s="70"/>
      <c r="B93" s="87" t="str">
        <f t="shared" ca="1" si="4"/>
        <v/>
      </c>
      <c r="C93" s="91" t="str">
        <f ca="1">IFERROR(VLOOKUP(B93,BDD!A:H,2,0),"")</f>
        <v/>
      </c>
      <c r="D93" s="88" t="str">
        <f t="shared" ca="1" si="5"/>
        <v/>
      </c>
      <c r="E93" s="95" t="str">
        <f t="shared" ca="1" si="6"/>
        <v/>
      </c>
      <c r="F93" s="95" t="str">
        <f t="shared" ca="1" si="7"/>
        <v/>
      </c>
    </row>
    <row r="94" spans="1:6" x14ac:dyDescent="0.25">
      <c r="A94" s="71"/>
      <c r="B94" s="87" t="str">
        <f t="shared" ca="1" si="4"/>
        <v/>
      </c>
      <c r="C94" s="91" t="str">
        <f ca="1">IFERROR(VLOOKUP(B94,BDD!A:H,2,0),"")</f>
        <v/>
      </c>
      <c r="D94" s="88" t="str">
        <f t="shared" ca="1" si="5"/>
        <v/>
      </c>
      <c r="E94" s="95" t="str">
        <f t="shared" ca="1" si="6"/>
        <v/>
      </c>
      <c r="F94" s="95" t="str">
        <f t="shared" ca="1" si="7"/>
        <v/>
      </c>
    </row>
    <row r="95" spans="1:6" x14ac:dyDescent="0.25">
      <c r="A95" s="77" t="s">
        <v>859</v>
      </c>
      <c r="B95" s="87" t="str">
        <f t="shared" ca="1" si="4"/>
        <v>MI020</v>
      </c>
      <c r="C95" s="91" t="str">
        <f ca="1">IFERROR(VLOOKUP(B95,BDD!A:H,2,0),"")</f>
        <v>MI20 NECESSAIRE STABILISATRICE MITSUBITCHI</v>
      </c>
      <c r="D95" s="88">
        <f t="shared" ca="1" si="5"/>
        <v>60</v>
      </c>
      <c r="E95" s="95">
        <f t="shared" ca="1" si="6"/>
        <v>17.093</v>
      </c>
      <c r="F95" s="95">
        <f t="shared" ca="1" si="7"/>
        <v>17.573</v>
      </c>
    </row>
    <row r="96" spans="1:6" x14ac:dyDescent="0.25">
      <c r="A96" s="70"/>
      <c r="B96" s="87" t="str">
        <f t="shared" ca="1" si="4"/>
        <v>T001</v>
      </c>
      <c r="C96" s="91" t="str">
        <f ca="1">IFERROR(VLOOKUP(B96,BDD!A:H,2,0),"")</f>
        <v>T001 DURIT</v>
      </c>
      <c r="D96" s="88">
        <f t="shared" ca="1" si="5"/>
        <v>10</v>
      </c>
      <c r="E96" s="95" t="str">
        <f t="shared" ca="1" si="6"/>
        <v/>
      </c>
      <c r="F96" s="95" t="str">
        <f t="shared" ca="1" si="7"/>
        <v/>
      </c>
    </row>
    <row r="97" spans="1:6" x14ac:dyDescent="0.25">
      <c r="A97" s="70"/>
      <c r="B97" s="87" t="str">
        <f t="shared" ca="1" si="4"/>
        <v/>
      </c>
      <c r="C97" s="91" t="str">
        <f ca="1">IFERROR(VLOOKUP(B97,BDD!A:H,2,0),"")</f>
        <v/>
      </c>
      <c r="D97" s="88" t="str">
        <f t="shared" ca="1" si="5"/>
        <v/>
      </c>
      <c r="E97" s="95" t="str">
        <f t="shared" ca="1" si="6"/>
        <v/>
      </c>
      <c r="F97" s="95" t="str">
        <f t="shared" ca="1" si="7"/>
        <v/>
      </c>
    </row>
    <row r="98" spans="1:6" x14ac:dyDescent="0.25">
      <c r="A98" s="70"/>
      <c r="B98" s="87" t="str">
        <f t="shared" ca="1" si="4"/>
        <v/>
      </c>
      <c r="C98" s="91" t="str">
        <f ca="1">IFERROR(VLOOKUP(B98,BDD!A:H,2,0),"")</f>
        <v/>
      </c>
      <c r="D98" s="88" t="str">
        <f t="shared" ca="1" si="5"/>
        <v/>
      </c>
      <c r="E98" s="95" t="str">
        <f t="shared" ca="1" si="6"/>
        <v/>
      </c>
      <c r="F98" s="95" t="str">
        <f t="shared" ca="1" si="7"/>
        <v/>
      </c>
    </row>
    <row r="99" spans="1:6" x14ac:dyDescent="0.25">
      <c r="A99" s="70"/>
      <c r="B99" s="87" t="str">
        <f t="shared" ca="1" si="4"/>
        <v/>
      </c>
      <c r="C99" s="91" t="str">
        <f ca="1">IFERROR(VLOOKUP(B99,BDD!A:H,2,0),"")</f>
        <v/>
      </c>
      <c r="D99" s="88" t="str">
        <f t="shared" ca="1" si="5"/>
        <v/>
      </c>
      <c r="E99" s="95" t="str">
        <f t="shared" ca="1" si="6"/>
        <v/>
      </c>
      <c r="F99" s="95" t="str">
        <f t="shared" ca="1" si="7"/>
        <v/>
      </c>
    </row>
    <row r="100" spans="1:6" x14ac:dyDescent="0.25">
      <c r="A100" s="70"/>
      <c r="B100" s="87" t="str">
        <f t="shared" ca="1" si="4"/>
        <v/>
      </c>
      <c r="C100" s="91" t="str">
        <f ca="1">IFERROR(VLOOKUP(B100,BDD!A:H,2,0),"")</f>
        <v/>
      </c>
      <c r="D100" s="88" t="str">
        <f t="shared" ca="1" si="5"/>
        <v/>
      </c>
      <c r="E100" s="95" t="str">
        <f t="shared" ca="1" si="6"/>
        <v/>
      </c>
      <c r="F100" s="95" t="str">
        <f t="shared" ca="1" si="7"/>
        <v/>
      </c>
    </row>
    <row r="101" spans="1:6" x14ac:dyDescent="0.25">
      <c r="A101" s="70"/>
      <c r="B101" s="87" t="str">
        <f t="shared" ca="1" si="4"/>
        <v/>
      </c>
      <c r="C101" s="91" t="str">
        <f ca="1">IFERROR(VLOOKUP(B101,BDD!A:H,2,0),"")</f>
        <v/>
      </c>
      <c r="D101" s="88" t="str">
        <f t="shared" ca="1" si="5"/>
        <v/>
      </c>
      <c r="E101" s="95" t="str">
        <f t="shared" ca="1" si="6"/>
        <v/>
      </c>
      <c r="F101" s="95" t="str">
        <f t="shared" ca="1" si="7"/>
        <v/>
      </c>
    </row>
    <row r="102" spans="1:6" x14ac:dyDescent="0.25">
      <c r="A102" s="70"/>
      <c r="B102" s="87" t="str">
        <f t="shared" ca="1" si="4"/>
        <v/>
      </c>
      <c r="C102" s="91" t="str">
        <f ca="1">IFERROR(VLOOKUP(B102,BDD!A:H,2,0),"")</f>
        <v/>
      </c>
      <c r="D102" s="88" t="str">
        <f t="shared" ca="1" si="5"/>
        <v/>
      </c>
      <c r="E102" s="95" t="str">
        <f t="shared" ca="1" si="6"/>
        <v/>
      </c>
      <c r="F102" s="95" t="str">
        <f t="shared" ca="1" si="7"/>
        <v/>
      </c>
    </row>
    <row r="103" spans="1:6" x14ac:dyDescent="0.25">
      <c r="A103" s="70"/>
      <c r="B103" s="87" t="str">
        <f t="shared" ca="1" si="4"/>
        <v/>
      </c>
      <c r="C103" s="91" t="str">
        <f ca="1">IFERROR(VLOOKUP(B103,BDD!A:H,2,0),"")</f>
        <v/>
      </c>
      <c r="D103" s="88" t="str">
        <f t="shared" ca="1" si="5"/>
        <v/>
      </c>
      <c r="E103" s="95" t="str">
        <f t="shared" ca="1" si="6"/>
        <v/>
      </c>
      <c r="F103" s="95" t="str">
        <f t="shared" ca="1" si="7"/>
        <v/>
      </c>
    </row>
    <row r="104" spans="1:6" x14ac:dyDescent="0.25">
      <c r="A104" s="71"/>
      <c r="B104" s="87" t="str">
        <f t="shared" ca="1" si="4"/>
        <v/>
      </c>
      <c r="C104" s="91" t="str">
        <f ca="1">IFERROR(VLOOKUP(B104,BDD!A:H,2,0),"")</f>
        <v/>
      </c>
      <c r="D104" s="88" t="str">
        <f t="shared" ca="1" si="5"/>
        <v/>
      </c>
      <c r="E104" s="95" t="str">
        <f t="shared" ca="1" si="6"/>
        <v/>
      </c>
      <c r="F104" s="95" t="str">
        <f t="shared" ca="1" si="7"/>
        <v/>
      </c>
    </row>
    <row r="105" spans="1:6" x14ac:dyDescent="0.25">
      <c r="A105" s="77" t="s">
        <v>860</v>
      </c>
      <c r="B105" s="87" t="str">
        <f t="shared" ca="1" si="4"/>
        <v>MI020</v>
      </c>
      <c r="C105" s="91" t="str">
        <f ca="1">IFERROR(VLOOKUP(B105,BDD!A:H,2,0),"")</f>
        <v>MI20 NECESSAIRE STABILISATRICE MITSUBITCHI</v>
      </c>
      <c r="D105" s="88">
        <f t="shared" ca="1" si="5"/>
        <v>60</v>
      </c>
      <c r="E105" s="95">
        <f t="shared" ca="1" si="6"/>
        <v>17.093</v>
      </c>
      <c r="F105" s="95">
        <f t="shared" ca="1" si="7"/>
        <v>17.573</v>
      </c>
    </row>
    <row r="106" spans="1:6" x14ac:dyDescent="0.25">
      <c r="A106" s="70"/>
      <c r="B106" s="87" t="str">
        <f t="shared" ca="1" si="4"/>
        <v>T001</v>
      </c>
      <c r="C106" s="91" t="str">
        <f ca="1">IFERROR(VLOOKUP(B106,BDD!A:H,2,0),"")</f>
        <v>T001 DURIT</v>
      </c>
      <c r="D106" s="88">
        <f t="shared" ca="1" si="5"/>
        <v>10</v>
      </c>
      <c r="E106" s="95" t="str">
        <f t="shared" ca="1" si="6"/>
        <v/>
      </c>
      <c r="F106" s="95" t="str">
        <f t="shared" ca="1" si="7"/>
        <v/>
      </c>
    </row>
    <row r="107" spans="1:6" x14ac:dyDescent="0.25">
      <c r="A107" s="70"/>
      <c r="B107" s="87" t="str">
        <f t="shared" ca="1" si="4"/>
        <v/>
      </c>
      <c r="C107" s="91" t="str">
        <f ca="1">IFERROR(VLOOKUP(B107,BDD!A:H,2,0),"")</f>
        <v/>
      </c>
      <c r="D107" s="88" t="str">
        <f t="shared" ca="1" si="5"/>
        <v/>
      </c>
      <c r="E107" s="95" t="str">
        <f t="shared" ca="1" si="6"/>
        <v/>
      </c>
      <c r="F107" s="95" t="str">
        <f t="shared" ca="1" si="7"/>
        <v/>
      </c>
    </row>
    <row r="108" spans="1:6" x14ac:dyDescent="0.25">
      <c r="A108" s="70"/>
      <c r="B108" s="87" t="str">
        <f t="shared" ca="1" si="4"/>
        <v/>
      </c>
      <c r="C108" s="91" t="str">
        <f ca="1">IFERROR(VLOOKUP(B108,BDD!A:H,2,0),"")</f>
        <v/>
      </c>
      <c r="D108" s="88" t="str">
        <f t="shared" ca="1" si="5"/>
        <v/>
      </c>
      <c r="E108" s="95" t="str">
        <f t="shared" ca="1" si="6"/>
        <v/>
      </c>
      <c r="F108" s="95" t="str">
        <f t="shared" ca="1" si="7"/>
        <v/>
      </c>
    </row>
    <row r="109" spans="1:6" x14ac:dyDescent="0.25">
      <c r="A109" s="70"/>
      <c r="B109" s="87" t="str">
        <f t="shared" ca="1" si="4"/>
        <v/>
      </c>
      <c r="C109" s="91" t="str">
        <f ca="1">IFERROR(VLOOKUP(B109,BDD!A:H,2,0),"")</f>
        <v/>
      </c>
      <c r="D109" s="88" t="str">
        <f t="shared" ca="1" si="5"/>
        <v/>
      </c>
      <c r="E109" s="95" t="str">
        <f t="shared" ca="1" si="6"/>
        <v/>
      </c>
      <c r="F109" s="95" t="str">
        <f t="shared" ca="1" si="7"/>
        <v/>
      </c>
    </row>
    <row r="110" spans="1:6" x14ac:dyDescent="0.25">
      <c r="A110" s="70"/>
      <c r="B110" s="87" t="str">
        <f t="shared" ca="1" si="4"/>
        <v/>
      </c>
      <c r="C110" s="91" t="str">
        <f ca="1">IFERROR(VLOOKUP(B110,BDD!A:H,2,0),"")</f>
        <v/>
      </c>
      <c r="D110" s="88" t="str">
        <f t="shared" ca="1" si="5"/>
        <v/>
      </c>
      <c r="E110" s="95" t="str">
        <f t="shared" ca="1" si="6"/>
        <v/>
      </c>
      <c r="F110" s="95" t="str">
        <f t="shared" ca="1" si="7"/>
        <v/>
      </c>
    </row>
    <row r="111" spans="1:6" x14ac:dyDescent="0.25">
      <c r="A111" s="70"/>
      <c r="B111" s="87" t="str">
        <f t="shared" ca="1" si="4"/>
        <v/>
      </c>
      <c r="C111" s="91" t="str">
        <f ca="1">IFERROR(VLOOKUP(B111,BDD!A:H,2,0),"")</f>
        <v/>
      </c>
      <c r="D111" s="88" t="str">
        <f t="shared" ca="1" si="5"/>
        <v/>
      </c>
      <c r="E111" s="95" t="str">
        <f t="shared" ca="1" si="6"/>
        <v/>
      </c>
      <c r="F111" s="95" t="str">
        <f t="shared" ca="1" si="7"/>
        <v/>
      </c>
    </row>
    <row r="112" spans="1:6" x14ac:dyDescent="0.25">
      <c r="A112" s="70"/>
      <c r="B112" s="87" t="str">
        <f t="shared" ca="1" si="4"/>
        <v/>
      </c>
      <c r="C112" s="91" t="str">
        <f ca="1">IFERROR(VLOOKUP(B112,BDD!A:H,2,0),"")</f>
        <v/>
      </c>
      <c r="D112" s="88" t="str">
        <f t="shared" ca="1" si="5"/>
        <v/>
      </c>
      <c r="E112" s="95" t="str">
        <f t="shared" ca="1" si="6"/>
        <v/>
      </c>
      <c r="F112" s="95" t="str">
        <f t="shared" ca="1" si="7"/>
        <v/>
      </c>
    </row>
    <row r="113" spans="1:6" x14ac:dyDescent="0.25">
      <c r="A113" s="70"/>
      <c r="B113" s="87" t="str">
        <f t="shared" ca="1" si="4"/>
        <v/>
      </c>
      <c r="C113" s="91" t="str">
        <f ca="1">IFERROR(VLOOKUP(B113,BDD!A:H,2,0),"")</f>
        <v/>
      </c>
      <c r="D113" s="88" t="str">
        <f t="shared" ca="1" si="5"/>
        <v/>
      </c>
      <c r="E113" s="95" t="str">
        <f t="shared" ca="1" si="6"/>
        <v/>
      </c>
      <c r="F113" s="95" t="str">
        <f t="shared" ca="1" si="7"/>
        <v/>
      </c>
    </row>
    <row r="114" spans="1:6" x14ac:dyDescent="0.25">
      <c r="A114" s="71"/>
      <c r="B114" s="87" t="str">
        <f t="shared" ca="1" si="4"/>
        <v/>
      </c>
      <c r="C114" s="91" t="str">
        <f ca="1">IFERROR(VLOOKUP(B114,BDD!A:H,2,0),"")</f>
        <v/>
      </c>
      <c r="D114" s="88" t="str">
        <f t="shared" ca="1" si="5"/>
        <v/>
      </c>
      <c r="E114" s="95" t="str">
        <f t="shared" ca="1" si="6"/>
        <v/>
      </c>
      <c r="F114" s="95" t="str">
        <f t="shared" ca="1" si="7"/>
        <v/>
      </c>
    </row>
    <row r="115" spans="1:6" x14ac:dyDescent="0.25">
      <c r="A115" s="77" t="s">
        <v>861</v>
      </c>
      <c r="B115" s="87" t="str">
        <f t="shared" ca="1" si="4"/>
        <v>MI020</v>
      </c>
      <c r="C115" s="91" t="str">
        <f ca="1">IFERROR(VLOOKUP(B115,BDD!A:H,2,0),"")</f>
        <v>MI20 NECESSAIRE STABILISATRICE MITSUBITCHI</v>
      </c>
      <c r="D115" s="88">
        <f t="shared" ca="1" si="5"/>
        <v>60</v>
      </c>
      <c r="E115" s="95">
        <f t="shared" ca="1" si="6"/>
        <v>19.409600000000001</v>
      </c>
      <c r="F115" s="95">
        <f t="shared" ca="1" si="7"/>
        <v>19.889600000000002</v>
      </c>
    </row>
    <row r="116" spans="1:6" x14ac:dyDescent="0.25">
      <c r="A116" s="70"/>
      <c r="B116" s="87" t="str">
        <f t="shared" ca="1" si="4"/>
        <v>T053</v>
      </c>
      <c r="C116" s="91" t="str">
        <f ca="1">IFERROR(VLOOKUP(B116,BDD!A:H,2,0),"")</f>
        <v>T053 CAL AMORTISSEUR N 3</v>
      </c>
      <c r="D116" s="88">
        <f t="shared" ca="1" si="5"/>
        <v>20</v>
      </c>
      <c r="E116" s="79" t="str">
        <f t="shared" ca="1" si="6"/>
        <v/>
      </c>
      <c r="F116" s="79" t="str">
        <f t="shared" ca="1" si="7"/>
        <v/>
      </c>
    </row>
    <row r="117" spans="1:6" x14ac:dyDescent="0.25">
      <c r="A117" s="70"/>
      <c r="B117" s="87" t="str">
        <f t="shared" ca="1" si="4"/>
        <v/>
      </c>
      <c r="C117" s="91" t="str">
        <f ca="1">IFERROR(VLOOKUP(B117,BDD!A:H,2,0),"")</f>
        <v/>
      </c>
      <c r="D117" s="88" t="str">
        <f t="shared" ca="1" si="5"/>
        <v/>
      </c>
      <c r="E117" s="79" t="str">
        <f t="shared" ca="1" si="6"/>
        <v/>
      </c>
      <c r="F117" s="79" t="str">
        <f t="shared" ca="1" si="7"/>
        <v/>
      </c>
    </row>
    <row r="118" spans="1:6" x14ac:dyDescent="0.25">
      <c r="A118" s="70"/>
      <c r="B118" s="87" t="str">
        <f t="shared" ca="1" si="4"/>
        <v/>
      </c>
      <c r="C118" s="91" t="str">
        <f ca="1">IFERROR(VLOOKUP(B118,BDD!A:H,2,0),"")</f>
        <v/>
      </c>
      <c r="D118" s="88" t="str">
        <f t="shared" ca="1" si="5"/>
        <v/>
      </c>
      <c r="E118" s="79" t="str">
        <f t="shared" ca="1" si="6"/>
        <v/>
      </c>
      <c r="F118" s="79" t="str">
        <f t="shared" ca="1" si="7"/>
        <v/>
      </c>
    </row>
    <row r="119" spans="1:6" x14ac:dyDescent="0.25">
      <c r="A119" s="70"/>
      <c r="B119" s="87" t="str">
        <f t="shared" ca="1" si="4"/>
        <v/>
      </c>
      <c r="C119" s="91" t="str">
        <f ca="1">IFERROR(VLOOKUP(B119,BDD!A:H,2,0),"")</f>
        <v/>
      </c>
      <c r="D119" s="88" t="str">
        <f t="shared" ca="1" si="5"/>
        <v/>
      </c>
      <c r="E119" s="79" t="str">
        <f t="shared" ca="1" si="6"/>
        <v/>
      </c>
      <c r="F119" s="79" t="str">
        <f t="shared" ca="1" si="7"/>
        <v/>
      </c>
    </row>
    <row r="120" spans="1:6" x14ac:dyDescent="0.25">
      <c r="A120" s="70"/>
      <c r="B120" s="87" t="str">
        <f t="shared" ca="1" si="4"/>
        <v/>
      </c>
      <c r="C120" s="91" t="str">
        <f ca="1">IFERROR(VLOOKUP(B120,BDD!A:H,2,0),"")</f>
        <v/>
      </c>
      <c r="D120" s="88" t="str">
        <f t="shared" ca="1" si="5"/>
        <v/>
      </c>
      <c r="E120" s="79" t="str">
        <f t="shared" ca="1" si="6"/>
        <v/>
      </c>
      <c r="F120" s="79" t="str">
        <f t="shared" ca="1" si="7"/>
        <v/>
      </c>
    </row>
    <row r="121" spans="1:6" x14ac:dyDescent="0.25">
      <c r="A121" s="70"/>
      <c r="B121" s="87" t="str">
        <f t="shared" ca="1" si="4"/>
        <v/>
      </c>
      <c r="C121" s="91" t="str">
        <f ca="1">IFERROR(VLOOKUP(B121,BDD!A:H,2,0),"")</f>
        <v/>
      </c>
      <c r="D121" s="88" t="str">
        <f t="shared" ca="1" si="5"/>
        <v/>
      </c>
      <c r="E121" s="79" t="str">
        <f t="shared" ca="1" si="6"/>
        <v/>
      </c>
      <c r="F121" s="79" t="str">
        <f t="shared" ca="1" si="7"/>
        <v/>
      </c>
    </row>
    <row r="122" spans="1:6" x14ac:dyDescent="0.25">
      <c r="A122" s="70"/>
      <c r="B122" s="87" t="str">
        <f t="shared" ca="1" si="4"/>
        <v/>
      </c>
      <c r="C122" s="91" t="str">
        <f ca="1">IFERROR(VLOOKUP(B122,BDD!A:H,2,0),"")</f>
        <v/>
      </c>
      <c r="D122" s="88" t="str">
        <f t="shared" ca="1" si="5"/>
        <v/>
      </c>
      <c r="E122" s="79" t="str">
        <f t="shared" ca="1" si="6"/>
        <v/>
      </c>
      <c r="F122" s="79" t="str">
        <f t="shared" ca="1" si="7"/>
        <v/>
      </c>
    </row>
    <row r="123" spans="1:6" x14ac:dyDescent="0.25">
      <c r="A123" s="70"/>
      <c r="B123" s="87" t="str">
        <f t="shared" ca="1" si="4"/>
        <v/>
      </c>
      <c r="C123" s="91" t="str">
        <f ca="1">IFERROR(VLOOKUP(B123,BDD!A:H,2,0),"")</f>
        <v/>
      </c>
      <c r="D123" s="88" t="str">
        <f t="shared" ca="1" si="5"/>
        <v/>
      </c>
      <c r="E123" s="79" t="str">
        <f t="shared" ca="1" si="6"/>
        <v/>
      </c>
      <c r="F123" s="79" t="str">
        <f t="shared" ca="1" si="7"/>
        <v/>
      </c>
    </row>
    <row r="124" spans="1:6" x14ac:dyDescent="0.25">
      <c r="A124" s="71"/>
      <c r="B124" s="87" t="str">
        <f t="shared" ca="1" si="4"/>
        <v/>
      </c>
      <c r="C124" s="91" t="str">
        <f ca="1">IFERROR(VLOOKUP(B124,BDD!A:H,2,0),"")</f>
        <v/>
      </c>
      <c r="D124" s="88" t="str">
        <f t="shared" ca="1" si="5"/>
        <v/>
      </c>
      <c r="E124" s="79" t="str">
        <f t="shared" ca="1" si="6"/>
        <v/>
      </c>
      <c r="F124" s="79" t="str">
        <f t="shared" ca="1" si="7"/>
        <v/>
      </c>
    </row>
    <row r="125" spans="1:6" ht="15.75" x14ac:dyDescent="0.25">
      <c r="A125" s="77"/>
      <c r="B125" s="87"/>
      <c r="C125" s="91"/>
      <c r="D125" s="88"/>
      <c r="E125" s="96">
        <f ca="1">SUM(E5:E118)</f>
        <v>195.41759999999999</v>
      </c>
      <c r="F125" s="96">
        <f ca="1">SUM(F5:F118)</f>
        <v>199.49760000000001</v>
      </c>
    </row>
    <row r="126" spans="1:6" x14ac:dyDescent="0.25">
      <c r="A126" s="70"/>
      <c r="B126" s="87"/>
      <c r="C126" s="91"/>
      <c r="D126" s="88"/>
      <c r="E126" s="79"/>
      <c r="F126" s="79"/>
    </row>
    <row r="127" spans="1:6" x14ac:dyDescent="0.25">
      <c r="A127" s="70"/>
      <c r="B127" s="87"/>
      <c r="C127" s="91"/>
      <c r="D127" s="88"/>
      <c r="E127" s="79"/>
      <c r="F127" s="79"/>
    </row>
    <row r="128" spans="1:6" x14ac:dyDescent="0.25">
      <c r="A128" s="70"/>
      <c r="B128" s="87"/>
      <c r="C128" s="91"/>
      <c r="D128" s="88"/>
      <c r="E128" s="79"/>
      <c r="F128" s="79"/>
    </row>
    <row r="129" spans="1:6" x14ac:dyDescent="0.25">
      <c r="A129" s="70"/>
      <c r="B129" s="87"/>
      <c r="C129" s="91"/>
      <c r="D129" s="88"/>
      <c r="E129" s="79"/>
      <c r="F129" s="79"/>
    </row>
    <row r="130" spans="1:6" x14ac:dyDescent="0.25">
      <c r="A130" s="70"/>
      <c r="B130" s="87"/>
      <c r="C130" s="91"/>
      <c r="D130" s="88"/>
      <c r="E130" s="79"/>
      <c r="F130" s="79"/>
    </row>
    <row r="131" spans="1:6" x14ac:dyDescent="0.25">
      <c r="A131" s="70"/>
      <c r="B131" s="87"/>
      <c r="C131" s="91"/>
      <c r="D131" s="88"/>
      <c r="E131" s="79"/>
      <c r="F131" s="79"/>
    </row>
    <row r="132" spans="1:6" x14ac:dyDescent="0.25">
      <c r="A132" s="70"/>
      <c r="B132" s="87"/>
      <c r="C132" s="91"/>
      <c r="D132" s="88"/>
      <c r="E132" s="79"/>
      <c r="F132" s="79"/>
    </row>
    <row r="133" spans="1:6" x14ac:dyDescent="0.25">
      <c r="A133" s="70"/>
      <c r="B133" s="87"/>
      <c r="C133" s="91"/>
      <c r="D133" s="88"/>
      <c r="E133" s="79"/>
      <c r="F133" s="79"/>
    </row>
    <row r="134" spans="1:6" x14ac:dyDescent="0.25">
      <c r="A134" s="71"/>
      <c r="B134" s="87"/>
      <c r="C134" s="91"/>
      <c r="D134" s="88"/>
      <c r="E134" s="79"/>
      <c r="F134" s="79"/>
    </row>
    <row r="135" spans="1:6" x14ac:dyDescent="0.25">
      <c r="A135" s="77"/>
      <c r="B135" s="87"/>
      <c r="C135" s="91"/>
      <c r="D135" s="88"/>
      <c r="E135" s="79"/>
      <c r="F135" s="79"/>
    </row>
    <row r="136" spans="1:6" x14ac:dyDescent="0.25">
      <c r="A136" s="70"/>
      <c r="B136" s="87"/>
      <c r="C136" s="91"/>
      <c r="D136" s="88"/>
      <c r="E136" s="79"/>
      <c r="F136" s="79"/>
    </row>
    <row r="137" spans="1:6" x14ac:dyDescent="0.25">
      <c r="A137" s="70"/>
      <c r="B137" s="87"/>
      <c r="C137" s="91"/>
      <c r="D137" s="88"/>
      <c r="E137" s="79"/>
      <c r="F137" s="79"/>
    </row>
    <row r="138" spans="1:6" x14ac:dyDescent="0.25">
      <c r="A138" s="70"/>
      <c r="B138" s="87"/>
      <c r="C138" s="91"/>
      <c r="D138" s="88"/>
      <c r="E138" s="79"/>
      <c r="F138" s="79"/>
    </row>
    <row r="139" spans="1:6" x14ac:dyDescent="0.25">
      <c r="A139" s="70"/>
      <c r="B139" s="87"/>
      <c r="C139" s="91"/>
      <c r="D139" s="88"/>
      <c r="E139" s="79"/>
      <c r="F139" s="79"/>
    </row>
    <row r="140" spans="1:6" x14ac:dyDescent="0.25">
      <c r="A140" s="70"/>
      <c r="B140" s="87"/>
      <c r="C140" s="91"/>
      <c r="D140" s="88"/>
      <c r="E140" s="79"/>
      <c r="F140" s="79"/>
    </row>
    <row r="141" spans="1:6" x14ac:dyDescent="0.25">
      <c r="A141" s="70"/>
      <c r="B141" s="87"/>
      <c r="C141" s="91"/>
      <c r="D141" s="88"/>
      <c r="E141" s="79"/>
      <c r="F141" s="79"/>
    </row>
    <row r="142" spans="1:6" x14ac:dyDescent="0.25">
      <c r="A142" s="70"/>
      <c r="B142" s="87"/>
      <c r="C142" s="91"/>
      <c r="D142" s="88"/>
      <c r="E142" s="79"/>
      <c r="F142" s="79"/>
    </row>
    <row r="143" spans="1:6" x14ac:dyDescent="0.25">
      <c r="A143" s="70"/>
      <c r="B143" s="87"/>
      <c r="C143" s="91"/>
      <c r="D143" s="88"/>
      <c r="E143" s="79"/>
      <c r="F143" s="79"/>
    </row>
    <row r="144" spans="1:6" x14ac:dyDescent="0.25">
      <c r="A144" s="71"/>
      <c r="B144" s="87"/>
      <c r="C144" s="91"/>
      <c r="D144" s="88"/>
      <c r="E144" s="79"/>
      <c r="F144" s="79"/>
    </row>
    <row r="145" spans="1:6" x14ac:dyDescent="0.25">
      <c r="A145" s="77"/>
      <c r="B145" s="87"/>
      <c r="C145" s="91"/>
      <c r="D145" s="88"/>
      <c r="E145" s="79"/>
      <c r="F145" s="79"/>
    </row>
    <row r="146" spans="1:6" x14ac:dyDescent="0.25">
      <c r="A146" s="70"/>
      <c r="B146" s="87"/>
      <c r="C146" s="91"/>
      <c r="D146" s="88"/>
      <c r="E146" s="79"/>
      <c r="F146" s="79"/>
    </row>
    <row r="147" spans="1:6" x14ac:dyDescent="0.25">
      <c r="A147" s="70"/>
      <c r="B147" s="87"/>
      <c r="C147" s="91"/>
      <c r="D147" s="88"/>
      <c r="E147" s="79"/>
      <c r="F147" s="79"/>
    </row>
    <row r="148" spans="1:6" x14ac:dyDescent="0.25">
      <c r="A148" s="70"/>
      <c r="B148" s="87"/>
      <c r="C148" s="91"/>
      <c r="D148" s="88"/>
      <c r="E148" s="79"/>
      <c r="F148" s="79"/>
    </row>
    <row r="149" spans="1:6" x14ac:dyDescent="0.25">
      <c r="A149" s="70"/>
      <c r="B149" s="87"/>
      <c r="C149" s="91"/>
      <c r="D149" s="88"/>
      <c r="E149" s="79"/>
      <c r="F149" s="79"/>
    </row>
    <row r="150" spans="1:6" x14ac:dyDescent="0.25">
      <c r="A150" s="70"/>
      <c r="B150" s="87"/>
      <c r="C150" s="91"/>
      <c r="D150" s="88"/>
      <c r="E150" s="79"/>
      <c r="F150" s="79"/>
    </row>
    <row r="151" spans="1:6" x14ac:dyDescent="0.25">
      <c r="A151" s="70"/>
      <c r="B151" s="87"/>
      <c r="C151" s="91"/>
      <c r="D151" s="88"/>
      <c r="E151" s="79"/>
      <c r="F151" s="79"/>
    </row>
    <row r="152" spans="1:6" x14ac:dyDescent="0.25">
      <c r="A152" s="70"/>
      <c r="B152" s="87"/>
      <c r="C152" s="91"/>
      <c r="D152" s="88"/>
      <c r="E152" s="79"/>
      <c r="F152" s="79"/>
    </row>
    <row r="153" spans="1:6" x14ac:dyDescent="0.25">
      <c r="A153" s="70"/>
      <c r="B153" s="87"/>
      <c r="C153" s="91"/>
      <c r="D153" s="88"/>
      <c r="E153" s="79"/>
      <c r="F153" s="79"/>
    </row>
    <row r="154" spans="1:6" x14ac:dyDescent="0.25">
      <c r="A154" s="71"/>
      <c r="B154" s="87"/>
      <c r="C154" s="91"/>
      <c r="D154" s="88"/>
      <c r="E154" s="79"/>
      <c r="F154" s="79"/>
    </row>
    <row r="155" spans="1:6" x14ac:dyDescent="0.25">
      <c r="A155" s="77"/>
      <c r="B155" s="87"/>
      <c r="C155" s="91"/>
      <c r="D155" s="88"/>
      <c r="E155" s="79"/>
      <c r="F155" s="79"/>
    </row>
    <row r="156" spans="1:6" x14ac:dyDescent="0.25">
      <c r="A156" s="70"/>
      <c r="B156" s="87"/>
      <c r="C156" s="91"/>
      <c r="D156" s="88"/>
      <c r="E156" s="79"/>
      <c r="F156" s="79"/>
    </row>
    <row r="157" spans="1:6" x14ac:dyDescent="0.25">
      <c r="A157" s="70"/>
      <c r="B157" s="87"/>
      <c r="C157" s="91"/>
      <c r="D157" s="88"/>
      <c r="E157" s="79"/>
      <c r="F157" s="79"/>
    </row>
    <row r="158" spans="1:6" x14ac:dyDescent="0.25">
      <c r="A158" s="70"/>
      <c r="B158" s="87"/>
      <c r="C158" s="91"/>
      <c r="D158" s="88"/>
      <c r="E158" s="79"/>
      <c r="F158" s="79"/>
    </row>
    <row r="159" spans="1:6" x14ac:dyDescent="0.25">
      <c r="A159" s="70"/>
      <c r="B159" s="87"/>
      <c r="C159" s="91"/>
      <c r="D159" s="88"/>
      <c r="E159" s="79"/>
      <c r="F159" s="79"/>
    </row>
    <row r="160" spans="1:6" x14ac:dyDescent="0.25">
      <c r="A160" s="70"/>
      <c r="B160" s="87"/>
      <c r="C160" s="91"/>
      <c r="D160" s="88"/>
      <c r="E160" s="79"/>
      <c r="F160" s="79"/>
    </row>
    <row r="161" spans="1:6" x14ac:dyDescent="0.25">
      <c r="A161" s="70"/>
      <c r="B161" s="87"/>
      <c r="C161" s="91"/>
      <c r="D161" s="88"/>
      <c r="E161" s="79"/>
      <c r="F161" s="79"/>
    </row>
    <row r="162" spans="1:6" x14ac:dyDescent="0.25">
      <c r="A162" s="70"/>
      <c r="B162" s="87"/>
      <c r="C162" s="91"/>
      <c r="D162" s="88"/>
      <c r="E162" s="79"/>
      <c r="F162" s="79"/>
    </row>
    <row r="163" spans="1:6" x14ac:dyDescent="0.25">
      <c r="A163" s="70"/>
      <c r="B163" s="87"/>
      <c r="C163" s="91"/>
      <c r="D163" s="88"/>
      <c r="E163" s="79"/>
      <c r="F163" s="79"/>
    </row>
    <row r="164" spans="1:6" x14ac:dyDescent="0.25">
      <c r="A164" s="71"/>
      <c r="B164" s="87"/>
      <c r="C164" s="91"/>
      <c r="D164" s="88"/>
      <c r="E164" s="79"/>
      <c r="F164" s="79"/>
    </row>
    <row r="165" spans="1:6" x14ac:dyDescent="0.25">
      <c r="A165" s="77"/>
      <c r="B165" s="87"/>
      <c r="C165" s="91"/>
      <c r="D165" s="88"/>
      <c r="E165" s="79"/>
      <c r="F165" s="79"/>
    </row>
    <row r="166" spans="1:6" x14ac:dyDescent="0.25">
      <c r="A166" s="70"/>
      <c r="B166" s="87"/>
      <c r="C166" s="91"/>
      <c r="D166" s="88"/>
      <c r="E166" s="79"/>
      <c r="F166" s="79"/>
    </row>
    <row r="167" spans="1:6" x14ac:dyDescent="0.25">
      <c r="A167" s="70"/>
      <c r="B167" s="87"/>
      <c r="C167" s="91"/>
      <c r="D167" s="88"/>
      <c r="E167" s="79"/>
      <c r="F167" s="79"/>
    </row>
    <row r="168" spans="1:6" x14ac:dyDescent="0.25">
      <c r="A168" s="70"/>
      <c r="B168" s="87"/>
      <c r="C168" s="91"/>
      <c r="D168" s="88"/>
      <c r="E168" s="79"/>
      <c r="F168" s="79"/>
    </row>
    <row r="169" spans="1:6" x14ac:dyDescent="0.25">
      <c r="A169" s="70"/>
      <c r="B169" s="87"/>
      <c r="C169" s="91"/>
      <c r="D169" s="88"/>
      <c r="E169" s="79"/>
      <c r="F169" s="79"/>
    </row>
    <row r="170" spans="1:6" x14ac:dyDescent="0.25">
      <c r="A170" s="70"/>
      <c r="B170" s="87"/>
      <c r="C170" s="91"/>
      <c r="D170" s="88"/>
      <c r="E170" s="79"/>
      <c r="F170" s="79"/>
    </row>
    <row r="171" spans="1:6" x14ac:dyDescent="0.25">
      <c r="A171" s="70"/>
      <c r="B171" s="87"/>
      <c r="C171" s="91"/>
      <c r="D171" s="88"/>
      <c r="E171" s="79"/>
      <c r="F171" s="79"/>
    </row>
    <row r="172" spans="1:6" x14ac:dyDescent="0.25">
      <c r="A172" s="70"/>
      <c r="B172" s="87"/>
      <c r="C172" s="91"/>
      <c r="D172" s="88"/>
      <c r="E172" s="79"/>
      <c r="F172" s="79"/>
    </row>
    <row r="173" spans="1:6" x14ac:dyDescent="0.25">
      <c r="A173" s="70"/>
      <c r="B173" s="87"/>
      <c r="C173" s="91"/>
      <c r="D173" s="88"/>
      <c r="E173" s="79"/>
      <c r="F173" s="79"/>
    </row>
    <row r="174" spans="1:6" x14ac:dyDescent="0.25">
      <c r="A174" s="71"/>
      <c r="B174" s="87"/>
      <c r="C174" s="91"/>
      <c r="D174" s="88"/>
      <c r="E174" s="79"/>
      <c r="F174" s="79"/>
    </row>
    <row r="175" spans="1:6" x14ac:dyDescent="0.25">
      <c r="A175" s="77"/>
      <c r="B175" s="87"/>
      <c r="C175" s="91"/>
      <c r="D175" s="88"/>
      <c r="E175" s="79"/>
      <c r="F175" s="79"/>
    </row>
    <row r="176" spans="1:6" x14ac:dyDescent="0.25">
      <c r="A176" s="70"/>
      <c r="B176" s="87"/>
      <c r="C176" s="91"/>
      <c r="D176" s="88"/>
      <c r="E176" s="79"/>
      <c r="F176" s="79"/>
    </row>
    <row r="177" spans="1:6" x14ac:dyDescent="0.25">
      <c r="A177" s="70"/>
      <c r="B177" s="87"/>
      <c r="C177" s="91"/>
      <c r="D177" s="88"/>
      <c r="E177" s="79"/>
      <c r="F177" s="79"/>
    </row>
    <row r="178" spans="1:6" x14ac:dyDescent="0.25">
      <c r="A178" s="70"/>
      <c r="B178" s="87"/>
      <c r="C178" s="91"/>
      <c r="D178" s="88"/>
      <c r="E178" s="79"/>
      <c r="F178" s="79"/>
    </row>
    <row r="179" spans="1:6" x14ac:dyDescent="0.25">
      <c r="A179" s="70"/>
      <c r="B179" s="87"/>
      <c r="C179" s="91"/>
      <c r="D179" s="88"/>
      <c r="E179" s="79"/>
      <c r="F179" s="79"/>
    </row>
    <row r="180" spans="1:6" x14ac:dyDescent="0.25">
      <c r="A180" s="70"/>
      <c r="B180" s="87"/>
      <c r="C180" s="91"/>
      <c r="D180" s="88"/>
      <c r="E180" s="79"/>
      <c r="F180" s="79"/>
    </row>
    <row r="181" spans="1:6" x14ac:dyDescent="0.25">
      <c r="A181" s="70"/>
      <c r="B181" s="87"/>
      <c r="C181" s="91"/>
      <c r="D181" s="88"/>
      <c r="E181" s="79"/>
      <c r="F181" s="79"/>
    </row>
    <row r="182" spans="1:6" x14ac:dyDescent="0.25">
      <c r="A182" s="70"/>
      <c r="B182" s="87"/>
      <c r="C182" s="91"/>
      <c r="D182" s="88"/>
      <c r="E182" s="79"/>
      <c r="F182" s="79"/>
    </row>
    <row r="183" spans="1:6" x14ac:dyDescent="0.25">
      <c r="A183" s="70"/>
      <c r="B183" s="87"/>
      <c r="C183" s="91"/>
      <c r="D183" s="88"/>
      <c r="E183" s="79"/>
      <c r="F183" s="79"/>
    </row>
    <row r="184" spans="1:6" x14ac:dyDescent="0.25">
      <c r="A184" s="71"/>
      <c r="B184" s="87"/>
      <c r="C184" s="91"/>
      <c r="D184" s="88"/>
      <c r="E184" s="79"/>
      <c r="F184" s="79"/>
    </row>
    <row r="185" spans="1:6" x14ac:dyDescent="0.25">
      <c r="A185" s="77"/>
      <c r="B185" s="87"/>
      <c r="C185" s="91"/>
      <c r="D185" s="88"/>
      <c r="E185" s="79"/>
      <c r="F185" s="79"/>
    </row>
    <row r="186" spans="1:6" x14ac:dyDescent="0.25">
      <c r="A186" s="70"/>
      <c r="B186" s="87"/>
      <c r="C186" s="91"/>
      <c r="D186" s="88"/>
      <c r="E186" s="79"/>
      <c r="F186" s="79"/>
    </row>
    <row r="187" spans="1:6" x14ac:dyDescent="0.25">
      <c r="A187" s="70"/>
      <c r="B187" s="87"/>
      <c r="C187" s="91"/>
      <c r="D187" s="88"/>
      <c r="E187" s="79"/>
      <c r="F187" s="79"/>
    </row>
    <row r="188" spans="1:6" x14ac:dyDescent="0.25">
      <c r="A188" s="70"/>
      <c r="B188" s="87"/>
      <c r="C188" s="91"/>
      <c r="D188" s="88"/>
      <c r="E188" s="79"/>
      <c r="F188" s="79"/>
    </row>
    <row r="189" spans="1:6" x14ac:dyDescent="0.25">
      <c r="A189" s="70"/>
      <c r="B189" s="87"/>
      <c r="C189" s="91"/>
      <c r="D189" s="88"/>
      <c r="E189" s="79"/>
      <c r="F189" s="79"/>
    </row>
    <row r="190" spans="1:6" x14ac:dyDescent="0.25">
      <c r="A190" s="70"/>
      <c r="B190" s="87"/>
      <c r="C190" s="91"/>
      <c r="D190" s="88"/>
      <c r="E190" s="79"/>
      <c r="F190" s="79"/>
    </row>
    <row r="191" spans="1:6" x14ac:dyDescent="0.25">
      <c r="A191" s="70"/>
      <c r="B191" s="87"/>
      <c r="C191" s="91"/>
      <c r="D191" s="88"/>
      <c r="E191" s="79"/>
      <c r="F191" s="79"/>
    </row>
    <row r="192" spans="1:6" x14ac:dyDescent="0.25">
      <c r="A192" s="70"/>
      <c r="B192" s="87"/>
      <c r="C192" s="91"/>
      <c r="D192" s="88"/>
      <c r="E192" s="79"/>
      <c r="F192" s="79"/>
    </row>
    <row r="193" spans="1:6" x14ac:dyDescent="0.25">
      <c r="A193" s="70"/>
      <c r="B193" s="87"/>
      <c r="C193" s="91"/>
      <c r="D193" s="88"/>
      <c r="E193" s="79"/>
      <c r="F193" s="79"/>
    </row>
    <row r="194" spans="1:6" x14ac:dyDescent="0.25">
      <c r="A194" s="71"/>
      <c r="B194" s="87"/>
      <c r="C194" s="91"/>
      <c r="D194" s="88"/>
      <c r="E194" s="79"/>
      <c r="F194" s="79"/>
    </row>
    <row r="195" spans="1:6" x14ac:dyDescent="0.25">
      <c r="A195" s="77"/>
      <c r="B195" s="87"/>
      <c r="C195" s="91"/>
      <c r="D195" s="88"/>
      <c r="E195" s="79"/>
      <c r="F195" s="79"/>
    </row>
    <row r="196" spans="1:6" x14ac:dyDescent="0.25">
      <c r="A196" s="70"/>
      <c r="B196" s="87"/>
      <c r="C196" s="91"/>
      <c r="D196" s="88"/>
      <c r="E196" s="79"/>
      <c r="F196" s="79"/>
    </row>
    <row r="197" spans="1:6" x14ac:dyDescent="0.25">
      <c r="A197" s="70"/>
      <c r="B197" s="87"/>
      <c r="C197" s="91"/>
      <c r="D197" s="88"/>
      <c r="E197" s="79"/>
      <c r="F197" s="79"/>
    </row>
    <row r="198" spans="1:6" x14ac:dyDescent="0.25">
      <c r="A198" s="70"/>
      <c r="B198" s="87"/>
      <c r="C198" s="91"/>
      <c r="D198" s="88"/>
      <c r="E198" s="79"/>
      <c r="F198" s="79"/>
    </row>
    <row r="199" spans="1:6" x14ac:dyDescent="0.25">
      <c r="A199" s="70"/>
      <c r="B199" s="87"/>
      <c r="C199" s="91"/>
      <c r="D199" s="88"/>
      <c r="E199" s="79"/>
      <c r="F199" s="79"/>
    </row>
    <row r="200" spans="1:6" x14ac:dyDescent="0.25">
      <c r="A200" s="70"/>
      <c r="B200" s="87"/>
      <c r="C200" s="91"/>
      <c r="D200" s="88"/>
      <c r="E200" s="79"/>
      <c r="F200" s="79"/>
    </row>
    <row r="201" spans="1:6" x14ac:dyDescent="0.25">
      <c r="A201" s="70"/>
      <c r="B201" s="87"/>
      <c r="C201" s="91"/>
      <c r="D201" s="88"/>
      <c r="E201" s="79"/>
      <c r="F201" s="79"/>
    </row>
    <row r="202" spans="1:6" x14ac:dyDescent="0.25">
      <c r="A202" s="70"/>
      <c r="B202" s="87"/>
      <c r="C202" s="91"/>
      <c r="D202" s="88"/>
      <c r="E202" s="79"/>
      <c r="F202" s="79"/>
    </row>
    <row r="203" spans="1:6" x14ac:dyDescent="0.25">
      <c r="A203" s="70"/>
      <c r="B203" s="87"/>
      <c r="C203" s="91"/>
      <c r="D203" s="88"/>
      <c r="E203" s="79"/>
      <c r="F203" s="79"/>
    </row>
    <row r="204" spans="1:6" x14ac:dyDescent="0.25">
      <c r="A204" s="71"/>
      <c r="B204" s="87"/>
      <c r="C204" s="91"/>
      <c r="D204" s="88"/>
      <c r="E204" s="79"/>
      <c r="F204" s="79"/>
    </row>
    <row r="205" spans="1:6" x14ac:dyDescent="0.25">
      <c r="A205" s="77"/>
      <c r="B205" s="87"/>
      <c r="C205" s="91"/>
      <c r="D205" s="88"/>
      <c r="E205" s="79"/>
      <c r="F205" s="79"/>
    </row>
    <row r="206" spans="1:6" x14ac:dyDescent="0.25">
      <c r="A206" s="70"/>
      <c r="B206" s="87"/>
      <c r="C206" s="91"/>
      <c r="D206" s="88"/>
      <c r="E206" s="79"/>
      <c r="F206" s="79"/>
    </row>
    <row r="207" spans="1:6" x14ac:dyDescent="0.25">
      <c r="A207" s="70"/>
      <c r="B207" s="87"/>
      <c r="C207" s="91"/>
      <c r="D207" s="88"/>
      <c r="E207" s="79"/>
      <c r="F207" s="79"/>
    </row>
    <row r="208" spans="1:6" x14ac:dyDescent="0.25">
      <c r="A208" s="70"/>
      <c r="B208" s="87"/>
      <c r="C208" s="91"/>
      <c r="D208" s="88"/>
      <c r="E208" s="79"/>
      <c r="F208" s="79"/>
    </row>
    <row r="209" spans="1:6" x14ac:dyDescent="0.25">
      <c r="A209" s="70"/>
      <c r="B209" s="87"/>
      <c r="C209" s="91"/>
      <c r="D209" s="88"/>
      <c r="E209" s="79"/>
      <c r="F209" s="79"/>
    </row>
    <row r="210" spans="1:6" x14ac:dyDescent="0.25">
      <c r="A210" s="70"/>
      <c r="B210" s="87"/>
      <c r="C210" s="91"/>
      <c r="D210" s="88"/>
      <c r="E210" s="79"/>
      <c r="F210" s="79"/>
    </row>
    <row r="211" spans="1:6" x14ac:dyDescent="0.25">
      <c r="A211" s="70"/>
      <c r="B211" s="87"/>
      <c r="C211" s="91"/>
      <c r="D211" s="88"/>
      <c r="E211" s="79"/>
      <c r="F211" s="79"/>
    </row>
    <row r="212" spans="1:6" x14ac:dyDescent="0.25">
      <c r="A212" s="70"/>
      <c r="B212" s="87"/>
      <c r="C212" s="91"/>
      <c r="D212" s="88"/>
      <c r="E212" s="79"/>
      <c r="F212" s="79"/>
    </row>
    <row r="213" spans="1:6" x14ac:dyDescent="0.25">
      <c r="A213" s="70"/>
      <c r="B213" s="87"/>
      <c r="C213" s="91"/>
      <c r="D213" s="88"/>
      <c r="E213" s="79"/>
      <c r="F213" s="79"/>
    </row>
    <row r="214" spans="1:6" x14ac:dyDescent="0.25">
      <c r="A214" s="71"/>
      <c r="B214" s="87"/>
      <c r="C214" s="91"/>
      <c r="D214" s="88"/>
      <c r="E214" s="79"/>
      <c r="F214" s="79"/>
    </row>
    <row r="215" spans="1:6" x14ac:dyDescent="0.25">
      <c r="A215" s="77"/>
      <c r="B215" s="87"/>
      <c r="C215" s="91"/>
      <c r="D215" s="88"/>
      <c r="E215" s="79"/>
      <c r="F215" s="79"/>
    </row>
    <row r="216" spans="1:6" x14ac:dyDescent="0.25">
      <c r="A216" s="70"/>
      <c r="B216" s="87"/>
      <c r="C216" s="91"/>
      <c r="D216" s="88"/>
      <c r="E216" s="79"/>
      <c r="F216" s="79"/>
    </row>
    <row r="217" spans="1:6" x14ac:dyDescent="0.25">
      <c r="A217" s="70"/>
      <c r="B217" s="87"/>
      <c r="C217" s="91"/>
      <c r="D217" s="88"/>
      <c r="E217" s="79"/>
      <c r="F217" s="79"/>
    </row>
    <row r="218" spans="1:6" x14ac:dyDescent="0.25">
      <c r="A218" s="70"/>
      <c r="B218" s="87"/>
      <c r="C218" s="91"/>
      <c r="D218" s="88"/>
      <c r="E218" s="79"/>
      <c r="F218" s="79"/>
    </row>
    <row r="219" spans="1:6" x14ac:dyDescent="0.25">
      <c r="A219" s="70"/>
      <c r="B219" s="87"/>
      <c r="C219" s="91"/>
      <c r="D219" s="88"/>
      <c r="E219" s="79"/>
      <c r="F219" s="79"/>
    </row>
    <row r="220" spans="1:6" x14ac:dyDescent="0.25">
      <c r="A220" s="70"/>
      <c r="B220" s="87"/>
      <c r="C220" s="91"/>
      <c r="D220" s="88"/>
      <c r="E220" s="79"/>
      <c r="F220" s="79"/>
    </row>
    <row r="221" spans="1:6" x14ac:dyDescent="0.25">
      <c r="A221" s="70"/>
      <c r="B221" s="87"/>
      <c r="C221" s="91"/>
      <c r="D221" s="88"/>
      <c r="E221" s="79"/>
      <c r="F221" s="79"/>
    </row>
    <row r="222" spans="1:6" x14ac:dyDescent="0.25">
      <c r="A222" s="70"/>
      <c r="B222" s="87"/>
      <c r="C222" s="91"/>
      <c r="D222" s="88"/>
      <c r="E222" s="79"/>
      <c r="F222" s="79"/>
    </row>
    <row r="223" spans="1:6" x14ac:dyDescent="0.25">
      <c r="A223" s="70"/>
      <c r="B223" s="87"/>
      <c r="C223" s="91"/>
      <c r="D223" s="88"/>
      <c r="E223" s="79"/>
      <c r="F223" s="79"/>
    </row>
    <row r="224" spans="1:6" x14ac:dyDescent="0.25">
      <c r="A224" s="71"/>
      <c r="B224" s="87"/>
      <c r="C224" s="91"/>
      <c r="D224" s="88"/>
      <c r="E224" s="79"/>
      <c r="F224" s="79"/>
    </row>
    <row r="225" spans="1:6" x14ac:dyDescent="0.25">
      <c r="A225" s="77"/>
      <c r="B225" s="87"/>
      <c r="C225" s="91"/>
      <c r="D225" s="88"/>
      <c r="E225" s="79"/>
      <c r="F225" s="79"/>
    </row>
    <row r="226" spans="1:6" x14ac:dyDescent="0.25">
      <c r="A226" s="70"/>
      <c r="B226" s="87"/>
      <c r="C226" s="91"/>
      <c r="D226" s="88"/>
      <c r="E226" s="79"/>
      <c r="F226" s="79"/>
    </row>
    <row r="227" spans="1:6" x14ac:dyDescent="0.25">
      <c r="A227" s="70"/>
      <c r="B227" s="87"/>
      <c r="C227" s="91"/>
      <c r="D227" s="88"/>
      <c r="E227" s="79"/>
      <c r="F227" s="79"/>
    </row>
    <row r="228" spans="1:6" x14ac:dyDescent="0.25">
      <c r="A228" s="70"/>
      <c r="B228" s="87"/>
      <c r="C228" s="91"/>
      <c r="D228" s="88"/>
      <c r="E228" s="79"/>
      <c r="F228" s="79"/>
    </row>
    <row r="229" spans="1:6" x14ac:dyDescent="0.25">
      <c r="A229" s="70"/>
      <c r="B229" s="87"/>
      <c r="C229" s="91"/>
      <c r="D229" s="88"/>
      <c r="E229" s="79"/>
      <c r="F229" s="79"/>
    </row>
    <row r="230" spans="1:6" x14ac:dyDescent="0.25">
      <c r="A230" s="70"/>
      <c r="B230" s="87"/>
      <c r="C230" s="91"/>
      <c r="D230" s="88"/>
      <c r="E230" s="79"/>
      <c r="F230" s="79"/>
    </row>
    <row r="231" spans="1:6" x14ac:dyDescent="0.25">
      <c r="A231" s="70"/>
      <c r="B231" s="87"/>
      <c r="C231" s="91"/>
      <c r="D231" s="88"/>
      <c r="E231" s="79"/>
      <c r="F231" s="79"/>
    </row>
    <row r="232" spans="1:6" x14ac:dyDescent="0.25">
      <c r="A232" s="70"/>
      <c r="B232" s="87"/>
      <c r="C232" s="91"/>
      <c r="D232" s="88"/>
      <c r="E232" s="79"/>
      <c r="F232" s="79"/>
    </row>
    <row r="233" spans="1:6" x14ac:dyDescent="0.25">
      <c r="A233" s="70"/>
      <c r="B233" s="87"/>
      <c r="C233" s="91"/>
      <c r="D233" s="88"/>
      <c r="E233" s="79"/>
      <c r="F233" s="79"/>
    </row>
    <row r="234" spans="1:6" x14ac:dyDescent="0.25">
      <c r="A234" s="71"/>
      <c r="B234" s="87"/>
      <c r="C234" s="91"/>
      <c r="D234" s="88"/>
      <c r="E234" s="79"/>
      <c r="F234" s="79"/>
    </row>
    <row r="235" spans="1:6" x14ac:dyDescent="0.25">
      <c r="A235" s="77"/>
      <c r="B235" s="87"/>
      <c r="C235" s="91"/>
      <c r="D235" s="88"/>
      <c r="E235" s="79"/>
      <c r="F235" s="79"/>
    </row>
    <row r="236" spans="1:6" x14ac:dyDescent="0.25">
      <c r="A236" s="70"/>
      <c r="B236" s="87"/>
      <c r="C236" s="91"/>
      <c r="D236" s="88"/>
      <c r="E236" s="79"/>
      <c r="F236" s="79"/>
    </row>
    <row r="237" spans="1:6" x14ac:dyDescent="0.25">
      <c r="A237" s="70"/>
      <c r="B237" s="87"/>
      <c r="C237" s="91"/>
      <c r="D237" s="88"/>
      <c r="E237" s="79"/>
      <c r="F237" s="79"/>
    </row>
    <row r="238" spans="1:6" x14ac:dyDescent="0.25">
      <c r="A238" s="70"/>
      <c r="B238" s="87"/>
      <c r="C238" s="91"/>
      <c r="D238" s="88"/>
      <c r="E238" s="79"/>
      <c r="F238" s="79"/>
    </row>
    <row r="239" spans="1:6" x14ac:dyDescent="0.25">
      <c r="A239" s="70"/>
      <c r="B239" s="87"/>
      <c r="C239" s="91"/>
      <c r="D239" s="88"/>
      <c r="E239" s="79"/>
      <c r="F239" s="79"/>
    </row>
    <row r="240" spans="1:6" x14ac:dyDescent="0.25">
      <c r="A240" s="70"/>
      <c r="B240" s="87"/>
      <c r="C240" s="91"/>
      <c r="D240" s="88"/>
      <c r="E240" s="79"/>
      <c r="F240" s="79"/>
    </row>
    <row r="241" spans="1:6" x14ac:dyDescent="0.25">
      <c r="A241" s="70"/>
      <c r="B241" s="87"/>
      <c r="C241" s="91"/>
      <c r="D241" s="88"/>
      <c r="E241" s="79"/>
      <c r="F241" s="79"/>
    </row>
    <row r="242" spans="1:6" x14ac:dyDescent="0.25">
      <c r="A242" s="70"/>
      <c r="B242" s="87"/>
      <c r="C242" s="91"/>
      <c r="D242" s="88"/>
      <c r="E242" s="79"/>
      <c r="F242" s="79"/>
    </row>
    <row r="243" spans="1:6" x14ac:dyDescent="0.25">
      <c r="A243" s="70"/>
      <c r="B243" s="87"/>
      <c r="C243" s="91"/>
      <c r="D243" s="88"/>
      <c r="E243" s="79"/>
      <c r="F243" s="79"/>
    </row>
    <row r="244" spans="1:6" x14ac:dyDescent="0.25">
      <c r="A244" s="71"/>
      <c r="B244" s="87"/>
      <c r="C244" s="91"/>
      <c r="D244" s="88"/>
      <c r="E244" s="79"/>
      <c r="F244" s="79"/>
    </row>
    <row r="245" spans="1:6" x14ac:dyDescent="0.25">
      <c r="A245" s="77"/>
      <c r="B245" s="87"/>
      <c r="C245" s="91"/>
      <c r="D245" s="88"/>
      <c r="E245" s="79"/>
      <c r="F245" s="79"/>
    </row>
    <row r="246" spans="1:6" x14ac:dyDescent="0.25">
      <c r="A246" s="70"/>
      <c r="B246" s="87"/>
      <c r="C246" s="91"/>
      <c r="D246" s="88"/>
      <c r="E246" s="79"/>
      <c r="F246" s="79"/>
    </row>
    <row r="247" spans="1:6" x14ac:dyDescent="0.25">
      <c r="A247" s="70"/>
      <c r="B247" s="87"/>
      <c r="C247" s="91"/>
      <c r="D247" s="88"/>
      <c r="E247" s="79"/>
      <c r="F247" s="79"/>
    </row>
    <row r="248" spans="1:6" x14ac:dyDescent="0.25">
      <c r="A248" s="70"/>
      <c r="B248" s="87"/>
      <c r="C248" s="91"/>
      <c r="D248" s="88"/>
      <c r="E248" s="79"/>
      <c r="F248" s="79"/>
    </row>
    <row r="249" spans="1:6" x14ac:dyDescent="0.25">
      <c r="A249" s="70"/>
      <c r="B249" s="87"/>
      <c r="C249" s="91"/>
      <c r="D249" s="88"/>
      <c r="E249" s="79"/>
      <c r="F249" s="79"/>
    </row>
    <row r="250" spans="1:6" x14ac:dyDescent="0.25">
      <c r="A250" s="70"/>
      <c r="B250" s="87"/>
      <c r="C250" s="91"/>
      <c r="D250" s="88"/>
      <c r="E250" s="79"/>
      <c r="F250" s="79"/>
    </row>
    <row r="251" spans="1:6" x14ac:dyDescent="0.25">
      <c r="A251" s="70"/>
      <c r="B251" s="87"/>
      <c r="C251" s="91"/>
      <c r="D251" s="88"/>
      <c r="E251" s="79"/>
      <c r="F251" s="79"/>
    </row>
    <row r="252" spans="1:6" x14ac:dyDescent="0.25">
      <c r="A252" s="70"/>
      <c r="B252" s="87"/>
      <c r="C252" s="91"/>
      <c r="D252" s="88"/>
      <c r="E252" s="79"/>
      <c r="F252" s="79"/>
    </row>
    <row r="253" spans="1:6" x14ac:dyDescent="0.25">
      <c r="A253" s="70"/>
      <c r="B253" s="87"/>
      <c r="C253" s="91"/>
      <c r="D253" s="88"/>
      <c r="E253" s="79"/>
      <c r="F253" s="79"/>
    </row>
    <row r="254" spans="1:6" x14ac:dyDescent="0.25">
      <c r="A254" s="71"/>
      <c r="B254" s="87"/>
      <c r="C254" s="91"/>
      <c r="D254" s="88"/>
      <c r="E254" s="79"/>
      <c r="F254" s="79"/>
    </row>
    <row r="255" spans="1:6" x14ac:dyDescent="0.25">
      <c r="A255" s="77"/>
      <c r="B255" s="87"/>
      <c r="C255" s="91"/>
      <c r="D255" s="88"/>
      <c r="E255" s="79"/>
      <c r="F255" s="79"/>
    </row>
    <row r="256" spans="1:6" x14ac:dyDescent="0.25">
      <c r="A256" s="70"/>
      <c r="B256" s="87"/>
      <c r="C256" s="91"/>
      <c r="D256" s="88"/>
      <c r="E256" s="79"/>
      <c r="F256" s="79"/>
    </row>
    <row r="257" spans="1:6" x14ac:dyDescent="0.25">
      <c r="A257" s="70"/>
      <c r="B257" s="87"/>
      <c r="C257" s="91"/>
      <c r="D257" s="88"/>
      <c r="E257" s="79"/>
      <c r="F257" s="79"/>
    </row>
    <row r="258" spans="1:6" x14ac:dyDescent="0.25">
      <c r="A258" s="70"/>
      <c r="B258" s="87"/>
      <c r="C258" s="91"/>
      <c r="D258" s="88"/>
      <c r="E258" s="79"/>
      <c r="F258" s="79"/>
    </row>
    <row r="259" spans="1:6" x14ac:dyDescent="0.25">
      <c r="A259" s="70"/>
      <c r="B259" s="87"/>
      <c r="C259" s="91"/>
      <c r="D259" s="88"/>
      <c r="E259" s="79"/>
      <c r="F259" s="79"/>
    </row>
    <row r="260" spans="1:6" x14ac:dyDescent="0.25">
      <c r="A260" s="70"/>
      <c r="B260" s="87"/>
      <c r="C260" s="91"/>
      <c r="D260" s="88"/>
      <c r="E260" s="79"/>
      <c r="F260" s="79"/>
    </row>
    <row r="261" spans="1:6" x14ac:dyDescent="0.25">
      <c r="A261" s="70"/>
      <c r="B261" s="87"/>
      <c r="C261" s="91"/>
      <c r="D261" s="88"/>
      <c r="E261" s="79"/>
      <c r="F261" s="79"/>
    </row>
    <row r="262" spans="1:6" x14ac:dyDescent="0.25">
      <c r="A262" s="70"/>
      <c r="B262" s="87"/>
      <c r="C262" s="91"/>
      <c r="D262" s="88"/>
      <c r="E262" s="79"/>
      <c r="F262" s="79"/>
    </row>
    <row r="263" spans="1:6" x14ac:dyDescent="0.25">
      <c r="A263" s="70"/>
      <c r="B263" s="87"/>
      <c r="C263" s="91"/>
      <c r="D263" s="88"/>
      <c r="E263" s="79"/>
      <c r="F263" s="79"/>
    </row>
    <row r="264" spans="1:6" x14ac:dyDescent="0.25">
      <c r="A264" s="71"/>
      <c r="B264" s="87"/>
      <c r="C264" s="91"/>
      <c r="D264" s="88"/>
      <c r="E264" s="79"/>
      <c r="F264" s="79"/>
    </row>
    <row r="265" spans="1:6" x14ac:dyDescent="0.25">
      <c r="A265" s="77"/>
      <c r="B265" s="87"/>
      <c r="C265" s="91"/>
      <c r="D265" s="88"/>
      <c r="E265" s="79"/>
      <c r="F265" s="79"/>
    </row>
    <row r="266" spans="1:6" x14ac:dyDescent="0.25">
      <c r="A266" s="70"/>
      <c r="B266" s="87"/>
      <c r="C266" s="91"/>
      <c r="D266" s="88"/>
      <c r="E266" s="79"/>
      <c r="F266" s="79"/>
    </row>
    <row r="267" spans="1:6" x14ac:dyDescent="0.25">
      <c r="A267" s="70"/>
      <c r="B267" s="87"/>
      <c r="C267" s="91"/>
      <c r="D267" s="88"/>
      <c r="E267" s="79"/>
      <c r="F267" s="79"/>
    </row>
    <row r="268" spans="1:6" x14ac:dyDescent="0.25">
      <c r="A268" s="70"/>
      <c r="B268" s="87"/>
      <c r="C268" s="91"/>
      <c r="D268" s="88"/>
      <c r="E268" s="79"/>
      <c r="F268" s="79"/>
    </row>
    <row r="269" spans="1:6" x14ac:dyDescent="0.25">
      <c r="A269" s="70"/>
      <c r="B269" s="87"/>
      <c r="C269" s="91"/>
      <c r="D269" s="88"/>
      <c r="E269" s="79"/>
      <c r="F269" s="79"/>
    </row>
    <row r="270" spans="1:6" x14ac:dyDescent="0.25">
      <c r="A270" s="70"/>
      <c r="B270" s="87"/>
      <c r="C270" s="91"/>
      <c r="D270" s="88"/>
      <c r="E270" s="79"/>
      <c r="F270" s="79"/>
    </row>
    <row r="271" spans="1:6" x14ac:dyDescent="0.25">
      <c r="A271" s="70"/>
      <c r="B271" s="87"/>
      <c r="C271" s="91"/>
      <c r="D271" s="88"/>
      <c r="E271" s="79"/>
      <c r="F271" s="79"/>
    </row>
    <row r="272" spans="1:6" x14ac:dyDescent="0.25">
      <c r="A272" s="70"/>
      <c r="B272" s="87"/>
      <c r="C272" s="91"/>
      <c r="D272" s="88"/>
      <c r="E272" s="79"/>
      <c r="F272" s="79"/>
    </row>
    <row r="273" spans="1:6" x14ac:dyDescent="0.25">
      <c r="A273" s="70"/>
      <c r="B273" s="87"/>
      <c r="C273" s="91"/>
      <c r="D273" s="88"/>
      <c r="E273" s="79"/>
      <c r="F273" s="79"/>
    </row>
    <row r="274" spans="1:6" x14ac:dyDescent="0.25">
      <c r="A274" s="71"/>
      <c r="B274" s="87"/>
      <c r="C274" s="91"/>
      <c r="D274" s="88"/>
      <c r="E274" s="79"/>
      <c r="F274" s="79"/>
    </row>
    <row r="275" spans="1:6" x14ac:dyDescent="0.25">
      <c r="A275" s="77"/>
      <c r="B275" s="87"/>
      <c r="C275" s="91"/>
      <c r="D275" s="88"/>
      <c r="E275" s="79"/>
      <c r="F275" s="79"/>
    </row>
    <row r="276" spans="1:6" x14ac:dyDescent="0.25">
      <c r="A276" s="70"/>
      <c r="B276" s="87"/>
      <c r="C276" s="91"/>
      <c r="D276" s="88"/>
      <c r="E276" s="79"/>
      <c r="F276" s="79"/>
    </row>
    <row r="277" spans="1:6" x14ac:dyDescent="0.25">
      <c r="A277" s="70"/>
      <c r="B277" s="87"/>
      <c r="C277" s="91"/>
      <c r="D277" s="88"/>
      <c r="E277" s="79"/>
      <c r="F277" s="79"/>
    </row>
    <row r="278" spans="1:6" x14ac:dyDescent="0.25">
      <c r="A278" s="70"/>
      <c r="B278" s="87"/>
      <c r="C278" s="91"/>
      <c r="D278" s="88"/>
      <c r="E278" s="79"/>
      <c r="F278" s="79"/>
    </row>
    <row r="279" spans="1:6" x14ac:dyDescent="0.25">
      <c r="A279" s="70"/>
      <c r="B279" s="87"/>
      <c r="C279" s="91"/>
      <c r="D279" s="88"/>
      <c r="E279" s="79"/>
      <c r="F279" s="79"/>
    </row>
    <row r="280" spans="1:6" x14ac:dyDescent="0.25">
      <c r="A280" s="70"/>
      <c r="B280" s="87"/>
      <c r="C280" s="91"/>
      <c r="D280" s="88"/>
      <c r="E280" s="79"/>
      <c r="F280" s="79"/>
    </row>
    <row r="281" spans="1:6" x14ac:dyDescent="0.25">
      <c r="A281" s="70"/>
      <c r="B281" s="87"/>
      <c r="C281" s="91"/>
      <c r="D281" s="88"/>
      <c r="E281" s="79"/>
      <c r="F281" s="79"/>
    </row>
    <row r="282" spans="1:6" x14ac:dyDescent="0.25">
      <c r="A282" s="70"/>
      <c r="B282" s="87"/>
      <c r="C282" s="91"/>
      <c r="D282" s="88"/>
      <c r="E282" s="79"/>
      <c r="F282" s="79"/>
    </row>
    <row r="283" spans="1:6" x14ac:dyDescent="0.25">
      <c r="A283" s="70"/>
      <c r="B283" s="87"/>
      <c r="C283" s="91"/>
      <c r="D283" s="88"/>
      <c r="E283" s="79"/>
      <c r="F283" s="79"/>
    </row>
    <row r="284" spans="1:6" x14ac:dyDescent="0.25">
      <c r="A284" s="71"/>
      <c r="B284" s="87"/>
      <c r="C284" s="91"/>
      <c r="D284" s="88"/>
      <c r="E284" s="79"/>
      <c r="F284" s="79"/>
    </row>
    <row r="285" spans="1:6" x14ac:dyDescent="0.25">
      <c r="A285" s="77"/>
      <c r="B285" s="87"/>
      <c r="C285" s="91"/>
      <c r="D285" s="88"/>
      <c r="E285" s="79"/>
      <c r="F285" s="79"/>
    </row>
    <row r="286" spans="1:6" x14ac:dyDescent="0.25">
      <c r="A286" s="70"/>
      <c r="B286" s="87"/>
      <c r="C286" s="91"/>
      <c r="D286" s="88"/>
      <c r="E286" s="79"/>
      <c r="F286" s="79"/>
    </row>
    <row r="287" spans="1:6" x14ac:dyDescent="0.25">
      <c r="A287" s="70"/>
      <c r="B287" s="87"/>
      <c r="C287" s="91"/>
      <c r="D287" s="88"/>
      <c r="E287" s="79"/>
      <c r="F287" s="79"/>
    </row>
    <row r="288" spans="1:6" x14ac:dyDescent="0.25">
      <c r="A288" s="70"/>
      <c r="B288" s="87"/>
      <c r="C288" s="91"/>
      <c r="D288" s="88"/>
      <c r="E288" s="79"/>
      <c r="F288" s="79"/>
    </row>
    <row r="289" spans="1:6" x14ac:dyDescent="0.25">
      <c r="A289" s="70"/>
      <c r="B289" s="87"/>
      <c r="C289" s="91"/>
      <c r="D289" s="88"/>
      <c r="E289" s="79"/>
      <c r="F289" s="79"/>
    </row>
    <row r="290" spans="1:6" x14ac:dyDescent="0.25">
      <c r="A290" s="70"/>
      <c r="B290" s="87"/>
      <c r="C290" s="91"/>
      <c r="D290" s="88"/>
      <c r="E290" s="79"/>
      <c r="F290" s="79"/>
    </row>
    <row r="291" spans="1:6" x14ac:dyDescent="0.25">
      <c r="A291" s="70"/>
      <c r="B291" s="87"/>
      <c r="C291" s="91"/>
      <c r="D291" s="88"/>
      <c r="E291" s="79"/>
      <c r="F291" s="79"/>
    </row>
    <row r="292" spans="1:6" x14ac:dyDescent="0.25">
      <c r="A292" s="70"/>
      <c r="B292" s="87"/>
      <c r="C292" s="91"/>
      <c r="D292" s="88"/>
      <c r="E292" s="79"/>
      <c r="F292" s="79"/>
    </row>
    <row r="293" spans="1:6" x14ac:dyDescent="0.25">
      <c r="A293" s="70"/>
      <c r="B293" s="87"/>
      <c r="C293" s="91"/>
      <c r="D293" s="88"/>
      <c r="E293" s="79"/>
      <c r="F293" s="79"/>
    </row>
    <row r="294" spans="1:6" x14ac:dyDescent="0.25">
      <c r="A294" s="71"/>
      <c r="B294" s="87"/>
      <c r="C294" s="91"/>
      <c r="D294" s="88"/>
      <c r="E294" s="79"/>
      <c r="F294" s="79"/>
    </row>
    <row r="295" spans="1:6" x14ac:dyDescent="0.25">
      <c r="A295" s="77"/>
      <c r="B295" s="87"/>
      <c r="C295" s="91"/>
      <c r="D295" s="88"/>
      <c r="E295" s="79"/>
      <c r="F295" s="79"/>
    </row>
    <row r="296" spans="1:6" x14ac:dyDescent="0.25">
      <c r="A296" s="70"/>
      <c r="B296" s="87"/>
      <c r="C296" s="91"/>
      <c r="D296" s="88"/>
      <c r="E296" s="79"/>
      <c r="F296" s="79"/>
    </row>
    <row r="297" spans="1:6" x14ac:dyDescent="0.25">
      <c r="A297" s="70"/>
      <c r="B297" s="87"/>
      <c r="C297" s="91"/>
      <c r="D297" s="88"/>
      <c r="E297" s="79"/>
      <c r="F297" s="79"/>
    </row>
    <row r="298" spans="1:6" x14ac:dyDescent="0.25">
      <c r="A298" s="70"/>
      <c r="B298" s="87"/>
      <c r="C298" s="91"/>
      <c r="D298" s="88"/>
      <c r="E298" s="79"/>
      <c r="F298" s="79"/>
    </row>
    <row r="299" spans="1:6" x14ac:dyDescent="0.25">
      <c r="A299" s="70"/>
      <c r="B299" s="87"/>
      <c r="C299" s="91"/>
      <c r="D299" s="88"/>
      <c r="E299" s="79"/>
      <c r="F299" s="79"/>
    </row>
    <row r="300" spans="1:6" x14ac:dyDescent="0.25">
      <c r="A300" s="70"/>
      <c r="B300" s="87"/>
      <c r="C300" s="91"/>
      <c r="D300" s="88"/>
      <c r="E300" s="79"/>
      <c r="F300" s="79"/>
    </row>
    <row r="301" spans="1:6" x14ac:dyDescent="0.25">
      <c r="A301" s="70"/>
      <c r="B301" s="87"/>
      <c r="C301" s="91"/>
      <c r="D301" s="88"/>
      <c r="E301" s="79"/>
      <c r="F301" s="79"/>
    </row>
    <row r="302" spans="1:6" x14ac:dyDescent="0.25">
      <c r="A302" s="70"/>
      <c r="B302" s="87"/>
      <c r="C302" s="91"/>
      <c r="D302" s="88"/>
      <c r="E302" s="79"/>
      <c r="F302" s="79"/>
    </row>
    <row r="303" spans="1:6" x14ac:dyDescent="0.25">
      <c r="A303" s="70"/>
      <c r="B303" s="87"/>
      <c r="C303" s="91"/>
      <c r="D303" s="88"/>
      <c r="E303" s="79"/>
      <c r="F303" s="79"/>
    </row>
    <row r="304" spans="1:6" x14ac:dyDescent="0.25">
      <c r="A304" s="71"/>
      <c r="B304" s="87"/>
      <c r="C304" s="91"/>
      <c r="D304" s="88"/>
      <c r="E304" s="79"/>
      <c r="F304" s="79"/>
    </row>
    <row r="305" spans="1:6" x14ac:dyDescent="0.25">
      <c r="A305" s="77"/>
      <c r="B305" s="87"/>
      <c r="C305" s="91"/>
      <c r="D305" s="88"/>
      <c r="E305" s="79"/>
      <c r="F305" s="79"/>
    </row>
    <row r="306" spans="1:6" x14ac:dyDescent="0.25">
      <c r="A306" s="70"/>
      <c r="B306" s="87"/>
      <c r="C306" s="91"/>
      <c r="D306" s="88"/>
      <c r="E306" s="79"/>
      <c r="F306" s="79"/>
    </row>
    <row r="307" spans="1:6" x14ac:dyDescent="0.25">
      <c r="A307" s="70"/>
      <c r="B307" s="87"/>
      <c r="C307" s="91"/>
      <c r="D307" s="88"/>
      <c r="E307" s="79"/>
      <c r="F307" s="79"/>
    </row>
    <row r="308" spans="1:6" x14ac:dyDescent="0.25">
      <c r="A308" s="70"/>
      <c r="B308" s="87"/>
      <c r="C308" s="91"/>
      <c r="D308" s="88"/>
      <c r="E308" s="79"/>
      <c r="F308" s="79"/>
    </row>
    <row r="309" spans="1:6" x14ac:dyDescent="0.25">
      <c r="A309" s="70"/>
      <c r="B309" s="87"/>
      <c r="C309" s="91"/>
      <c r="D309" s="88"/>
      <c r="E309" s="79"/>
      <c r="F309" s="79"/>
    </row>
    <row r="310" spans="1:6" x14ac:dyDescent="0.25">
      <c r="A310" s="70"/>
      <c r="B310" s="87"/>
      <c r="C310" s="91"/>
      <c r="D310" s="88"/>
      <c r="E310" s="79"/>
      <c r="F310" s="79"/>
    </row>
    <row r="311" spans="1:6" x14ac:dyDescent="0.25">
      <c r="A311" s="70"/>
      <c r="B311" s="87"/>
      <c r="C311" s="91"/>
      <c r="D311" s="88"/>
      <c r="E311" s="79"/>
      <c r="F311" s="79"/>
    </row>
    <row r="312" spans="1:6" x14ac:dyDescent="0.25">
      <c r="A312" s="70"/>
      <c r="B312" s="87"/>
      <c r="C312" s="91"/>
      <c r="D312" s="88"/>
      <c r="E312" s="79"/>
      <c r="F312" s="79"/>
    </row>
    <row r="313" spans="1:6" x14ac:dyDescent="0.25">
      <c r="A313" s="70"/>
      <c r="B313" s="87"/>
      <c r="C313" s="91"/>
      <c r="D313" s="88"/>
      <c r="E313" s="79"/>
      <c r="F313" s="79"/>
    </row>
    <row r="314" spans="1:6" x14ac:dyDescent="0.25">
      <c r="A314" s="71"/>
      <c r="B314" s="87"/>
      <c r="C314" s="91"/>
      <c r="D314" s="88"/>
      <c r="E314" s="79"/>
      <c r="F314" s="79"/>
    </row>
    <row r="315" spans="1:6" x14ac:dyDescent="0.25">
      <c r="A315" s="77"/>
      <c r="B315" s="87"/>
      <c r="C315" s="91"/>
      <c r="D315" s="88"/>
      <c r="E315" s="79"/>
      <c r="F315" s="79"/>
    </row>
    <row r="316" spans="1:6" x14ac:dyDescent="0.25">
      <c r="A316" s="70"/>
      <c r="B316" s="87"/>
      <c r="C316" s="91"/>
      <c r="D316" s="88"/>
      <c r="E316" s="79"/>
      <c r="F316" s="79"/>
    </row>
    <row r="317" spans="1:6" x14ac:dyDescent="0.25">
      <c r="A317" s="70"/>
      <c r="B317" s="87"/>
      <c r="C317" s="91"/>
      <c r="D317" s="88"/>
      <c r="E317" s="79"/>
      <c r="F317" s="79"/>
    </row>
    <row r="318" spans="1:6" x14ac:dyDescent="0.25">
      <c r="A318" s="70"/>
      <c r="B318" s="87"/>
      <c r="C318" s="91"/>
      <c r="D318" s="88"/>
      <c r="E318" s="79"/>
      <c r="F318" s="79"/>
    </row>
    <row r="319" spans="1:6" x14ac:dyDescent="0.25">
      <c r="A319" s="70"/>
      <c r="B319" s="87"/>
      <c r="C319" s="91"/>
      <c r="D319" s="88"/>
      <c r="E319" s="79"/>
      <c r="F319" s="79"/>
    </row>
    <row r="320" spans="1:6" x14ac:dyDescent="0.25">
      <c r="A320" s="70"/>
      <c r="B320" s="87"/>
      <c r="C320" s="91"/>
      <c r="D320" s="88"/>
      <c r="E320" s="79"/>
      <c r="F320" s="79"/>
    </row>
    <row r="321" spans="1:6" x14ac:dyDescent="0.25">
      <c r="A321" s="70"/>
      <c r="B321" s="87"/>
      <c r="C321" s="91"/>
      <c r="D321" s="88"/>
      <c r="E321" s="79"/>
      <c r="F321" s="79"/>
    </row>
    <row r="322" spans="1:6" x14ac:dyDescent="0.25">
      <c r="A322" s="70"/>
      <c r="B322" s="87"/>
      <c r="C322" s="91"/>
      <c r="D322" s="88"/>
      <c r="E322" s="79"/>
      <c r="F322" s="79"/>
    </row>
    <row r="323" spans="1:6" x14ac:dyDescent="0.25">
      <c r="A323" s="70"/>
      <c r="B323" s="87"/>
      <c r="C323" s="91"/>
      <c r="D323" s="88"/>
      <c r="E323" s="79"/>
      <c r="F323" s="79"/>
    </row>
    <row r="324" spans="1:6" x14ac:dyDescent="0.25">
      <c r="A324" s="71"/>
      <c r="B324" s="87"/>
      <c r="C324" s="91"/>
      <c r="D324" s="88"/>
      <c r="E324" s="79"/>
      <c r="F324" s="79"/>
    </row>
    <row r="325" spans="1:6" x14ac:dyDescent="0.25">
      <c r="A325" s="77"/>
      <c r="B325" s="87"/>
      <c r="C325" s="91"/>
      <c r="D325" s="88"/>
      <c r="E325" s="79"/>
      <c r="F325" s="79"/>
    </row>
    <row r="326" spans="1:6" x14ac:dyDescent="0.25">
      <c r="A326" s="70"/>
      <c r="B326" s="87"/>
      <c r="C326" s="91"/>
      <c r="D326" s="88"/>
      <c r="E326" s="79"/>
      <c r="F326" s="79"/>
    </row>
    <row r="327" spans="1:6" x14ac:dyDescent="0.25">
      <c r="A327" s="70"/>
      <c r="B327" s="87"/>
      <c r="C327" s="91"/>
      <c r="D327" s="88"/>
      <c r="E327" s="79"/>
      <c r="F327" s="79"/>
    </row>
    <row r="328" spans="1:6" x14ac:dyDescent="0.25">
      <c r="A328" s="70"/>
      <c r="B328" s="87"/>
      <c r="C328" s="91"/>
      <c r="D328" s="88"/>
      <c r="E328" s="79"/>
      <c r="F328" s="79"/>
    </row>
    <row r="329" spans="1:6" x14ac:dyDescent="0.25">
      <c r="A329" s="70"/>
      <c r="B329" s="87"/>
      <c r="C329" s="91"/>
      <c r="D329" s="88"/>
      <c r="E329" s="79"/>
      <c r="F329" s="79"/>
    </row>
    <row r="330" spans="1:6" x14ac:dyDescent="0.25">
      <c r="A330" s="70"/>
      <c r="B330" s="87"/>
      <c r="C330" s="91"/>
      <c r="D330" s="88"/>
      <c r="E330" s="79"/>
      <c r="F330" s="79"/>
    </row>
    <row r="331" spans="1:6" x14ac:dyDescent="0.25">
      <c r="A331" s="70"/>
      <c r="B331" s="87"/>
      <c r="C331" s="91"/>
      <c r="D331" s="88"/>
      <c r="E331" s="79"/>
      <c r="F331" s="79"/>
    </row>
    <row r="332" spans="1:6" x14ac:dyDescent="0.25">
      <c r="A332" s="70"/>
      <c r="B332" s="87"/>
      <c r="C332" s="91"/>
      <c r="D332" s="88"/>
      <c r="E332" s="79"/>
      <c r="F332" s="79"/>
    </row>
    <row r="333" spans="1:6" x14ac:dyDescent="0.25">
      <c r="A333" s="70"/>
      <c r="B333" s="87"/>
      <c r="C333" s="91"/>
      <c r="D333" s="88"/>
      <c r="E333" s="79"/>
      <c r="F333" s="79"/>
    </row>
    <row r="334" spans="1:6" x14ac:dyDescent="0.25">
      <c r="A334" s="71"/>
      <c r="B334" s="87"/>
      <c r="C334" s="91"/>
      <c r="D334" s="88"/>
      <c r="E334" s="79"/>
      <c r="F334" s="79"/>
    </row>
    <row r="335" spans="1:6" x14ac:dyDescent="0.25">
      <c r="A335" s="77"/>
      <c r="B335" s="87"/>
      <c r="C335" s="91"/>
      <c r="D335" s="88"/>
      <c r="E335" s="79"/>
      <c r="F335" s="79"/>
    </row>
    <row r="336" spans="1:6" x14ac:dyDescent="0.25">
      <c r="A336" s="70"/>
      <c r="B336" s="87"/>
      <c r="C336" s="91"/>
      <c r="D336" s="88"/>
      <c r="E336" s="79"/>
      <c r="F336" s="79"/>
    </row>
    <row r="337" spans="1:6" x14ac:dyDescent="0.25">
      <c r="A337" s="70"/>
      <c r="B337" s="87"/>
      <c r="C337" s="91"/>
      <c r="D337" s="88"/>
      <c r="E337" s="79"/>
      <c r="F337" s="79"/>
    </row>
    <row r="338" spans="1:6" x14ac:dyDescent="0.25">
      <c r="A338" s="70"/>
      <c r="B338" s="87"/>
      <c r="C338" s="91"/>
      <c r="D338" s="88"/>
      <c r="E338" s="79"/>
      <c r="F338" s="79"/>
    </row>
    <row r="339" spans="1:6" x14ac:dyDescent="0.25">
      <c r="A339" s="70"/>
      <c r="B339" s="87"/>
      <c r="C339" s="91"/>
      <c r="D339" s="88"/>
      <c r="E339" s="79"/>
      <c r="F339" s="79"/>
    </row>
    <row r="340" spans="1:6" x14ac:dyDescent="0.25">
      <c r="A340" s="70"/>
      <c r="B340" s="87"/>
      <c r="C340" s="91"/>
      <c r="D340" s="88"/>
      <c r="E340" s="79"/>
      <c r="F340" s="79"/>
    </row>
    <row r="341" spans="1:6" x14ac:dyDescent="0.25">
      <c r="A341" s="70"/>
      <c r="B341" s="87"/>
      <c r="C341" s="91"/>
      <c r="D341" s="88"/>
      <c r="E341" s="79"/>
      <c r="F341" s="79"/>
    </row>
    <row r="342" spans="1:6" x14ac:dyDescent="0.25">
      <c r="A342" s="70"/>
      <c r="B342" s="87"/>
      <c r="C342" s="91"/>
      <c r="D342" s="88"/>
      <c r="E342" s="79"/>
      <c r="F342" s="79"/>
    </row>
    <row r="343" spans="1:6" x14ac:dyDescent="0.25">
      <c r="A343" s="70"/>
      <c r="B343" s="87"/>
      <c r="C343" s="91"/>
      <c r="D343" s="88"/>
      <c r="E343" s="79"/>
      <c r="F343" s="79"/>
    </row>
    <row r="344" spans="1:6" x14ac:dyDescent="0.25">
      <c r="A344" s="71"/>
      <c r="B344" s="87"/>
      <c r="C344" s="91"/>
      <c r="D344" s="88"/>
      <c r="E344" s="79"/>
      <c r="F344" s="79"/>
    </row>
    <row r="345" spans="1:6" x14ac:dyDescent="0.25">
      <c r="A345" s="77"/>
      <c r="B345" s="87"/>
      <c r="C345" s="91"/>
      <c r="D345" s="88"/>
      <c r="E345" s="79"/>
      <c r="F345" s="79"/>
    </row>
    <row r="346" spans="1:6" x14ac:dyDescent="0.25">
      <c r="A346" s="70"/>
      <c r="B346" s="87"/>
      <c r="C346" s="91"/>
      <c r="D346" s="88"/>
      <c r="E346" s="79"/>
      <c r="F346" s="79"/>
    </row>
    <row r="347" spans="1:6" x14ac:dyDescent="0.25">
      <c r="A347" s="70"/>
      <c r="B347" s="87"/>
      <c r="C347" s="91"/>
      <c r="D347" s="88"/>
      <c r="E347" s="79"/>
      <c r="F347" s="79"/>
    </row>
    <row r="348" spans="1:6" x14ac:dyDescent="0.25">
      <c r="A348" s="70"/>
      <c r="B348" s="87"/>
      <c r="C348" s="91"/>
      <c r="D348" s="88"/>
      <c r="E348" s="79"/>
      <c r="F348" s="79"/>
    </row>
    <row r="349" spans="1:6" x14ac:dyDescent="0.25">
      <c r="A349" s="70"/>
      <c r="B349" s="87"/>
      <c r="C349" s="91"/>
      <c r="D349" s="88"/>
      <c r="E349" s="79"/>
      <c r="F349" s="79"/>
    </row>
    <row r="350" spans="1:6" x14ac:dyDescent="0.25">
      <c r="A350" s="70"/>
      <c r="B350" s="87"/>
      <c r="C350" s="91"/>
      <c r="D350" s="88"/>
      <c r="E350" s="79"/>
      <c r="F350" s="79"/>
    </row>
    <row r="351" spans="1:6" x14ac:dyDescent="0.25">
      <c r="A351" s="70"/>
      <c r="B351" s="87"/>
      <c r="C351" s="91"/>
      <c r="D351" s="88"/>
      <c r="E351" s="79"/>
      <c r="F351" s="79"/>
    </row>
    <row r="352" spans="1:6" x14ac:dyDescent="0.25">
      <c r="A352" s="70"/>
      <c r="B352" s="87"/>
      <c r="C352" s="91"/>
      <c r="D352" s="88"/>
      <c r="E352" s="79"/>
      <c r="F352" s="79"/>
    </row>
    <row r="353" spans="1:6" x14ac:dyDescent="0.25">
      <c r="A353" s="70"/>
      <c r="B353" s="87"/>
      <c r="C353" s="91"/>
      <c r="D353" s="88"/>
      <c r="E353" s="79"/>
      <c r="F353" s="79"/>
    </row>
    <row r="354" spans="1:6" x14ac:dyDescent="0.25">
      <c r="A354" s="71"/>
      <c r="B354" s="87"/>
      <c r="C354" s="91"/>
      <c r="D354" s="88"/>
      <c r="E354" s="79"/>
      <c r="F354" s="79"/>
    </row>
    <row r="355" spans="1:6" x14ac:dyDescent="0.25">
      <c r="A355" s="77"/>
      <c r="B355" s="87"/>
      <c r="C355" s="91"/>
      <c r="D355" s="88"/>
      <c r="E355" s="79"/>
      <c r="F355" s="79"/>
    </row>
    <row r="356" spans="1:6" x14ac:dyDescent="0.25">
      <c r="A356" s="70"/>
      <c r="B356" s="87"/>
      <c r="C356" s="91"/>
      <c r="D356" s="88"/>
      <c r="E356" s="79"/>
      <c r="F356" s="79"/>
    </row>
    <row r="357" spans="1:6" x14ac:dyDescent="0.25">
      <c r="A357" s="70"/>
      <c r="B357" s="87"/>
      <c r="C357" s="91"/>
      <c r="D357" s="88"/>
      <c r="E357" s="79"/>
      <c r="F357" s="79"/>
    </row>
    <row r="358" spans="1:6" x14ac:dyDescent="0.25">
      <c r="A358" s="70"/>
      <c r="B358" s="87"/>
      <c r="C358" s="91"/>
      <c r="D358" s="88"/>
      <c r="E358" s="79"/>
      <c r="F358" s="79"/>
    </row>
    <row r="359" spans="1:6" x14ac:dyDescent="0.25">
      <c r="A359" s="70"/>
      <c r="B359" s="87"/>
      <c r="C359" s="91"/>
      <c r="D359" s="88"/>
      <c r="E359" s="79"/>
      <c r="F359" s="79"/>
    </row>
    <row r="360" spans="1:6" x14ac:dyDescent="0.25">
      <c r="A360" s="70"/>
      <c r="B360" s="87"/>
      <c r="C360" s="91"/>
      <c r="D360" s="88"/>
      <c r="E360" s="79"/>
      <c r="F360" s="79"/>
    </row>
    <row r="361" spans="1:6" x14ac:dyDescent="0.25">
      <c r="A361" s="70"/>
      <c r="B361" s="87"/>
      <c r="C361" s="91"/>
      <c r="D361" s="88"/>
      <c r="E361" s="79"/>
      <c r="F361" s="79"/>
    </row>
    <row r="362" spans="1:6" x14ac:dyDescent="0.25">
      <c r="A362" s="70"/>
      <c r="B362" s="87"/>
      <c r="C362" s="91"/>
      <c r="D362" s="88"/>
      <c r="E362" s="79"/>
      <c r="F362" s="79"/>
    </row>
    <row r="363" spans="1:6" x14ac:dyDescent="0.25">
      <c r="A363" s="70"/>
      <c r="B363" s="87"/>
      <c r="C363" s="91"/>
      <c r="D363" s="88"/>
      <c r="E363" s="79"/>
      <c r="F363" s="79"/>
    </row>
    <row r="364" spans="1:6" x14ac:dyDescent="0.25">
      <c r="A364" s="71"/>
      <c r="B364" s="87"/>
      <c r="C364" s="91"/>
      <c r="D364" s="88"/>
      <c r="E364" s="79"/>
      <c r="F364" s="79"/>
    </row>
    <row r="365" spans="1:6" x14ac:dyDescent="0.25">
      <c r="A365" s="77"/>
      <c r="B365" s="87"/>
      <c r="C365" s="91"/>
      <c r="D365" s="88"/>
      <c r="E365" s="79"/>
      <c r="F365" s="79"/>
    </row>
    <row r="366" spans="1:6" x14ac:dyDescent="0.25">
      <c r="A366" s="70"/>
      <c r="B366" s="87"/>
      <c r="C366" s="91"/>
      <c r="D366" s="88"/>
      <c r="E366" s="79"/>
      <c r="F366" s="79"/>
    </row>
    <row r="367" spans="1:6" x14ac:dyDescent="0.25">
      <c r="A367" s="70"/>
      <c r="B367" s="87"/>
      <c r="C367" s="91"/>
      <c r="D367" s="88"/>
      <c r="E367" s="79"/>
      <c r="F367" s="79"/>
    </row>
    <row r="368" spans="1:6" x14ac:dyDescent="0.25">
      <c r="A368" s="70"/>
      <c r="B368" s="87"/>
      <c r="C368" s="91"/>
      <c r="D368" s="88"/>
      <c r="E368" s="79"/>
      <c r="F368" s="79"/>
    </row>
    <row r="369" spans="1:6" x14ac:dyDescent="0.25">
      <c r="A369" s="70"/>
      <c r="B369" s="87"/>
      <c r="C369" s="91"/>
      <c r="D369" s="88"/>
      <c r="E369" s="79"/>
      <c r="F369" s="79"/>
    </row>
    <row r="370" spans="1:6" x14ac:dyDescent="0.25">
      <c r="A370" s="70"/>
      <c r="B370" s="87"/>
      <c r="C370" s="91"/>
      <c r="D370" s="88"/>
      <c r="E370" s="79"/>
      <c r="F370" s="79"/>
    </row>
    <row r="371" spans="1:6" x14ac:dyDescent="0.25">
      <c r="A371" s="70"/>
      <c r="B371" s="87"/>
      <c r="C371" s="91"/>
      <c r="D371" s="88"/>
      <c r="E371" s="79"/>
      <c r="F371" s="79"/>
    </row>
    <row r="372" spans="1:6" x14ac:dyDescent="0.25">
      <c r="A372" s="70"/>
      <c r="B372" s="87"/>
      <c r="C372" s="91"/>
      <c r="D372" s="88"/>
      <c r="E372" s="79"/>
      <c r="F372" s="79"/>
    </row>
    <row r="373" spans="1:6" x14ac:dyDescent="0.25">
      <c r="A373" s="70"/>
      <c r="B373" s="87"/>
      <c r="C373" s="91"/>
      <c r="D373" s="88"/>
      <c r="E373" s="79"/>
      <c r="F373" s="79"/>
    </row>
    <row r="374" spans="1:6" x14ac:dyDescent="0.25">
      <c r="A374" s="71"/>
      <c r="B374" s="87"/>
      <c r="C374" s="91"/>
      <c r="D374" s="88"/>
      <c r="E374" s="79"/>
      <c r="F374" s="79"/>
    </row>
    <row r="375" spans="1:6" x14ac:dyDescent="0.25">
      <c r="A375" s="77"/>
      <c r="B375" s="87"/>
      <c r="C375" s="91"/>
      <c r="D375" s="88"/>
      <c r="E375" s="79"/>
      <c r="F375" s="79"/>
    </row>
    <row r="376" spans="1:6" x14ac:dyDescent="0.25">
      <c r="A376" s="70"/>
      <c r="B376" s="87"/>
      <c r="C376" s="91"/>
      <c r="D376" s="88"/>
      <c r="E376" s="79"/>
      <c r="F376" s="79"/>
    </row>
    <row r="377" spans="1:6" x14ac:dyDescent="0.25">
      <c r="A377" s="70"/>
      <c r="B377" s="87"/>
      <c r="C377" s="91"/>
      <c r="D377" s="88"/>
      <c r="E377" s="79"/>
      <c r="F377" s="79"/>
    </row>
    <row r="378" spans="1:6" x14ac:dyDescent="0.25">
      <c r="A378" s="70"/>
      <c r="B378" s="87"/>
      <c r="C378" s="91"/>
      <c r="D378" s="88"/>
      <c r="E378" s="79"/>
      <c r="F378" s="79"/>
    </row>
    <row r="379" spans="1:6" x14ac:dyDescent="0.25">
      <c r="A379" s="70"/>
      <c r="B379" s="87"/>
      <c r="C379" s="91"/>
      <c r="D379" s="88"/>
      <c r="E379" s="79"/>
      <c r="F379" s="79"/>
    </row>
    <row r="380" spans="1:6" x14ac:dyDescent="0.25">
      <c r="A380" s="70"/>
      <c r="B380" s="87"/>
      <c r="C380" s="91"/>
      <c r="D380" s="88"/>
      <c r="E380" s="79"/>
      <c r="F380" s="79"/>
    </row>
    <row r="381" spans="1:6" x14ac:dyDescent="0.25">
      <c r="A381" s="70"/>
      <c r="B381" s="87"/>
      <c r="C381" s="91"/>
      <c r="D381" s="88"/>
      <c r="E381" s="79"/>
      <c r="F381" s="79"/>
    </row>
    <row r="382" spans="1:6" x14ac:dyDescent="0.25">
      <c r="A382" s="70"/>
      <c r="B382" s="87"/>
      <c r="C382" s="91"/>
      <c r="D382" s="88"/>
      <c r="E382" s="79"/>
      <c r="F382" s="79"/>
    </row>
    <row r="383" spans="1:6" x14ac:dyDescent="0.25">
      <c r="A383" s="70"/>
      <c r="B383" s="87"/>
      <c r="C383" s="91"/>
      <c r="D383" s="88"/>
      <c r="E383" s="79"/>
      <c r="F383" s="79"/>
    </row>
    <row r="384" spans="1:6" x14ac:dyDescent="0.25">
      <c r="A384" s="71"/>
      <c r="B384" s="87"/>
      <c r="C384" s="91"/>
      <c r="D384" s="88"/>
      <c r="E384" s="79"/>
      <c r="F384" s="79"/>
    </row>
    <row r="385" spans="1:6" x14ac:dyDescent="0.25">
      <c r="A385" s="77"/>
      <c r="B385" s="87"/>
      <c r="C385" s="91"/>
      <c r="D385" s="88"/>
      <c r="E385" s="79"/>
      <c r="F385" s="79"/>
    </row>
    <row r="386" spans="1:6" x14ac:dyDescent="0.25">
      <c r="A386" s="70"/>
      <c r="B386" s="87"/>
      <c r="C386" s="91"/>
      <c r="D386" s="88"/>
      <c r="E386" s="79"/>
      <c r="F386" s="79"/>
    </row>
    <row r="387" spans="1:6" x14ac:dyDescent="0.25">
      <c r="A387" s="70"/>
      <c r="B387" s="87"/>
      <c r="C387" s="91"/>
      <c r="D387" s="88"/>
      <c r="E387" s="79"/>
      <c r="F387" s="79"/>
    </row>
    <row r="388" spans="1:6" x14ac:dyDescent="0.25">
      <c r="A388" s="70"/>
      <c r="B388" s="87"/>
      <c r="C388" s="91"/>
      <c r="D388" s="88"/>
      <c r="E388" s="79"/>
      <c r="F388" s="79"/>
    </row>
    <row r="389" spans="1:6" x14ac:dyDescent="0.25">
      <c r="A389" s="70"/>
      <c r="B389" s="87"/>
      <c r="C389" s="91"/>
      <c r="D389" s="88"/>
      <c r="E389" s="79"/>
      <c r="F389" s="79"/>
    </row>
    <row r="390" spans="1:6" x14ac:dyDescent="0.25">
      <c r="A390" s="70"/>
      <c r="B390" s="87"/>
      <c r="C390" s="91"/>
      <c r="D390" s="88"/>
      <c r="E390" s="79"/>
      <c r="F390" s="79"/>
    </row>
    <row r="391" spans="1:6" x14ac:dyDescent="0.25">
      <c r="A391" s="70"/>
      <c r="B391" s="87"/>
      <c r="C391" s="91"/>
      <c r="D391" s="88"/>
      <c r="E391" s="79"/>
      <c r="F391" s="79"/>
    </row>
    <row r="392" spans="1:6" x14ac:dyDescent="0.25">
      <c r="A392" s="70"/>
      <c r="B392" s="87"/>
      <c r="C392" s="91"/>
      <c r="D392" s="88"/>
      <c r="E392" s="79"/>
      <c r="F392" s="79"/>
    </row>
    <row r="393" spans="1:6" x14ac:dyDescent="0.25">
      <c r="A393" s="70"/>
      <c r="B393" s="87"/>
      <c r="C393" s="91"/>
      <c r="D393" s="88"/>
      <c r="E393" s="79"/>
      <c r="F393" s="79"/>
    </row>
    <row r="394" spans="1:6" x14ac:dyDescent="0.25">
      <c r="A394" s="71"/>
      <c r="B394" s="87"/>
      <c r="C394" s="91"/>
      <c r="D394" s="88"/>
      <c r="E394" s="79"/>
      <c r="F394" s="79"/>
    </row>
    <row r="395" spans="1:6" x14ac:dyDescent="0.25">
      <c r="A395" s="77"/>
      <c r="B395" s="87"/>
      <c r="C395" s="91"/>
      <c r="D395" s="88"/>
      <c r="E395" s="79"/>
      <c r="F395" s="79"/>
    </row>
    <row r="396" spans="1:6" x14ac:dyDescent="0.25">
      <c r="A396" s="70"/>
      <c r="B396" s="87"/>
      <c r="C396" s="91"/>
      <c r="D396" s="88"/>
      <c r="E396" s="79"/>
      <c r="F396" s="79"/>
    </row>
    <row r="397" spans="1:6" x14ac:dyDescent="0.25">
      <c r="A397" s="70"/>
      <c r="B397" s="87"/>
      <c r="C397" s="91"/>
      <c r="D397" s="88"/>
      <c r="E397" s="79"/>
      <c r="F397" s="79"/>
    </row>
    <row r="398" spans="1:6" x14ac:dyDescent="0.25">
      <c r="A398" s="70"/>
      <c r="B398" s="87"/>
      <c r="C398" s="91"/>
      <c r="D398" s="88"/>
      <c r="E398" s="79"/>
      <c r="F398" s="79"/>
    </row>
    <row r="399" spans="1:6" x14ac:dyDescent="0.25">
      <c r="A399" s="70"/>
      <c r="B399" s="87"/>
      <c r="C399" s="91"/>
      <c r="D399" s="88"/>
      <c r="E399" s="79"/>
      <c r="F399" s="79"/>
    </row>
    <row r="400" spans="1:6" x14ac:dyDescent="0.25">
      <c r="A400" s="70"/>
      <c r="B400" s="87"/>
      <c r="C400" s="91"/>
      <c r="D400" s="88"/>
      <c r="E400" s="79"/>
      <c r="F400" s="79"/>
    </row>
    <row r="401" spans="1:6" x14ac:dyDescent="0.25">
      <c r="A401" s="70"/>
      <c r="B401" s="87"/>
      <c r="C401" s="91"/>
      <c r="D401" s="88"/>
      <c r="E401" s="79"/>
      <c r="F401" s="79"/>
    </row>
    <row r="402" spans="1:6" x14ac:dyDescent="0.25">
      <c r="A402" s="70"/>
      <c r="B402" s="87"/>
      <c r="C402" s="91"/>
      <c r="D402" s="88"/>
      <c r="E402" s="79"/>
      <c r="F402" s="79"/>
    </row>
    <row r="403" spans="1:6" x14ac:dyDescent="0.25">
      <c r="A403" s="70"/>
      <c r="B403" s="87"/>
      <c r="C403" s="91"/>
      <c r="D403" s="88"/>
      <c r="E403" s="79"/>
      <c r="F403" s="79"/>
    </row>
    <row r="404" spans="1:6" x14ac:dyDescent="0.25">
      <c r="A404" s="71"/>
      <c r="B404" s="87"/>
      <c r="C404" s="91"/>
      <c r="D404" s="88"/>
      <c r="E404" s="79"/>
      <c r="F404" s="79"/>
    </row>
    <row r="405" spans="1:6" x14ac:dyDescent="0.25">
      <c r="A405" s="77"/>
      <c r="B405" s="87"/>
      <c r="C405" s="91"/>
      <c r="D405" s="88"/>
      <c r="E405" s="79"/>
      <c r="F405" s="79"/>
    </row>
    <row r="406" spans="1:6" x14ac:dyDescent="0.25">
      <c r="A406" s="70"/>
      <c r="B406" s="87"/>
      <c r="C406" s="91"/>
      <c r="D406" s="88"/>
      <c r="E406" s="79"/>
      <c r="F406" s="79"/>
    </row>
    <row r="407" spans="1:6" x14ac:dyDescent="0.25">
      <c r="A407" s="70"/>
      <c r="B407" s="87"/>
      <c r="C407" s="91"/>
      <c r="D407" s="88"/>
      <c r="E407" s="79"/>
      <c r="F407" s="79"/>
    </row>
    <row r="408" spans="1:6" x14ac:dyDescent="0.25">
      <c r="A408" s="70"/>
      <c r="B408" s="87"/>
      <c r="C408" s="91"/>
      <c r="D408" s="88"/>
      <c r="E408" s="79"/>
      <c r="F408" s="79"/>
    </row>
    <row r="409" spans="1:6" x14ac:dyDescent="0.25">
      <c r="A409" s="70"/>
      <c r="B409" s="87"/>
      <c r="C409" s="91"/>
      <c r="D409" s="88"/>
      <c r="E409" s="79"/>
      <c r="F409" s="79"/>
    </row>
    <row r="410" spans="1:6" x14ac:dyDescent="0.25">
      <c r="A410" s="70"/>
      <c r="B410" s="87"/>
      <c r="C410" s="91"/>
      <c r="D410" s="88"/>
      <c r="E410" s="79"/>
      <c r="F410" s="79"/>
    </row>
    <row r="411" spans="1:6" x14ac:dyDescent="0.25">
      <c r="A411" s="70"/>
      <c r="B411" s="87"/>
      <c r="C411" s="91"/>
      <c r="D411" s="88"/>
      <c r="E411" s="79"/>
      <c r="F411" s="79"/>
    </row>
    <row r="412" spans="1:6" x14ac:dyDescent="0.25">
      <c r="A412" s="70"/>
      <c r="B412" s="87"/>
      <c r="C412" s="91"/>
      <c r="D412" s="88"/>
      <c r="E412" s="79"/>
      <c r="F412" s="79"/>
    </row>
    <row r="413" spans="1:6" x14ac:dyDescent="0.25">
      <c r="A413" s="70"/>
      <c r="B413" s="87"/>
      <c r="C413" s="91"/>
      <c r="D413" s="88"/>
      <c r="E413" s="79"/>
      <c r="F413" s="79"/>
    </row>
    <row r="414" spans="1:6" x14ac:dyDescent="0.25">
      <c r="A414" s="71"/>
      <c r="B414" s="87"/>
      <c r="C414" s="91"/>
      <c r="D414" s="88"/>
      <c r="E414" s="79"/>
      <c r="F414" s="79"/>
    </row>
    <row r="415" spans="1:6" x14ac:dyDescent="0.25">
      <c r="A415" s="77"/>
      <c r="B415" s="87"/>
      <c r="C415" s="91"/>
      <c r="D415" s="88"/>
      <c r="E415" s="79"/>
      <c r="F415" s="79"/>
    </row>
    <row r="416" spans="1:6" x14ac:dyDescent="0.25">
      <c r="A416" s="70"/>
      <c r="B416" s="87"/>
      <c r="C416" s="91"/>
      <c r="D416" s="88"/>
      <c r="E416" s="79"/>
      <c r="F416" s="79"/>
    </row>
    <row r="417" spans="1:6" x14ac:dyDescent="0.25">
      <c r="A417" s="70"/>
      <c r="B417" s="87"/>
      <c r="C417" s="91"/>
      <c r="D417" s="88"/>
      <c r="E417" s="79"/>
      <c r="F417" s="79"/>
    </row>
    <row r="418" spans="1:6" x14ac:dyDescent="0.25">
      <c r="A418" s="70"/>
      <c r="B418" s="87"/>
      <c r="C418" s="91"/>
      <c r="D418" s="88"/>
      <c r="E418" s="79"/>
      <c r="F418" s="79"/>
    </row>
    <row r="419" spans="1:6" x14ac:dyDescent="0.25">
      <c r="A419" s="70"/>
      <c r="B419" s="87"/>
      <c r="C419" s="91"/>
      <c r="D419" s="88"/>
      <c r="E419" s="79"/>
      <c r="F419" s="79"/>
    </row>
    <row r="420" spans="1:6" x14ac:dyDescent="0.25">
      <c r="A420" s="70"/>
      <c r="B420" s="87"/>
      <c r="C420" s="91"/>
      <c r="D420" s="88"/>
      <c r="E420" s="79"/>
      <c r="F420" s="79"/>
    </row>
    <row r="421" spans="1:6" x14ac:dyDescent="0.25">
      <c r="A421" s="70"/>
      <c r="B421" s="87"/>
      <c r="C421" s="91"/>
      <c r="D421" s="88"/>
      <c r="E421" s="79"/>
      <c r="F421" s="79"/>
    </row>
    <row r="422" spans="1:6" x14ac:dyDescent="0.25">
      <c r="A422" s="70"/>
      <c r="B422" s="87"/>
      <c r="C422" s="91"/>
      <c r="D422" s="88"/>
      <c r="E422" s="79"/>
      <c r="F422" s="79"/>
    </row>
    <row r="423" spans="1:6" x14ac:dyDescent="0.25">
      <c r="A423" s="70"/>
      <c r="B423" s="87"/>
      <c r="C423" s="91"/>
      <c r="D423" s="88"/>
      <c r="E423" s="79"/>
      <c r="F423" s="79"/>
    </row>
    <row r="424" spans="1:6" x14ac:dyDescent="0.25">
      <c r="A424" s="71"/>
      <c r="B424" s="87"/>
      <c r="C424" s="91"/>
      <c r="D424" s="88"/>
      <c r="E424" s="79"/>
      <c r="F424" s="79"/>
    </row>
    <row r="425" spans="1:6" x14ac:dyDescent="0.25">
      <c r="A425" s="77"/>
      <c r="B425" s="87"/>
      <c r="C425" s="91"/>
      <c r="D425" s="88"/>
      <c r="E425" s="79"/>
      <c r="F425" s="79"/>
    </row>
    <row r="426" spans="1:6" x14ac:dyDescent="0.25">
      <c r="A426" s="70"/>
      <c r="B426" s="87"/>
      <c r="C426" s="91"/>
      <c r="D426" s="88"/>
      <c r="E426" s="79"/>
      <c r="F426" s="79"/>
    </row>
    <row r="427" spans="1:6" x14ac:dyDescent="0.25">
      <c r="A427" s="70"/>
      <c r="B427" s="87"/>
      <c r="C427" s="91"/>
      <c r="D427" s="88"/>
      <c r="E427" s="79"/>
      <c r="F427" s="79"/>
    </row>
    <row r="428" spans="1:6" x14ac:dyDescent="0.25">
      <c r="A428" s="70"/>
      <c r="B428" s="87"/>
      <c r="C428" s="91"/>
      <c r="D428" s="88"/>
      <c r="E428" s="79"/>
      <c r="F428" s="79"/>
    </row>
    <row r="429" spans="1:6" x14ac:dyDescent="0.25">
      <c r="A429" s="70"/>
      <c r="B429" s="87"/>
      <c r="C429" s="91"/>
      <c r="D429" s="88"/>
      <c r="E429" s="79"/>
      <c r="F429" s="79"/>
    </row>
    <row r="430" spans="1:6" x14ac:dyDescent="0.25">
      <c r="A430" s="70"/>
      <c r="B430" s="87"/>
      <c r="C430" s="91"/>
      <c r="D430" s="88"/>
      <c r="E430" s="79"/>
      <c r="F430" s="79"/>
    </row>
    <row r="431" spans="1:6" x14ac:dyDescent="0.25">
      <c r="A431" s="70"/>
      <c r="B431" s="87"/>
      <c r="C431" s="91"/>
      <c r="D431" s="88"/>
      <c r="E431" s="79"/>
      <c r="F431" s="79"/>
    </row>
    <row r="432" spans="1:6" x14ac:dyDescent="0.25">
      <c r="A432" s="70"/>
      <c r="B432" s="87"/>
      <c r="C432" s="91"/>
      <c r="D432" s="88"/>
      <c r="E432" s="79"/>
      <c r="F432" s="79"/>
    </row>
    <row r="433" spans="1:6" x14ac:dyDescent="0.25">
      <c r="A433" s="70"/>
      <c r="B433" s="87"/>
      <c r="C433" s="91"/>
      <c r="D433" s="88"/>
      <c r="E433" s="79"/>
      <c r="F433" s="79"/>
    </row>
    <row r="434" spans="1:6" x14ac:dyDescent="0.25">
      <c r="A434" s="71"/>
      <c r="B434" s="87"/>
      <c r="C434" s="91"/>
      <c r="D434" s="88"/>
      <c r="E434" s="79"/>
      <c r="F434" s="79"/>
    </row>
    <row r="435" spans="1:6" x14ac:dyDescent="0.25">
      <c r="A435" s="77"/>
      <c r="B435" s="87"/>
      <c r="C435" s="91"/>
      <c r="D435" s="88"/>
      <c r="E435" s="79"/>
      <c r="F435" s="79"/>
    </row>
    <row r="436" spans="1:6" x14ac:dyDescent="0.25">
      <c r="A436" s="70"/>
      <c r="B436" s="87"/>
      <c r="C436" s="91"/>
      <c r="D436" s="88"/>
      <c r="E436" s="79"/>
      <c r="F436" s="79"/>
    </row>
    <row r="437" spans="1:6" x14ac:dyDescent="0.25">
      <c r="A437" s="70"/>
      <c r="B437" s="87"/>
      <c r="C437" s="91"/>
      <c r="D437" s="88"/>
      <c r="E437" s="79"/>
      <c r="F437" s="79"/>
    </row>
    <row r="438" spans="1:6" x14ac:dyDescent="0.25">
      <c r="A438" s="70"/>
      <c r="B438" s="87"/>
      <c r="C438" s="91"/>
      <c r="D438" s="88"/>
      <c r="E438" s="79"/>
      <c r="F438" s="79"/>
    </row>
    <row r="439" spans="1:6" x14ac:dyDescent="0.25">
      <c r="A439" s="70"/>
      <c r="B439" s="87"/>
      <c r="C439" s="91"/>
      <c r="D439" s="88"/>
      <c r="E439" s="79"/>
      <c r="F439" s="79"/>
    </row>
    <row r="440" spans="1:6" x14ac:dyDescent="0.25">
      <c r="A440" s="70"/>
      <c r="B440" s="87"/>
      <c r="C440" s="91"/>
      <c r="D440" s="88"/>
      <c r="E440" s="79"/>
      <c r="F440" s="79"/>
    </row>
    <row r="441" spans="1:6" x14ac:dyDescent="0.25">
      <c r="A441" s="70"/>
      <c r="B441" s="87"/>
      <c r="C441" s="91"/>
      <c r="D441" s="88"/>
      <c r="E441" s="79"/>
      <c r="F441" s="79"/>
    </row>
    <row r="442" spans="1:6" x14ac:dyDescent="0.25">
      <c r="A442" s="70"/>
      <c r="B442" s="87"/>
      <c r="C442" s="91"/>
      <c r="D442" s="88"/>
      <c r="E442" s="79"/>
      <c r="F442" s="79"/>
    </row>
    <row r="443" spans="1:6" x14ac:dyDescent="0.25">
      <c r="A443" s="70"/>
      <c r="B443" s="87"/>
      <c r="C443" s="91"/>
      <c r="D443" s="88"/>
      <c r="E443" s="79"/>
      <c r="F443" s="79"/>
    </row>
    <row r="444" spans="1:6" x14ac:dyDescent="0.25">
      <c r="A444" s="71"/>
      <c r="B444" s="87"/>
      <c r="C444" s="91"/>
      <c r="D444" s="88"/>
      <c r="E444" s="79"/>
      <c r="F444" s="79"/>
    </row>
    <row r="445" spans="1:6" x14ac:dyDescent="0.25">
      <c r="A445" s="77"/>
      <c r="B445" s="87"/>
      <c r="C445" s="91"/>
      <c r="D445" s="88"/>
      <c r="E445" s="79"/>
      <c r="F445" s="79"/>
    </row>
    <row r="446" spans="1:6" x14ac:dyDescent="0.25">
      <c r="A446" s="70"/>
      <c r="B446" s="87"/>
      <c r="C446" s="91"/>
      <c r="D446" s="88"/>
      <c r="E446" s="79"/>
      <c r="F446" s="79"/>
    </row>
    <row r="447" spans="1:6" x14ac:dyDescent="0.25">
      <c r="A447" s="70"/>
      <c r="B447" s="87"/>
      <c r="C447" s="91"/>
      <c r="D447" s="88"/>
      <c r="E447" s="79"/>
      <c r="F447" s="79"/>
    </row>
    <row r="448" spans="1:6" x14ac:dyDescent="0.25">
      <c r="A448" s="70"/>
      <c r="B448" s="87"/>
      <c r="C448" s="91"/>
      <c r="D448" s="88"/>
      <c r="E448" s="79"/>
      <c r="F448" s="79"/>
    </row>
    <row r="449" spans="1:6" x14ac:dyDescent="0.25">
      <c r="A449" s="70"/>
      <c r="B449" s="87"/>
      <c r="C449" s="91"/>
      <c r="D449" s="88"/>
      <c r="E449" s="79"/>
      <c r="F449" s="79"/>
    </row>
    <row r="450" spans="1:6" x14ac:dyDescent="0.25">
      <c r="A450" s="70"/>
      <c r="B450" s="87"/>
      <c r="C450" s="91"/>
      <c r="D450" s="88"/>
      <c r="E450" s="79"/>
      <c r="F450" s="79"/>
    </row>
    <row r="451" spans="1:6" x14ac:dyDescent="0.25">
      <c r="A451" s="70"/>
      <c r="B451" s="87"/>
      <c r="C451" s="91"/>
      <c r="D451" s="88"/>
      <c r="E451" s="79"/>
      <c r="F451" s="79"/>
    </row>
    <row r="452" spans="1:6" x14ac:dyDescent="0.25">
      <c r="A452" s="70"/>
      <c r="B452" s="87"/>
      <c r="C452" s="91"/>
      <c r="D452" s="88"/>
      <c r="E452" s="79"/>
      <c r="F452" s="79"/>
    </row>
    <row r="453" spans="1:6" x14ac:dyDescent="0.25">
      <c r="A453" s="70"/>
      <c r="B453" s="87"/>
      <c r="C453" s="91"/>
      <c r="D453" s="88"/>
      <c r="E453" s="79"/>
      <c r="F453" s="79"/>
    </row>
    <row r="454" spans="1:6" x14ac:dyDescent="0.25">
      <c r="A454" s="71"/>
      <c r="B454" s="87"/>
      <c r="C454" s="91"/>
      <c r="D454" s="88"/>
      <c r="E454" s="79"/>
      <c r="F454" s="79"/>
    </row>
    <row r="455" spans="1:6" x14ac:dyDescent="0.25">
      <c r="A455" s="77"/>
      <c r="B455" s="87"/>
      <c r="C455" s="91"/>
      <c r="D455" s="88"/>
      <c r="E455" s="79"/>
      <c r="F455" s="79"/>
    </row>
    <row r="456" spans="1:6" x14ac:dyDescent="0.25">
      <c r="A456" s="70"/>
      <c r="B456" s="87"/>
      <c r="C456" s="91"/>
      <c r="D456" s="88"/>
      <c r="E456" s="79"/>
      <c r="F456" s="79"/>
    </row>
    <row r="457" spans="1:6" x14ac:dyDescent="0.25">
      <c r="A457" s="70"/>
      <c r="B457" s="87"/>
      <c r="C457" s="91"/>
      <c r="D457" s="88"/>
      <c r="E457" s="79"/>
      <c r="F457" s="79"/>
    </row>
    <row r="458" spans="1:6" x14ac:dyDescent="0.25">
      <c r="A458" s="70"/>
      <c r="B458" s="87"/>
      <c r="C458" s="91"/>
      <c r="D458" s="88"/>
      <c r="E458" s="79"/>
      <c r="F458" s="79"/>
    </row>
    <row r="459" spans="1:6" x14ac:dyDescent="0.25">
      <c r="A459" s="70"/>
      <c r="B459" s="87"/>
      <c r="C459" s="91"/>
      <c r="D459" s="88"/>
      <c r="E459" s="79"/>
      <c r="F459" s="79"/>
    </row>
    <row r="460" spans="1:6" x14ac:dyDescent="0.25">
      <c r="A460" s="70"/>
      <c r="B460" s="87"/>
      <c r="C460" s="91"/>
      <c r="D460" s="88"/>
      <c r="E460" s="79"/>
      <c r="F460" s="79"/>
    </row>
    <row r="461" spans="1:6" x14ac:dyDescent="0.25">
      <c r="A461" s="70"/>
      <c r="B461" s="87"/>
      <c r="C461" s="91"/>
      <c r="D461" s="88"/>
      <c r="E461" s="79"/>
      <c r="F461" s="79"/>
    </row>
    <row r="462" spans="1:6" x14ac:dyDescent="0.25">
      <c r="A462" s="70"/>
      <c r="B462" s="87"/>
      <c r="C462" s="91"/>
      <c r="D462" s="88"/>
      <c r="E462" s="79"/>
      <c r="F462" s="79"/>
    </row>
    <row r="463" spans="1:6" x14ac:dyDescent="0.25">
      <c r="A463" s="70"/>
      <c r="B463" s="87"/>
      <c r="C463" s="91"/>
      <c r="D463" s="88"/>
      <c r="E463" s="79"/>
      <c r="F463" s="79"/>
    </row>
    <row r="464" spans="1:6" x14ac:dyDescent="0.25">
      <c r="A464" s="71"/>
      <c r="B464" s="87"/>
      <c r="C464" s="91"/>
      <c r="D464" s="88"/>
      <c r="E464" s="79"/>
      <c r="F464" s="79"/>
    </row>
    <row r="465" spans="1:6" x14ac:dyDescent="0.25">
      <c r="A465" s="77"/>
      <c r="B465" s="87"/>
      <c r="C465" s="91"/>
      <c r="D465" s="88"/>
      <c r="E465" s="79"/>
      <c r="F465" s="79"/>
    </row>
    <row r="466" spans="1:6" x14ac:dyDescent="0.25">
      <c r="A466" s="70"/>
      <c r="B466" s="87"/>
      <c r="C466" s="91"/>
      <c r="D466" s="88"/>
      <c r="E466" s="79"/>
      <c r="F466" s="79"/>
    </row>
    <row r="467" spans="1:6" x14ac:dyDescent="0.25">
      <c r="A467" s="70"/>
      <c r="B467" s="87"/>
      <c r="C467" s="91"/>
      <c r="D467" s="88"/>
      <c r="E467" s="79"/>
      <c r="F467" s="79"/>
    </row>
    <row r="468" spans="1:6" x14ac:dyDescent="0.25">
      <c r="A468" s="70"/>
      <c r="B468" s="87"/>
      <c r="C468" s="91"/>
      <c r="D468" s="88"/>
      <c r="E468" s="79"/>
      <c r="F468" s="79"/>
    </row>
    <row r="469" spans="1:6" x14ac:dyDescent="0.25">
      <c r="A469" s="70"/>
      <c r="B469" s="87"/>
      <c r="C469" s="91"/>
      <c r="D469" s="88"/>
      <c r="E469" s="79"/>
      <c r="F469" s="79"/>
    </row>
    <row r="470" spans="1:6" x14ac:dyDescent="0.25">
      <c r="A470" s="70"/>
      <c r="B470" s="87"/>
      <c r="C470" s="91"/>
      <c r="D470" s="88"/>
      <c r="E470" s="79"/>
      <c r="F470" s="79"/>
    </row>
    <row r="471" spans="1:6" x14ac:dyDescent="0.25">
      <c r="A471" s="70"/>
      <c r="B471" s="87"/>
      <c r="C471" s="91"/>
      <c r="D471" s="88"/>
      <c r="E471" s="79"/>
      <c r="F471" s="79"/>
    </row>
    <row r="472" spans="1:6" x14ac:dyDescent="0.25">
      <c r="A472" s="70"/>
      <c r="B472" s="87"/>
      <c r="C472" s="91"/>
      <c r="D472" s="88"/>
      <c r="E472" s="79"/>
      <c r="F472" s="79"/>
    </row>
    <row r="473" spans="1:6" x14ac:dyDescent="0.25">
      <c r="A473" s="70"/>
      <c r="B473" s="87"/>
      <c r="C473" s="91"/>
      <c r="D473" s="88"/>
      <c r="E473" s="79"/>
      <c r="F473" s="79"/>
    </row>
    <row r="474" spans="1:6" x14ac:dyDescent="0.25">
      <c r="A474" s="71"/>
      <c r="B474" s="87"/>
      <c r="C474" s="91"/>
      <c r="D474" s="88"/>
      <c r="E474" s="79"/>
      <c r="F474" s="79"/>
    </row>
    <row r="475" spans="1:6" x14ac:dyDescent="0.25">
      <c r="A475" s="77"/>
      <c r="B475" s="87"/>
      <c r="C475" s="91"/>
      <c r="D475" s="88"/>
      <c r="E475" s="79"/>
      <c r="F475" s="79"/>
    </row>
    <row r="476" spans="1:6" x14ac:dyDescent="0.25">
      <c r="A476" s="70"/>
      <c r="B476" s="87"/>
      <c r="C476" s="91"/>
      <c r="D476" s="88"/>
      <c r="E476" s="79"/>
      <c r="F476" s="79"/>
    </row>
    <row r="477" spans="1:6" x14ac:dyDescent="0.25">
      <c r="A477" s="70"/>
      <c r="B477" s="87"/>
      <c r="C477" s="91"/>
      <c r="D477" s="88"/>
      <c r="E477" s="79"/>
      <c r="F477" s="79"/>
    </row>
    <row r="478" spans="1:6" x14ac:dyDescent="0.25">
      <c r="A478" s="70"/>
      <c r="B478" s="87"/>
      <c r="C478" s="91"/>
      <c r="D478" s="88"/>
      <c r="E478" s="79"/>
      <c r="F478" s="79"/>
    </row>
    <row r="479" spans="1:6" x14ac:dyDescent="0.25">
      <c r="A479" s="70"/>
      <c r="B479" s="87"/>
      <c r="C479" s="91"/>
      <c r="D479" s="88"/>
      <c r="E479" s="79"/>
      <c r="F479" s="79"/>
    </row>
    <row r="480" spans="1:6" x14ac:dyDescent="0.25">
      <c r="A480" s="70"/>
      <c r="B480" s="87"/>
      <c r="C480" s="91"/>
      <c r="D480" s="88"/>
      <c r="E480" s="79"/>
      <c r="F480" s="79"/>
    </row>
    <row r="481" spans="1:6" x14ac:dyDescent="0.25">
      <c r="A481" s="70"/>
      <c r="B481" s="87"/>
      <c r="C481" s="91"/>
      <c r="D481" s="88"/>
      <c r="E481" s="79"/>
      <c r="F481" s="79"/>
    </row>
    <row r="482" spans="1:6" x14ac:dyDescent="0.25">
      <c r="A482" s="70"/>
      <c r="B482" s="87"/>
      <c r="C482" s="91"/>
      <c r="D482" s="88"/>
      <c r="E482" s="79"/>
      <c r="F482" s="79"/>
    </row>
    <row r="483" spans="1:6" x14ac:dyDescent="0.25">
      <c r="A483" s="70"/>
      <c r="B483" s="87"/>
      <c r="C483" s="91"/>
      <c r="D483" s="88"/>
      <c r="E483" s="79"/>
      <c r="F483" s="79"/>
    </row>
    <row r="484" spans="1:6" x14ac:dyDescent="0.25">
      <c r="A484" s="71"/>
      <c r="B484" s="87"/>
      <c r="C484" s="91"/>
      <c r="D484" s="88"/>
      <c r="E484" s="79"/>
      <c r="F484" s="79"/>
    </row>
    <row r="485" spans="1:6" x14ac:dyDescent="0.25">
      <c r="A485" s="77"/>
      <c r="B485" s="87"/>
      <c r="C485" s="91"/>
      <c r="D485" s="88"/>
      <c r="E485" s="79"/>
      <c r="F485" s="79"/>
    </row>
    <row r="486" spans="1:6" x14ac:dyDescent="0.25">
      <c r="A486" s="70"/>
      <c r="B486" s="87"/>
      <c r="C486" s="91"/>
      <c r="D486" s="88"/>
      <c r="E486" s="79"/>
      <c r="F486" s="79"/>
    </row>
    <row r="487" spans="1:6" x14ac:dyDescent="0.25">
      <c r="A487" s="70"/>
      <c r="B487" s="87"/>
      <c r="C487" s="91"/>
      <c r="D487" s="88"/>
      <c r="E487" s="79"/>
      <c r="F487" s="79"/>
    </row>
    <row r="488" spans="1:6" x14ac:dyDescent="0.25">
      <c r="A488" s="70"/>
      <c r="B488" s="87"/>
      <c r="C488" s="91"/>
      <c r="D488" s="88"/>
      <c r="E488" s="79"/>
      <c r="F488" s="79"/>
    </row>
    <row r="489" spans="1:6" x14ac:dyDescent="0.25">
      <c r="A489" s="70"/>
      <c r="B489" s="87"/>
      <c r="C489" s="91"/>
      <c r="D489" s="88"/>
      <c r="E489" s="79"/>
      <c r="F489" s="79"/>
    </row>
    <row r="490" spans="1:6" x14ac:dyDescent="0.25">
      <c r="A490" s="70"/>
      <c r="B490" s="87"/>
      <c r="C490" s="91"/>
      <c r="D490" s="88"/>
      <c r="E490" s="79"/>
      <c r="F490" s="79"/>
    </row>
    <row r="491" spans="1:6" x14ac:dyDescent="0.25">
      <c r="A491" s="70"/>
      <c r="B491" s="87"/>
      <c r="C491" s="91"/>
      <c r="D491" s="88"/>
      <c r="E491" s="79"/>
      <c r="F491" s="79"/>
    </row>
    <row r="492" spans="1:6" x14ac:dyDescent="0.25">
      <c r="A492" s="70"/>
      <c r="B492" s="87"/>
      <c r="C492" s="91"/>
      <c r="D492" s="88"/>
      <c r="E492" s="79"/>
      <c r="F492" s="79"/>
    </row>
    <row r="493" spans="1:6" x14ac:dyDescent="0.25">
      <c r="A493" s="70"/>
      <c r="B493" s="87"/>
      <c r="C493" s="91"/>
      <c r="D493" s="88"/>
      <c r="E493" s="79"/>
      <c r="F493" s="79"/>
    </row>
    <row r="494" spans="1:6" x14ac:dyDescent="0.25">
      <c r="A494" s="71"/>
      <c r="B494" s="87"/>
      <c r="C494" s="91"/>
      <c r="D494" s="88"/>
      <c r="E494" s="79"/>
      <c r="F494" s="79"/>
    </row>
    <row r="495" spans="1:6" x14ac:dyDescent="0.25">
      <c r="A495" s="77"/>
      <c r="B495" s="87"/>
      <c r="C495" s="91"/>
      <c r="D495" s="88"/>
      <c r="E495" s="79"/>
      <c r="F495" s="79"/>
    </row>
    <row r="496" spans="1:6" x14ac:dyDescent="0.25">
      <c r="A496" s="70"/>
      <c r="B496" s="87"/>
      <c r="C496" s="91"/>
      <c r="D496" s="88"/>
      <c r="E496" s="81"/>
      <c r="F496" s="79"/>
    </row>
    <row r="497" spans="1:6" x14ac:dyDescent="0.25">
      <c r="A497" s="70"/>
      <c r="B497" s="87"/>
      <c r="C497" s="91"/>
      <c r="D497" s="88"/>
      <c r="E497" s="81"/>
      <c r="F497" s="79"/>
    </row>
    <row r="498" spans="1:6" x14ac:dyDescent="0.25">
      <c r="A498" s="70"/>
      <c r="B498" s="87"/>
      <c r="C498" s="91"/>
      <c r="D498" s="88"/>
      <c r="E498" s="81"/>
      <c r="F498" s="79"/>
    </row>
    <row r="499" spans="1:6" x14ac:dyDescent="0.25">
      <c r="A499" s="70"/>
      <c r="B499" s="87"/>
      <c r="C499" s="91"/>
      <c r="D499" s="88"/>
      <c r="E499" s="81"/>
      <c r="F499" s="79"/>
    </row>
    <row r="500" spans="1:6" x14ac:dyDescent="0.25">
      <c r="A500" s="70"/>
      <c r="B500" s="87"/>
      <c r="C500" s="91"/>
      <c r="D500" s="88"/>
      <c r="E500" s="81"/>
      <c r="F500" s="79"/>
    </row>
    <row r="501" spans="1:6" x14ac:dyDescent="0.25">
      <c r="A501" s="70"/>
      <c r="B501" s="87"/>
      <c r="C501" s="91"/>
      <c r="D501" s="88"/>
      <c r="E501" s="81"/>
      <c r="F501" s="79"/>
    </row>
    <row r="502" spans="1:6" x14ac:dyDescent="0.25">
      <c r="A502" s="70"/>
      <c r="B502" s="87"/>
      <c r="C502" s="91"/>
      <c r="D502" s="88"/>
      <c r="E502" s="81"/>
      <c r="F502" s="79"/>
    </row>
    <row r="503" spans="1:6" x14ac:dyDescent="0.25">
      <c r="A503" s="70"/>
      <c r="B503" s="87"/>
      <c r="C503" s="91"/>
      <c r="D503" s="88"/>
      <c r="E503" s="81"/>
      <c r="F503" s="79"/>
    </row>
    <row r="504" spans="1:6" x14ac:dyDescent="0.25">
      <c r="A504" s="71"/>
      <c r="B504" s="87"/>
      <c r="C504" s="91"/>
      <c r="D504" s="88"/>
      <c r="E504" s="81"/>
      <c r="F504" s="79"/>
    </row>
    <row r="505" spans="1:6" x14ac:dyDescent="0.25">
      <c r="A505" s="77"/>
      <c r="B505" s="87"/>
      <c r="C505" s="91"/>
      <c r="D505" s="88"/>
      <c r="E505" s="81"/>
      <c r="F505" s="79"/>
    </row>
    <row r="506" spans="1:6" x14ac:dyDescent="0.25">
      <c r="A506" s="70"/>
      <c r="B506" s="87"/>
      <c r="C506" s="91"/>
      <c r="D506" s="88"/>
      <c r="E506" s="81"/>
      <c r="F506" s="79"/>
    </row>
    <row r="507" spans="1:6" x14ac:dyDescent="0.25">
      <c r="A507" s="70"/>
      <c r="B507" s="87"/>
      <c r="C507" s="91"/>
      <c r="D507" s="88"/>
      <c r="E507" s="81"/>
      <c r="F507" s="79"/>
    </row>
    <row r="508" spans="1:6" x14ac:dyDescent="0.25">
      <c r="A508" s="70"/>
      <c r="B508" s="87"/>
      <c r="C508" s="91"/>
      <c r="D508" s="88"/>
      <c r="E508" s="81"/>
      <c r="F508" s="79"/>
    </row>
    <row r="509" spans="1:6" x14ac:dyDescent="0.25">
      <c r="A509" s="70"/>
      <c r="B509" s="87"/>
      <c r="C509" s="91"/>
      <c r="D509" s="88"/>
      <c r="E509" s="81"/>
      <c r="F509" s="79"/>
    </row>
    <row r="510" spans="1:6" x14ac:dyDescent="0.25">
      <c r="A510" s="70"/>
      <c r="B510" s="87"/>
      <c r="C510" s="91"/>
      <c r="D510" s="88"/>
      <c r="E510" s="81"/>
      <c r="F510" s="79"/>
    </row>
    <row r="511" spans="1:6" x14ac:dyDescent="0.25">
      <c r="A511" s="70"/>
      <c r="B511" s="87"/>
      <c r="C511" s="91"/>
      <c r="D511" s="88"/>
      <c r="E511" s="81"/>
      <c r="F511" s="79"/>
    </row>
    <row r="512" spans="1:6" x14ac:dyDescent="0.25">
      <c r="A512" s="70"/>
      <c r="B512" s="87"/>
      <c r="C512" s="91"/>
      <c r="D512" s="88"/>
      <c r="E512" s="81"/>
      <c r="F512" s="79"/>
    </row>
    <row r="513" spans="1:6" x14ac:dyDescent="0.25">
      <c r="A513" s="70"/>
      <c r="B513" s="87"/>
      <c r="C513" s="91"/>
      <c r="D513" s="88"/>
      <c r="E513" s="81"/>
      <c r="F513" s="79"/>
    </row>
    <row r="514" spans="1:6" x14ac:dyDescent="0.25">
      <c r="A514" s="71"/>
      <c r="B514" s="87"/>
      <c r="C514" s="91"/>
      <c r="D514" s="88"/>
      <c r="E514" s="81"/>
      <c r="F514" s="79"/>
    </row>
    <row r="515" spans="1:6" x14ac:dyDescent="0.25">
      <c r="A515" s="77"/>
      <c r="B515" s="87"/>
      <c r="C515" s="91"/>
      <c r="D515" s="88"/>
      <c r="E515" s="81"/>
      <c r="F515" s="79"/>
    </row>
    <row r="516" spans="1:6" x14ac:dyDescent="0.25">
      <c r="A516" s="70"/>
      <c r="B516" s="87"/>
      <c r="C516" s="91"/>
      <c r="D516" s="88"/>
      <c r="E516" s="81"/>
      <c r="F516" s="79"/>
    </row>
    <row r="517" spans="1:6" x14ac:dyDescent="0.25">
      <c r="A517" s="70"/>
      <c r="B517" s="87"/>
      <c r="C517" s="91"/>
      <c r="D517" s="88"/>
      <c r="E517" s="81"/>
      <c r="F517" s="79"/>
    </row>
    <row r="518" spans="1:6" x14ac:dyDescent="0.25">
      <c r="A518" s="70"/>
      <c r="B518" s="87"/>
      <c r="C518" s="91"/>
      <c r="D518" s="88"/>
      <c r="E518" s="81"/>
      <c r="F518" s="79"/>
    </row>
    <row r="519" spans="1:6" x14ac:dyDescent="0.25">
      <c r="A519" s="70"/>
      <c r="B519" s="87"/>
      <c r="C519" s="91"/>
      <c r="D519" s="88"/>
      <c r="E519" s="81"/>
      <c r="F519" s="79"/>
    </row>
    <row r="520" spans="1:6" x14ac:dyDescent="0.25">
      <c r="A520" s="70"/>
      <c r="B520" s="87"/>
      <c r="C520" s="91"/>
      <c r="D520" s="88"/>
      <c r="E520" s="81"/>
      <c r="F520" s="79"/>
    </row>
    <row r="521" spans="1:6" x14ac:dyDescent="0.25">
      <c r="A521" s="70"/>
      <c r="B521" s="87"/>
      <c r="C521" s="91"/>
      <c r="D521" s="88"/>
      <c r="E521" s="81"/>
      <c r="F521" s="79"/>
    </row>
    <row r="522" spans="1:6" x14ac:dyDescent="0.25">
      <c r="A522" s="70"/>
      <c r="B522" s="87"/>
      <c r="C522" s="91"/>
      <c r="D522" s="88"/>
      <c r="E522" s="81"/>
      <c r="F522" s="79"/>
    </row>
    <row r="523" spans="1:6" x14ac:dyDescent="0.25">
      <c r="A523" s="70"/>
      <c r="B523" s="87"/>
      <c r="C523" s="91"/>
      <c r="D523" s="88"/>
      <c r="E523" s="81"/>
      <c r="F523" s="79"/>
    </row>
    <row r="524" spans="1:6" x14ac:dyDescent="0.25">
      <c r="A524" s="71"/>
      <c r="B524" s="87"/>
      <c r="C524" s="91"/>
      <c r="D524" s="88"/>
      <c r="E524" s="81"/>
      <c r="F524" s="79"/>
    </row>
    <row r="525" spans="1:6" x14ac:dyDescent="0.25">
      <c r="A525" s="77"/>
      <c r="B525" s="87"/>
      <c r="C525" s="91"/>
      <c r="D525" s="88"/>
      <c r="E525" s="81"/>
      <c r="F525" s="79"/>
    </row>
    <row r="526" spans="1:6" x14ac:dyDescent="0.25">
      <c r="A526" s="70"/>
      <c r="B526" s="87"/>
      <c r="C526" s="91"/>
      <c r="D526" s="88"/>
      <c r="E526" s="81"/>
      <c r="F526" s="79"/>
    </row>
    <row r="527" spans="1:6" x14ac:dyDescent="0.25">
      <c r="A527" s="70"/>
      <c r="B527" s="87"/>
      <c r="C527" s="91"/>
      <c r="D527" s="88"/>
      <c r="E527" s="81"/>
      <c r="F527" s="79"/>
    </row>
    <row r="528" spans="1:6" x14ac:dyDescent="0.25">
      <c r="A528" s="70"/>
      <c r="B528" s="87"/>
      <c r="C528" s="91"/>
      <c r="D528" s="88"/>
      <c r="E528" s="81"/>
      <c r="F528" s="79"/>
    </row>
    <row r="529" spans="1:6" x14ac:dyDescent="0.25">
      <c r="A529" s="70"/>
      <c r="B529" s="87"/>
      <c r="C529" s="91"/>
      <c r="D529" s="88"/>
      <c r="E529" s="81"/>
      <c r="F529" s="79"/>
    </row>
    <row r="530" spans="1:6" x14ac:dyDescent="0.25">
      <c r="A530" s="70"/>
      <c r="B530" s="87"/>
      <c r="C530" s="91"/>
      <c r="D530" s="88"/>
      <c r="E530" s="81"/>
      <c r="F530" s="79"/>
    </row>
    <row r="531" spans="1:6" x14ac:dyDescent="0.25">
      <c r="A531" s="70"/>
      <c r="B531" s="87"/>
      <c r="C531" s="91"/>
      <c r="D531" s="88"/>
      <c r="E531" s="81"/>
      <c r="F531" s="79"/>
    </row>
    <row r="532" spans="1:6" x14ac:dyDescent="0.25">
      <c r="A532" s="70"/>
      <c r="B532" s="87"/>
      <c r="C532" s="91"/>
      <c r="D532" s="88"/>
      <c r="E532" s="81"/>
      <c r="F532" s="79"/>
    </row>
    <row r="533" spans="1:6" x14ac:dyDescent="0.25">
      <c r="A533" s="70"/>
      <c r="B533" s="87"/>
      <c r="C533" s="91"/>
      <c r="D533" s="88"/>
      <c r="E533" s="81"/>
      <c r="F533" s="79"/>
    </row>
    <row r="534" spans="1:6" x14ac:dyDescent="0.25">
      <c r="A534" s="71"/>
      <c r="B534" s="87"/>
      <c r="C534" s="91"/>
      <c r="D534" s="88"/>
      <c r="E534" s="81"/>
      <c r="F534" s="79"/>
    </row>
    <row r="535" spans="1:6" x14ac:dyDescent="0.25">
      <c r="A535" s="77"/>
      <c r="B535" s="87"/>
      <c r="C535" s="91"/>
      <c r="D535" s="88"/>
      <c r="E535" s="81"/>
      <c r="F535" s="79"/>
    </row>
    <row r="536" spans="1:6" x14ac:dyDescent="0.25">
      <c r="A536" s="70"/>
      <c r="B536" s="87"/>
      <c r="C536" s="91"/>
      <c r="D536" s="88"/>
      <c r="E536" s="81"/>
      <c r="F536" s="79"/>
    </row>
    <row r="537" spans="1:6" x14ac:dyDescent="0.25">
      <c r="A537" s="70"/>
      <c r="B537" s="87"/>
      <c r="C537" s="91"/>
      <c r="D537" s="88"/>
      <c r="E537" s="81"/>
      <c r="F537" s="79"/>
    </row>
    <row r="538" spans="1:6" x14ac:dyDescent="0.25">
      <c r="A538" s="70"/>
      <c r="B538" s="87"/>
      <c r="C538" s="91"/>
      <c r="D538" s="88"/>
      <c r="E538" s="81"/>
      <c r="F538" s="79"/>
    </row>
    <row r="539" spans="1:6" x14ac:dyDescent="0.25">
      <c r="A539" s="70"/>
      <c r="B539" s="87"/>
      <c r="C539" s="91"/>
      <c r="D539" s="88"/>
      <c r="E539" s="81"/>
      <c r="F539" s="79"/>
    </row>
    <row r="540" spans="1:6" x14ac:dyDescent="0.25">
      <c r="A540" s="70"/>
      <c r="B540" s="87"/>
      <c r="C540" s="91"/>
      <c r="D540" s="88"/>
      <c r="E540" s="81"/>
      <c r="F540" s="79"/>
    </row>
    <row r="541" spans="1:6" x14ac:dyDescent="0.25">
      <c r="A541" s="70"/>
      <c r="B541" s="87"/>
      <c r="C541" s="91"/>
      <c r="D541" s="88"/>
      <c r="E541" s="81"/>
      <c r="F541" s="79"/>
    </row>
    <row r="542" spans="1:6" x14ac:dyDescent="0.25">
      <c r="A542" s="70"/>
      <c r="B542" s="87"/>
      <c r="C542" s="91"/>
      <c r="D542" s="88"/>
      <c r="E542" s="81"/>
      <c r="F542" s="79"/>
    </row>
    <row r="543" spans="1:6" x14ac:dyDescent="0.25">
      <c r="A543" s="70"/>
      <c r="B543" s="87"/>
      <c r="C543" s="91"/>
      <c r="D543" s="88"/>
      <c r="E543" s="81"/>
      <c r="F543" s="79"/>
    </row>
    <row r="544" spans="1:6" x14ac:dyDescent="0.25">
      <c r="A544" s="71"/>
      <c r="B544" s="87"/>
      <c r="C544" s="91"/>
      <c r="D544" s="88"/>
      <c r="E544" s="81"/>
      <c r="F544" s="79"/>
    </row>
    <row r="545" spans="1:6" x14ac:dyDescent="0.25">
      <c r="A545" s="77"/>
      <c r="B545" s="87"/>
      <c r="C545" s="91"/>
      <c r="D545" s="88"/>
      <c r="E545" s="81"/>
      <c r="F545" s="79"/>
    </row>
    <row r="546" spans="1:6" x14ac:dyDescent="0.25">
      <c r="A546" s="70"/>
      <c r="B546" s="87"/>
      <c r="C546" s="91"/>
      <c r="D546" s="88"/>
      <c r="E546" s="81"/>
      <c r="F546" s="79"/>
    </row>
    <row r="547" spans="1:6" x14ac:dyDescent="0.25">
      <c r="A547" s="70"/>
      <c r="B547" s="87"/>
      <c r="C547" s="91"/>
      <c r="D547" s="88"/>
      <c r="E547" s="81"/>
      <c r="F547" s="79"/>
    </row>
    <row r="548" spans="1:6" x14ac:dyDescent="0.25">
      <c r="A548" s="70"/>
      <c r="B548" s="87"/>
      <c r="C548" s="91"/>
      <c r="D548" s="88"/>
      <c r="E548" s="81"/>
      <c r="F548" s="79"/>
    </row>
    <row r="549" spans="1:6" x14ac:dyDescent="0.25">
      <c r="A549" s="70"/>
      <c r="B549" s="87"/>
      <c r="C549" s="91"/>
      <c r="D549" s="88"/>
      <c r="E549" s="81"/>
      <c r="F549" s="79"/>
    </row>
    <row r="550" spans="1:6" x14ac:dyDescent="0.25">
      <c r="A550" s="70"/>
      <c r="B550" s="87"/>
      <c r="C550" s="91"/>
      <c r="D550" s="88"/>
      <c r="E550" s="81"/>
      <c r="F550" s="79"/>
    </row>
    <row r="551" spans="1:6" x14ac:dyDescent="0.25">
      <c r="A551" s="70"/>
      <c r="B551" s="87"/>
      <c r="C551" s="91"/>
      <c r="D551" s="88"/>
      <c r="E551" s="81"/>
      <c r="F551" s="79"/>
    </row>
    <row r="552" spans="1:6" x14ac:dyDescent="0.25">
      <c r="A552" s="70"/>
      <c r="B552" s="87"/>
      <c r="C552" s="91"/>
      <c r="D552" s="88"/>
      <c r="E552" s="81"/>
      <c r="F552" s="79"/>
    </row>
    <row r="553" spans="1:6" x14ac:dyDescent="0.25">
      <c r="A553" s="70"/>
      <c r="B553" s="87"/>
      <c r="C553" s="91"/>
      <c r="D553" s="88"/>
      <c r="E553" s="81"/>
      <c r="F553" s="79"/>
    </row>
    <row r="554" spans="1:6" x14ac:dyDescent="0.25">
      <c r="A554" s="71"/>
      <c r="B554" s="87"/>
      <c r="C554" s="91"/>
      <c r="D554" s="88"/>
      <c r="E554" s="81"/>
      <c r="F554" s="79"/>
    </row>
    <row r="555" spans="1:6" x14ac:dyDescent="0.25">
      <c r="A555" s="77"/>
      <c r="B555" s="87"/>
      <c r="C555" s="91"/>
      <c r="D555" s="88"/>
      <c r="E555" s="81"/>
      <c r="F555" s="79"/>
    </row>
    <row r="556" spans="1:6" x14ac:dyDescent="0.25">
      <c r="A556" s="70"/>
      <c r="B556" s="87"/>
      <c r="C556" s="91"/>
      <c r="D556" s="88"/>
      <c r="E556" s="81"/>
      <c r="F556" s="79"/>
    </row>
    <row r="557" spans="1:6" x14ac:dyDescent="0.25">
      <c r="A557" s="70"/>
      <c r="B557" s="87"/>
      <c r="C557" s="91"/>
      <c r="D557" s="88"/>
      <c r="E557" s="81"/>
      <c r="F557" s="79"/>
    </row>
    <row r="558" spans="1:6" x14ac:dyDescent="0.25">
      <c r="A558" s="70"/>
      <c r="B558" s="87"/>
      <c r="C558" s="91"/>
      <c r="D558" s="88"/>
      <c r="E558" s="81"/>
      <c r="F558" s="79"/>
    </row>
    <row r="559" spans="1:6" x14ac:dyDescent="0.25">
      <c r="A559" s="70"/>
      <c r="B559" s="87"/>
      <c r="C559" s="91"/>
      <c r="D559" s="88"/>
      <c r="E559" s="81"/>
      <c r="F559" s="79"/>
    </row>
    <row r="560" spans="1:6" x14ac:dyDescent="0.25">
      <c r="A560" s="70"/>
      <c r="B560" s="87"/>
      <c r="C560" s="91"/>
      <c r="D560" s="88"/>
      <c r="E560" s="81"/>
      <c r="F560" s="79"/>
    </row>
    <row r="561" spans="1:6" x14ac:dyDescent="0.25">
      <c r="A561" s="70"/>
      <c r="B561" s="87"/>
      <c r="C561" s="91"/>
      <c r="D561" s="88"/>
      <c r="E561" s="81"/>
      <c r="F561" s="79"/>
    </row>
    <row r="562" spans="1:6" x14ac:dyDescent="0.25">
      <c r="A562" s="70"/>
      <c r="B562" s="87"/>
      <c r="C562" s="91"/>
      <c r="D562" s="88"/>
      <c r="E562" s="81"/>
      <c r="F562" s="79"/>
    </row>
    <row r="563" spans="1:6" x14ac:dyDescent="0.25">
      <c r="A563" s="70"/>
      <c r="B563" s="87"/>
      <c r="C563" s="91"/>
      <c r="D563" s="88"/>
      <c r="E563" s="81"/>
      <c r="F563" s="79"/>
    </row>
    <row r="564" spans="1:6" x14ac:dyDescent="0.25">
      <c r="A564" s="71"/>
      <c r="B564" s="87"/>
      <c r="C564" s="91"/>
      <c r="D564" s="88"/>
      <c r="E564" s="81"/>
      <c r="F564" s="79"/>
    </row>
    <row r="565" spans="1:6" x14ac:dyDescent="0.25">
      <c r="A565" s="77"/>
      <c r="B565" s="87"/>
      <c r="C565" s="91"/>
      <c r="D565" s="88"/>
      <c r="E565" s="81"/>
      <c r="F565" s="79"/>
    </row>
    <row r="566" spans="1:6" x14ac:dyDescent="0.25">
      <c r="A566" s="70"/>
      <c r="B566" s="87"/>
      <c r="C566" s="91"/>
      <c r="D566" s="88"/>
      <c r="E566" s="81"/>
      <c r="F566" s="79"/>
    </row>
    <row r="567" spans="1:6" x14ac:dyDescent="0.25">
      <c r="A567" s="70"/>
      <c r="B567" s="87"/>
      <c r="C567" s="91"/>
      <c r="D567" s="88"/>
      <c r="E567" s="81"/>
      <c r="F567" s="79"/>
    </row>
    <row r="568" spans="1:6" x14ac:dyDescent="0.25">
      <c r="A568" s="70"/>
      <c r="B568" s="87"/>
      <c r="C568" s="91"/>
      <c r="D568" s="88"/>
      <c r="E568" s="81"/>
      <c r="F568" s="79"/>
    </row>
    <row r="569" spans="1:6" x14ac:dyDescent="0.25">
      <c r="A569" s="70"/>
      <c r="B569" s="87"/>
      <c r="C569" s="91"/>
      <c r="D569" s="88"/>
      <c r="E569" s="81"/>
      <c r="F569" s="79"/>
    </row>
    <row r="570" spans="1:6" x14ac:dyDescent="0.25">
      <c r="A570" s="70"/>
      <c r="B570" s="87"/>
      <c r="C570" s="91"/>
      <c r="D570" s="88"/>
      <c r="E570" s="81"/>
      <c r="F570" s="79"/>
    </row>
    <row r="571" spans="1:6" x14ac:dyDescent="0.25">
      <c r="A571" s="70"/>
      <c r="B571" s="87"/>
      <c r="C571" s="91"/>
      <c r="D571" s="88"/>
      <c r="E571" s="81"/>
      <c r="F571" s="79"/>
    </row>
    <row r="572" spans="1:6" x14ac:dyDescent="0.25">
      <c r="A572" s="70"/>
      <c r="B572" s="87"/>
      <c r="C572" s="91"/>
      <c r="D572" s="88"/>
      <c r="E572" s="81"/>
      <c r="F572" s="79"/>
    </row>
    <row r="573" spans="1:6" x14ac:dyDescent="0.25">
      <c r="A573" s="70"/>
      <c r="B573" s="87"/>
      <c r="C573" s="91"/>
      <c r="D573" s="88"/>
      <c r="E573" s="81"/>
      <c r="F573" s="79"/>
    </row>
    <row r="574" spans="1:6" x14ac:dyDescent="0.25">
      <c r="A574" s="71"/>
      <c r="B574" s="87"/>
      <c r="C574" s="91"/>
      <c r="D574" s="88"/>
      <c r="E574" s="81"/>
      <c r="F574" s="79"/>
    </row>
    <row r="575" spans="1:6" x14ac:dyDescent="0.25">
      <c r="A575" s="77"/>
      <c r="B575" s="87"/>
      <c r="C575" s="91"/>
      <c r="D575" s="88"/>
      <c r="E575" s="81"/>
      <c r="F575" s="79"/>
    </row>
    <row r="576" spans="1:6" x14ac:dyDescent="0.25">
      <c r="A576" s="70"/>
      <c r="B576" s="87"/>
      <c r="C576" s="91"/>
      <c r="D576" s="88"/>
      <c r="E576" s="81"/>
      <c r="F576" s="79"/>
    </row>
    <row r="577" spans="1:6" x14ac:dyDescent="0.25">
      <c r="A577" s="70"/>
      <c r="B577" s="87"/>
      <c r="C577" s="91"/>
      <c r="D577" s="88"/>
      <c r="E577" s="81"/>
      <c r="F577" s="79"/>
    </row>
    <row r="578" spans="1:6" x14ac:dyDescent="0.25">
      <c r="A578" s="70"/>
      <c r="B578" s="87"/>
      <c r="C578" s="91"/>
      <c r="D578" s="88"/>
      <c r="E578" s="81"/>
      <c r="F578" s="79"/>
    </row>
    <row r="579" spans="1:6" x14ac:dyDescent="0.25">
      <c r="A579" s="70"/>
      <c r="B579" s="87"/>
      <c r="C579" s="91"/>
      <c r="D579" s="88"/>
      <c r="E579" s="81"/>
      <c r="F579" s="79"/>
    </row>
    <row r="580" spans="1:6" x14ac:dyDescent="0.25">
      <c r="A580" s="70"/>
      <c r="B580" s="87"/>
      <c r="C580" s="91"/>
      <c r="D580" s="88"/>
      <c r="E580" s="81"/>
      <c r="F580" s="79"/>
    </row>
    <row r="581" spans="1:6" x14ac:dyDescent="0.25">
      <c r="A581" s="70"/>
      <c r="B581" s="87"/>
      <c r="C581" s="91"/>
      <c r="D581" s="88"/>
      <c r="E581" s="81"/>
      <c r="F581" s="79"/>
    </row>
    <row r="582" spans="1:6" x14ac:dyDescent="0.25">
      <c r="A582" s="70"/>
      <c r="B582" s="87"/>
      <c r="C582" s="91"/>
      <c r="D582" s="88"/>
      <c r="E582" s="81"/>
      <c r="F582" s="79"/>
    </row>
    <row r="583" spans="1:6" x14ac:dyDescent="0.25">
      <c r="A583" s="70"/>
      <c r="B583" s="87"/>
      <c r="C583" s="91"/>
      <c r="D583" s="88"/>
      <c r="E583" s="81"/>
      <c r="F583" s="79"/>
    </row>
    <row r="584" spans="1:6" x14ac:dyDescent="0.25">
      <c r="A584" s="71"/>
      <c r="B584" s="87"/>
      <c r="C584" s="91"/>
      <c r="D584" s="88"/>
      <c r="E584" s="81"/>
      <c r="F584" s="79"/>
    </row>
    <row r="585" spans="1:6" x14ac:dyDescent="0.25">
      <c r="A585" s="77"/>
      <c r="B585" s="87"/>
      <c r="C585" s="91"/>
      <c r="D585" s="88"/>
      <c r="E585" s="81"/>
      <c r="F585" s="79"/>
    </row>
    <row r="586" spans="1:6" x14ac:dyDescent="0.25">
      <c r="A586" s="70"/>
      <c r="B586" s="87"/>
      <c r="C586" s="91"/>
      <c r="D586" s="88"/>
      <c r="E586" s="81"/>
      <c r="F586" s="79"/>
    </row>
    <row r="587" spans="1:6" x14ac:dyDescent="0.25">
      <c r="A587" s="70"/>
      <c r="B587" s="87"/>
      <c r="C587" s="91"/>
      <c r="D587" s="88"/>
      <c r="E587" s="81"/>
      <c r="F587" s="79"/>
    </row>
    <row r="588" spans="1:6" x14ac:dyDescent="0.25">
      <c r="A588" s="70"/>
      <c r="B588" s="87"/>
      <c r="C588" s="91"/>
      <c r="D588" s="88"/>
      <c r="E588" s="81"/>
      <c r="F588" s="79"/>
    </row>
    <row r="589" spans="1:6" x14ac:dyDescent="0.25">
      <c r="A589" s="70"/>
      <c r="B589" s="87"/>
      <c r="C589" s="91"/>
      <c r="D589" s="88"/>
      <c r="E589" s="81"/>
      <c r="F589" s="79"/>
    </row>
    <row r="590" spans="1:6" x14ac:dyDescent="0.25">
      <c r="A590" s="70"/>
      <c r="B590" s="87"/>
      <c r="C590" s="91"/>
      <c r="D590" s="88"/>
      <c r="E590" s="81"/>
      <c r="F590" s="79"/>
    </row>
    <row r="591" spans="1:6" x14ac:dyDescent="0.25">
      <c r="A591" s="70"/>
      <c r="B591" s="87"/>
      <c r="C591" s="91"/>
      <c r="D591" s="88"/>
      <c r="E591" s="81"/>
      <c r="F591" s="79"/>
    </row>
    <row r="592" spans="1:6" x14ac:dyDescent="0.25">
      <c r="A592" s="70"/>
      <c r="B592" s="87"/>
      <c r="C592" s="91"/>
      <c r="D592" s="88"/>
      <c r="E592" s="81"/>
      <c r="F592" s="79"/>
    </row>
    <row r="593" spans="1:6" x14ac:dyDescent="0.25">
      <c r="A593" s="70"/>
      <c r="B593" s="87"/>
      <c r="C593" s="91"/>
      <c r="D593" s="88"/>
      <c r="E593" s="81"/>
      <c r="F593" s="79"/>
    </row>
    <row r="594" spans="1:6" x14ac:dyDescent="0.25">
      <c r="A594" s="71"/>
      <c r="B594" s="87"/>
      <c r="C594" s="91"/>
      <c r="D594" s="88"/>
      <c r="E594" s="81"/>
      <c r="F594" s="79"/>
    </row>
    <row r="595" spans="1:6" x14ac:dyDescent="0.25">
      <c r="A595" s="77"/>
      <c r="B595" s="87"/>
      <c r="C595" s="91"/>
      <c r="D595" s="88"/>
      <c r="E595" s="81"/>
      <c r="F595" s="79"/>
    </row>
    <row r="596" spans="1:6" x14ac:dyDescent="0.25">
      <c r="A596" s="70"/>
      <c r="B596" s="87"/>
      <c r="C596" s="91"/>
      <c r="D596" s="88"/>
      <c r="E596" s="81"/>
      <c r="F596" s="79"/>
    </row>
    <row r="597" spans="1:6" x14ac:dyDescent="0.25">
      <c r="A597" s="70"/>
      <c r="B597" s="87"/>
      <c r="C597" s="91"/>
      <c r="D597" s="88"/>
      <c r="E597" s="81"/>
      <c r="F597" s="79"/>
    </row>
    <row r="598" spans="1:6" x14ac:dyDescent="0.25">
      <c r="A598" s="70"/>
      <c r="B598" s="87"/>
      <c r="C598" s="91"/>
      <c r="D598" s="88"/>
      <c r="E598" s="81"/>
      <c r="F598" s="79"/>
    </row>
    <row r="599" spans="1:6" x14ac:dyDescent="0.25">
      <c r="A599" s="70"/>
      <c r="B599" s="87"/>
      <c r="C599" s="91"/>
      <c r="D599" s="88"/>
      <c r="E599" s="81"/>
      <c r="F599" s="79"/>
    </row>
    <row r="600" spans="1:6" x14ac:dyDescent="0.25">
      <c r="A600" s="70"/>
      <c r="B600" s="87"/>
      <c r="C600" s="91"/>
      <c r="D600" s="88"/>
      <c r="E600" s="81"/>
      <c r="F600" s="79"/>
    </row>
    <row r="601" spans="1:6" x14ac:dyDescent="0.25">
      <c r="A601" s="70"/>
      <c r="B601" s="87"/>
      <c r="C601" s="91"/>
      <c r="D601" s="88"/>
      <c r="E601" s="81"/>
      <c r="F601" s="79"/>
    </row>
    <row r="602" spans="1:6" x14ac:dyDescent="0.25">
      <c r="A602" s="70"/>
      <c r="B602" s="87"/>
      <c r="C602" s="91"/>
      <c r="D602" s="88"/>
      <c r="E602" s="81"/>
      <c r="F602" s="79"/>
    </row>
    <row r="603" spans="1:6" x14ac:dyDescent="0.25">
      <c r="A603" s="70"/>
      <c r="B603" s="87"/>
      <c r="C603" s="91"/>
      <c r="D603" s="88"/>
      <c r="E603" s="81"/>
      <c r="F603" s="79"/>
    </row>
    <row r="604" spans="1:6" x14ac:dyDescent="0.25">
      <c r="A604" s="71"/>
      <c r="B604" s="87"/>
      <c r="C604" s="91"/>
      <c r="D604" s="88"/>
      <c r="E604" s="81"/>
      <c r="F604" s="79"/>
    </row>
    <row r="605" spans="1:6" x14ac:dyDescent="0.25">
      <c r="A605" s="77"/>
      <c r="B605" s="87"/>
      <c r="C605" s="91"/>
      <c r="D605" s="88"/>
      <c r="E605" s="81"/>
      <c r="F605" s="79"/>
    </row>
    <row r="606" spans="1:6" x14ac:dyDescent="0.25">
      <c r="A606" s="70"/>
      <c r="B606" s="87"/>
      <c r="C606" s="91"/>
      <c r="D606" s="88"/>
      <c r="E606" s="81"/>
      <c r="F606" s="79"/>
    </row>
    <row r="607" spans="1:6" x14ac:dyDescent="0.25">
      <c r="A607" s="70"/>
      <c r="B607" s="87"/>
      <c r="C607" s="91"/>
      <c r="D607" s="88"/>
      <c r="E607" s="81"/>
      <c r="F607" s="79"/>
    </row>
    <row r="608" spans="1:6" x14ac:dyDescent="0.25">
      <c r="A608" s="70"/>
      <c r="B608" s="87"/>
      <c r="C608" s="91"/>
      <c r="D608" s="88"/>
      <c r="E608" s="81"/>
      <c r="F608" s="79"/>
    </row>
    <row r="609" spans="1:6" x14ac:dyDescent="0.25">
      <c r="A609" s="70"/>
      <c r="B609" s="87"/>
      <c r="C609" s="91"/>
      <c r="D609" s="88"/>
      <c r="E609" s="81"/>
      <c r="F609" s="79"/>
    </row>
    <row r="610" spans="1:6" x14ac:dyDescent="0.25">
      <c r="A610" s="70"/>
      <c r="B610" s="87"/>
      <c r="C610" s="91"/>
      <c r="D610" s="88"/>
      <c r="E610" s="81"/>
      <c r="F610" s="79"/>
    </row>
    <row r="611" spans="1:6" x14ac:dyDescent="0.25">
      <c r="A611" s="70"/>
      <c r="B611" s="87"/>
      <c r="C611" s="91"/>
      <c r="D611" s="88"/>
      <c r="E611" s="81"/>
      <c r="F611" s="79"/>
    </row>
    <row r="612" spans="1:6" x14ac:dyDescent="0.25">
      <c r="A612" s="70"/>
      <c r="B612" s="87"/>
      <c r="C612" s="91"/>
      <c r="D612" s="88"/>
      <c r="E612" s="81"/>
      <c r="F612" s="79"/>
    </row>
    <row r="613" spans="1:6" x14ac:dyDescent="0.25">
      <c r="A613" s="70"/>
      <c r="B613" s="87"/>
      <c r="C613" s="91"/>
      <c r="D613" s="88"/>
      <c r="E613" s="81"/>
      <c r="F613" s="79"/>
    </row>
    <row r="614" spans="1:6" x14ac:dyDescent="0.25">
      <c r="A614" s="71"/>
      <c r="B614" s="87"/>
      <c r="C614" s="91"/>
      <c r="D614" s="88"/>
      <c r="E614" s="81"/>
      <c r="F614" s="79"/>
    </row>
    <row r="615" spans="1:6" x14ac:dyDescent="0.25">
      <c r="A615" s="77"/>
      <c r="B615" s="87"/>
      <c r="C615" s="91"/>
      <c r="D615" s="88"/>
      <c r="E615" s="81"/>
      <c r="F615" s="79"/>
    </row>
    <row r="616" spans="1:6" x14ac:dyDescent="0.25">
      <c r="A616" s="70"/>
      <c r="B616" s="87"/>
      <c r="C616" s="91"/>
      <c r="D616" s="88"/>
      <c r="E616" s="81"/>
      <c r="F616" s="79"/>
    </row>
    <row r="617" spans="1:6" x14ac:dyDescent="0.25">
      <c r="A617" s="70"/>
      <c r="B617" s="87"/>
      <c r="C617" s="91"/>
      <c r="D617" s="88"/>
      <c r="E617" s="81"/>
      <c r="F617" s="79"/>
    </row>
    <row r="618" spans="1:6" x14ac:dyDescent="0.25">
      <c r="A618" s="70"/>
      <c r="B618" s="87"/>
      <c r="C618" s="91"/>
      <c r="D618" s="88"/>
      <c r="E618" s="81"/>
      <c r="F618" s="79"/>
    </row>
    <row r="619" spans="1:6" x14ac:dyDescent="0.25">
      <c r="A619" s="70"/>
      <c r="B619" s="87"/>
      <c r="C619" s="91"/>
      <c r="D619" s="88"/>
      <c r="E619" s="81"/>
      <c r="F619" s="79"/>
    </row>
    <row r="620" spans="1:6" x14ac:dyDescent="0.25">
      <c r="A620" s="70"/>
      <c r="B620" s="87"/>
      <c r="C620" s="91"/>
      <c r="D620" s="88"/>
      <c r="E620" s="81"/>
      <c r="F620" s="79"/>
    </row>
    <row r="621" spans="1:6" x14ac:dyDescent="0.25">
      <c r="A621" s="70"/>
      <c r="B621" s="87"/>
      <c r="C621" s="91"/>
      <c r="D621" s="88"/>
      <c r="E621" s="81"/>
      <c r="F621" s="79"/>
    </row>
    <row r="622" spans="1:6" x14ac:dyDescent="0.25">
      <c r="A622" s="70"/>
      <c r="B622" s="87"/>
      <c r="C622" s="91"/>
      <c r="D622" s="88"/>
      <c r="E622" s="81"/>
      <c r="F622" s="79"/>
    </row>
    <row r="623" spans="1:6" x14ac:dyDescent="0.25">
      <c r="A623" s="70"/>
      <c r="B623" s="87"/>
      <c r="C623" s="91"/>
      <c r="D623" s="88"/>
      <c r="E623" s="81"/>
      <c r="F623" s="79"/>
    </row>
    <row r="624" spans="1:6" x14ac:dyDescent="0.25">
      <c r="A624" s="71"/>
      <c r="B624" s="87"/>
      <c r="C624" s="91"/>
      <c r="D624" s="88"/>
      <c r="E624" s="81"/>
      <c r="F624" s="79"/>
    </row>
    <row r="625" spans="1:6" x14ac:dyDescent="0.25">
      <c r="A625" s="77"/>
      <c r="B625" s="87"/>
      <c r="C625" s="91"/>
      <c r="D625" s="88"/>
      <c r="E625" s="81"/>
      <c r="F625" s="79"/>
    </row>
    <row r="626" spans="1:6" x14ac:dyDescent="0.25">
      <c r="A626" s="70"/>
      <c r="B626" s="87"/>
      <c r="C626" s="91"/>
      <c r="D626" s="88"/>
      <c r="E626" s="81"/>
      <c r="F626" s="79"/>
    </row>
    <row r="627" spans="1:6" x14ac:dyDescent="0.25">
      <c r="A627" s="70"/>
      <c r="B627" s="87"/>
      <c r="C627" s="91"/>
      <c r="D627" s="88"/>
      <c r="E627" s="81"/>
      <c r="F627" s="79"/>
    </row>
    <row r="628" spans="1:6" x14ac:dyDescent="0.25">
      <c r="A628" s="70"/>
      <c r="B628" s="87"/>
      <c r="C628" s="91"/>
      <c r="D628" s="88"/>
      <c r="E628" s="81"/>
      <c r="F628" s="79"/>
    </row>
    <row r="629" spans="1:6" x14ac:dyDescent="0.25">
      <c r="A629" s="70"/>
      <c r="B629" s="87"/>
      <c r="C629" s="91"/>
      <c r="D629" s="88"/>
      <c r="E629" s="81"/>
      <c r="F629" s="79"/>
    </row>
    <row r="630" spans="1:6" x14ac:dyDescent="0.25">
      <c r="A630" s="70"/>
      <c r="B630" s="87"/>
      <c r="C630" s="91"/>
      <c r="D630" s="88"/>
      <c r="E630" s="81"/>
      <c r="F630" s="79"/>
    </row>
    <row r="631" spans="1:6" x14ac:dyDescent="0.25">
      <c r="A631" s="70"/>
      <c r="B631" s="87"/>
      <c r="C631" s="91"/>
      <c r="D631" s="88"/>
      <c r="E631" s="81"/>
      <c r="F631" s="79"/>
    </row>
    <row r="632" spans="1:6" x14ac:dyDescent="0.25">
      <c r="A632" s="70"/>
      <c r="B632" s="87"/>
      <c r="C632" s="91"/>
      <c r="D632" s="88"/>
      <c r="E632" s="81"/>
      <c r="F632" s="79"/>
    </row>
    <row r="633" spans="1:6" x14ac:dyDescent="0.25">
      <c r="A633" s="70"/>
      <c r="B633" s="87"/>
      <c r="C633" s="91"/>
      <c r="D633" s="88"/>
      <c r="E633" s="81"/>
      <c r="F633" s="79"/>
    </row>
    <row r="634" spans="1:6" x14ac:dyDescent="0.25">
      <c r="A634" s="71"/>
      <c r="B634" s="87"/>
      <c r="C634" s="91"/>
      <c r="D634" s="88"/>
      <c r="E634" s="81"/>
      <c r="F634" s="79"/>
    </row>
    <row r="635" spans="1:6" x14ac:dyDescent="0.25">
      <c r="A635" s="77"/>
      <c r="B635" s="87"/>
      <c r="C635" s="91"/>
      <c r="D635" s="88"/>
      <c r="E635" s="81"/>
      <c r="F635" s="79"/>
    </row>
    <row r="636" spans="1:6" x14ac:dyDescent="0.25">
      <c r="A636" s="70"/>
      <c r="B636" s="87"/>
      <c r="C636" s="91"/>
      <c r="D636" s="88"/>
      <c r="E636" s="81"/>
      <c r="F636" s="81"/>
    </row>
    <row r="637" spans="1:6" x14ac:dyDescent="0.25">
      <c r="A637" s="70"/>
      <c r="B637" s="87"/>
      <c r="C637" s="91"/>
      <c r="D637" s="88"/>
      <c r="E637" s="81"/>
      <c r="F637" s="81"/>
    </row>
    <row r="638" spans="1:6" x14ac:dyDescent="0.25">
      <c r="A638" s="70"/>
      <c r="B638" s="87"/>
      <c r="C638" s="91"/>
      <c r="D638" s="88"/>
      <c r="E638" s="81"/>
      <c r="F638" s="81"/>
    </row>
    <row r="639" spans="1:6" x14ac:dyDescent="0.25">
      <c r="A639" s="70"/>
      <c r="B639" s="87"/>
      <c r="C639" s="91"/>
      <c r="D639" s="88"/>
      <c r="E639" s="81"/>
      <c r="F639" s="81"/>
    </row>
    <row r="640" spans="1:6" x14ac:dyDescent="0.25">
      <c r="A640" s="70"/>
      <c r="B640" s="87"/>
      <c r="C640" s="91"/>
      <c r="D640" s="88"/>
      <c r="E640" s="81"/>
      <c r="F640" s="81"/>
    </row>
    <row r="641" spans="1:6" x14ac:dyDescent="0.25">
      <c r="A641" s="70"/>
      <c r="B641" s="87"/>
      <c r="C641" s="91"/>
      <c r="D641" s="88"/>
      <c r="E641" s="81"/>
      <c r="F641" s="81"/>
    </row>
    <row r="642" spans="1:6" x14ac:dyDescent="0.25">
      <c r="A642" s="70"/>
      <c r="B642" s="87"/>
      <c r="C642" s="91"/>
      <c r="D642" s="88"/>
      <c r="E642" s="81"/>
      <c r="F642" s="81"/>
    </row>
    <row r="643" spans="1:6" x14ac:dyDescent="0.25">
      <c r="A643" s="70"/>
      <c r="B643" s="87"/>
      <c r="C643" s="91"/>
      <c r="D643" s="88"/>
      <c r="E643" s="81"/>
      <c r="F643" s="81"/>
    </row>
    <row r="644" spans="1:6" x14ac:dyDescent="0.25">
      <c r="A644" s="71"/>
      <c r="B644" s="87"/>
      <c r="C644" s="91"/>
      <c r="D644" s="88"/>
      <c r="E644" s="81"/>
      <c r="F644" s="81"/>
    </row>
    <row r="645" spans="1:6" s="82" customFormat="1" x14ac:dyDescent="0.25">
      <c r="A645" s="89"/>
      <c r="B645" s="87"/>
      <c r="C645" s="92"/>
      <c r="D645" s="88"/>
      <c r="E645" s="81"/>
      <c r="F645" s="81"/>
    </row>
    <row r="646" spans="1:6" x14ac:dyDescent="0.25">
      <c r="B646" s="87"/>
      <c r="C646" s="92"/>
      <c r="D646" s="90"/>
      <c r="E646" s="81"/>
      <c r="F646" s="81"/>
    </row>
    <row r="647" spans="1:6" x14ac:dyDescent="0.25">
      <c r="A647" s="70"/>
      <c r="B647" s="87"/>
      <c r="C647" s="92"/>
      <c r="D647" s="90"/>
      <c r="E647" s="81"/>
      <c r="F647" s="81"/>
    </row>
    <row r="648" spans="1:6" x14ac:dyDescent="0.25">
      <c r="A648" s="70"/>
      <c r="B648" s="87"/>
      <c r="C648" s="92"/>
      <c r="D648" s="90"/>
      <c r="E648" s="81"/>
      <c r="F648" s="81"/>
    </row>
    <row r="649" spans="1:6" x14ac:dyDescent="0.25">
      <c r="A649" s="70"/>
      <c r="B649" s="87"/>
      <c r="C649" s="92"/>
      <c r="D649" s="90"/>
      <c r="E649" s="81"/>
      <c r="F649" s="81"/>
    </row>
    <row r="650" spans="1:6" x14ac:dyDescent="0.25">
      <c r="A650" s="70"/>
      <c r="B650" s="87"/>
      <c r="C650" s="92"/>
      <c r="D650" s="90"/>
      <c r="E650" s="81"/>
      <c r="F650" s="81"/>
    </row>
    <row r="651" spans="1:6" x14ac:dyDescent="0.25">
      <c r="A651" s="70"/>
      <c r="B651" s="87"/>
      <c r="C651" s="92"/>
      <c r="D651" s="90"/>
      <c r="E651" s="81"/>
      <c r="F651" s="81"/>
    </row>
    <row r="652" spans="1:6" x14ac:dyDescent="0.25">
      <c r="A652" s="70"/>
      <c r="B652" s="87"/>
      <c r="C652" s="92"/>
      <c r="D652" s="90"/>
      <c r="E652" s="81"/>
      <c r="F652" s="81"/>
    </row>
    <row r="653" spans="1:6" x14ac:dyDescent="0.25">
      <c r="A653" s="70"/>
      <c r="B653" s="87"/>
      <c r="C653" s="92"/>
      <c r="D653" s="90"/>
      <c r="E653" s="81"/>
      <c r="F653" s="81"/>
    </row>
    <row r="654" spans="1:6" x14ac:dyDescent="0.25">
      <c r="A654" s="70"/>
      <c r="B654" s="87"/>
      <c r="C654" s="92"/>
      <c r="D654" s="90"/>
      <c r="E654" s="81"/>
      <c r="F654" s="81"/>
    </row>
    <row r="655" spans="1:6" x14ac:dyDescent="0.25">
      <c r="A655" s="80"/>
      <c r="B655" s="87"/>
      <c r="C655" s="92"/>
      <c r="D655" s="90"/>
      <c r="E655" s="78"/>
      <c r="F655" s="78"/>
    </row>
    <row r="656" spans="1:6" x14ac:dyDescent="0.25">
      <c r="A656" s="70"/>
      <c r="B656" s="87"/>
      <c r="C656" s="91"/>
      <c r="D656" s="88"/>
      <c r="E656" s="78"/>
      <c r="F656" s="78"/>
    </row>
    <row r="657" spans="1:6" x14ac:dyDescent="0.25">
      <c r="A657" s="70"/>
      <c r="B657" s="87"/>
      <c r="C657" s="91"/>
      <c r="D657" s="88"/>
      <c r="E657" s="78"/>
      <c r="F657" s="78"/>
    </row>
    <row r="658" spans="1:6" x14ac:dyDescent="0.25">
      <c r="A658" s="70"/>
      <c r="B658" s="87"/>
      <c r="C658" s="91"/>
      <c r="D658" s="88"/>
      <c r="E658" s="78"/>
      <c r="F658" s="78"/>
    </row>
    <row r="659" spans="1:6" x14ac:dyDescent="0.25">
      <c r="A659" s="70"/>
      <c r="B659" s="87"/>
      <c r="C659" s="91"/>
      <c r="D659" s="88"/>
      <c r="E659" s="78"/>
      <c r="F659" s="78"/>
    </row>
    <row r="660" spans="1:6" x14ac:dyDescent="0.25">
      <c r="A660" s="70"/>
      <c r="B660" s="87"/>
      <c r="C660" s="91"/>
      <c r="D660" s="88"/>
      <c r="E660" s="78"/>
      <c r="F660" s="78"/>
    </row>
    <row r="661" spans="1:6" x14ac:dyDescent="0.25">
      <c r="A661" s="70"/>
      <c r="B661" s="87"/>
      <c r="C661" s="91"/>
      <c r="D661" s="88"/>
      <c r="E661" s="78"/>
      <c r="F661" s="78"/>
    </row>
    <row r="662" spans="1:6" x14ac:dyDescent="0.25">
      <c r="A662" s="70"/>
      <c r="B662" s="87"/>
      <c r="C662" s="91"/>
      <c r="D662" s="88"/>
      <c r="E662" s="78"/>
      <c r="F662" s="78"/>
    </row>
    <row r="663" spans="1:6" x14ac:dyDescent="0.25">
      <c r="A663" s="71"/>
      <c r="B663" s="87"/>
      <c r="C663" s="91"/>
      <c r="D663" s="88"/>
      <c r="E663" s="78"/>
      <c r="F663" s="78"/>
    </row>
    <row r="664" spans="1:6" x14ac:dyDescent="0.25">
      <c r="A664" s="77"/>
      <c r="B664" s="87"/>
      <c r="C664" s="91"/>
      <c r="D664" s="88"/>
      <c r="E664" s="78"/>
      <c r="F664" s="78"/>
    </row>
    <row r="665" spans="1:6" x14ac:dyDescent="0.25">
      <c r="A665" s="80"/>
      <c r="B665" s="87"/>
      <c r="C665" s="91"/>
      <c r="D665" s="88"/>
      <c r="E665" s="78"/>
      <c r="F665" s="78"/>
    </row>
  </sheetData>
  <pageMargins left="0.70866141732283472" right="0.70866141732283472" top="0.74803149606299213" bottom="0.74803149606299213" header="0.31496062992125984" footer="0.31496062992125984"/>
  <pageSetup paperSize="9" scale="80" orientation="portrait" horizontalDpi="300" verticalDpi="30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J20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770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1144</v>
      </c>
      <c r="C5" s="61">
        <v>120</v>
      </c>
      <c r="D5" s="62">
        <f>IFERROR(VLOOKUP(B5,BDD!$A$4:$G$2030,7,0)*C5,"")</f>
        <v>17.376000000000001</v>
      </c>
      <c r="E5" t="s">
        <v>864</v>
      </c>
    </row>
    <row r="6" spans="2:10" ht="27" customHeight="1" thickBot="1" x14ac:dyDescent="0.3">
      <c r="B6" s="63" t="s">
        <v>370</v>
      </c>
      <c r="C6" s="64">
        <v>10</v>
      </c>
      <c r="D6" s="62">
        <f>IFERROR(VLOOKUP(B6,BDD!$A$4:$G$2030,7,0)*C6,"")</f>
        <v>2.4991999999999996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3"/>
      <c r="C8" s="61"/>
      <c r="D8" s="62" t="str">
        <f>IFERROR(VLOOKUP(B8,BDD!$A$4:$G$2030,7,0)*C8,"")</f>
        <v/>
      </c>
      <c r="E8" t="s">
        <v>864</v>
      </c>
    </row>
    <row r="9" spans="2:10" ht="27" customHeight="1" thickBot="1" x14ac:dyDescent="0.3">
      <c r="B9" s="63"/>
      <c r="C9" s="66"/>
      <c r="D9" s="62" t="str">
        <f>IFERROR(VLOOKUP(B9,BDD!$A$4:$G$2030,7,0)*C9,"")</f>
        <v/>
      </c>
      <c r="E9" t="s">
        <v>864</v>
      </c>
    </row>
    <row r="10" spans="2:10" ht="27" customHeight="1" thickBot="1" x14ac:dyDescent="0.3">
      <c r="B10" s="63"/>
      <c r="C10" s="64"/>
      <c r="D10" s="62" t="str">
        <f>IFERROR(VLOOKUP(B10,BDD!$A$4:$G$2030,7,0)*C10,"")</f>
        <v/>
      </c>
      <c r="E10" t="s">
        <v>864</v>
      </c>
    </row>
    <row r="11" spans="2:10" ht="26.25" customHeight="1" thickBot="1" x14ac:dyDescent="0.3">
      <c r="B11" s="63"/>
      <c r="C11" s="61"/>
      <c r="D11" s="62" t="str">
        <f>IFERROR(VLOOKUP(B11,BDD!$A$4:$G$2030,7,0)*C11,"")</f>
        <v/>
      </c>
      <c r="E11" t="s">
        <v>864</v>
      </c>
    </row>
    <row r="12" spans="2:10" ht="27" customHeight="1" thickBot="1" x14ac:dyDescent="0.3">
      <c r="B12" s="106" t="s">
        <v>773</v>
      </c>
      <c r="C12" s="107"/>
      <c r="D12" s="94">
        <f>SUM($D$5:$D$11)</f>
        <v>19.8752</v>
      </c>
      <c r="E12" s="84"/>
      <c r="F12" s="67"/>
    </row>
    <row r="13" spans="2:10" ht="27" customHeight="1" thickBot="1" x14ac:dyDescent="0.3">
      <c r="B13" s="108" t="s">
        <v>774</v>
      </c>
      <c r="C13" s="109"/>
      <c r="D13" s="83">
        <f>D12+E13</f>
        <v>20.3552</v>
      </c>
      <c r="E13" s="2">
        <v>0.48</v>
      </c>
      <c r="F13" s="67"/>
    </row>
    <row r="14" spans="2:10" ht="27" customHeight="1" thickTop="1" x14ac:dyDescent="0.25">
      <c r="B14" s="110" t="s">
        <v>775</v>
      </c>
      <c r="C14" s="110"/>
      <c r="D14" s="110"/>
    </row>
    <row r="20" spans="3:3" x14ac:dyDescent="0.25">
      <c r="C20" t="s">
        <v>776</v>
      </c>
    </row>
  </sheetData>
  <mergeCells count="3">
    <mergeCell ref="B12:C12"/>
    <mergeCell ref="B13:C13"/>
    <mergeCell ref="B14:D14"/>
  </mergeCells>
  <pageMargins left="0.7" right="0.7" top="0.75" bottom="0.75" header="0.3" footer="0.3"/>
  <pageSetup paperSize="9" orientation="portrait" horizontalDpi="180" verticalDpi="18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2:J23"/>
  <sheetViews>
    <sheetView workbookViewId="0">
      <selection activeCell="B5" sqref="B5:D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792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1144</v>
      </c>
      <c r="C5" s="61">
        <v>50</v>
      </c>
      <c r="D5" s="62">
        <f>IFERROR(VLOOKUP(B5,BDD!$A$4:$G$2030,7,0)*C5,"")</f>
        <v>7.24</v>
      </c>
      <c r="E5" t="s">
        <v>864</v>
      </c>
    </row>
    <row r="6" spans="2:10" ht="27" customHeight="1" thickBot="1" x14ac:dyDescent="0.3">
      <c r="B6" s="63" t="s">
        <v>284</v>
      </c>
      <c r="C6" s="64">
        <v>20</v>
      </c>
      <c r="D6" s="62">
        <f>IFERROR(VLOOKUP(B6,BDD!$A$4:$G$2030,7,0)*C6,"")</f>
        <v>2.9660000000000002</v>
      </c>
      <c r="E6" t="s">
        <v>864</v>
      </c>
    </row>
    <row r="7" spans="2:10" ht="27" customHeight="1" thickBot="1" x14ac:dyDescent="0.3">
      <c r="B7" s="65" t="s">
        <v>370</v>
      </c>
      <c r="C7" s="61">
        <v>40</v>
      </c>
      <c r="D7" s="62">
        <f>IFERROR(VLOOKUP(B7,BDD!$A$4:$G$2030,7,0)*C7,"")</f>
        <v>9.9967999999999986</v>
      </c>
      <c r="E7" t="s">
        <v>864</v>
      </c>
      <c r="J7" t="s">
        <v>772</v>
      </c>
    </row>
    <row r="8" spans="2:10" ht="27" customHeight="1" thickBot="1" x14ac:dyDescent="0.3">
      <c r="B8" s="63"/>
      <c r="C8" s="61"/>
      <c r="D8" s="62" t="str">
        <f>IFERROR(VLOOKUP(B8,BDD!$A$4:$G$2030,7,0)*C8,"")</f>
        <v/>
      </c>
      <c r="E8" t="s">
        <v>864</v>
      </c>
    </row>
    <row r="9" spans="2:10" ht="27" customHeight="1" thickBot="1" x14ac:dyDescent="0.3">
      <c r="B9" s="63"/>
      <c r="C9" s="66"/>
      <c r="D9" s="62" t="str">
        <f>IFERROR(VLOOKUP(B9,BDD!$A$4:$G$2030,7,0)*C9,"")</f>
        <v/>
      </c>
      <c r="E9" t="s">
        <v>864</v>
      </c>
    </row>
    <row r="10" spans="2:10" ht="27" customHeight="1" thickBot="1" x14ac:dyDescent="0.3">
      <c r="B10" s="63"/>
      <c r="C10" s="64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4"/>
      <c r="D12" s="62" t="str">
        <f>IFERROR(VLOOKUP(B12,BDD!$A$4:$G$2030,7,0)*C12,"")</f>
        <v/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94">
        <f>SUM($D$5:$D$14)</f>
        <v>20.202799999999996</v>
      </c>
      <c r="E15" t="s">
        <v>862</v>
      </c>
      <c r="F15" s="67"/>
    </row>
    <row r="16" spans="2:10" ht="27" customHeight="1" thickBot="1" x14ac:dyDescent="0.3">
      <c r="B16" s="108" t="s">
        <v>774</v>
      </c>
      <c r="C16" s="109"/>
      <c r="D16" s="83">
        <f>D15+E16</f>
        <v>20.682799999999997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  <pageSetup paperSize="9" orientation="portrait" horizontalDpi="180" verticalDpi="18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2:J24"/>
  <sheetViews>
    <sheetView workbookViewId="0">
      <selection activeCell="B5" sqref="B5:D5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793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227</v>
      </c>
      <c r="C5" s="61">
        <v>25</v>
      </c>
      <c r="D5" s="62">
        <f>IFERROR(VLOOKUP(B5,BDD!$A$4:$G$2030,7,0)*C5,"")</f>
        <v>13.509499999999999</v>
      </c>
      <c r="E5" t="s">
        <v>864</v>
      </c>
    </row>
    <row r="6" spans="2:10" ht="27" customHeight="1" thickBot="1" x14ac:dyDescent="0.3">
      <c r="B6" s="63"/>
      <c r="C6" s="64"/>
      <c r="D6" s="62" t="str">
        <f>IFERROR(VLOOKUP(B6,BDD!$A$4:$G$2030,7,0)*C6,"")</f>
        <v/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3"/>
      <c r="C8" s="61"/>
      <c r="D8" s="62" t="str">
        <f>IFERROR(VLOOKUP(B8,BDD!$A$4:$G$2030,7,0)*C8,"")</f>
        <v/>
      </c>
    </row>
    <row r="9" spans="2:10" ht="27" customHeight="1" thickBot="1" x14ac:dyDescent="0.3">
      <c r="B9" s="63"/>
      <c r="C9" s="66"/>
      <c r="D9" s="62" t="str">
        <f>IFERROR(VLOOKUP(B9,BDD!$A$4:$G$2030,7,0)*C9,"")</f>
        <v/>
      </c>
    </row>
    <row r="10" spans="2:10" ht="27" customHeight="1" thickBot="1" x14ac:dyDescent="0.3">
      <c r="B10" s="63"/>
      <c r="C10" s="64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4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7" customHeight="1" thickBot="1" x14ac:dyDescent="0.3">
      <c r="B14" s="63"/>
      <c r="C14" s="64"/>
      <c r="D14" s="62" t="str">
        <f>IFERROR(VLOOKUP(B14,BDD!$A$4:$G$2030,7,0)*C14,"")</f>
        <v/>
      </c>
    </row>
    <row r="15" spans="2:10" ht="26.25" customHeight="1" thickBot="1" x14ac:dyDescent="0.3">
      <c r="B15" s="63"/>
      <c r="C15" s="61"/>
      <c r="D15" s="62" t="str">
        <f>IFERROR(VLOOKUP(B15,BDD!$A$4:$G$2030,7,0)*C15,"")</f>
        <v/>
      </c>
      <c r="E15" t="s">
        <v>864</v>
      </c>
    </row>
    <row r="16" spans="2:10" ht="27" customHeight="1" thickBot="1" x14ac:dyDescent="0.3">
      <c r="B16" s="106" t="s">
        <v>773</v>
      </c>
      <c r="C16" s="107"/>
      <c r="D16" s="94">
        <f>SUM($D$5:$D$15)</f>
        <v>13.509499999999999</v>
      </c>
      <c r="E16" t="s">
        <v>862</v>
      </c>
      <c r="F16" s="67"/>
    </row>
    <row r="17" spans="2:6" ht="27" customHeight="1" thickBot="1" x14ac:dyDescent="0.3">
      <c r="B17" s="108" t="s">
        <v>774</v>
      </c>
      <c r="C17" s="109"/>
      <c r="D17" s="83">
        <f>D16+E17</f>
        <v>13.749499999999999</v>
      </c>
      <c r="E17">
        <v>0.24</v>
      </c>
      <c r="F17" s="67"/>
    </row>
    <row r="18" spans="2:6" ht="27" customHeight="1" thickTop="1" x14ac:dyDescent="0.25">
      <c r="B18" s="110" t="s">
        <v>775</v>
      </c>
      <c r="C18" s="110"/>
      <c r="D18" s="110"/>
    </row>
    <row r="24" spans="2:6" x14ac:dyDescent="0.25">
      <c r="C24" t="s">
        <v>776</v>
      </c>
    </row>
  </sheetData>
  <mergeCells count="3">
    <mergeCell ref="B16:C16"/>
    <mergeCell ref="B17:C17"/>
    <mergeCell ref="B18:D18"/>
  </mergeCells>
  <pageMargins left="0.7" right="0.7" top="0.75" bottom="0.75" header="0.3" footer="0.3"/>
  <pageSetup paperSize="9" orientation="portrait" horizontalDpi="180" verticalDpi="18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2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794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221</v>
      </c>
      <c r="C5" s="61">
        <v>200</v>
      </c>
      <c r="D5" s="62">
        <f>IFERROR(VLOOKUP(B5,BDD!$A$4:$G$2030,7,0)*C5,"")</f>
        <v>23</v>
      </c>
      <c r="E5" t="s">
        <v>864</v>
      </c>
    </row>
    <row r="6" spans="2:10" ht="27" customHeight="1" thickBot="1" x14ac:dyDescent="0.3">
      <c r="B6" s="63" t="s">
        <v>1135</v>
      </c>
      <c r="C6" s="64">
        <v>10</v>
      </c>
      <c r="D6" s="62">
        <f>IFERROR(VLOOKUP(B6,BDD!$A$4:$G$2030,7,0)*C6,"")</f>
        <v>2.4940000000000002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3"/>
      <c r="C8" s="61"/>
      <c r="D8" s="62" t="str">
        <f>IFERROR(VLOOKUP(B8,BDD!$A$4:$G$2030,7,0)*C8,"")</f>
        <v/>
      </c>
    </row>
    <row r="9" spans="2:10" ht="27" customHeight="1" thickBot="1" x14ac:dyDescent="0.3">
      <c r="B9" s="63"/>
      <c r="C9" s="66"/>
      <c r="D9" s="62" t="str">
        <f>IFERROR(VLOOKUP(B9,BDD!$A$4:$G$2030,7,0)*C9,"")</f>
        <v/>
      </c>
    </row>
    <row r="10" spans="2:10" ht="27" customHeight="1" thickBot="1" x14ac:dyDescent="0.3">
      <c r="B10" s="63"/>
      <c r="C10" s="64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4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94">
        <f>SUM($D$5:$D$14)</f>
        <v>25.494</v>
      </c>
      <c r="E15" t="s">
        <v>862</v>
      </c>
      <c r="F15" s="67"/>
    </row>
    <row r="16" spans="2:10" ht="27" customHeight="1" thickBot="1" x14ac:dyDescent="0.3">
      <c r="B16" s="108" t="s">
        <v>774</v>
      </c>
      <c r="C16" s="109"/>
      <c r="D16" s="83">
        <f>D15+E16</f>
        <v>25.733999999999998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  <pageSetup paperSize="9" orientation="portrait" horizontalDpi="180" verticalDpi="18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2:J23"/>
  <sheetViews>
    <sheetView workbookViewId="0">
      <selection activeCell="B5" sqref="B5:D5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791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0" t="s">
        <v>227</v>
      </c>
      <c r="C5" s="61">
        <v>25</v>
      </c>
      <c r="D5" s="62">
        <f>IFERROR(VLOOKUP(B5,BDD!$A$4:$G$2030,7,0)*C5,"")</f>
        <v>13.509499999999999</v>
      </c>
      <c r="E5" t="s">
        <v>864</v>
      </c>
    </row>
    <row r="6" spans="2:10" ht="27" customHeight="1" thickBot="1" x14ac:dyDescent="0.3">
      <c r="B6" s="63"/>
      <c r="C6" s="64"/>
      <c r="D6" s="62" t="str">
        <f>IFERROR(VLOOKUP(B6,BDD!$A$4:$G$2030,7,0)*C6,"")</f>
        <v/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13.509499999999999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13.749499999999999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2:J23"/>
  <sheetViews>
    <sheetView topLeftCell="A4" workbookViewId="0">
      <selection activeCell="B5" sqref="B5:D5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795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0" t="s">
        <v>227</v>
      </c>
      <c r="C5" s="61">
        <v>25</v>
      </c>
      <c r="D5" s="62">
        <f>IFERROR(VLOOKUP(B5,BDD!$A$4:$G$2030,7,0)*C5,"")</f>
        <v>13.509499999999999</v>
      </c>
      <c r="E5" t="s">
        <v>864</v>
      </c>
    </row>
    <row r="6" spans="2:10" ht="27" customHeight="1" thickBot="1" x14ac:dyDescent="0.3">
      <c r="B6" s="63"/>
      <c r="C6" s="64"/>
      <c r="D6" s="62" t="str">
        <f>IFERROR(VLOOKUP(B6,BDD!$A$4:$G$2030,7,0)*C6,"")</f>
        <v/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13.509499999999999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13.749499999999999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2:J23"/>
  <sheetViews>
    <sheetView workbookViewId="0">
      <selection activeCell="B5" sqref="B5:D5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796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0" t="s">
        <v>227</v>
      </c>
      <c r="C5" s="61">
        <v>25</v>
      </c>
      <c r="D5" s="62">
        <f>IFERROR(VLOOKUP(B5,BDD!$A$4:$G$2030,7,0)*C5,"")</f>
        <v>13.509499999999999</v>
      </c>
      <c r="E5" t="s">
        <v>864</v>
      </c>
    </row>
    <row r="6" spans="2:10" ht="27" customHeight="1" thickBot="1" x14ac:dyDescent="0.3">
      <c r="B6" s="63"/>
      <c r="C6" s="64"/>
      <c r="D6" s="62" t="str">
        <f>IFERROR(VLOOKUP(B6,BDD!$A$4:$G$2030,7,0)*C6,"")</f>
        <v/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13.509499999999999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13.749499999999999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2:J23"/>
  <sheetViews>
    <sheetView workbookViewId="0">
      <selection activeCell="B5" sqref="B5:D5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797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0" t="s">
        <v>213</v>
      </c>
      <c r="C5" s="61">
        <v>100</v>
      </c>
      <c r="D5" s="62">
        <f>IFERROR(VLOOKUP(B5,BDD!$A$4:$G$2030,7,0)*C5,"")</f>
        <v>16.003999999999998</v>
      </c>
      <c r="E5" t="s">
        <v>864</v>
      </c>
    </row>
    <row r="6" spans="2:10" ht="27" customHeight="1" thickBot="1" x14ac:dyDescent="0.3">
      <c r="B6" s="63"/>
      <c r="C6" s="64"/>
      <c r="D6" s="62" t="str">
        <f>IFERROR(VLOOKUP(B6,BDD!$A$4:$G$2030,7,0)*C6,"")</f>
        <v/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16.003999999999998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16.243999999999996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B2:J23"/>
  <sheetViews>
    <sheetView topLeftCell="A4" workbookViewId="0">
      <selection activeCell="B5" sqref="B5:D5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798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0" t="s">
        <v>332</v>
      </c>
      <c r="C5" s="61">
        <v>100</v>
      </c>
      <c r="D5" s="62">
        <f>IFERROR(VLOOKUP(B5,BDD!$A$4:$G$2030,7,0)*C5,"")</f>
        <v>6.2079999999999993</v>
      </c>
      <c r="E5" t="s">
        <v>864</v>
      </c>
    </row>
    <row r="6" spans="2:10" ht="27" customHeight="1" thickBot="1" x14ac:dyDescent="0.3">
      <c r="B6" s="63"/>
      <c r="C6" s="64"/>
      <c r="D6" s="62" t="str">
        <f>IFERROR(VLOOKUP(B6,BDD!$A$4:$G$2030,7,0)*C6,"")</f>
        <v/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6.2079999999999993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6.4479999999999995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B2:J23"/>
  <sheetViews>
    <sheetView topLeftCell="A4"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799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0" t="s">
        <v>1135</v>
      </c>
      <c r="C5" s="61">
        <v>60</v>
      </c>
      <c r="D5" s="62">
        <f>IFERROR(VLOOKUP(B5,BDD!$A$4:$G$2030,7,0)*C5,"")</f>
        <v>14.964</v>
      </c>
      <c r="E5" t="s">
        <v>864</v>
      </c>
    </row>
    <row r="6" spans="2:10" ht="27" customHeight="1" thickBot="1" x14ac:dyDescent="0.3">
      <c r="B6" s="63" t="s">
        <v>469</v>
      </c>
      <c r="C6" s="64">
        <v>10</v>
      </c>
      <c r="D6" s="62">
        <f>IFERROR(VLOOKUP(B6,BDD!$A$4:$G$2030,7,0)*C6,"")</f>
        <v>2.129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17.093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17.573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B2:J23"/>
  <sheetViews>
    <sheetView topLeftCell="A4" workbookViewId="0">
      <selection activeCell="D9" sqref="D9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800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0" t="s">
        <v>1135</v>
      </c>
      <c r="C5" s="61">
        <v>60</v>
      </c>
      <c r="D5" s="62">
        <f>IFERROR(VLOOKUP(B5,BDD!$A$4:$G$2030,7,0)*C5,"")</f>
        <v>14.964</v>
      </c>
      <c r="E5" t="s">
        <v>864</v>
      </c>
    </row>
    <row r="6" spans="2:10" ht="27" customHeight="1" thickBot="1" x14ac:dyDescent="0.3">
      <c r="B6" s="63" t="s">
        <v>469</v>
      </c>
      <c r="C6" s="64">
        <v>10</v>
      </c>
      <c r="D6" s="62">
        <f>IFERROR(VLOOKUP(B6,BDD!$A$4:$G$2030,7,0)*C6,"")</f>
        <v>2.129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17.093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17.573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B2:J23"/>
  <sheetViews>
    <sheetView topLeftCell="A4"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801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0" t="s">
        <v>1135</v>
      </c>
      <c r="C5" s="61">
        <v>60</v>
      </c>
      <c r="D5" s="62">
        <f>IFERROR(VLOOKUP(B5,BDD!$A$4:$G$2030,7,0)*C5,"")</f>
        <v>14.964</v>
      </c>
      <c r="E5" t="s">
        <v>864</v>
      </c>
    </row>
    <row r="6" spans="2:10" ht="27" customHeight="1" thickBot="1" x14ac:dyDescent="0.3">
      <c r="B6" s="63" t="s">
        <v>473</v>
      </c>
      <c r="C6" s="64">
        <v>20</v>
      </c>
      <c r="D6" s="62">
        <f>IFERROR(VLOOKUP(B6,BDD!$A$4:$G$2030,7,0)*C6,"")</f>
        <v>4.4455999999999998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19.409600000000001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19.889600000000002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B2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802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0" t="s">
        <v>1135</v>
      </c>
      <c r="C5" s="61">
        <v>60</v>
      </c>
      <c r="D5" s="62">
        <f>IFERROR(VLOOKUP(B5,BDD!$A$4:$G$2030,7,0)*C5,"")</f>
        <v>14.964</v>
      </c>
      <c r="E5" t="s">
        <v>864</v>
      </c>
    </row>
    <row r="6" spans="2:10" ht="27" customHeight="1" thickBot="1" x14ac:dyDescent="0.3">
      <c r="B6" s="63" t="s">
        <v>473</v>
      </c>
      <c r="C6" s="64">
        <v>20</v>
      </c>
      <c r="D6" s="62">
        <f>IFERROR(VLOOKUP(B6,BDD!$A$4:$G$2030,7,0)*C6,"")</f>
        <v>4.4455999999999998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19.409600000000001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19.889600000000002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B2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803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0" t="s">
        <v>1135</v>
      </c>
      <c r="C5" s="61">
        <v>50</v>
      </c>
      <c r="D5" s="62">
        <f>IFERROR(VLOOKUP(B5,BDD!$A$4:$G$2030,7,0)*C5,"")</f>
        <v>12.47</v>
      </c>
      <c r="E5" t="s">
        <v>864</v>
      </c>
    </row>
    <row r="6" spans="2:10" ht="27" customHeight="1" thickBot="1" x14ac:dyDescent="0.3">
      <c r="B6" s="63" t="s">
        <v>473</v>
      </c>
      <c r="C6" s="64">
        <v>20</v>
      </c>
      <c r="D6" s="62">
        <f>IFERROR(VLOOKUP(B6,BDD!$A$4:$G$2030,7,0)*C6,"")</f>
        <v>4.4455999999999998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16.915600000000001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17.395600000000002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B2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804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457</v>
      </c>
      <c r="C5" s="61">
        <v>200</v>
      </c>
      <c r="D5" s="62">
        <f>IFERROR(VLOOKUP(B5,BDD!$A$4:$G$2030,7,0)*C5,"")</f>
        <v>5.88</v>
      </c>
      <c r="E5" t="s">
        <v>864</v>
      </c>
    </row>
    <row r="6" spans="2:10" ht="27" customHeight="1" thickBot="1" x14ac:dyDescent="0.3">
      <c r="B6" s="63" t="s">
        <v>723</v>
      </c>
      <c r="C6" s="64">
        <v>20</v>
      </c>
      <c r="D6" s="62">
        <f>IFERROR(VLOOKUP(B6,BDD!$A$4:$G$2030,7,0)*C6,"")</f>
        <v>1.7871999999999999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7.6671999999999993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8.1471999999999998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B2:J23"/>
  <sheetViews>
    <sheetView topLeftCell="A4" workbookViewId="0">
      <selection activeCell="B5" sqref="B5:D5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781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723</v>
      </c>
      <c r="C5" s="61">
        <v>120</v>
      </c>
      <c r="D5" s="62">
        <f>IFERROR(VLOOKUP(B5,BDD!$A$4:$G$2030,7,0)*C5,"")</f>
        <v>10.723199999999999</v>
      </c>
      <c r="E5" t="s">
        <v>864</v>
      </c>
    </row>
    <row r="6" spans="2:10" ht="27" customHeight="1" thickBot="1" x14ac:dyDescent="0.3">
      <c r="B6" s="63"/>
      <c r="C6" s="64"/>
      <c r="D6" s="62" t="str">
        <f>IFERROR(VLOOKUP(B6,BDD!$A$4:$G$2030,7,0)*C6,"")</f>
        <v/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10.723199999999999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11.203199999999999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B2:J23"/>
  <sheetViews>
    <sheetView workbookViewId="0">
      <selection activeCell="C6" sqref="C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782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723</v>
      </c>
      <c r="C5" s="61">
        <v>120</v>
      </c>
      <c r="D5" s="62">
        <f>IFERROR(VLOOKUP(B5,BDD!$A$4:$G$2030,7,0)*C5,"")</f>
        <v>10.723199999999999</v>
      </c>
      <c r="E5" t="s">
        <v>864</v>
      </c>
    </row>
    <row r="6" spans="2:10" ht="27" customHeight="1" thickBot="1" x14ac:dyDescent="0.3">
      <c r="B6" s="63"/>
      <c r="C6" s="64"/>
      <c r="D6" s="62" t="str">
        <f>IFERROR(VLOOKUP(B6,BDD!$A$4:$G$2030,7,0)*C6,"")</f>
        <v/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10.723199999999999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11.203199999999999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B2:J23"/>
  <sheetViews>
    <sheetView workbookViewId="0">
      <selection activeCell="B5" sqref="B5:D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784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11</v>
      </c>
      <c r="C5" s="61">
        <v>40</v>
      </c>
      <c r="D5" s="62">
        <f>IFERROR(VLOOKUP(B5,BDD!$A$4:$G$2030,7,0)*C5,"")</f>
        <v>8.9263999999999992</v>
      </c>
      <c r="E5" t="s">
        <v>864</v>
      </c>
    </row>
    <row r="6" spans="2:10" ht="27" customHeight="1" thickBot="1" x14ac:dyDescent="0.3">
      <c r="B6" s="63" t="s">
        <v>27</v>
      </c>
      <c r="C6" s="64">
        <v>250</v>
      </c>
      <c r="D6" s="62">
        <f>IFERROR(VLOOKUP(B6,BDD!$A$4:$G$2030,7,0)*C6,"")</f>
        <v>8.8699999999999992</v>
      </c>
      <c r="E6" t="s">
        <v>864</v>
      </c>
    </row>
    <row r="7" spans="2:10" ht="27" customHeight="1" thickBot="1" x14ac:dyDescent="0.3">
      <c r="B7" s="65" t="s">
        <v>45</v>
      </c>
      <c r="C7" s="61">
        <v>750</v>
      </c>
      <c r="D7" s="62">
        <f>IFERROR(VLOOKUP(B7,BDD!$A$4:$G$2030,7,0)*C7,"")</f>
        <v>8.16</v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25.956399999999999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26.436399999999999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B2:J23"/>
  <sheetViews>
    <sheetView workbookViewId="0">
      <selection activeCell="B5" sqref="B5:D8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785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33</v>
      </c>
      <c r="C5" s="61">
        <v>200</v>
      </c>
      <c r="D5" s="62">
        <f>IFERROR(VLOOKUP(B5,BDD!$A$4:$G$2030,7,0)*C5,"")</f>
        <v>6.7040000000000006</v>
      </c>
      <c r="E5" t="s">
        <v>864</v>
      </c>
    </row>
    <row r="6" spans="2:10" ht="27" customHeight="1" thickBot="1" x14ac:dyDescent="0.3">
      <c r="B6" s="63" t="s">
        <v>31</v>
      </c>
      <c r="C6" s="64">
        <v>200</v>
      </c>
      <c r="D6" s="62">
        <f>IFERROR(VLOOKUP(B6,BDD!$A$4:$G$2030,7,0)*C6,"")</f>
        <v>3.5479999999999996</v>
      </c>
      <c r="E6" t="s">
        <v>864</v>
      </c>
    </row>
    <row r="7" spans="2:10" ht="27" customHeight="1" thickBot="1" x14ac:dyDescent="0.3">
      <c r="B7" s="65" t="s">
        <v>45</v>
      </c>
      <c r="C7" s="61">
        <v>750</v>
      </c>
      <c r="D7" s="62">
        <f>IFERROR(VLOOKUP(B7,BDD!$A$4:$G$2030,7,0)*C7,"")</f>
        <v>8.16</v>
      </c>
      <c r="E7" t="s">
        <v>864</v>
      </c>
      <c r="J7" t="s">
        <v>772</v>
      </c>
    </row>
    <row r="8" spans="2:10" ht="27" customHeight="1" thickBot="1" x14ac:dyDescent="0.3">
      <c r="B8" s="65" t="s">
        <v>129</v>
      </c>
      <c r="C8" s="61">
        <v>500</v>
      </c>
      <c r="D8" s="62">
        <f>IFERROR(VLOOKUP(B8,BDD!$A$4:$G$2030,7,0)*C8,"")</f>
        <v>4.8499999999999996</v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23.262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23.742000000000001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B2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805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53</v>
      </c>
      <c r="C5" s="61">
        <v>100</v>
      </c>
      <c r="D5" s="62">
        <f>IFERROR(VLOOKUP(B5,BDD!$A$4:$G$2030,7,0)*C5,"")</f>
        <v>47.601999999999997</v>
      </c>
      <c r="E5" t="s">
        <v>864</v>
      </c>
    </row>
    <row r="6" spans="2:10" ht="27" customHeight="1" thickBot="1" x14ac:dyDescent="0.3">
      <c r="B6" s="63" t="s">
        <v>334</v>
      </c>
      <c r="C6" s="64">
        <v>100</v>
      </c>
      <c r="D6" s="62">
        <f>IFERROR(VLOOKUP(B6,BDD!$A$4:$G$2030,7,0)*C6,"")</f>
        <v>1.756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49.357999999999997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49.837999999999994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B2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806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731</v>
      </c>
      <c r="C5" s="61">
        <v>600</v>
      </c>
      <c r="D5" s="62">
        <f>IFERROR(VLOOKUP(B5,BDD!$A$4:$G$2030,7,0)*C5,"")</f>
        <v>17.579999999999998</v>
      </c>
      <c r="E5" t="s">
        <v>864</v>
      </c>
    </row>
    <row r="6" spans="2:10" ht="27" customHeight="1" thickBot="1" x14ac:dyDescent="0.3">
      <c r="B6" s="63" t="s">
        <v>334</v>
      </c>
      <c r="C6" s="64">
        <v>100</v>
      </c>
      <c r="D6" s="62">
        <f>IFERROR(VLOOKUP(B6,BDD!$A$4:$G$2030,7,0)*C6,"")</f>
        <v>1.756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19.335999999999999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19.815999999999999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B2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807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131</v>
      </c>
      <c r="C5" s="61">
        <v>160</v>
      </c>
      <c r="D5" s="62">
        <f>IFERROR(VLOOKUP(B5,BDD!$A$4:$G$2030,7,0)*C5,"")</f>
        <v>2.7072000000000003</v>
      </c>
      <c r="E5" t="s">
        <v>864</v>
      </c>
    </row>
    <row r="6" spans="2:10" ht="27" customHeight="1" thickBot="1" x14ac:dyDescent="0.3">
      <c r="B6" s="63" t="s">
        <v>944</v>
      </c>
      <c r="C6" s="64">
        <v>300</v>
      </c>
      <c r="D6" s="62">
        <f>IFERROR(VLOOKUP(B6,BDD!$A$4:$G$2030,7,0)*C6,"")</f>
        <v>5.2050000000000001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7.9122000000000003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8.1522000000000006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B2:J23"/>
  <sheetViews>
    <sheetView topLeftCell="A4" workbookViewId="0">
      <selection activeCell="B5" sqref="B5:D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808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1404</v>
      </c>
      <c r="C5" s="61">
        <v>200</v>
      </c>
      <c r="D5" s="62">
        <f>IFERROR(VLOOKUP(B5,BDD!$A$4:$G$2030,7,0)*C5,"")</f>
        <v>0.45840000000000003</v>
      </c>
      <c r="E5" t="s">
        <v>864</v>
      </c>
    </row>
    <row r="6" spans="2:10" ht="27" customHeight="1" thickBot="1" x14ac:dyDescent="0.3">
      <c r="B6" s="63" t="s">
        <v>157</v>
      </c>
      <c r="C6" s="64">
        <v>200</v>
      </c>
      <c r="D6" s="62">
        <f>IFERROR(VLOOKUP(B6,BDD!$A$4:$G$2030,7,0)*C6,"")</f>
        <v>0.81199999999999983</v>
      </c>
      <c r="E6" t="s">
        <v>864</v>
      </c>
    </row>
    <row r="7" spans="2:10" ht="27" customHeight="1" thickBot="1" x14ac:dyDescent="0.3">
      <c r="B7" s="65" t="s">
        <v>131</v>
      </c>
      <c r="C7" s="61">
        <v>200</v>
      </c>
      <c r="D7" s="62">
        <f>IFERROR(VLOOKUP(B7,BDD!$A$4:$G$2030,7,0)*C7,"")</f>
        <v>3.3840000000000003</v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4.6544000000000008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4.894400000000001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B2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809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1034</v>
      </c>
      <c r="C5" s="61">
        <v>10</v>
      </c>
      <c r="D5" s="62">
        <f>IFERROR(VLOOKUP(B5,BDD!$A$4:$G$2030,7,0)*C5,"")</f>
        <v>4.4719999999999995</v>
      </c>
      <c r="E5" t="s">
        <v>864</v>
      </c>
    </row>
    <row r="6" spans="2:10" ht="27" customHeight="1" thickBot="1" x14ac:dyDescent="0.3">
      <c r="B6" s="63" t="s">
        <v>1404</v>
      </c>
      <c r="C6" s="64">
        <v>300</v>
      </c>
      <c r="D6" s="62">
        <f>IFERROR(VLOOKUP(B6,BDD!$A$4:$G$2030,7,0)*C6,"")</f>
        <v>0.6876000000000001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5.1595999999999993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5.3995999999999995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B2:J23"/>
  <sheetViews>
    <sheetView workbookViewId="0">
      <selection activeCell="B5" sqref="B5:D5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810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258</v>
      </c>
      <c r="C5" s="61">
        <v>200</v>
      </c>
      <c r="D5" s="62">
        <f>IFERROR(VLOOKUP(B5,BDD!$A$4:$G$2030,7,0)*C5,"")</f>
        <v>17.928000000000001</v>
      </c>
      <c r="E5" t="s">
        <v>864</v>
      </c>
    </row>
    <row r="6" spans="2:10" ht="27" customHeight="1" thickBot="1" x14ac:dyDescent="0.3">
      <c r="B6" s="63"/>
      <c r="C6" s="64"/>
      <c r="D6" s="62" t="str">
        <f>IFERROR(VLOOKUP(B6,BDD!$A$4:$G$2030,7,0)*C6,"")</f>
        <v/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17.928000000000001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18.167999999999999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B2:J23"/>
  <sheetViews>
    <sheetView workbookViewId="0">
      <selection activeCell="E17" sqref="E1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811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258</v>
      </c>
      <c r="C5" s="61">
        <v>200</v>
      </c>
      <c r="D5" s="62">
        <f>IFERROR(VLOOKUP(B5,BDD!$A$4:$G$2030,7,0)*C5,"")</f>
        <v>17.928000000000001</v>
      </c>
      <c r="E5" t="s">
        <v>864</v>
      </c>
    </row>
    <row r="6" spans="2:10" ht="27" customHeight="1" thickBot="1" x14ac:dyDescent="0.3">
      <c r="B6" s="63"/>
      <c r="C6" s="64"/>
      <c r="D6" s="62" t="str">
        <f>IFERROR(VLOOKUP(B6,BDD!$A$4:$G$2030,7,0)*C6,"")</f>
        <v/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17.928000000000001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18.167999999999999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B2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812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258</v>
      </c>
      <c r="C5" s="61">
        <v>100</v>
      </c>
      <c r="D5" s="62">
        <f>IFERROR(VLOOKUP(B5,BDD!$A$4:$G$2030,7,0)*C5,"")</f>
        <v>8.9640000000000004</v>
      </c>
      <c r="E5" t="s">
        <v>864</v>
      </c>
    </row>
    <row r="6" spans="2:10" ht="27" customHeight="1" thickBot="1" x14ac:dyDescent="0.3">
      <c r="B6" s="63" t="s">
        <v>300</v>
      </c>
      <c r="C6" s="64">
        <v>30</v>
      </c>
      <c r="D6" s="62">
        <f>IFERROR(VLOOKUP(B6,BDD!$A$4:$G$2030,7,0)*C6,"")</f>
        <v>2.3058000000000001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11.2698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11.5098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B2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813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989</v>
      </c>
      <c r="C5" s="61">
        <v>240</v>
      </c>
      <c r="D5" s="62">
        <f>IFERROR(VLOOKUP(B5,BDD!$A$4:$G$2030,7,0)*C5,"")</f>
        <v>12.816000000000001</v>
      </c>
      <c r="E5" t="s">
        <v>864</v>
      </c>
    </row>
    <row r="6" spans="2:10" ht="27" customHeight="1" thickBot="1" x14ac:dyDescent="0.3">
      <c r="B6" s="63" t="s">
        <v>300</v>
      </c>
      <c r="C6" s="64">
        <v>20</v>
      </c>
      <c r="D6" s="62">
        <f>IFERROR(VLOOKUP(B6,BDD!$A$4:$G$2030,7,0)*C6,"")</f>
        <v>1.5371999999999999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14.353200000000001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14.593200000000001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B2:J23"/>
  <sheetViews>
    <sheetView workbookViewId="0">
      <selection activeCell="B5" sqref="B5:D5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814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989</v>
      </c>
      <c r="C5" s="61">
        <v>200</v>
      </c>
      <c r="D5" s="62">
        <f>IFERROR(VLOOKUP(B5,BDD!$A$4:$G$2030,7,0)*C5,"")</f>
        <v>10.68</v>
      </c>
      <c r="E5" t="s">
        <v>864</v>
      </c>
    </row>
    <row r="6" spans="2:10" ht="27" customHeight="1" thickBot="1" x14ac:dyDescent="0.3">
      <c r="B6" s="63"/>
      <c r="C6" s="64"/>
      <c r="D6" s="62" t="str">
        <f>IFERROR(VLOOKUP(B6,BDD!$A$4:$G$2030,7,0)*C6,"")</f>
        <v/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10.68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10.92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B2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815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989</v>
      </c>
      <c r="C5" s="61">
        <v>120</v>
      </c>
      <c r="D5" s="62">
        <f>IFERROR(VLOOKUP(B5,BDD!$A$4:$G$2030,7,0)*C5,"")</f>
        <v>6.4080000000000004</v>
      </c>
      <c r="E5" t="s">
        <v>864</v>
      </c>
    </row>
    <row r="6" spans="2:10" ht="27" customHeight="1" thickBot="1" x14ac:dyDescent="0.3">
      <c r="B6" s="63" t="s">
        <v>300</v>
      </c>
      <c r="C6" s="64">
        <v>30</v>
      </c>
      <c r="D6" s="62">
        <f>IFERROR(VLOOKUP(B6,BDD!$A$4:$G$2030,7,0)*C6,"")</f>
        <v>2.3058000000000001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8.7138000000000009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8.9538000000000011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B2:J23"/>
  <sheetViews>
    <sheetView workbookViewId="0">
      <selection activeCell="B5" sqref="B5:D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816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332</v>
      </c>
      <c r="C5" s="61">
        <v>50</v>
      </c>
      <c r="D5" s="62">
        <f>IFERROR(VLOOKUP(B5,BDD!$A$4:$G$2030,7,0)*C5,"")</f>
        <v>3.1039999999999996</v>
      </c>
      <c r="E5" t="s">
        <v>864</v>
      </c>
    </row>
    <row r="6" spans="2:10" ht="27" customHeight="1" thickBot="1" x14ac:dyDescent="0.3">
      <c r="B6" s="63" t="s">
        <v>300</v>
      </c>
      <c r="C6" s="64">
        <v>20</v>
      </c>
      <c r="D6" s="62">
        <f>IFERROR(VLOOKUP(B6,BDD!$A$4:$G$2030,7,0)*C6,"")</f>
        <v>1.5371999999999999</v>
      </c>
      <c r="E6" t="s">
        <v>864</v>
      </c>
    </row>
    <row r="7" spans="2:10" ht="27" customHeight="1" thickBot="1" x14ac:dyDescent="0.3">
      <c r="B7" s="65" t="s">
        <v>358</v>
      </c>
      <c r="C7" s="61">
        <v>20</v>
      </c>
      <c r="D7" s="62">
        <f>IFERROR(VLOOKUP(B7,BDD!$A$4:$G$2030,7,0)*C7,"")</f>
        <v>1.8308000000000002</v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6.4719999999999995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6.7119999999999997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B2:J23"/>
  <sheetViews>
    <sheetView workbookViewId="0">
      <selection activeCell="B5" sqref="B5:D5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817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368</v>
      </c>
      <c r="C5" s="61">
        <v>400</v>
      </c>
      <c r="D5" s="62">
        <f>IFERROR(VLOOKUP(B5,BDD!$A$4:$G$2030,7,0)*C5,"")</f>
        <v>16.247999999999998</v>
      </c>
      <c r="E5" t="s">
        <v>864</v>
      </c>
    </row>
    <row r="6" spans="2:10" ht="27" customHeight="1" thickBot="1" x14ac:dyDescent="0.3">
      <c r="B6" s="63"/>
      <c r="C6" s="64"/>
      <c r="D6" s="62" t="str">
        <f>IFERROR(VLOOKUP(B6,BDD!$A$4:$G$2030,7,0)*C6,"")</f>
        <v/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16.247999999999998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16.487999999999996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B2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818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368</v>
      </c>
      <c r="C5" s="61">
        <v>100</v>
      </c>
      <c r="D5" s="62">
        <f>IFERROR(VLOOKUP(B5,BDD!$A$4:$G$2030,7,0)*C5,"")</f>
        <v>4.0619999999999994</v>
      </c>
      <c r="E5" t="s">
        <v>864</v>
      </c>
    </row>
    <row r="6" spans="2:10" ht="27" customHeight="1" thickBot="1" x14ac:dyDescent="0.3">
      <c r="B6" s="63" t="s">
        <v>256</v>
      </c>
      <c r="C6" s="64">
        <v>300</v>
      </c>
      <c r="D6" s="62">
        <f>IFERROR(VLOOKUP(B6,BDD!$A$4:$G$2030,7,0)*C6,"")</f>
        <v>13.776000000000002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17.838000000000001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18.077999999999999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/>
  <dimension ref="B2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819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256</v>
      </c>
      <c r="C5" s="61">
        <v>200</v>
      </c>
      <c r="D5" s="62">
        <f>IFERROR(VLOOKUP(B5,BDD!$A$4:$G$2030,7,0)*C5,"")</f>
        <v>9.1840000000000011</v>
      </c>
      <c r="E5" t="s">
        <v>864</v>
      </c>
    </row>
    <row r="6" spans="2:10" ht="27" customHeight="1" thickBot="1" x14ac:dyDescent="0.3">
      <c r="B6" s="63" t="s">
        <v>239</v>
      </c>
      <c r="C6" s="64">
        <v>6</v>
      </c>
      <c r="D6" s="62">
        <f>IFERROR(VLOOKUP(B6,BDD!$A$4:$G$2030,7,0)*C6,"")</f>
        <v>3.2488800000000007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12.432880000000001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12.672880000000001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/>
  <dimension ref="B2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820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1405</v>
      </c>
      <c r="C5" s="61">
        <v>300</v>
      </c>
      <c r="D5" s="62">
        <f>IFERROR(VLOOKUP(B5,BDD!$A$4:$G$2030,7,0)*C5,"")</f>
        <v>13.293000000000001</v>
      </c>
      <c r="E5" t="s">
        <v>864</v>
      </c>
    </row>
    <row r="6" spans="2:10" ht="27" customHeight="1" thickBot="1" x14ac:dyDescent="0.3">
      <c r="B6" s="63" t="s">
        <v>989</v>
      </c>
      <c r="C6" s="64">
        <v>40</v>
      </c>
      <c r="D6" s="62">
        <f>IFERROR(VLOOKUP(B6,BDD!$A$4:$G$2030,7,0)*C6,"")</f>
        <v>2.1360000000000001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15.429000000000002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15.669000000000002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/>
  <dimension ref="B2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821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1405</v>
      </c>
      <c r="C5" s="61">
        <v>200</v>
      </c>
      <c r="D5" s="62">
        <f>IFERROR(VLOOKUP(B5,BDD!$A$4:$G$2030,7,0)*C5,"")</f>
        <v>8.8620000000000001</v>
      </c>
      <c r="E5" t="s">
        <v>864</v>
      </c>
    </row>
    <row r="6" spans="2:10" ht="27" customHeight="1" thickBot="1" x14ac:dyDescent="0.3">
      <c r="B6" s="63" t="s">
        <v>244</v>
      </c>
      <c r="C6" s="64">
        <v>200</v>
      </c>
      <c r="D6" s="62">
        <f>IFERROR(VLOOKUP(B6,BDD!$A$4:$G$2030,7,0)*C6,"")</f>
        <v>8.7319999999999993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17.594000000000001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17.834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/>
  <dimension ref="B2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822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244</v>
      </c>
      <c r="C5" s="61">
        <v>300</v>
      </c>
      <c r="D5" s="62">
        <f>IFERROR(VLOOKUP(B5,BDD!$A$4:$G$2030,7,0)*C5,"")</f>
        <v>13.097999999999999</v>
      </c>
      <c r="E5" t="s">
        <v>864</v>
      </c>
    </row>
    <row r="6" spans="2:10" ht="27" customHeight="1" thickBot="1" x14ac:dyDescent="0.3">
      <c r="B6" s="63" t="s">
        <v>169</v>
      </c>
      <c r="C6" s="64">
        <v>200</v>
      </c>
      <c r="D6" s="62">
        <f>IFERROR(VLOOKUP(B6,BDD!$A$4:$G$2030,7,0)*C6,"")</f>
        <v>1.528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14.625999999999999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14.866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/>
  <dimension ref="B2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823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241</v>
      </c>
      <c r="C5" s="61">
        <v>14</v>
      </c>
      <c r="D5" s="62">
        <f>IFERROR(VLOOKUP(B5,BDD!$A$4:$G$2030,7,0)*C5,"")</f>
        <v>7.5084800000000005</v>
      </c>
      <c r="E5" t="s">
        <v>864</v>
      </c>
    </row>
    <row r="6" spans="2:10" ht="27" customHeight="1" thickBot="1" x14ac:dyDescent="0.3">
      <c r="B6" s="63" t="s">
        <v>407</v>
      </c>
      <c r="C6" s="64">
        <v>120</v>
      </c>
      <c r="D6" s="62">
        <f>IFERROR(VLOOKUP(B6,BDD!$A$4:$G$2030,7,0)*C6,"")</f>
        <v>4.6224000000000007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12.130880000000001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12.610880000000002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/>
  <dimension ref="B2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824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1034</v>
      </c>
      <c r="C5" s="61">
        <v>30</v>
      </c>
      <c r="D5" s="62">
        <f>IFERROR(VLOOKUP(B5,BDD!$A$4:$G$2030,7,0)*C5,"")</f>
        <v>13.416</v>
      </c>
      <c r="E5" t="s">
        <v>864</v>
      </c>
    </row>
    <row r="6" spans="2:10" ht="27" customHeight="1" thickBot="1" x14ac:dyDescent="0.3">
      <c r="B6" s="63" t="s">
        <v>167</v>
      </c>
      <c r="C6" s="64">
        <v>200</v>
      </c>
      <c r="D6" s="62">
        <f>IFERROR(VLOOKUP(B6,BDD!$A$4:$G$2030,7,0)*C6,"")</f>
        <v>1.296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14.712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14.952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/>
  <dimension ref="B2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825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944</v>
      </c>
      <c r="C5" s="61">
        <v>200</v>
      </c>
      <c r="D5" s="62">
        <f>IFERROR(VLOOKUP(B5,BDD!$A$4:$G$2030,7,0)*C5,"")</f>
        <v>3.47</v>
      </c>
      <c r="E5" t="s">
        <v>864</v>
      </c>
    </row>
    <row r="6" spans="2:10" ht="27" customHeight="1" thickBot="1" x14ac:dyDescent="0.3">
      <c r="B6" s="63" t="s">
        <v>111</v>
      </c>
      <c r="C6" s="64">
        <v>200</v>
      </c>
      <c r="D6" s="62">
        <f>IFERROR(VLOOKUP(B6,BDD!$A$4:$G$2030,7,0)*C6,"")</f>
        <v>4.4840000000000009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7.9540000000000006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8.1940000000000008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/>
  <dimension ref="B2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826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111</v>
      </c>
      <c r="C5" s="61">
        <v>300</v>
      </c>
      <c r="D5" s="62">
        <f>IFERROR(VLOOKUP(B5,BDD!$A$4:$G$2030,7,0)*C5,"")</f>
        <v>6.7260000000000009</v>
      </c>
      <c r="E5" t="s">
        <v>864</v>
      </c>
    </row>
    <row r="6" spans="2:10" ht="27" customHeight="1" thickBot="1" x14ac:dyDescent="0.3">
      <c r="B6" s="63" t="s">
        <v>165</v>
      </c>
      <c r="C6" s="64">
        <v>200</v>
      </c>
      <c r="D6" s="62">
        <f>IFERROR(VLOOKUP(B6,BDD!$A$4:$G$2030,7,0)*C6,"")</f>
        <v>0.81600000000000006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7.5420000000000007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7.7820000000000009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"/>
  <dimension ref="B2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827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127</v>
      </c>
      <c r="C5" s="61">
        <v>500</v>
      </c>
      <c r="D5" s="62">
        <f>IFERROR(VLOOKUP(B5,BDD!$A$4:$G$2030,7,0)*C5,"")</f>
        <v>6.32</v>
      </c>
      <c r="E5" t="s">
        <v>864</v>
      </c>
    </row>
    <row r="6" spans="2:10" ht="27" customHeight="1" thickBot="1" x14ac:dyDescent="0.3">
      <c r="B6" s="63" t="s">
        <v>161</v>
      </c>
      <c r="C6" s="64">
        <v>200</v>
      </c>
      <c r="D6" s="62">
        <f>IFERROR(VLOOKUP(B6,BDD!$A$4:$G$2030,7,0)*C6,"")</f>
        <v>1.1839999999999999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7.5040000000000004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7.7440000000000007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/>
  <dimension ref="B2:J23"/>
  <sheetViews>
    <sheetView workbookViewId="0">
      <selection activeCell="B5" sqref="B5:D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828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419</v>
      </c>
      <c r="C5" s="61">
        <v>10</v>
      </c>
      <c r="D5" s="62">
        <f>IFERROR(VLOOKUP(B5,BDD!$A$4:$G$2030,7,0)*C5,"")</f>
        <v>1.208</v>
      </c>
      <c r="E5" t="s">
        <v>864</v>
      </c>
    </row>
    <row r="6" spans="2:10" ht="27" customHeight="1" thickBot="1" x14ac:dyDescent="0.3">
      <c r="B6" s="63" t="s">
        <v>121</v>
      </c>
      <c r="C6" s="64">
        <v>500</v>
      </c>
      <c r="D6" s="62">
        <f>IFERROR(VLOOKUP(B6,BDD!$A$4:$G$2030,7,0)*C6,"")</f>
        <v>5.2</v>
      </c>
      <c r="E6" t="s">
        <v>864</v>
      </c>
    </row>
    <row r="7" spans="2:10" ht="27" customHeight="1" thickBot="1" x14ac:dyDescent="0.3">
      <c r="B7" s="65" t="s">
        <v>119</v>
      </c>
      <c r="C7" s="61">
        <v>300</v>
      </c>
      <c r="D7" s="62">
        <f>IFERROR(VLOOKUP(B7,BDD!$A$4:$G$2030,7,0)*C7,"")</f>
        <v>3.1260000000000003</v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9.5340000000000007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9.7740000000000009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/>
  <dimension ref="B2:J23"/>
  <sheetViews>
    <sheetView workbookViewId="0">
      <selection activeCell="B5" sqref="B5:D5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829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75</v>
      </c>
      <c r="C5" s="61">
        <v>25</v>
      </c>
      <c r="D5" s="62">
        <f>IFERROR(VLOOKUP(B5,BDD!$A$4:$G$2030,7,0)*C5,"")</f>
        <v>9.8369999999999997</v>
      </c>
      <c r="E5" t="s">
        <v>864</v>
      </c>
    </row>
    <row r="6" spans="2:10" ht="27" customHeight="1" thickBot="1" x14ac:dyDescent="0.3">
      <c r="B6" s="63"/>
      <c r="C6" s="64"/>
      <c r="D6" s="62" t="str">
        <f>IFERROR(VLOOKUP(B6,BDD!$A$4:$G$2030,7,0)*C6,"")</f>
        <v/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9.8369999999999997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10.077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8"/>
  <dimension ref="B2:J23"/>
  <sheetViews>
    <sheetView workbookViewId="0">
      <selection activeCell="B5" sqref="B5:D5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830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75</v>
      </c>
      <c r="C5" s="61">
        <v>25</v>
      </c>
      <c r="D5" s="62">
        <f>IFERROR(VLOOKUP(B5,BDD!$A$4:$G$2030,7,0)*C5,"")</f>
        <v>9.8369999999999997</v>
      </c>
      <c r="E5" t="s">
        <v>864</v>
      </c>
    </row>
    <row r="6" spans="2:10" ht="27" customHeight="1" thickBot="1" x14ac:dyDescent="0.3">
      <c r="B6" s="63"/>
      <c r="C6" s="64"/>
      <c r="D6" s="62" t="str">
        <f>IFERROR(VLOOKUP(B6,BDD!$A$4:$G$2030,7,0)*C6,"")</f>
        <v/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9.8369999999999997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10.077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9"/>
  <dimension ref="B2:J23"/>
  <sheetViews>
    <sheetView topLeftCell="A4"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831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411</v>
      </c>
      <c r="C5" s="61">
        <v>6</v>
      </c>
      <c r="D5" s="62">
        <f>IFERROR(VLOOKUP(B5,BDD!$A$4:$G$2030,7,0)*C5,"")</f>
        <v>7.4109600000000002</v>
      </c>
      <c r="E5" t="s">
        <v>864</v>
      </c>
    </row>
    <row r="6" spans="2:10" ht="27" customHeight="1" thickBot="1" x14ac:dyDescent="0.3">
      <c r="B6" s="63" t="s">
        <v>407</v>
      </c>
      <c r="C6" s="64">
        <v>40</v>
      </c>
      <c r="D6" s="62">
        <f>IFERROR(VLOOKUP(B6,BDD!$A$4:$G$2030,7,0)*C6,"")</f>
        <v>1.5408000000000002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8.9517600000000002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9.4317600000000006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0"/>
  <dimension ref="B2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832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411</v>
      </c>
      <c r="C5" s="61">
        <v>6</v>
      </c>
      <c r="D5" s="62">
        <f>IFERROR(VLOOKUP(B5,BDD!$A$4:$G$2030,7,0)*C5,"")</f>
        <v>7.4109600000000002</v>
      </c>
      <c r="E5" t="s">
        <v>864</v>
      </c>
    </row>
    <row r="6" spans="2:10" ht="27" customHeight="1" thickBot="1" x14ac:dyDescent="0.3">
      <c r="B6" s="63" t="s">
        <v>1284</v>
      </c>
      <c r="C6" s="64">
        <v>20</v>
      </c>
      <c r="D6" s="62">
        <f>IFERROR(VLOOKUP(B6,BDD!$A$4:$G$2030,7,0)*C6,"")</f>
        <v>2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9.4109599999999993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9.8909599999999998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1"/>
  <dimension ref="B2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833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411</v>
      </c>
      <c r="C5" s="61">
        <v>3</v>
      </c>
      <c r="D5" s="62">
        <f>IFERROR(VLOOKUP(B5,BDD!$A$4:$G$2030,7,0)*C5,"")</f>
        <v>3.7054800000000001</v>
      </c>
      <c r="E5" t="s">
        <v>864</v>
      </c>
    </row>
    <row r="6" spans="2:10" ht="27" customHeight="1" thickBot="1" x14ac:dyDescent="0.3">
      <c r="B6" s="63" t="s">
        <v>1284</v>
      </c>
      <c r="C6" s="64">
        <v>6</v>
      </c>
      <c r="D6" s="62">
        <f>IFERROR(VLOOKUP(B6,BDD!$A$4:$G$2030,7,0)*C6,"")</f>
        <v>0.60000000000000009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4.3054800000000002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4.7854799999999997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2"/>
  <dimension ref="B2:J23"/>
  <sheetViews>
    <sheetView workbookViewId="0">
      <selection activeCell="B5" sqref="B5:D5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834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958</v>
      </c>
      <c r="C5" s="61">
        <v>320</v>
      </c>
      <c r="D5" s="62">
        <f>IFERROR(VLOOKUP(B5,BDD!$A$4:$G$2030,7,0)*C5,"")</f>
        <v>10.592000000000002</v>
      </c>
      <c r="E5" t="s">
        <v>864</v>
      </c>
    </row>
    <row r="6" spans="2:10" ht="27" customHeight="1" thickBot="1" x14ac:dyDescent="0.3">
      <c r="B6" s="63"/>
      <c r="C6" s="64"/>
      <c r="D6" s="62" t="str">
        <f>IFERROR(VLOOKUP(B6,BDD!$A$4:$G$2030,7,0)*C6,"")</f>
        <v/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10.592000000000002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10.832000000000003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3"/>
  <dimension ref="B2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835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731</v>
      </c>
      <c r="C5" s="61">
        <v>400</v>
      </c>
      <c r="D5" s="62">
        <f>IFERROR(VLOOKUP(B5,BDD!$A$4:$G$2030,7,0)*C5,"")</f>
        <v>11.72</v>
      </c>
      <c r="E5" t="s">
        <v>864</v>
      </c>
    </row>
    <row r="6" spans="2:10" ht="27" customHeight="1" thickBot="1" x14ac:dyDescent="0.3">
      <c r="B6" s="63" t="s">
        <v>182</v>
      </c>
      <c r="C6" s="64">
        <v>250</v>
      </c>
      <c r="D6" s="62">
        <f>IFERROR(VLOOKUP(B6,BDD!$A$4:$G$2030,7,0)*C6,"")</f>
        <v>13.845000000000001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25.565000000000001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26.045000000000002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4"/>
  <dimension ref="B2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836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182</v>
      </c>
      <c r="C5" s="61">
        <v>350</v>
      </c>
      <c r="D5" s="62">
        <f>IFERROR(VLOOKUP(B5,BDD!$A$4:$G$2030,7,0)*C5,"")</f>
        <v>19.383000000000003</v>
      </c>
      <c r="E5" t="s">
        <v>864</v>
      </c>
    </row>
    <row r="6" spans="2:10" ht="27" customHeight="1" thickBot="1" x14ac:dyDescent="0.3">
      <c r="B6" s="63" t="s">
        <v>79</v>
      </c>
      <c r="C6" s="64">
        <v>400</v>
      </c>
      <c r="D6" s="62">
        <f>IFERROR(VLOOKUP(B6,BDD!$A$4:$G$2030,7,0)*C6,"")</f>
        <v>5.992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25.375000000000004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25.855000000000004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5"/>
  <dimension ref="B2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837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171</v>
      </c>
      <c r="C5" s="61">
        <v>300</v>
      </c>
      <c r="D5" s="62">
        <f>IFERROR(VLOOKUP(B5,BDD!$A$4:$G$2030,7,0)*C5,"")</f>
        <v>11.069999999999999</v>
      </c>
      <c r="E5" t="s">
        <v>864</v>
      </c>
    </row>
    <row r="6" spans="2:10" ht="27" customHeight="1" thickBot="1" x14ac:dyDescent="0.3">
      <c r="B6" s="63" t="s">
        <v>1284</v>
      </c>
      <c r="C6" s="64">
        <v>10</v>
      </c>
      <c r="D6" s="62">
        <f>IFERROR(VLOOKUP(B6,BDD!$A$4:$G$2030,7,0)*C6,"")</f>
        <v>1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12.069999999999999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12.309999999999999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6"/>
  <dimension ref="B2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838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171</v>
      </c>
      <c r="C5" s="61">
        <v>300</v>
      </c>
      <c r="D5" s="62">
        <f>IFERROR(VLOOKUP(B5,BDD!$A$4:$G$2030,7,0)*C5,"")</f>
        <v>11.069999999999999</v>
      </c>
      <c r="E5" t="s">
        <v>864</v>
      </c>
    </row>
    <row r="6" spans="2:10" ht="27" customHeight="1" thickBot="1" x14ac:dyDescent="0.3">
      <c r="B6" s="63" t="s">
        <v>1284</v>
      </c>
      <c r="C6" s="64">
        <v>10</v>
      </c>
      <c r="D6" s="62">
        <f>IFERROR(VLOOKUP(B6,BDD!$A$4:$G$2030,7,0)*C6,"")</f>
        <v>1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12.069999999999999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12.309999999999999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7"/>
  <dimension ref="B2:J23"/>
  <sheetViews>
    <sheetView workbookViewId="0">
      <selection activeCell="B5" sqref="B5:D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839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171</v>
      </c>
      <c r="C5" s="61">
        <v>100</v>
      </c>
      <c r="D5" s="62">
        <f>IFERROR(VLOOKUP(B5,BDD!$A$4:$G$2030,7,0)*C5,"")</f>
        <v>3.6899999999999995</v>
      </c>
      <c r="E5" t="s">
        <v>864</v>
      </c>
    </row>
    <row r="6" spans="2:10" ht="27" customHeight="1" thickBot="1" x14ac:dyDescent="0.3">
      <c r="B6" s="63" t="s">
        <v>1284</v>
      </c>
      <c r="C6" s="64">
        <v>20</v>
      </c>
      <c r="D6" s="62">
        <f>IFERROR(VLOOKUP(B6,BDD!$A$4:$G$2030,7,0)*C6,"")</f>
        <v>2</v>
      </c>
      <c r="E6" t="s">
        <v>864</v>
      </c>
    </row>
    <row r="7" spans="2:10" ht="27" customHeight="1" thickBot="1" x14ac:dyDescent="0.3">
      <c r="B7" s="65" t="s">
        <v>77</v>
      </c>
      <c r="C7" s="61">
        <v>200</v>
      </c>
      <c r="D7" s="62">
        <f>IFERROR(VLOOKUP(B7,BDD!$A$4:$G$2030,7,0)*C7,"")</f>
        <v>3.8759999999999994</v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9.5659999999999989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9.8059999999999992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8"/>
  <dimension ref="B2:J23"/>
  <sheetViews>
    <sheetView workbookViewId="0">
      <selection activeCell="B5" sqref="B5:D5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840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135</v>
      </c>
      <c r="C5" s="61">
        <v>600</v>
      </c>
      <c r="D5" s="62">
        <f>IFERROR(VLOOKUP(B5,BDD!$A$4:$G$2030,7,0)*C5,"")</f>
        <v>13.727999999999998</v>
      </c>
      <c r="E5" t="s">
        <v>864</v>
      </c>
    </row>
    <row r="6" spans="2:10" ht="27" customHeight="1" thickBot="1" x14ac:dyDescent="0.3">
      <c r="B6" s="63"/>
      <c r="C6" s="64"/>
      <c r="D6" s="62" t="str">
        <f>IFERROR(VLOOKUP(B6,BDD!$A$4:$G$2030,7,0)*C6,"")</f>
        <v/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13.727999999999998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13.967999999999998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9"/>
  <dimension ref="B2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841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135</v>
      </c>
      <c r="C5" s="61">
        <v>400</v>
      </c>
      <c r="D5" s="62">
        <f>IFERROR(VLOOKUP(B5,BDD!$A$4:$G$2030,7,0)*C5,"")</f>
        <v>9.1519999999999992</v>
      </c>
      <c r="E5" t="s">
        <v>864</v>
      </c>
    </row>
    <row r="6" spans="2:10" ht="27" customHeight="1" thickBot="1" x14ac:dyDescent="0.3">
      <c r="B6" s="63" t="s">
        <v>113</v>
      </c>
      <c r="C6" s="64">
        <v>100</v>
      </c>
      <c r="D6" s="62">
        <f>IFERROR(VLOOKUP(B6,BDD!$A$4:$G$2030,7,0)*C6,"")</f>
        <v>4.3540000000000001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13.506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13.746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0"/>
  <dimension ref="B2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842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111</v>
      </c>
      <c r="C5" s="61">
        <v>300</v>
      </c>
      <c r="D5" s="62">
        <f>IFERROR(VLOOKUP(B5,BDD!$A$4:$G$2030,7,0)*C5,"")</f>
        <v>6.7260000000000009</v>
      </c>
      <c r="E5" t="s">
        <v>864</v>
      </c>
    </row>
    <row r="6" spans="2:10" ht="27" customHeight="1" thickBot="1" x14ac:dyDescent="0.3">
      <c r="B6" s="63" t="s">
        <v>109</v>
      </c>
      <c r="C6" s="64">
        <v>100</v>
      </c>
      <c r="D6" s="62">
        <f>IFERROR(VLOOKUP(B6,BDD!$A$4:$G$2030,7,0)*C6,"")</f>
        <v>1.6439999999999999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8.370000000000001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8.6100000000000012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1"/>
  <dimension ref="B2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843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958</v>
      </c>
      <c r="C5" s="61">
        <v>180</v>
      </c>
      <c r="D5" s="62">
        <f>IFERROR(VLOOKUP(B5,BDD!$A$4:$G$2030,7,0)*C5,"")</f>
        <v>5.9580000000000011</v>
      </c>
      <c r="E5" t="s">
        <v>864</v>
      </c>
    </row>
    <row r="6" spans="2:10" ht="27" customHeight="1" thickBot="1" x14ac:dyDescent="0.3">
      <c r="B6" s="63" t="s">
        <v>87</v>
      </c>
      <c r="C6" s="64">
        <v>300</v>
      </c>
      <c r="D6" s="62">
        <f>IFERROR(VLOOKUP(B6,BDD!$A$4:$G$2030,7,0)*C6,"")</f>
        <v>8.7539999999999996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14.712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14.952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2"/>
  <dimension ref="B2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844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87</v>
      </c>
      <c r="C5" s="61">
        <v>400</v>
      </c>
      <c r="D5" s="62">
        <f>IFERROR(VLOOKUP(B5,BDD!$A$4:$G$2030,7,0)*C5,"")</f>
        <v>11.672000000000001</v>
      </c>
      <c r="E5" t="s">
        <v>864</v>
      </c>
    </row>
    <row r="6" spans="2:10" ht="27" customHeight="1" thickBot="1" x14ac:dyDescent="0.3">
      <c r="B6" s="63" t="s">
        <v>109</v>
      </c>
      <c r="C6" s="64">
        <v>100</v>
      </c>
      <c r="D6" s="62">
        <f>IFERROR(VLOOKUP(B6,BDD!$A$4:$G$2030,7,0)*C6,"")</f>
        <v>1.6439999999999999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13.316000000000001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13.556000000000001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3"/>
  <dimension ref="B2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845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87</v>
      </c>
      <c r="C5" s="61">
        <v>500</v>
      </c>
      <c r="D5" s="62">
        <f>IFERROR(VLOOKUP(B5,BDD!$A$4:$G$2030,7,0)*C5,"")</f>
        <v>14.59</v>
      </c>
      <c r="E5" t="s">
        <v>864</v>
      </c>
    </row>
    <row r="6" spans="2:10" ht="27" customHeight="1" thickBot="1" x14ac:dyDescent="0.3">
      <c r="B6" s="63" t="s">
        <v>272</v>
      </c>
      <c r="C6" s="64">
        <v>100</v>
      </c>
      <c r="D6" s="62">
        <f>IFERROR(VLOOKUP(B6,BDD!$A$4:$G$2030,7,0)*C6,"")</f>
        <v>2.73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17.32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17.8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4"/>
  <dimension ref="B2:J23"/>
  <sheetViews>
    <sheetView workbookViewId="0">
      <selection activeCell="B5" sqref="B5:D8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846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87</v>
      </c>
      <c r="C5" s="61">
        <v>300</v>
      </c>
      <c r="D5" s="62">
        <f>IFERROR(VLOOKUP(B5,BDD!$A$4:$G$2030,7,0)*C5,"")</f>
        <v>8.7539999999999996</v>
      </c>
      <c r="E5" t="s">
        <v>864</v>
      </c>
    </row>
    <row r="6" spans="2:10" ht="27" customHeight="1" thickBot="1" x14ac:dyDescent="0.3">
      <c r="B6" s="63" t="s">
        <v>272</v>
      </c>
      <c r="C6" s="64">
        <v>50</v>
      </c>
      <c r="D6" s="62">
        <f>IFERROR(VLOOKUP(B6,BDD!$A$4:$G$2030,7,0)*C6,"")</f>
        <v>1.365</v>
      </c>
      <c r="E6" t="s">
        <v>864</v>
      </c>
    </row>
    <row r="7" spans="2:10" ht="27" customHeight="1" thickBot="1" x14ac:dyDescent="0.3">
      <c r="B7" s="65" t="s">
        <v>109</v>
      </c>
      <c r="C7" s="61">
        <v>270</v>
      </c>
      <c r="D7" s="62">
        <f>IFERROR(VLOOKUP(B7,BDD!$A$4:$G$2030,7,0)*C7,"")</f>
        <v>4.4387999999999996</v>
      </c>
      <c r="E7" t="s">
        <v>864</v>
      </c>
      <c r="J7" t="s">
        <v>772</v>
      </c>
    </row>
    <row r="8" spans="2:10" ht="27" customHeight="1" thickBot="1" x14ac:dyDescent="0.3">
      <c r="B8" s="65" t="s">
        <v>79</v>
      </c>
      <c r="C8" s="61">
        <v>200</v>
      </c>
      <c r="D8" s="62">
        <f>IFERROR(VLOOKUP(B8,BDD!$A$4:$G$2030,7,0)*C8,"")</f>
        <v>2.996</v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17.553799999999999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18.033799999999999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5"/>
  <dimension ref="B2:J23"/>
  <sheetViews>
    <sheetView workbookViewId="0">
      <selection activeCell="B5" sqref="B5:D5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847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79</v>
      </c>
      <c r="C5" s="61">
        <v>400</v>
      </c>
      <c r="D5" s="62">
        <f>IFERROR(VLOOKUP(B5,BDD!$A$4:$G$2030,7,0)*C5,"")</f>
        <v>5.992</v>
      </c>
      <c r="E5" t="s">
        <v>864</v>
      </c>
    </row>
    <row r="6" spans="2:10" ht="27" customHeight="1" thickBot="1" x14ac:dyDescent="0.3">
      <c r="B6" s="63"/>
      <c r="C6" s="64"/>
      <c r="D6" s="62" t="str">
        <f>IFERROR(VLOOKUP(B6,BDD!$A$4:$G$2030,7,0)*C6,"")</f>
        <v/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5.992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6.2320000000000002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6"/>
  <dimension ref="B2:J23"/>
  <sheetViews>
    <sheetView workbookViewId="0">
      <selection activeCell="H12" sqref="H1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848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866</v>
      </c>
      <c r="C5" s="61">
        <v>50</v>
      </c>
      <c r="D5" s="62">
        <f>IFERROR(VLOOKUP(B5,BDD!$A$4:$G$2030,7,0)*C5,"")</f>
        <v>10.077999999999999</v>
      </c>
      <c r="E5" t="s">
        <v>864</v>
      </c>
    </row>
    <row r="6" spans="2:10" ht="27" customHeight="1" thickBot="1" x14ac:dyDescent="0.3">
      <c r="B6" s="63" t="s">
        <v>867</v>
      </c>
      <c r="C6" s="64">
        <v>46</v>
      </c>
      <c r="D6" s="62">
        <f>IFERROR(VLOOKUP(B6,BDD!$A$4:$G$2030,7,0)*C6,"")</f>
        <v>4.6287500000000001</v>
      </c>
      <c r="E6" t="s">
        <v>864</v>
      </c>
    </row>
    <row r="7" spans="2:10" ht="27" customHeight="1" thickBot="1" x14ac:dyDescent="0.3">
      <c r="B7" s="65" t="s">
        <v>475</v>
      </c>
      <c r="C7" s="61">
        <v>8</v>
      </c>
      <c r="D7" s="62">
        <f>IFERROR(VLOOKUP(B7,BDD!$A$4:$G$2030,7,0)*C7,"")</f>
        <v>1.8888</v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16.595549999999999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17.07555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7"/>
  <dimension ref="B2:J23"/>
  <sheetViews>
    <sheetView workbookViewId="0">
      <selection activeCell="H24" sqref="H2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849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475</v>
      </c>
      <c r="C5" s="61">
        <v>32</v>
      </c>
      <c r="D5" s="62">
        <f>IFERROR(VLOOKUP(B5,BDD!$A$4:$G$2030,7,0)*C5,"")</f>
        <v>7.5552000000000001</v>
      </c>
      <c r="E5" t="s">
        <v>864</v>
      </c>
    </row>
    <row r="6" spans="2:10" ht="27" customHeight="1" thickBot="1" x14ac:dyDescent="0.3">
      <c r="B6" s="63" t="s">
        <v>467</v>
      </c>
      <c r="C6" s="64">
        <v>100</v>
      </c>
      <c r="D6" s="62">
        <f>IFERROR(VLOOKUP(B6,BDD!$A$4:$G$2030,7,0)*C6,"")</f>
        <v>8.7780000000000005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16.333200000000001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16.813200000000002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868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256</v>
      </c>
      <c r="C5" s="61">
        <v>400</v>
      </c>
      <c r="D5" s="62">
        <f>IFERROR(VLOOKUP(B5,BDD!$A$4:$G$2030,7,0)*C5,"")</f>
        <v>18.368000000000002</v>
      </c>
      <c r="E5" t="s">
        <v>864</v>
      </c>
    </row>
    <row r="6" spans="2:10" ht="27" customHeight="1" thickBot="1" x14ac:dyDescent="0.3">
      <c r="B6" s="63"/>
      <c r="C6" s="64"/>
      <c r="D6" s="62" t="str">
        <f>IFERROR(VLOOKUP(B6,BDD!$A$4:$G$2030,7,0)*C6,"")</f>
        <v/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18.368000000000002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18.608000000000001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869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256</v>
      </c>
      <c r="C5" s="61">
        <v>400</v>
      </c>
      <c r="D5" s="62">
        <f>IFERROR(VLOOKUP(B5,BDD!$A$4:$G$2030,7,0)*C5,"")</f>
        <v>18.368000000000002</v>
      </c>
      <c r="E5" t="s">
        <v>864</v>
      </c>
    </row>
    <row r="6" spans="2:10" ht="27" customHeight="1" thickBot="1" x14ac:dyDescent="0.3">
      <c r="B6" s="63"/>
      <c r="C6" s="64"/>
      <c r="D6" s="62" t="str">
        <f>IFERROR(VLOOKUP(B6,BDD!$A$4:$G$2030,7,0)*C6,"")</f>
        <v/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18.368000000000002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18.608000000000001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870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256</v>
      </c>
      <c r="C5" s="61">
        <v>200</v>
      </c>
      <c r="D5" s="62">
        <f>IFERROR(VLOOKUP(B5,BDD!$A$4:$G$2030,7,0)*C5,"")</f>
        <v>9.1840000000000011</v>
      </c>
      <c r="E5" t="s">
        <v>864</v>
      </c>
    </row>
    <row r="6" spans="2:10" ht="27" customHeight="1" thickBot="1" x14ac:dyDescent="0.3">
      <c r="B6" s="63" t="s">
        <v>264</v>
      </c>
      <c r="C6" s="64">
        <v>20</v>
      </c>
      <c r="D6" s="62">
        <f>IFERROR(VLOOKUP(B6,BDD!$A$4:$G$2030,7,0)*C6,"")</f>
        <v>3.9769999999999999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13.161000000000001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13.641000000000002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871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264</v>
      </c>
      <c r="C5" s="61">
        <v>72</v>
      </c>
      <c r="D5" s="62">
        <f>IFERROR(VLOOKUP(B5,BDD!$A$4:$G$2030,7,0)*C5,"")</f>
        <v>14.3172</v>
      </c>
      <c r="E5" t="s">
        <v>864</v>
      </c>
    </row>
    <row r="6" spans="2:10" ht="27" customHeight="1" thickBot="1" x14ac:dyDescent="0.3">
      <c r="B6" s="63" t="s">
        <v>260</v>
      </c>
      <c r="C6" s="64">
        <v>30</v>
      </c>
      <c r="D6" s="62">
        <f>IFERROR(VLOOKUP(B6,BDD!$A$4:$G$2030,7,0)*C6,"")</f>
        <v>3.8591999999999995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18.176400000000001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18.656400000000001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872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264</v>
      </c>
      <c r="C5" s="61">
        <v>72</v>
      </c>
      <c r="D5" s="62">
        <f>IFERROR(VLOOKUP(B5,BDD!$A$4:$G$2030,7,0)*C5,"")</f>
        <v>14.3172</v>
      </c>
      <c r="E5" t="s">
        <v>864</v>
      </c>
    </row>
    <row r="6" spans="2:10" ht="27" customHeight="1" thickBot="1" x14ac:dyDescent="0.3">
      <c r="B6" s="63" t="s">
        <v>260</v>
      </c>
      <c r="C6" s="64">
        <v>30</v>
      </c>
      <c r="D6" s="62">
        <f>IFERROR(VLOOKUP(B6,BDD!$A$4:$G$2030,7,0)*C6,"")</f>
        <v>3.8591999999999995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18.176400000000001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18.656400000000001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873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264</v>
      </c>
      <c r="C5" s="61">
        <v>72</v>
      </c>
      <c r="D5" s="62">
        <f>IFERROR(VLOOKUP(B5,BDD!$A$4:$G$2030,7,0)*C5,"")</f>
        <v>14.3172</v>
      </c>
      <c r="E5" t="s">
        <v>864</v>
      </c>
    </row>
    <row r="6" spans="2:10" ht="27" customHeight="1" thickBot="1" x14ac:dyDescent="0.3">
      <c r="B6" s="63" t="s">
        <v>260</v>
      </c>
      <c r="C6" s="64">
        <v>19</v>
      </c>
      <c r="D6" s="62">
        <f>IFERROR(VLOOKUP(B6,BDD!$A$4:$G$2030,7,0)*C6,"")</f>
        <v>2.4441599999999997</v>
      </c>
      <c r="E6" t="s">
        <v>864</v>
      </c>
    </row>
    <row r="7" spans="2:10" ht="27" customHeight="1" thickBot="1" x14ac:dyDescent="0.3">
      <c r="B7" s="65" t="s">
        <v>324</v>
      </c>
      <c r="C7" s="61">
        <v>5</v>
      </c>
      <c r="D7" s="62">
        <f>IFERROR(VLOOKUP(B7,BDD!$A$4:$G$2030,7,0)*C7,"")</f>
        <v>2.0761000000000003</v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18.83746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19.317460000000001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874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264</v>
      </c>
      <c r="C5" s="61">
        <v>64</v>
      </c>
      <c r="D5" s="62">
        <f>IFERROR(VLOOKUP(B5,BDD!$A$4:$G$2030,7,0)*C5,"")</f>
        <v>12.7264</v>
      </c>
      <c r="E5" t="s">
        <v>864</v>
      </c>
    </row>
    <row r="6" spans="2:10" ht="27" customHeight="1" thickBot="1" x14ac:dyDescent="0.3">
      <c r="B6" s="63" t="s">
        <v>324</v>
      </c>
      <c r="C6" s="64">
        <v>15</v>
      </c>
      <c r="D6" s="62">
        <f>IFERROR(VLOOKUP(B6,BDD!$A$4:$G$2030,7,0)*C6,"")</f>
        <v>6.2283000000000008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18.954700000000003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19.434700000000003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875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304</v>
      </c>
      <c r="C5" s="61">
        <v>30</v>
      </c>
      <c r="D5" s="62">
        <f>IFERROR(VLOOKUP(B5,BDD!$A$4:$G$2030,7,0)*C5,"")</f>
        <v>9.5477999999999987</v>
      </c>
      <c r="E5" t="s">
        <v>864</v>
      </c>
    </row>
    <row r="6" spans="2:10" ht="27" customHeight="1" thickBot="1" x14ac:dyDescent="0.3">
      <c r="B6" s="63" t="s">
        <v>324</v>
      </c>
      <c r="C6" s="64">
        <v>15</v>
      </c>
      <c r="D6" s="62">
        <f>IFERROR(VLOOKUP(B6,BDD!$A$4:$G$2030,7,0)*C6,"")</f>
        <v>6.2283000000000008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15.7761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16.2561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876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306</v>
      </c>
      <c r="C5" s="61">
        <v>30</v>
      </c>
      <c r="D5" s="62">
        <f>IFERROR(VLOOKUP(B5,BDD!$A$4:$G$2030,7,0)*C5,"")</f>
        <v>9.5477999999999987</v>
      </c>
      <c r="E5" t="s">
        <v>864</v>
      </c>
    </row>
    <row r="6" spans="2:10" ht="27" customHeight="1" thickBot="1" x14ac:dyDescent="0.3">
      <c r="B6" s="63" t="s">
        <v>324</v>
      </c>
      <c r="C6" s="64">
        <v>15</v>
      </c>
      <c r="D6" s="62">
        <f>IFERROR(VLOOKUP(B6,BDD!$A$4:$G$2030,7,0)*C6,"")</f>
        <v>6.2283000000000008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15.7761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16.2561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877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312</v>
      </c>
      <c r="C5" s="61">
        <v>30</v>
      </c>
      <c r="D5" s="62">
        <f>IFERROR(VLOOKUP(B5,BDD!$A$4:$G$2030,7,0)*C5,"")</f>
        <v>8.5638000000000005</v>
      </c>
      <c r="E5" t="s">
        <v>864</v>
      </c>
    </row>
    <row r="6" spans="2:10" ht="27" customHeight="1" thickBot="1" x14ac:dyDescent="0.3">
      <c r="B6" s="63" t="s">
        <v>324</v>
      </c>
      <c r="C6" s="64">
        <v>15</v>
      </c>
      <c r="D6" s="62">
        <f>IFERROR(VLOOKUP(B6,BDD!$A$4:$G$2030,7,0)*C6,"")</f>
        <v>6.2283000000000008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14.792100000000001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15.272100000000002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878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314</v>
      </c>
      <c r="C5" s="61">
        <v>30</v>
      </c>
      <c r="D5" s="62">
        <f>IFERROR(VLOOKUP(B5,BDD!$A$4:$G$2030,7,0)*C5,"")</f>
        <v>8.5638000000000005</v>
      </c>
      <c r="E5" t="s">
        <v>864</v>
      </c>
    </row>
    <row r="6" spans="2:10" ht="27" customHeight="1" thickBot="1" x14ac:dyDescent="0.3">
      <c r="B6" s="63" t="s">
        <v>324</v>
      </c>
      <c r="C6" s="64">
        <v>15</v>
      </c>
      <c r="D6" s="62">
        <f>IFERROR(VLOOKUP(B6,BDD!$A$4:$G$2030,7,0)*C6,"")</f>
        <v>6.2283000000000008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14.792100000000001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15.272100000000002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879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227</v>
      </c>
      <c r="C5" s="61">
        <v>30</v>
      </c>
      <c r="D5" s="62">
        <f>IFERROR(VLOOKUP(B5,BDD!$A$4:$G$2030,7,0)*C5,"")</f>
        <v>16.211399999999998</v>
      </c>
      <c r="E5" t="s">
        <v>864</v>
      </c>
    </row>
    <row r="6" spans="2:10" ht="27" customHeight="1" thickBot="1" x14ac:dyDescent="0.3">
      <c r="B6" s="63" t="s">
        <v>324</v>
      </c>
      <c r="C6" s="64">
        <v>15</v>
      </c>
      <c r="D6" s="62">
        <f>IFERROR(VLOOKUP(B6,BDD!$A$4:$G$2030,7,0)*C6,"")</f>
        <v>6.2283000000000008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22.439699999999998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22.919699999999999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3"/>
  <dimension ref="B2:J23"/>
  <sheetViews>
    <sheetView workbookViewId="0">
      <selection activeCell="J16" sqref="J1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880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227</v>
      </c>
      <c r="C5" s="61">
        <v>30</v>
      </c>
      <c r="D5" s="62">
        <f>IFERROR(VLOOKUP(B5,BDD!$A$4:$G$2030,7,0)*C5,"")</f>
        <v>16.211399999999998</v>
      </c>
      <c r="E5" t="s">
        <v>864</v>
      </c>
    </row>
    <row r="6" spans="2:10" ht="27" customHeight="1" thickBot="1" x14ac:dyDescent="0.3">
      <c r="B6" s="63" t="s">
        <v>324</v>
      </c>
      <c r="C6" s="64">
        <v>15</v>
      </c>
      <c r="D6" s="62">
        <f>IFERROR(VLOOKUP(B6,BDD!$A$4:$G$2030,7,0)*C6,"")</f>
        <v>6.2283000000000008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22.439699999999998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22.919699999999999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4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881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227</v>
      </c>
      <c r="C5" s="61">
        <v>15</v>
      </c>
      <c r="D5" s="62">
        <f>IFERROR(VLOOKUP(B5,BDD!$A$4:$G$2030,7,0)*C5,"")</f>
        <v>8.1056999999999988</v>
      </c>
      <c r="E5" t="s">
        <v>864</v>
      </c>
    </row>
    <row r="6" spans="2:10" ht="27" customHeight="1" thickBot="1" x14ac:dyDescent="0.3">
      <c r="B6" s="63" t="s">
        <v>324</v>
      </c>
      <c r="C6" s="64">
        <v>20</v>
      </c>
      <c r="D6" s="62">
        <f>IFERROR(VLOOKUP(B6,BDD!$A$4:$G$2030,7,0)*C6,"")</f>
        <v>8.3044000000000011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16.4101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16.8901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5"/>
  <dimension ref="B2:J23"/>
  <sheetViews>
    <sheetView workbookViewId="0">
      <selection activeCell="D5" sqref="D5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882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155</v>
      </c>
      <c r="C5" s="61">
        <v>500</v>
      </c>
      <c r="D5" s="62">
        <f>IFERROR(VLOOKUP(B5,BDD!$A$4:$G$2030,7,0)*C5,"")</f>
        <v>12.76</v>
      </c>
      <c r="E5" t="s">
        <v>864</v>
      </c>
    </row>
    <row r="6" spans="2:10" ht="27" customHeight="1" thickBot="1" x14ac:dyDescent="0.3">
      <c r="B6" s="63" t="s">
        <v>324</v>
      </c>
      <c r="C6" s="64">
        <v>15</v>
      </c>
      <c r="D6" s="62">
        <f>IFERROR(VLOOKUP(B6,BDD!$A$4:$G$2030,7,0)*C6,"")</f>
        <v>6.2283000000000008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18.988300000000002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19.468300000000003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6"/>
  <dimension ref="B2:J23"/>
  <sheetViews>
    <sheetView workbookViewId="0">
      <selection activeCell="J16" sqref="J1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883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149</v>
      </c>
      <c r="C5" s="61">
        <v>200</v>
      </c>
      <c r="D5" s="62">
        <f>IFERROR(VLOOKUP(B5,BDD!$A$4:$G$2030,7,0)*C5,"")</f>
        <v>9.2879999999999985</v>
      </c>
      <c r="E5" t="s">
        <v>864</v>
      </c>
    </row>
    <row r="6" spans="2:10" ht="27" customHeight="1" thickBot="1" x14ac:dyDescent="0.3">
      <c r="B6" s="63" t="s">
        <v>127</v>
      </c>
      <c r="C6" s="64">
        <v>500</v>
      </c>
      <c r="D6" s="62">
        <f>IFERROR(VLOOKUP(B6,BDD!$A$4:$G$2030,7,0)*C6,"")</f>
        <v>6.32</v>
      </c>
      <c r="E6" t="s">
        <v>864</v>
      </c>
    </row>
    <row r="7" spans="2:10" ht="27" customHeight="1" thickBot="1" x14ac:dyDescent="0.3">
      <c r="B7" s="65" t="s">
        <v>324</v>
      </c>
      <c r="C7" s="61">
        <v>10</v>
      </c>
      <c r="D7" s="62">
        <f>IFERROR(VLOOKUP(B7,BDD!$A$4:$G$2030,7,0)*C7,"")</f>
        <v>4.1522000000000006</v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19.760199999999998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20.240199999999998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7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884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115</v>
      </c>
      <c r="C5" s="61">
        <v>1000</v>
      </c>
      <c r="D5" s="62">
        <f>IFERROR(VLOOKUP(B5,BDD!$A$4:$G$2030,7,0)*C5,"")</f>
        <v>12.7</v>
      </c>
      <c r="E5" t="s">
        <v>864</v>
      </c>
    </row>
    <row r="6" spans="2:10" ht="27" customHeight="1" thickBot="1" x14ac:dyDescent="0.3">
      <c r="B6" s="63" t="s">
        <v>324</v>
      </c>
      <c r="C6" s="64">
        <v>10</v>
      </c>
      <c r="D6" s="62">
        <f>IFERROR(VLOOKUP(B6,BDD!$A$4:$G$2030,7,0)*C6,"")</f>
        <v>4.1522000000000006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16.8522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17.3322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8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885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113</v>
      </c>
      <c r="C5" s="61">
        <v>500</v>
      </c>
      <c r="D5" s="62">
        <f>IFERROR(VLOOKUP(B5,BDD!$A$4:$G$2030,7,0)*C5,"")</f>
        <v>21.77</v>
      </c>
      <c r="E5" t="s">
        <v>864</v>
      </c>
    </row>
    <row r="6" spans="2:10" ht="27" customHeight="1" thickBot="1" x14ac:dyDescent="0.3">
      <c r="B6" s="63" t="s">
        <v>324</v>
      </c>
      <c r="C6" s="64">
        <v>10</v>
      </c>
      <c r="D6" s="62">
        <f>IFERROR(VLOOKUP(B6,BDD!$A$4:$G$2030,7,0)*C6,"")</f>
        <v>4.1522000000000006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25.9222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26.402200000000001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9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886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87</v>
      </c>
      <c r="C5" s="61">
        <v>400</v>
      </c>
      <c r="D5" s="62">
        <f>IFERROR(VLOOKUP(B5,BDD!$A$4:$G$2030,7,0)*C5,"")</f>
        <v>11.672000000000001</v>
      </c>
      <c r="E5" t="s">
        <v>864</v>
      </c>
    </row>
    <row r="6" spans="2:10" ht="27" customHeight="1" thickBot="1" x14ac:dyDescent="0.3">
      <c r="B6" s="63" t="s">
        <v>324</v>
      </c>
      <c r="C6" s="64">
        <v>15</v>
      </c>
      <c r="D6" s="62">
        <f>IFERROR(VLOOKUP(B6,BDD!$A$4:$G$2030,7,0)*C6,"")</f>
        <v>6.2283000000000008</v>
      </c>
      <c r="E6" t="s">
        <v>864</v>
      </c>
    </row>
    <row r="7" spans="2:10" ht="27" customHeight="1" thickBot="1" x14ac:dyDescent="0.3">
      <c r="B7" s="65" t="s">
        <v>161</v>
      </c>
      <c r="C7" s="61">
        <v>200</v>
      </c>
      <c r="D7" s="62">
        <f>IFERROR(VLOOKUP(B7,BDD!$A$4:$G$2030,7,0)*C7,"")</f>
        <v>1.1839999999999999</v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19.084300000000002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19.564300000000003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0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887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77</v>
      </c>
      <c r="C5" s="61">
        <v>1000</v>
      </c>
      <c r="D5" s="62">
        <f>IFERROR(VLOOKUP(B5,BDD!$A$4:$G$2030,7,0)*C5,"")</f>
        <v>19.38</v>
      </c>
      <c r="E5" t="s">
        <v>864</v>
      </c>
    </row>
    <row r="6" spans="2:10" ht="27" customHeight="1" thickBot="1" x14ac:dyDescent="0.3">
      <c r="B6" s="63" t="s">
        <v>324</v>
      </c>
      <c r="C6" s="64">
        <v>10</v>
      </c>
      <c r="D6" s="62">
        <f>IFERROR(VLOOKUP(B6,BDD!$A$4:$G$2030,7,0)*C6,"")</f>
        <v>4.1522000000000006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23.5322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24.0122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1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903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731</v>
      </c>
      <c r="C5" s="61">
        <v>500</v>
      </c>
      <c r="D5" s="62">
        <f>IFERROR(VLOOKUP(B5,BDD!$A$4:$G$2030,7,0)*C5,"")</f>
        <v>14.65</v>
      </c>
      <c r="E5" t="s">
        <v>864</v>
      </c>
    </row>
    <row r="6" spans="2:10" ht="27" customHeight="1" thickBot="1" x14ac:dyDescent="0.3">
      <c r="B6" s="63" t="s">
        <v>197</v>
      </c>
      <c r="C6" s="64">
        <v>200</v>
      </c>
      <c r="D6" s="62">
        <f>IFERROR(VLOOKUP(B6,BDD!$A$4:$G$2030,7,0)*C6,"")</f>
        <v>5.0840000000000005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19.734000000000002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20.214000000000002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2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889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731</v>
      </c>
      <c r="C5" s="61">
        <v>500</v>
      </c>
      <c r="D5" s="62">
        <f>IFERROR(VLOOKUP(B5,BDD!$A$4:$G$2030,7,0)*C5,"")</f>
        <v>14.65</v>
      </c>
      <c r="E5" t="s">
        <v>864</v>
      </c>
    </row>
    <row r="6" spans="2:10" ht="27" customHeight="1" thickBot="1" x14ac:dyDescent="0.3">
      <c r="B6" s="63" t="s">
        <v>203</v>
      </c>
      <c r="C6" s="64">
        <v>200</v>
      </c>
      <c r="D6" s="62">
        <f>IFERROR(VLOOKUP(B6,BDD!$A$4:$G$2030,7,0)*C6,"")</f>
        <v>6.14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20.79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21.27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3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890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711</v>
      </c>
      <c r="C5" s="61">
        <v>30</v>
      </c>
      <c r="D5" s="62">
        <f>IFERROR(VLOOKUP(B5,BDD!$A$4:$G$2030,7,0)*C5,"")</f>
        <v>13.7004</v>
      </c>
      <c r="E5" t="s">
        <v>864</v>
      </c>
    </row>
    <row r="6" spans="2:10" ht="27" customHeight="1" thickBot="1" x14ac:dyDescent="0.3">
      <c r="B6" s="63" t="s">
        <v>209</v>
      </c>
      <c r="C6" s="64">
        <v>100</v>
      </c>
      <c r="D6" s="62">
        <f>IFERROR(VLOOKUP(B6,BDD!$A$4:$G$2030,7,0)*C6,"")</f>
        <v>6.0359999999999996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19.7364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20.2164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4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888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711</v>
      </c>
      <c r="C5" s="61">
        <v>10</v>
      </c>
      <c r="D5" s="62">
        <f>IFERROR(VLOOKUP(B5,BDD!$A$4:$G$2030,7,0)*C5,"")</f>
        <v>4.5668000000000006</v>
      </c>
      <c r="E5" t="s">
        <v>864</v>
      </c>
    </row>
    <row r="6" spans="2:10" ht="27" customHeight="1" thickBot="1" x14ac:dyDescent="0.3">
      <c r="B6" s="63" t="s">
        <v>904</v>
      </c>
      <c r="C6" s="64">
        <v>40</v>
      </c>
      <c r="D6" s="62">
        <f>IFERROR(VLOOKUP(B6,BDD!$A$4:$G$2030,7,0)*C6,"")</f>
        <v>14.344000000000001</v>
      </c>
      <c r="E6" t="s">
        <v>864</v>
      </c>
    </row>
    <row r="7" spans="2:10" ht="27" customHeight="1" thickBot="1" x14ac:dyDescent="0.3">
      <c r="B7" s="65" t="s">
        <v>209</v>
      </c>
      <c r="C7" s="61">
        <v>100</v>
      </c>
      <c r="D7" s="62">
        <f>IFERROR(VLOOKUP(B7,BDD!$A$4:$G$2030,7,0)*C7,"")</f>
        <v>6.0359999999999996</v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24.946800000000003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25.426800000000004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5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891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905</v>
      </c>
      <c r="C5" s="61">
        <v>420</v>
      </c>
      <c r="D5" s="62">
        <f>IFERROR(VLOOKUP(B5,BDD!$A$4:$G$2030,7,0)*C5,"")</f>
        <v>16.149000000000001</v>
      </c>
      <c r="E5" t="s">
        <v>864</v>
      </c>
    </row>
    <row r="6" spans="2:10" ht="27" customHeight="1" thickBot="1" x14ac:dyDescent="0.3">
      <c r="B6" s="63"/>
      <c r="C6" s="64"/>
      <c r="D6" s="62" t="str">
        <f>IFERROR(VLOOKUP(B6,BDD!$A$4:$G$2030,7,0)*C6,"")</f>
        <v/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16.149000000000001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16.629000000000001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6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892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310</v>
      </c>
      <c r="C5" s="61">
        <v>6</v>
      </c>
      <c r="D5" s="62">
        <f>IFERROR(VLOOKUP(B5,BDD!$A$4:$G$2030,7,0)*C5,"")</f>
        <v>6.0040800000000001</v>
      </c>
      <c r="E5" t="s">
        <v>864</v>
      </c>
    </row>
    <row r="6" spans="2:10" ht="27" customHeight="1" thickBot="1" x14ac:dyDescent="0.3">
      <c r="B6" s="63" t="s">
        <v>342</v>
      </c>
      <c r="C6" s="64">
        <v>30</v>
      </c>
      <c r="D6" s="62">
        <f>IFERROR(VLOOKUP(B6,BDD!$A$4:$G$2030,7,0)*C6,"")</f>
        <v>2.2206000000000001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8.2246799999999993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8.7046799999999998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7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893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310</v>
      </c>
      <c r="C5" s="61">
        <v>6</v>
      </c>
      <c r="D5" s="62">
        <f>IFERROR(VLOOKUP(B5,BDD!$A$4:$G$2030,7,0)*C5,"")</f>
        <v>6.0040800000000001</v>
      </c>
      <c r="E5" t="s">
        <v>864</v>
      </c>
    </row>
    <row r="6" spans="2:10" ht="27" customHeight="1" thickBot="1" x14ac:dyDescent="0.3">
      <c r="B6" s="63" t="s">
        <v>342</v>
      </c>
      <c r="C6" s="64">
        <v>30</v>
      </c>
      <c r="D6" s="62">
        <f>IFERROR(VLOOKUP(B6,BDD!$A$4:$G$2030,7,0)*C6,"")</f>
        <v>2.2206000000000001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8.2246799999999993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8.7046799999999998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8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894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310</v>
      </c>
      <c r="C5" s="61">
        <v>6</v>
      </c>
      <c r="D5" s="62">
        <f>IFERROR(VLOOKUP(B5,BDD!$A$4:$G$2030,7,0)*C5,"")</f>
        <v>6.0040800000000001</v>
      </c>
      <c r="E5" t="s">
        <v>864</v>
      </c>
    </row>
    <row r="6" spans="2:10" ht="27" customHeight="1" thickBot="1" x14ac:dyDescent="0.3">
      <c r="B6" s="63" t="s">
        <v>342</v>
      </c>
      <c r="C6" s="64">
        <v>20</v>
      </c>
      <c r="D6" s="62">
        <f>IFERROR(VLOOKUP(B6,BDD!$A$4:$G$2030,7,0)*C6,"")</f>
        <v>1.4803999999999999</v>
      </c>
      <c r="E6" t="s">
        <v>864</v>
      </c>
    </row>
    <row r="7" spans="2:10" ht="27" customHeight="1" thickBot="1" x14ac:dyDescent="0.3">
      <c r="B7" s="65" t="s">
        <v>334</v>
      </c>
      <c r="C7" s="61">
        <v>30</v>
      </c>
      <c r="D7" s="62">
        <f>IFERROR(VLOOKUP(B7,BDD!$A$4:$G$2030,7,0)*C7,"")</f>
        <v>0.52679999999999993</v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8.0112799999999993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8.4912799999999997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9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895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310</v>
      </c>
      <c r="C5" s="61">
        <v>6</v>
      </c>
      <c r="D5" s="62">
        <f>IFERROR(VLOOKUP(B5,BDD!$A$4:$G$2030,7,0)*C5,"")</f>
        <v>6.0040800000000001</v>
      </c>
      <c r="E5" t="s">
        <v>864</v>
      </c>
    </row>
    <row r="6" spans="2:10" ht="27" customHeight="1" thickBot="1" x14ac:dyDescent="0.3">
      <c r="B6" s="63" t="s">
        <v>334</v>
      </c>
      <c r="C6" s="64">
        <v>70</v>
      </c>
      <c r="D6" s="62">
        <f>IFERROR(VLOOKUP(B6,BDD!$A$4:$G$2030,7,0)*C6,"")</f>
        <v>1.2291999999999998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7.2332799999999997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7.7132799999999992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0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896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310</v>
      </c>
      <c r="C5" s="61">
        <v>6</v>
      </c>
      <c r="D5" s="62">
        <f>IFERROR(VLOOKUP(B5,BDD!$A$4:$G$2030,7,0)*C5,"")</f>
        <v>6.0040800000000001</v>
      </c>
      <c r="E5" t="s">
        <v>864</v>
      </c>
    </row>
    <row r="6" spans="2:10" ht="27" customHeight="1" thickBot="1" x14ac:dyDescent="0.3">
      <c r="B6" s="63" t="s">
        <v>756</v>
      </c>
      <c r="C6" s="64">
        <v>30</v>
      </c>
      <c r="D6" s="62">
        <f>IFERROR(VLOOKUP(B6,BDD!$A$4:$G$2030,7,0)*C6,"")</f>
        <v>4.4430000000000005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10.44708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10.92708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1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897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310</v>
      </c>
      <c r="C5" s="61">
        <v>6</v>
      </c>
      <c r="D5" s="62">
        <f>IFERROR(VLOOKUP(B5,BDD!$A$4:$G$2030,7,0)*C5,"")</f>
        <v>6.0040800000000001</v>
      </c>
      <c r="E5" t="s">
        <v>864</v>
      </c>
    </row>
    <row r="6" spans="2:10" ht="27" customHeight="1" thickBot="1" x14ac:dyDescent="0.3">
      <c r="B6" s="63" t="s">
        <v>756</v>
      </c>
      <c r="C6" s="64">
        <v>30</v>
      </c>
      <c r="D6" s="62">
        <f>IFERROR(VLOOKUP(B6,BDD!$A$4:$G$2030,7,0)*C6,"")</f>
        <v>4.4430000000000005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10.44708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10.92708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2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898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310</v>
      </c>
      <c r="C5" s="61">
        <v>6</v>
      </c>
      <c r="D5" s="62">
        <f>IFERROR(VLOOKUP(B5,BDD!$A$4:$G$2030,7,0)*C5,"")</f>
        <v>6.0040800000000001</v>
      </c>
      <c r="E5" t="s">
        <v>864</v>
      </c>
    </row>
    <row r="6" spans="2:10" ht="27" customHeight="1" thickBot="1" x14ac:dyDescent="0.3">
      <c r="B6" s="63" t="s">
        <v>756</v>
      </c>
      <c r="C6" s="64">
        <v>30</v>
      </c>
      <c r="D6" s="62">
        <f>IFERROR(VLOOKUP(B6,BDD!$A$4:$G$2030,7,0)*C6,"")</f>
        <v>4.4430000000000005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10.44708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10.92708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3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899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310</v>
      </c>
      <c r="C5" s="61">
        <v>6</v>
      </c>
      <c r="D5" s="62">
        <f>IFERROR(VLOOKUP(B5,BDD!$A$4:$G$2030,7,0)*C5,"")</f>
        <v>6.0040800000000001</v>
      </c>
      <c r="E5" t="s">
        <v>864</v>
      </c>
    </row>
    <row r="6" spans="2:10" ht="27" customHeight="1" thickBot="1" x14ac:dyDescent="0.3">
      <c r="B6" s="63" t="s">
        <v>756</v>
      </c>
      <c r="C6" s="64">
        <v>30</v>
      </c>
      <c r="D6" s="62">
        <f>IFERROR(VLOOKUP(B6,BDD!$A$4:$G$2030,7,0)*C6,"")</f>
        <v>4.4430000000000005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10.44708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10.92708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4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900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310</v>
      </c>
      <c r="C5" s="61">
        <v>6</v>
      </c>
      <c r="D5" s="62">
        <f>IFERROR(VLOOKUP(B5,BDD!$A$4:$G$2030,7,0)*C5,"")</f>
        <v>6.0040800000000001</v>
      </c>
      <c r="E5" t="s">
        <v>864</v>
      </c>
    </row>
    <row r="6" spans="2:10" ht="27" customHeight="1" thickBot="1" x14ac:dyDescent="0.3">
      <c r="B6" s="63" t="s">
        <v>756</v>
      </c>
      <c r="C6" s="64">
        <v>10</v>
      </c>
      <c r="D6" s="62">
        <f>IFERROR(VLOOKUP(B6,BDD!$A$4:$G$2030,7,0)*C6,"")</f>
        <v>1.4810000000000001</v>
      </c>
      <c r="E6" t="s">
        <v>864</v>
      </c>
    </row>
    <row r="7" spans="2:10" ht="27" customHeight="1" thickBot="1" x14ac:dyDescent="0.3">
      <c r="B7" s="65" t="s">
        <v>332</v>
      </c>
      <c r="C7" s="61">
        <v>100</v>
      </c>
      <c r="D7" s="62">
        <f>IFERROR(VLOOKUP(B7,BDD!$A$4:$G$2030,7,0)*C7,"")</f>
        <v>6.2079999999999993</v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13.693079999999998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14.173079999999999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5"/>
  <dimension ref="A1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99</v>
      </c>
    </row>
    <row r="2" spans="1:10" ht="20.25" customHeight="1" x14ac:dyDescent="0.25">
      <c r="B2" s="69" t="s">
        <v>901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72" t="s">
        <v>310</v>
      </c>
      <c r="C5" s="61">
        <v>6</v>
      </c>
      <c r="D5" s="62">
        <f>IFERROR(VLOOKUP(B5,BDD!$A$4:$G$2030,7,0)*C5,"")</f>
        <v>6.0040800000000001</v>
      </c>
      <c r="E5" t="s">
        <v>864</v>
      </c>
    </row>
    <row r="6" spans="1:10" ht="27" customHeight="1" thickBot="1" x14ac:dyDescent="0.3">
      <c r="B6" s="63" t="s">
        <v>457</v>
      </c>
      <c r="C6" s="64">
        <v>200</v>
      </c>
      <c r="D6" s="62">
        <f>IFERROR(VLOOKUP(B6,BDD!$A$4:$G$2030,7,0)*C6,"")</f>
        <v>5.88</v>
      </c>
      <c r="E6" t="s">
        <v>864</v>
      </c>
    </row>
    <row r="7" spans="1:10" ht="27" customHeight="1" thickBot="1" x14ac:dyDescent="0.3">
      <c r="B7" s="65" t="s">
        <v>721</v>
      </c>
      <c r="C7" s="61">
        <v>100</v>
      </c>
      <c r="D7" s="62">
        <f>IFERROR(VLOOKUP(B7,BDD!$A$4:$G$2030,7,0)*C7,"")</f>
        <v>2.8420000000000001</v>
      </c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 t="str">
        <f>IFERROR(VLOOKUP(B8,BDD!$A$4:$G$2030,7,0)*C8,"")</f>
        <v/>
      </c>
    </row>
    <row r="9" spans="1:10" ht="27" customHeight="1" thickBot="1" x14ac:dyDescent="0.3">
      <c r="B9" s="65"/>
      <c r="C9" s="61"/>
      <c r="D9" s="62" t="str">
        <f>IFERROR(VLOOKUP(B9,BDD!$A$4:$G$2030,7,0)*C9,"")</f>
        <v/>
      </c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14.726080000000001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15.206080000000002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6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902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326</v>
      </c>
      <c r="C5" s="61">
        <v>6</v>
      </c>
      <c r="D5" s="62">
        <f>IFERROR(VLOOKUP(B5,BDD!$A$4:$G$2030,7,0)*C5,"")</f>
        <v>8.836079999999999</v>
      </c>
      <c r="E5" t="s">
        <v>864</v>
      </c>
    </row>
    <row r="6" spans="2:10" ht="27" customHeight="1" thickBot="1" x14ac:dyDescent="0.3">
      <c r="B6" s="63" t="s">
        <v>908</v>
      </c>
      <c r="C6" s="64">
        <v>300</v>
      </c>
      <c r="D6" s="62">
        <f>IFERROR(VLOOKUP(B6,BDD!$A$4:$G$2030,7,0)*C6,"")</f>
        <v>12.744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21.580079999999999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22.060079999999999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7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913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909</v>
      </c>
      <c r="C5" s="61">
        <v>40</v>
      </c>
      <c r="D5" s="62">
        <f>IFERROR(VLOOKUP(B5,BDD!$A$4:$G$2030,7,0)*C5,"")</f>
        <v>13.506400000000001</v>
      </c>
      <c r="E5" t="s">
        <v>864</v>
      </c>
    </row>
    <row r="6" spans="2:10" ht="27" customHeight="1" thickBot="1" x14ac:dyDescent="0.3">
      <c r="B6" s="63"/>
      <c r="C6" s="64"/>
      <c r="D6" s="62" t="str">
        <f>IFERROR(VLOOKUP(B6,BDD!$A$4:$G$2030,7,0)*C6,"")</f>
        <v/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13.506400000000001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13.746400000000001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8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914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909</v>
      </c>
      <c r="C5" s="61">
        <v>40</v>
      </c>
      <c r="D5" s="62">
        <f>IFERROR(VLOOKUP(B5,BDD!$A$4:$G$2030,7,0)*C5,"")</f>
        <v>13.506400000000001</v>
      </c>
      <c r="E5" t="s">
        <v>864</v>
      </c>
    </row>
    <row r="6" spans="2:10" ht="27" customHeight="1" thickBot="1" x14ac:dyDescent="0.3">
      <c r="B6" s="63"/>
      <c r="C6" s="64"/>
      <c r="D6" s="62" t="str">
        <f>IFERROR(VLOOKUP(B6,BDD!$A$4:$G$2030,7,0)*C6,"")</f>
        <v/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13.506400000000001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13.746400000000001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9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912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909</v>
      </c>
      <c r="C5" s="61">
        <v>20</v>
      </c>
      <c r="D5" s="62">
        <f>IFERROR(VLOOKUP(B5,BDD!$A$4:$G$2030,7,0)*C5,"")</f>
        <v>6.7532000000000005</v>
      </c>
      <c r="E5" t="s">
        <v>864</v>
      </c>
    </row>
    <row r="6" spans="2:10" ht="27" customHeight="1" thickBot="1" x14ac:dyDescent="0.3">
      <c r="B6" s="63" t="s">
        <v>358</v>
      </c>
      <c r="C6" s="64">
        <v>25</v>
      </c>
      <c r="D6" s="62">
        <f>IFERROR(VLOOKUP(B6,BDD!$A$4:$G$2030,7,0)*C6,"")</f>
        <v>2.2885000000000004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9.0417000000000005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9.5217000000000009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0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911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218</v>
      </c>
      <c r="C5" s="61">
        <v>50</v>
      </c>
      <c r="D5" s="62">
        <f>IFERROR(VLOOKUP(B5,BDD!$A$4:$G$2030,7,0)*C5,"")</f>
        <v>13.019999999999998</v>
      </c>
      <c r="E5" t="s">
        <v>864</v>
      </c>
    </row>
    <row r="6" spans="2:10" ht="27" customHeight="1" thickBot="1" x14ac:dyDescent="0.3">
      <c r="B6" s="63" t="s">
        <v>358</v>
      </c>
      <c r="C6" s="64">
        <v>15</v>
      </c>
      <c r="D6" s="62">
        <f>IFERROR(VLOOKUP(B6,BDD!$A$4:$G$2030,7,0)*C6,"")</f>
        <v>1.3731000000000002</v>
      </c>
      <c r="E6" t="s">
        <v>864</v>
      </c>
    </row>
    <row r="7" spans="2:10" ht="27" customHeight="1" thickBot="1" x14ac:dyDescent="0.3">
      <c r="B7" s="65" t="s">
        <v>783</v>
      </c>
      <c r="C7" s="61">
        <v>40</v>
      </c>
      <c r="D7" s="62">
        <f>IFERROR(VLOOKUP(B7,BDD!$A$4:$G$2030,7,0)*C7,"")</f>
        <v>0.71639999999999993</v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15.109499999999999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15.589499999999999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1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915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387</v>
      </c>
      <c r="C5" s="61">
        <v>24</v>
      </c>
      <c r="D5" s="62">
        <f>IFERROR(VLOOKUP(B5,BDD!$A$4:$G$2030,7,0)*C5,"")</f>
        <v>12.712319999999998</v>
      </c>
      <c r="E5" t="s">
        <v>864</v>
      </c>
    </row>
    <row r="6" spans="2:10" ht="27" customHeight="1" thickBot="1" x14ac:dyDescent="0.3">
      <c r="B6" s="63"/>
      <c r="C6" s="64"/>
      <c r="D6" s="62" t="str">
        <f>IFERROR(VLOOKUP(B6,BDD!$A$4:$G$2030,7,0)*C6,"")</f>
        <v/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12.712319999999998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13.192319999999999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2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916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387</v>
      </c>
      <c r="C5" s="61">
        <v>24</v>
      </c>
      <c r="D5" s="62">
        <f>IFERROR(VLOOKUP(B5,BDD!$A$4:$G$2030,7,0)*C5,"")</f>
        <v>12.712319999999998</v>
      </c>
      <c r="E5" t="s">
        <v>864</v>
      </c>
    </row>
    <row r="6" spans="2:10" ht="27" customHeight="1" thickBot="1" x14ac:dyDescent="0.3">
      <c r="B6" s="63"/>
      <c r="C6" s="64"/>
      <c r="D6" s="62" t="str">
        <f>IFERROR(VLOOKUP(B6,BDD!$A$4:$G$2030,7,0)*C6,"")</f>
        <v/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12.712319999999998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13.192319999999999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3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917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387</v>
      </c>
      <c r="C5" s="61">
        <v>24</v>
      </c>
      <c r="D5" s="62">
        <f>IFERROR(VLOOKUP(B5,BDD!$A$4:$G$2030,7,0)*C5,"")</f>
        <v>12.712319999999998</v>
      </c>
      <c r="E5" t="s">
        <v>864</v>
      </c>
    </row>
    <row r="6" spans="2:10" ht="27" customHeight="1" thickBot="1" x14ac:dyDescent="0.3">
      <c r="B6" s="63"/>
      <c r="C6" s="64"/>
      <c r="D6" s="62" t="str">
        <f>IFERROR(VLOOKUP(B6,BDD!$A$4:$G$2030,7,0)*C6,"")</f>
        <v/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12.712319999999998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13.192319999999999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4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918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387</v>
      </c>
      <c r="C5" s="61">
        <v>24</v>
      </c>
      <c r="D5" s="62">
        <f>IFERROR(VLOOKUP(B5,BDD!$A$4:$G$2030,7,0)*C5,"")</f>
        <v>12.712319999999998</v>
      </c>
      <c r="E5" t="s">
        <v>864</v>
      </c>
    </row>
    <row r="6" spans="2:10" ht="27" customHeight="1" thickBot="1" x14ac:dyDescent="0.3">
      <c r="B6" s="63"/>
      <c r="C6" s="64"/>
      <c r="D6" s="62" t="str">
        <f>IFERROR(VLOOKUP(B6,BDD!$A$4:$G$2030,7,0)*C6,"")</f>
        <v/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12.712319999999998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13.192319999999999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5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919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387</v>
      </c>
      <c r="C5" s="61">
        <v>4</v>
      </c>
      <c r="D5" s="62">
        <f>IFERROR(VLOOKUP(B5,BDD!$A$4:$G$2030,7,0)*C5,"")</f>
        <v>2.1187199999999997</v>
      </c>
      <c r="E5" t="s">
        <v>864</v>
      </c>
    </row>
    <row r="6" spans="2:10" ht="27" customHeight="1" thickBot="1" x14ac:dyDescent="0.3">
      <c r="B6" s="63" t="s">
        <v>405</v>
      </c>
      <c r="C6" s="64">
        <v>300</v>
      </c>
      <c r="D6" s="62">
        <f>IFERROR(VLOOKUP(B6,BDD!$A$4:$G$2030,7,0)*C6,"")</f>
        <v>15.57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17.68872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18.16872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6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920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405</v>
      </c>
      <c r="C5" s="61">
        <v>400</v>
      </c>
      <c r="D5" s="62">
        <f>IFERROR(VLOOKUP(B5,BDD!$A$4:$G$2030,7,0)*C5,"")</f>
        <v>20.76</v>
      </c>
      <c r="E5" t="s">
        <v>864</v>
      </c>
    </row>
    <row r="6" spans="2:10" ht="27" customHeight="1" thickBot="1" x14ac:dyDescent="0.3">
      <c r="B6" s="63"/>
      <c r="C6" s="64"/>
      <c r="D6" s="62" t="str">
        <f>IFERROR(VLOOKUP(B6,BDD!$A$4:$G$2030,7,0)*C6,"")</f>
        <v/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20.76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21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7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923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921</v>
      </c>
      <c r="C5" s="61">
        <v>32</v>
      </c>
      <c r="D5" s="62">
        <f>IFERROR(VLOOKUP(B5,BDD!$A$4:$G$2030,7,0)*C5,"")</f>
        <v>15.624000000000001</v>
      </c>
      <c r="E5" t="s">
        <v>864</v>
      </c>
    </row>
    <row r="6" spans="2:10" ht="27" customHeight="1" thickBot="1" x14ac:dyDescent="0.3">
      <c r="B6" s="63"/>
      <c r="C6" s="64"/>
      <c r="D6" s="62" t="str">
        <f>IFERROR(VLOOKUP(B6,BDD!$A$4:$G$2030,7,0)*C6,"")</f>
        <v/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15.624000000000001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15.864000000000001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8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924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921</v>
      </c>
      <c r="C5" s="61">
        <v>32</v>
      </c>
      <c r="D5" s="62">
        <f>IFERROR(VLOOKUP(B5,BDD!$A$4:$G$2030,7,0)*C5,"")</f>
        <v>15.624000000000001</v>
      </c>
      <c r="E5" t="s">
        <v>864</v>
      </c>
    </row>
    <row r="6" spans="2:10" ht="27" customHeight="1" thickBot="1" x14ac:dyDescent="0.3">
      <c r="B6" s="63"/>
      <c r="C6" s="64"/>
      <c r="D6" s="62" t="str">
        <f>IFERROR(VLOOKUP(B6,BDD!$A$4:$G$2030,7,0)*C6,"")</f>
        <v/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15.624000000000001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15.864000000000001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9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934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921</v>
      </c>
      <c r="C5" s="61">
        <v>32</v>
      </c>
      <c r="D5" s="62">
        <f>IFERROR(VLOOKUP(B5,BDD!$A$4:$G$2030,7,0)*C5,"")</f>
        <v>15.624000000000001</v>
      </c>
      <c r="E5" t="s">
        <v>864</v>
      </c>
    </row>
    <row r="6" spans="2:10" ht="27" customHeight="1" thickBot="1" x14ac:dyDescent="0.3">
      <c r="B6" s="63"/>
      <c r="C6" s="64"/>
      <c r="D6" s="62" t="str">
        <f>IFERROR(VLOOKUP(B6,BDD!$A$4:$G$2030,7,0)*C6,"")</f>
        <v/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15.624000000000001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15.864000000000001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0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925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921</v>
      </c>
      <c r="C5" s="61">
        <v>32</v>
      </c>
      <c r="D5" s="62">
        <f>IFERROR(VLOOKUP(B5,BDD!$A$4:$G$2030,7,0)*C5,"")</f>
        <v>15.624000000000001</v>
      </c>
      <c r="E5" t="s">
        <v>864</v>
      </c>
    </row>
    <row r="6" spans="2:10" ht="27" customHeight="1" thickBot="1" x14ac:dyDescent="0.3">
      <c r="B6" s="63"/>
      <c r="C6" s="64"/>
      <c r="D6" s="62" t="str">
        <f>IFERROR(VLOOKUP(B6,BDD!$A$4:$G$2030,7,0)*C6,"")</f>
        <v/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15.624000000000001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15.864000000000001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1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926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921</v>
      </c>
      <c r="C5" s="61">
        <v>32</v>
      </c>
      <c r="D5" s="62">
        <f>IFERROR(VLOOKUP(B5,BDD!$A$4:$G$2030,7,0)*C5,"")</f>
        <v>15.624000000000001</v>
      </c>
      <c r="E5" t="s">
        <v>864</v>
      </c>
    </row>
    <row r="6" spans="2:10" ht="27" customHeight="1" thickBot="1" x14ac:dyDescent="0.3">
      <c r="B6" s="63"/>
      <c r="C6" s="64"/>
      <c r="D6" s="62" t="str">
        <f>IFERROR(VLOOKUP(B6,BDD!$A$4:$G$2030,7,0)*C6,"")</f>
        <v/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15.624000000000001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15.864000000000001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2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927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921</v>
      </c>
      <c r="C5" s="61">
        <v>32</v>
      </c>
      <c r="D5" s="62">
        <f>IFERROR(VLOOKUP(B5,BDD!$A$4:$G$2030,7,0)*C5,"")</f>
        <v>15.624000000000001</v>
      </c>
      <c r="E5" t="s">
        <v>864</v>
      </c>
    </row>
    <row r="6" spans="2:10" ht="27" customHeight="1" thickBot="1" x14ac:dyDescent="0.3">
      <c r="B6" s="63"/>
      <c r="C6" s="64"/>
      <c r="D6" s="62" t="str">
        <f>IFERROR(VLOOKUP(B6,BDD!$A$4:$G$2030,7,0)*C6,"")</f>
        <v/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15.624000000000001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15.864000000000001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3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928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921</v>
      </c>
      <c r="C5" s="61">
        <v>8</v>
      </c>
      <c r="D5" s="62">
        <f>IFERROR(VLOOKUP(B5,BDD!$A$4:$G$2030,7,0)*C5,"")</f>
        <v>3.9060000000000001</v>
      </c>
      <c r="E5" t="s">
        <v>864</v>
      </c>
    </row>
    <row r="6" spans="2:10" ht="27" customHeight="1" thickBot="1" x14ac:dyDescent="0.3">
      <c r="B6" s="63" t="s">
        <v>258</v>
      </c>
      <c r="C6" s="64">
        <v>200</v>
      </c>
      <c r="D6" s="62">
        <f>IFERROR(VLOOKUP(B6,BDD!$A$4:$G$2030,7,0)*C6,"")</f>
        <v>17.928000000000001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21.834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22.073999999999998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4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929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258</v>
      </c>
      <c r="C5" s="61">
        <v>100</v>
      </c>
      <c r="D5" s="62">
        <f>IFERROR(VLOOKUP(B5,BDD!$A$4:$G$2030,7,0)*C5,"")</f>
        <v>8.9640000000000004</v>
      </c>
      <c r="E5" t="s">
        <v>864</v>
      </c>
    </row>
    <row r="6" spans="2:10" ht="27" customHeight="1" thickBot="1" x14ac:dyDescent="0.3">
      <c r="B6" s="63" t="s">
        <v>252</v>
      </c>
      <c r="C6" s="64">
        <v>200</v>
      </c>
      <c r="D6" s="62">
        <f>IFERROR(VLOOKUP(B6,BDD!$A$4:$G$2030,7,0)*C6,"")</f>
        <v>4.7759999999999998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13.74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14.22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5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930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218</v>
      </c>
      <c r="C5" s="61">
        <v>30</v>
      </c>
      <c r="D5" s="62">
        <f>IFERROR(VLOOKUP(B5,BDD!$A$4:$G$2030,7,0)*C5,"")</f>
        <v>7.8119999999999994</v>
      </c>
      <c r="E5" t="s">
        <v>864</v>
      </c>
    </row>
    <row r="6" spans="2:10" ht="27" customHeight="1" thickBot="1" x14ac:dyDescent="0.3">
      <c r="B6" s="63" t="s">
        <v>213</v>
      </c>
      <c r="C6" s="64">
        <v>50</v>
      </c>
      <c r="D6" s="62">
        <f>IFERROR(VLOOKUP(B6,BDD!$A$4:$G$2030,7,0)*C6,"")</f>
        <v>8.0019999999999989</v>
      </c>
      <c r="E6" t="s">
        <v>864</v>
      </c>
    </row>
    <row r="7" spans="2:10" ht="27" customHeight="1" thickBot="1" x14ac:dyDescent="0.3">
      <c r="B7" s="65" t="s">
        <v>783</v>
      </c>
      <c r="C7" s="61">
        <v>40</v>
      </c>
      <c r="D7" s="62">
        <f>IFERROR(VLOOKUP(B7,BDD!$A$4:$G$2030,7,0)*C7,"")</f>
        <v>0.71639999999999993</v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16.530399999999997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17.010399999999997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6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931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385</v>
      </c>
      <c r="C5" s="61">
        <v>15</v>
      </c>
      <c r="D5" s="62">
        <f>IFERROR(VLOOKUP(B5,BDD!$A$4:$G$2030,7,0)*C5,"")</f>
        <v>6.8150999999999993</v>
      </c>
      <c r="E5" t="s">
        <v>864</v>
      </c>
    </row>
    <row r="6" spans="2:10" ht="27" customHeight="1" thickBot="1" x14ac:dyDescent="0.3">
      <c r="B6" s="63" t="s">
        <v>783</v>
      </c>
      <c r="C6" s="64">
        <v>160</v>
      </c>
      <c r="D6" s="62">
        <f>IFERROR(VLOOKUP(B6,BDD!$A$4:$G$2030,7,0)*C6,"")</f>
        <v>2.8655999999999997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9.6806999999999981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10.160699999999999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7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932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383</v>
      </c>
      <c r="C5" s="61">
        <v>50</v>
      </c>
      <c r="D5" s="62">
        <f>IFERROR(VLOOKUP(B5,BDD!$A$4:$G$2030,7,0)*C5,"")</f>
        <v>10.455</v>
      </c>
      <c r="E5" t="s">
        <v>864</v>
      </c>
    </row>
    <row r="6" spans="2:10" ht="27" customHeight="1" thickBot="1" x14ac:dyDescent="0.3">
      <c r="B6" s="63" t="s">
        <v>783</v>
      </c>
      <c r="C6" s="64">
        <v>100</v>
      </c>
      <c r="D6" s="62">
        <f>IFERROR(VLOOKUP(B6,BDD!$A$4:$G$2030,7,0)*C6,"")</f>
        <v>1.7909999999999999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12.246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12.726000000000001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8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933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383</v>
      </c>
      <c r="C5" s="61">
        <v>50</v>
      </c>
      <c r="D5" s="62">
        <f>IFERROR(VLOOKUP(B5,BDD!$A$4:$G$2030,7,0)*C5,"")</f>
        <v>10.455</v>
      </c>
      <c r="E5" t="s">
        <v>864</v>
      </c>
    </row>
    <row r="6" spans="2:10" ht="27" customHeight="1" thickBot="1" x14ac:dyDescent="0.3">
      <c r="B6" s="63" t="s">
        <v>783</v>
      </c>
      <c r="C6" s="64">
        <v>100</v>
      </c>
      <c r="D6" s="62">
        <f>IFERROR(VLOOKUP(B6,BDD!$A$4:$G$2030,7,0)*C6,"")</f>
        <v>1.7909999999999999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12.246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12.726000000000001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9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935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79</v>
      </c>
      <c r="C5" s="61">
        <v>200</v>
      </c>
      <c r="D5" s="62">
        <f>IFERROR(VLOOKUP(B5,BDD!$A$4:$G$2030,7,0)*C5,"")</f>
        <v>2.996</v>
      </c>
      <c r="E5" t="s">
        <v>864</v>
      </c>
    </row>
    <row r="6" spans="2:10" ht="27" customHeight="1" thickBot="1" x14ac:dyDescent="0.3">
      <c r="B6" s="63" t="s">
        <v>254</v>
      </c>
      <c r="C6" s="64">
        <v>100</v>
      </c>
      <c r="D6" s="62">
        <f>IFERROR(VLOOKUP(B6,BDD!$A$4:$G$2030,7,0)*C6,"")</f>
        <v>13.004999999999999</v>
      </c>
      <c r="E6" t="s">
        <v>864</v>
      </c>
    </row>
    <row r="7" spans="2:10" ht="27" customHeight="1" thickBot="1" x14ac:dyDescent="0.3">
      <c r="B7" s="65" t="s">
        <v>783</v>
      </c>
      <c r="C7" s="61">
        <v>80</v>
      </c>
      <c r="D7" s="62">
        <f>IFERROR(VLOOKUP(B7,BDD!$A$4:$G$2030,7,0)*C7,"")</f>
        <v>1.4327999999999999</v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17.433799999999998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17.913799999999998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0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936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213</v>
      </c>
      <c r="C5" s="61">
        <v>74</v>
      </c>
      <c r="D5" s="62">
        <f>IFERROR(VLOOKUP(B5,BDD!$A$4:$G$2030,7,0)*C5,"")</f>
        <v>11.84296</v>
      </c>
      <c r="E5" t="s">
        <v>864</v>
      </c>
    </row>
    <row r="6" spans="2:10" ht="27" customHeight="1" thickBot="1" x14ac:dyDescent="0.3">
      <c r="B6" s="63" t="s">
        <v>231</v>
      </c>
      <c r="C6" s="64">
        <v>100</v>
      </c>
      <c r="D6" s="62">
        <f>IFERROR(VLOOKUP(B6,BDD!$A$4:$G$2030,7,0)*C6,"")</f>
        <v>4.0920000000000005</v>
      </c>
      <c r="E6" t="s">
        <v>864</v>
      </c>
    </row>
    <row r="7" spans="2:10" ht="27" customHeight="1" thickBot="1" x14ac:dyDescent="0.3">
      <c r="B7" s="65" t="s">
        <v>364</v>
      </c>
      <c r="C7" s="61">
        <v>50</v>
      </c>
      <c r="D7" s="62">
        <f>IFERROR(VLOOKUP(B7,BDD!$A$4:$G$2030,7,0)*C7,"")</f>
        <v>0.748</v>
      </c>
      <c r="E7" t="s">
        <v>864</v>
      </c>
      <c r="J7" t="s">
        <v>772</v>
      </c>
    </row>
    <row r="8" spans="2:10" ht="27" customHeight="1" thickBot="1" x14ac:dyDescent="0.3">
      <c r="B8" s="65" t="s">
        <v>783</v>
      </c>
      <c r="C8" s="61">
        <v>80</v>
      </c>
      <c r="D8" s="62">
        <f>IFERROR(VLOOKUP(B8,BDD!$A$4:$G$2030,7,0)*C8,"")</f>
        <v>1.4327999999999999</v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18.115760000000002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18.595760000000002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1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938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55</v>
      </c>
      <c r="C5" s="61">
        <v>23</v>
      </c>
      <c r="D5" s="62">
        <f>IFERROR(VLOOKUP(B5,BDD!$A$4:$G$2030,7,0)*C5,"")</f>
        <v>4.0401799999999994</v>
      </c>
      <c r="E5" t="s">
        <v>864</v>
      </c>
    </row>
    <row r="6" spans="2:10" ht="27" customHeight="1" thickBot="1" x14ac:dyDescent="0.3">
      <c r="B6" s="63" t="s">
        <v>937</v>
      </c>
      <c r="C6" s="64">
        <v>100</v>
      </c>
      <c r="D6" s="62">
        <f>IFERROR(VLOOKUP(B6,BDD!$A$4:$G$2030,7,0)*C6,"")</f>
        <v>1.355</v>
      </c>
      <c r="E6" t="s">
        <v>864</v>
      </c>
    </row>
    <row r="7" spans="2:10" ht="27" customHeight="1" thickBot="1" x14ac:dyDescent="0.3">
      <c r="B7" s="65" t="s">
        <v>9</v>
      </c>
      <c r="C7" s="61">
        <v>100</v>
      </c>
      <c r="D7" s="62">
        <f>IFERROR(VLOOKUP(B7,BDD!$A$4:$G$2030,7,0)*C7,"")</f>
        <v>4.93</v>
      </c>
      <c r="E7" t="s">
        <v>864</v>
      </c>
      <c r="J7" t="s">
        <v>772</v>
      </c>
    </row>
    <row r="8" spans="2:10" ht="27" customHeight="1" thickBot="1" x14ac:dyDescent="0.3">
      <c r="B8" s="65" t="s">
        <v>783</v>
      </c>
      <c r="C8" s="61">
        <v>280</v>
      </c>
      <c r="D8" s="62">
        <f>IFERROR(VLOOKUP(B8,BDD!$A$4:$G$2030,7,0)*C8,"")</f>
        <v>5.0147999999999993</v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15.339979999999999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15.819979999999999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2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940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27</v>
      </c>
      <c r="C5" s="61">
        <v>150</v>
      </c>
      <c r="D5" s="62">
        <f>IFERROR(VLOOKUP(B5,BDD!$A$4:$G$2030,7,0)*C5,"")</f>
        <v>5.3220000000000001</v>
      </c>
      <c r="E5" t="s">
        <v>864</v>
      </c>
    </row>
    <row r="6" spans="2:10" ht="27" customHeight="1" thickBot="1" x14ac:dyDescent="0.3">
      <c r="B6" s="63" t="s">
        <v>783</v>
      </c>
      <c r="C6" s="64">
        <v>280</v>
      </c>
      <c r="D6" s="62">
        <f>IFERROR(VLOOKUP(B6,BDD!$A$4:$G$2030,7,0)*C6,"")</f>
        <v>5.0147999999999993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10.3368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10.816800000000001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3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941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33</v>
      </c>
      <c r="C5" s="61">
        <v>100</v>
      </c>
      <c r="D5" s="62">
        <f>IFERROR(VLOOKUP(B5,BDD!$A$4:$G$2030,7,0)*C5,"")</f>
        <v>3.3520000000000003</v>
      </c>
      <c r="E5" t="s">
        <v>864</v>
      </c>
    </row>
    <row r="6" spans="2:10" ht="27" customHeight="1" thickBot="1" x14ac:dyDescent="0.3">
      <c r="B6" s="63" t="s">
        <v>783</v>
      </c>
      <c r="C6" s="64">
        <v>320</v>
      </c>
      <c r="D6" s="62">
        <f>IFERROR(VLOOKUP(B6,BDD!$A$4:$G$2030,7,0)*C6,"")</f>
        <v>5.7311999999999994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9.0831999999999997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9.5632000000000001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4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942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121</v>
      </c>
      <c r="C5" s="61">
        <v>100</v>
      </c>
      <c r="D5" s="62">
        <f>IFERROR(VLOOKUP(B5,BDD!$A$4:$G$2030,7,0)*C5,"")</f>
        <v>1.04</v>
      </c>
      <c r="E5" t="s">
        <v>864</v>
      </c>
    </row>
    <row r="6" spans="2:10" ht="27" customHeight="1" thickBot="1" x14ac:dyDescent="0.3">
      <c r="B6" s="63" t="s">
        <v>145</v>
      </c>
      <c r="C6" s="64">
        <v>300</v>
      </c>
      <c r="D6" s="62">
        <f>IFERROR(VLOOKUP(B6,BDD!$A$4:$G$2030,7,0)*C6,"")</f>
        <v>12.725999999999999</v>
      </c>
      <c r="E6" t="s">
        <v>864</v>
      </c>
    </row>
    <row r="7" spans="2:10" ht="27" customHeight="1" thickBot="1" x14ac:dyDescent="0.3">
      <c r="B7" s="65" t="s">
        <v>783</v>
      </c>
      <c r="C7" s="61">
        <v>160</v>
      </c>
      <c r="D7" s="62">
        <f>IFERROR(VLOOKUP(B7,BDD!$A$4:$G$2030,7,0)*C7,"")</f>
        <v>2.8655999999999997</v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16.631599999999999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17.111599999999999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5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943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944</v>
      </c>
      <c r="C5" s="61">
        <v>600</v>
      </c>
      <c r="D5" s="62">
        <f>IFERROR(VLOOKUP(B5,BDD!$A$4:$G$2030,7,0)*C5,"")</f>
        <v>10.41</v>
      </c>
      <c r="E5" t="s">
        <v>864</v>
      </c>
    </row>
    <row r="6" spans="2:10" ht="27" customHeight="1" thickBot="1" x14ac:dyDescent="0.3">
      <c r="B6" s="63" t="s">
        <v>783</v>
      </c>
      <c r="C6" s="64">
        <v>240</v>
      </c>
      <c r="D6" s="62">
        <f>IFERROR(VLOOKUP(B6,BDD!$A$4:$G$2030,7,0)*C6,"")</f>
        <v>4.2984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14.708400000000001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15.188400000000001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6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945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129</v>
      </c>
      <c r="C5" s="61">
        <v>200</v>
      </c>
      <c r="D5" s="62">
        <f>IFERROR(VLOOKUP(B5,BDD!$A$4:$G$2030,7,0)*C5,"")</f>
        <v>1.9399999999999997</v>
      </c>
      <c r="E5" t="s">
        <v>864</v>
      </c>
    </row>
    <row r="6" spans="2:10" ht="27" customHeight="1" thickBot="1" x14ac:dyDescent="0.3">
      <c r="B6" s="63" t="s">
        <v>97</v>
      </c>
      <c r="C6" s="64">
        <v>200</v>
      </c>
      <c r="D6" s="62">
        <f>IFERROR(VLOOKUP(B6,BDD!$A$4:$G$2030,7,0)*C6,"")</f>
        <v>2.92</v>
      </c>
      <c r="E6" t="s">
        <v>864</v>
      </c>
    </row>
    <row r="7" spans="2:10" ht="27" customHeight="1" thickBot="1" x14ac:dyDescent="0.3">
      <c r="B7" s="65" t="s">
        <v>131</v>
      </c>
      <c r="C7" s="61">
        <v>200</v>
      </c>
      <c r="D7" s="62">
        <f>IFERROR(VLOOKUP(B7,BDD!$A$4:$G$2030,7,0)*C7,"")</f>
        <v>3.3840000000000003</v>
      </c>
      <c r="E7" t="s">
        <v>864</v>
      </c>
      <c r="J7" t="s">
        <v>772</v>
      </c>
    </row>
    <row r="8" spans="2:10" ht="27" customHeight="1" thickBot="1" x14ac:dyDescent="0.3">
      <c r="B8" s="65" t="s">
        <v>783</v>
      </c>
      <c r="C8" s="61">
        <v>160</v>
      </c>
      <c r="D8" s="62">
        <f>IFERROR(VLOOKUP(B8,BDD!$A$4:$G$2030,7,0)*C8,"")</f>
        <v>2.8655999999999997</v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11.1096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11.589600000000001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7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946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411</v>
      </c>
      <c r="C5" s="61">
        <v>4</v>
      </c>
      <c r="D5" s="62">
        <f>IFERROR(VLOOKUP(B5,BDD!$A$4:$G$2030,7,0)*C5,"")</f>
        <v>4.9406400000000001</v>
      </c>
      <c r="E5" t="s">
        <v>864</v>
      </c>
    </row>
    <row r="6" spans="2:10" ht="27" customHeight="1" thickBot="1" x14ac:dyDescent="0.3">
      <c r="B6" s="63" t="s">
        <v>407</v>
      </c>
      <c r="C6" s="64">
        <v>100</v>
      </c>
      <c r="D6" s="62">
        <f>IFERROR(VLOOKUP(B6,BDD!$A$4:$G$2030,7,0)*C6,"")</f>
        <v>3.8520000000000008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8.7926400000000005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9.2726400000000009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8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974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411</v>
      </c>
      <c r="C5" s="61">
        <v>4</v>
      </c>
      <c r="D5" s="62">
        <f>IFERROR(VLOOKUP(B5,BDD!$A$4:$G$2030,7,0)*C5,"")</f>
        <v>4.9406400000000001</v>
      </c>
      <c r="E5" t="s">
        <v>864</v>
      </c>
    </row>
    <row r="6" spans="2:10" ht="27" customHeight="1" thickBot="1" x14ac:dyDescent="0.3">
      <c r="B6" s="63" t="s">
        <v>407</v>
      </c>
      <c r="C6" s="64">
        <v>50</v>
      </c>
      <c r="D6" s="62">
        <f>IFERROR(VLOOKUP(B6,BDD!$A$4:$G$2030,7,0)*C6,"")</f>
        <v>1.9260000000000004</v>
      </c>
      <c r="E6" t="s">
        <v>864</v>
      </c>
    </row>
    <row r="7" spans="2:10" ht="27" customHeight="1" thickBot="1" x14ac:dyDescent="0.3">
      <c r="B7" s="65" t="s">
        <v>262</v>
      </c>
      <c r="C7" s="61">
        <v>40</v>
      </c>
      <c r="D7" s="62">
        <f>IFERROR(VLOOKUP(B7,BDD!$A$4:$G$2030,7,0)*C7,"")</f>
        <v>2.2256</v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9.0922400000000003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9.5722400000000007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9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948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411</v>
      </c>
      <c r="C5" s="61">
        <v>4</v>
      </c>
      <c r="D5" s="62">
        <f>IFERROR(VLOOKUP(B5,BDD!$A$4:$G$2030,7,0)*C5,"")</f>
        <v>4.9406400000000001</v>
      </c>
      <c r="E5" t="s">
        <v>864</v>
      </c>
    </row>
    <row r="6" spans="2:10" ht="27" customHeight="1" thickBot="1" x14ac:dyDescent="0.3">
      <c r="B6" s="63" t="s">
        <v>262</v>
      </c>
      <c r="C6" s="64">
        <v>80</v>
      </c>
      <c r="D6" s="62">
        <f>IFERROR(VLOOKUP(B6,BDD!$A$4:$G$2030,7,0)*C6,"")</f>
        <v>4.4512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9.3918400000000002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9.8718400000000006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0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949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411</v>
      </c>
      <c r="C5" s="61">
        <v>4</v>
      </c>
      <c r="D5" s="62">
        <f>IFERROR(VLOOKUP(B5,BDD!$A$4:$G$2030,7,0)*C5,"")</f>
        <v>4.9406400000000001</v>
      </c>
      <c r="E5" t="s">
        <v>864</v>
      </c>
    </row>
    <row r="6" spans="2:10" ht="27" customHeight="1" thickBot="1" x14ac:dyDescent="0.3">
      <c r="B6" s="63" t="s">
        <v>262</v>
      </c>
      <c r="C6" s="64">
        <v>80</v>
      </c>
      <c r="D6" s="62">
        <f>IFERROR(VLOOKUP(B6,BDD!$A$4:$G$2030,7,0)*C6,"")</f>
        <v>4.4512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9.3918400000000002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9.8718400000000006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1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950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411</v>
      </c>
      <c r="C5" s="61">
        <v>4</v>
      </c>
      <c r="D5" s="62">
        <f>IFERROR(VLOOKUP(B5,BDD!$A$4:$G$2030,7,0)*C5,"")</f>
        <v>4.9406400000000001</v>
      </c>
      <c r="E5" t="s">
        <v>864</v>
      </c>
    </row>
    <row r="6" spans="2:10" ht="27" customHeight="1" thickBot="1" x14ac:dyDescent="0.3">
      <c r="B6" s="63" t="s">
        <v>262</v>
      </c>
      <c r="C6" s="64">
        <v>80</v>
      </c>
      <c r="D6" s="62">
        <f>IFERROR(VLOOKUP(B6,BDD!$A$4:$G$2030,7,0)*C6,"")</f>
        <v>4.4512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9.3918400000000002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9.8718400000000006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2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951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411</v>
      </c>
      <c r="C5" s="61">
        <v>4</v>
      </c>
      <c r="D5" s="62">
        <f>IFERROR(VLOOKUP(B5,BDD!$A$4:$G$2030,7,0)*C5,"")</f>
        <v>4.9406400000000001</v>
      </c>
      <c r="E5" t="s">
        <v>864</v>
      </c>
    </row>
    <row r="6" spans="2:10" ht="27" customHeight="1" thickBot="1" x14ac:dyDescent="0.3">
      <c r="B6" s="63" t="s">
        <v>262</v>
      </c>
      <c r="C6" s="64">
        <v>80</v>
      </c>
      <c r="D6" s="62">
        <f>IFERROR(VLOOKUP(B6,BDD!$A$4:$G$2030,7,0)*C6,"")</f>
        <v>4.4512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9.3918400000000002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9.8718400000000006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3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952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411</v>
      </c>
      <c r="C5" s="61">
        <v>1</v>
      </c>
      <c r="D5" s="62">
        <f>IFERROR(VLOOKUP(B5,BDD!$A$4:$G$2030,7,0)*C5,"")</f>
        <v>1.23516</v>
      </c>
      <c r="E5" t="s">
        <v>864</v>
      </c>
    </row>
    <row r="6" spans="2:10" ht="27" customHeight="1" thickBot="1" x14ac:dyDescent="0.3">
      <c r="B6" s="63" t="s">
        <v>262</v>
      </c>
      <c r="C6" s="64">
        <v>120</v>
      </c>
      <c r="D6" s="62">
        <f>IFERROR(VLOOKUP(B6,BDD!$A$4:$G$2030,7,0)*C6,"")</f>
        <v>6.6768000000000001</v>
      </c>
      <c r="E6" t="s">
        <v>864</v>
      </c>
    </row>
    <row r="7" spans="2:10" ht="27" customHeight="1" thickBot="1" x14ac:dyDescent="0.3">
      <c r="B7" s="65" t="s">
        <v>163</v>
      </c>
      <c r="C7" s="61">
        <v>100</v>
      </c>
      <c r="D7" s="62">
        <f>IFERROR(VLOOKUP(B7,BDD!$A$4:$G$2030,7,0)*C7,"")</f>
        <v>0.76600000000000001</v>
      </c>
      <c r="E7" t="s">
        <v>864</v>
      </c>
      <c r="J7" t="s">
        <v>772</v>
      </c>
    </row>
    <row r="8" spans="2:10" ht="27" customHeight="1" thickBot="1" x14ac:dyDescent="0.3">
      <c r="B8" s="65" t="s">
        <v>171</v>
      </c>
      <c r="C8" s="61">
        <v>100</v>
      </c>
      <c r="D8" s="62">
        <f>IFERROR(VLOOKUP(B8,BDD!$A$4:$G$2030,7,0)*C8,"")</f>
        <v>3.6899999999999995</v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12.36796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12.84796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4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953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167</v>
      </c>
      <c r="C5" s="61">
        <v>150</v>
      </c>
      <c r="D5" s="62">
        <f>IFERROR(VLOOKUP(B5,BDD!$A$4:$G$2030,7,0)*C5,"")</f>
        <v>0.97200000000000009</v>
      </c>
      <c r="E5" t="s">
        <v>864</v>
      </c>
    </row>
    <row r="6" spans="2:10" ht="27" customHeight="1" thickBot="1" x14ac:dyDescent="0.3">
      <c r="B6" s="63" t="s">
        <v>270</v>
      </c>
      <c r="C6" s="64">
        <v>50</v>
      </c>
      <c r="D6" s="62">
        <f>IFERROR(VLOOKUP(B6,BDD!$A$4:$G$2030,7,0)*C6,"")</f>
        <v>8.4510000000000005</v>
      </c>
      <c r="E6" t="s">
        <v>864</v>
      </c>
    </row>
    <row r="7" spans="2:10" ht="27" customHeight="1" thickBot="1" x14ac:dyDescent="0.3">
      <c r="B7" s="65" t="s">
        <v>262</v>
      </c>
      <c r="C7" s="61">
        <v>120</v>
      </c>
      <c r="D7" s="62">
        <f>IFERROR(VLOOKUP(B7,BDD!$A$4:$G$2030,7,0)*C7,"")</f>
        <v>6.6768000000000001</v>
      </c>
      <c r="E7" t="s">
        <v>864</v>
      </c>
      <c r="J7" t="s">
        <v>772</v>
      </c>
    </row>
    <row r="8" spans="2:10" ht="27" customHeight="1" thickBot="1" x14ac:dyDescent="0.3">
      <c r="B8" s="65" t="s">
        <v>783</v>
      </c>
      <c r="C8" s="61">
        <v>80</v>
      </c>
      <c r="D8" s="62">
        <f>IFERROR(VLOOKUP(B8,BDD!$A$4:$G$2030,7,0)*C8,"")</f>
        <v>1.4327999999999999</v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17.532600000000002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18.012600000000003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5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954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284</v>
      </c>
      <c r="C5" s="61">
        <v>20</v>
      </c>
      <c r="D5" s="62">
        <f>IFERROR(VLOOKUP(B5,BDD!$A$4:$G$2030,7,0)*C5,"")</f>
        <v>2.9660000000000002</v>
      </c>
      <c r="E5" t="s">
        <v>864</v>
      </c>
    </row>
    <row r="6" spans="2:10" ht="27" customHeight="1" thickBot="1" x14ac:dyDescent="0.3">
      <c r="B6" s="63" t="s">
        <v>300</v>
      </c>
      <c r="C6" s="64">
        <v>150</v>
      </c>
      <c r="D6" s="62">
        <f>IFERROR(VLOOKUP(B6,BDD!$A$4:$G$2030,7,0)*C6,"")</f>
        <v>11.529</v>
      </c>
      <c r="E6" t="s">
        <v>864</v>
      </c>
    </row>
    <row r="7" spans="2:10" ht="27" customHeight="1" thickBot="1" x14ac:dyDescent="0.3">
      <c r="B7" s="65" t="s">
        <v>783</v>
      </c>
      <c r="C7" s="61">
        <v>8</v>
      </c>
      <c r="D7" s="62">
        <f>IFERROR(VLOOKUP(B7,BDD!$A$4:$G$2030,7,0)*C7,"")</f>
        <v>0.14327999999999999</v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14.638280000000002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15.118280000000002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6"/>
  <dimension ref="B2:J23"/>
  <sheetViews>
    <sheetView workbookViewId="0">
      <selection activeCell="K14" sqref="K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955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431</v>
      </c>
      <c r="C5" s="61">
        <v>20</v>
      </c>
      <c r="D5" s="62">
        <f>IFERROR(VLOOKUP(B5,BDD!$A$4:$G$2030,7,0)*C5,"")</f>
        <v>2.5</v>
      </c>
      <c r="E5" t="s">
        <v>864</v>
      </c>
    </row>
    <row r="6" spans="2:10" ht="27" customHeight="1" thickBot="1" x14ac:dyDescent="0.3">
      <c r="B6" s="63" t="s">
        <v>956</v>
      </c>
      <c r="C6" s="64">
        <v>100</v>
      </c>
      <c r="D6" s="62">
        <f>IFERROR(VLOOKUP(B6,BDD!$A$4:$G$2030,7,0)*C6,"")</f>
        <v>5.89</v>
      </c>
      <c r="E6" t="s">
        <v>864</v>
      </c>
    </row>
    <row r="7" spans="2:10" ht="27" customHeight="1" thickBot="1" x14ac:dyDescent="0.3">
      <c r="B7" s="65" t="s">
        <v>783</v>
      </c>
      <c r="C7" s="61">
        <v>320</v>
      </c>
      <c r="D7" s="62">
        <f>IFERROR(VLOOKUP(B7,BDD!$A$4:$G$2030,7,0)*C7,"")</f>
        <v>5.7311999999999994</v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14.1212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14.6012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7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957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417</v>
      </c>
      <c r="C5" s="61">
        <v>4</v>
      </c>
      <c r="D5" s="62">
        <f>IFERROR(VLOOKUP(B5,BDD!$A$4:$G$2030,7,0)*C5,"")</f>
        <v>4.9406400000000001</v>
      </c>
      <c r="E5" t="s">
        <v>864</v>
      </c>
    </row>
    <row r="6" spans="2:10" ht="27" customHeight="1" thickBot="1" x14ac:dyDescent="0.3">
      <c r="B6" s="63" t="s">
        <v>783</v>
      </c>
      <c r="C6" s="64">
        <v>160</v>
      </c>
      <c r="D6" s="62">
        <f>IFERROR(VLOOKUP(B6,BDD!$A$4:$G$2030,7,0)*C6,"")</f>
        <v>2.8655999999999997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7.8062399999999998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8.2862399999999994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8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966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417</v>
      </c>
      <c r="C5" s="61">
        <v>4</v>
      </c>
      <c r="D5" s="62">
        <f>IFERROR(VLOOKUP(B5,BDD!$A$4:$G$2030,7,0)*C5,"")</f>
        <v>4.9406400000000001</v>
      </c>
      <c r="E5" t="s">
        <v>864</v>
      </c>
    </row>
    <row r="6" spans="2:10" ht="27" customHeight="1" thickBot="1" x14ac:dyDescent="0.3">
      <c r="B6" s="63" t="s">
        <v>783</v>
      </c>
      <c r="C6" s="64">
        <v>160</v>
      </c>
      <c r="D6" s="62">
        <f>IFERROR(VLOOKUP(B6,BDD!$A$4:$G$2030,7,0)*C6,"")</f>
        <v>2.8655999999999997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7.8062399999999998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8.2862399999999994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9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965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417</v>
      </c>
      <c r="C5" s="61">
        <v>4</v>
      </c>
      <c r="D5" s="62">
        <f>IFERROR(VLOOKUP(B5,BDD!$A$4:$G$2030,7,0)*C5,"")</f>
        <v>4.9406400000000001</v>
      </c>
      <c r="E5" t="s">
        <v>864</v>
      </c>
    </row>
    <row r="6" spans="2:10" ht="27" customHeight="1" thickBot="1" x14ac:dyDescent="0.3">
      <c r="B6" s="63" t="s">
        <v>783</v>
      </c>
      <c r="C6" s="64">
        <v>160</v>
      </c>
      <c r="D6" s="62">
        <f>IFERROR(VLOOKUP(B6,BDD!$A$4:$G$2030,7,0)*C6,"")</f>
        <v>2.8655999999999997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7.8062399999999998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8.2862399999999994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0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964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417</v>
      </c>
      <c r="C5" s="61">
        <v>4</v>
      </c>
      <c r="D5" s="62">
        <f>IFERROR(VLOOKUP(B5,BDD!$A$4:$G$2030,7,0)*C5,"")</f>
        <v>4.9406400000000001</v>
      </c>
      <c r="E5" t="s">
        <v>864</v>
      </c>
    </row>
    <row r="6" spans="2:10" ht="27" customHeight="1" thickBot="1" x14ac:dyDescent="0.3">
      <c r="B6" s="63" t="s">
        <v>783</v>
      </c>
      <c r="C6" s="64">
        <v>160</v>
      </c>
      <c r="D6" s="62">
        <f>IFERROR(VLOOKUP(B6,BDD!$A$4:$G$2030,7,0)*C6,"")</f>
        <v>2.8655999999999997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7.8062399999999998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8.2862399999999994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1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963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417</v>
      </c>
      <c r="C5" s="61">
        <v>4</v>
      </c>
      <c r="D5" s="62">
        <f>IFERROR(VLOOKUP(B5,BDD!$A$4:$G$2030,7,0)*C5,"")</f>
        <v>4.9406400000000001</v>
      </c>
      <c r="E5" t="s">
        <v>864</v>
      </c>
    </row>
    <row r="6" spans="2:10" ht="27" customHeight="1" thickBot="1" x14ac:dyDescent="0.3">
      <c r="B6" s="63" t="s">
        <v>783</v>
      </c>
      <c r="C6" s="64">
        <v>160</v>
      </c>
      <c r="D6" s="62">
        <f>IFERROR(VLOOKUP(B6,BDD!$A$4:$G$2030,7,0)*C6,"")</f>
        <v>2.8655999999999997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7.8062399999999998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8.2862399999999994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2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962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417</v>
      </c>
      <c r="C5" s="61">
        <v>4</v>
      </c>
      <c r="D5" s="62">
        <f>IFERROR(VLOOKUP(B5,BDD!$A$4:$G$2030,7,0)*C5,"")</f>
        <v>4.9406400000000001</v>
      </c>
      <c r="E5" t="s">
        <v>864</v>
      </c>
    </row>
    <row r="6" spans="2:10" ht="27" customHeight="1" thickBot="1" x14ac:dyDescent="0.3">
      <c r="B6" s="63" t="s">
        <v>783</v>
      </c>
      <c r="C6" s="64">
        <v>48</v>
      </c>
      <c r="D6" s="62">
        <f>IFERROR(VLOOKUP(B6,BDD!$A$4:$G$2030,7,0)*C6,"")</f>
        <v>0.85968</v>
      </c>
      <c r="E6" t="s">
        <v>864</v>
      </c>
    </row>
    <row r="7" spans="2:10" ht="27" customHeight="1" thickBot="1" x14ac:dyDescent="0.3">
      <c r="B7" s="65" t="s">
        <v>182</v>
      </c>
      <c r="C7" s="61">
        <v>100</v>
      </c>
      <c r="D7" s="62">
        <f>IFERROR(VLOOKUP(B7,BDD!$A$4:$G$2030,7,0)*C7,"")</f>
        <v>5.5380000000000003</v>
      </c>
      <c r="E7" t="s">
        <v>864</v>
      </c>
      <c r="J7" t="s">
        <v>772</v>
      </c>
    </row>
    <row r="8" spans="2:10" ht="27" customHeight="1" thickBot="1" x14ac:dyDescent="0.3">
      <c r="B8" s="65" t="s">
        <v>713</v>
      </c>
      <c r="C8" s="61">
        <v>25</v>
      </c>
      <c r="D8" s="62">
        <f>IFERROR(VLOOKUP(B8,BDD!$A$4:$G$2030,7,0)*C8,"")</f>
        <v>1.212</v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12.550319999999999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13.03032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3"/>
  <dimension ref="B2:J23"/>
  <sheetViews>
    <sheetView workbookViewId="0">
      <selection activeCell="D5" activeCellId="1" sqref="D5:D14 D5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967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417</v>
      </c>
      <c r="C5" s="61">
        <v>4</v>
      </c>
      <c r="D5" s="62">
        <f>IFERROR(VLOOKUP(B5,BDD!$A$4:$G$2030,7,0)*C5,"")</f>
        <v>4.9406400000000001</v>
      </c>
      <c r="E5" t="s">
        <v>864</v>
      </c>
    </row>
    <row r="6" spans="2:10" ht="27" customHeight="1" thickBot="1" x14ac:dyDescent="0.3">
      <c r="B6" s="63" t="s">
        <v>182</v>
      </c>
      <c r="C6" s="64">
        <v>100</v>
      </c>
      <c r="D6" s="62">
        <f>IFERROR(VLOOKUP(B6,BDD!$A$4:$G$2030,7,0)*C6,"")</f>
        <v>5.5380000000000003</v>
      </c>
      <c r="E6" t="s">
        <v>864</v>
      </c>
    </row>
    <row r="7" spans="2:10" ht="27" customHeight="1" thickBot="1" x14ac:dyDescent="0.3">
      <c r="B7" s="65" t="s">
        <v>713</v>
      </c>
      <c r="C7" s="61">
        <v>25</v>
      </c>
      <c r="D7" s="62">
        <f>IFERROR(VLOOKUP(B7,BDD!$A$4:$G$2030,7,0)*C7,"")</f>
        <v>1.212</v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11.69064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12.170640000000001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4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968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417</v>
      </c>
      <c r="C5" s="61">
        <v>4</v>
      </c>
      <c r="D5" s="62">
        <f>IFERROR(VLOOKUP(B5,BDD!$A$4:$G$2030,7,0)*C5,"")</f>
        <v>4.9406400000000001</v>
      </c>
      <c r="E5" t="s">
        <v>864</v>
      </c>
    </row>
    <row r="6" spans="2:10" ht="27" customHeight="1" thickBot="1" x14ac:dyDescent="0.3">
      <c r="B6" s="63" t="s">
        <v>182</v>
      </c>
      <c r="C6" s="64">
        <v>100</v>
      </c>
      <c r="D6" s="62">
        <f>IFERROR(VLOOKUP(B6,BDD!$A$4:$G$2030,7,0)*C6,"")</f>
        <v>5.5380000000000003</v>
      </c>
      <c r="E6" t="s">
        <v>864</v>
      </c>
    </row>
    <row r="7" spans="2:10" ht="27" customHeight="1" thickBot="1" x14ac:dyDescent="0.3">
      <c r="B7" s="65" t="s">
        <v>713</v>
      </c>
      <c r="C7" s="61">
        <v>25</v>
      </c>
      <c r="D7" s="62">
        <f>IFERROR(VLOOKUP(B7,BDD!$A$4:$G$2030,7,0)*C7,"")</f>
        <v>1.212</v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11.69064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12.170640000000001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5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969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417</v>
      </c>
      <c r="C5" s="61">
        <v>4</v>
      </c>
      <c r="D5" s="62">
        <f>IFERROR(VLOOKUP(B5,BDD!$A$4:$G$2030,7,0)*C5,"")</f>
        <v>4.9406400000000001</v>
      </c>
      <c r="E5" t="s">
        <v>864</v>
      </c>
    </row>
    <row r="6" spans="2:10" ht="27" customHeight="1" thickBot="1" x14ac:dyDescent="0.3">
      <c r="B6" s="63" t="s">
        <v>713</v>
      </c>
      <c r="C6" s="64">
        <v>60</v>
      </c>
      <c r="D6" s="62">
        <f>IFERROR(VLOOKUP(B6,BDD!$A$4:$G$2030,7,0)*C6,"")</f>
        <v>2.9087999999999998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7.8494399999999995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8.32944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6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970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417</v>
      </c>
      <c r="C5" s="61">
        <v>4</v>
      </c>
      <c r="D5" s="62">
        <f>IFERROR(VLOOKUP(B5,BDD!$A$4:$G$2030,7,0)*C5,"")</f>
        <v>4.9406400000000001</v>
      </c>
      <c r="E5" t="s">
        <v>864</v>
      </c>
    </row>
    <row r="6" spans="2:10" ht="27" customHeight="1" thickBot="1" x14ac:dyDescent="0.3">
      <c r="B6" s="63" t="s">
        <v>713</v>
      </c>
      <c r="C6" s="64">
        <v>65</v>
      </c>
      <c r="D6" s="62">
        <f>IFERROR(VLOOKUP(B6,BDD!$A$4:$G$2030,7,0)*C6,"")</f>
        <v>3.1511999999999998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8.0918399999999995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8.5718399999999999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7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971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417</v>
      </c>
      <c r="C5" s="61">
        <v>4</v>
      </c>
      <c r="D5" s="62">
        <f>IFERROR(VLOOKUP(B5,BDD!$A$4:$G$2030,7,0)*C5,"")</f>
        <v>4.9406400000000001</v>
      </c>
      <c r="E5" t="s">
        <v>864</v>
      </c>
    </row>
    <row r="6" spans="2:10" ht="27" customHeight="1" thickBot="1" x14ac:dyDescent="0.3">
      <c r="B6" s="63" t="s">
        <v>322</v>
      </c>
      <c r="C6" s="64">
        <v>30</v>
      </c>
      <c r="D6" s="62">
        <f>IFERROR(VLOOKUP(B6,BDD!$A$4:$G$2030,7,0)*C6,"")</f>
        <v>3.6246</v>
      </c>
      <c r="E6" t="s">
        <v>864</v>
      </c>
    </row>
    <row r="7" spans="2:10" ht="27" customHeight="1" thickBot="1" x14ac:dyDescent="0.3">
      <c r="B7" s="65" t="s">
        <v>710</v>
      </c>
      <c r="C7" s="61">
        <v>20</v>
      </c>
      <c r="D7" s="62">
        <f>IFERROR(VLOOKUP(B7,BDD!$A$4:$G$2030,7,0)*C7,"")</f>
        <v>2.3839999999999999</v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10.94924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11.42924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8"/>
  <dimension ref="B2:J23"/>
  <sheetViews>
    <sheetView workbookViewId="0">
      <selection activeCell="D5" sqref="D5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972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417</v>
      </c>
      <c r="C5" s="61">
        <v>4</v>
      </c>
      <c r="D5" s="62">
        <f>IFERROR(VLOOKUP(B5,BDD!$A$4:$G$2030,7,0)*C5,"")</f>
        <v>4.9406400000000001</v>
      </c>
      <c r="E5" t="s">
        <v>864</v>
      </c>
    </row>
    <row r="6" spans="2:10" ht="27" customHeight="1" thickBot="1" x14ac:dyDescent="0.3">
      <c r="B6" s="63" t="s">
        <v>710</v>
      </c>
      <c r="C6" s="64">
        <v>50</v>
      </c>
      <c r="D6" s="62">
        <f>IFERROR(VLOOKUP(B6,BDD!$A$4:$G$2030,7,0)*C6,"")</f>
        <v>5.96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10.900639999999999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11.38064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9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973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417</v>
      </c>
      <c r="C5" s="61">
        <v>2</v>
      </c>
      <c r="D5" s="62">
        <f>IFERROR(VLOOKUP(B5,BDD!$A$4:$G$2030,7,0)*C5,"")</f>
        <v>2.4703200000000001</v>
      </c>
      <c r="E5" t="s">
        <v>864</v>
      </c>
    </row>
    <row r="6" spans="2:10" ht="27" customHeight="1" thickBot="1" x14ac:dyDescent="0.3">
      <c r="B6" s="63" t="s">
        <v>475</v>
      </c>
      <c r="C6" s="64">
        <v>20</v>
      </c>
      <c r="D6" s="62">
        <f>IFERROR(VLOOKUP(B6,BDD!$A$4:$G$2030,7,0)*C6,"")</f>
        <v>4.7220000000000004</v>
      </c>
      <c r="E6" t="s">
        <v>864</v>
      </c>
    </row>
    <row r="7" spans="2:10" ht="27" customHeight="1" thickBot="1" x14ac:dyDescent="0.3">
      <c r="B7" s="65" t="s">
        <v>710</v>
      </c>
      <c r="C7" s="61">
        <v>10</v>
      </c>
      <c r="D7" s="62">
        <f>IFERROR(VLOOKUP(B7,BDD!$A$4:$G$2030,7,0)*C7,"")</f>
        <v>1.1919999999999999</v>
      </c>
      <c r="E7" t="s">
        <v>864</v>
      </c>
      <c r="J7" t="s">
        <v>772</v>
      </c>
    </row>
    <row r="8" spans="2:10" ht="27" customHeight="1" thickBot="1" x14ac:dyDescent="0.3">
      <c r="B8" s="65" t="s">
        <v>975</v>
      </c>
      <c r="C8" s="61">
        <v>13</v>
      </c>
      <c r="D8" s="62">
        <f>IFERROR(VLOOKUP(B8,BDD!$A$4:$G$2030,7,0)*C8,"")</f>
        <v>7.2001800000000005</v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15.584500000000002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16.064500000000002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0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981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789</v>
      </c>
      <c r="C5" s="61">
        <v>4</v>
      </c>
      <c r="D5" s="62">
        <f>IFERROR(VLOOKUP(B5,BDD!$A$4:$G$2030,7,0)*C5,"")</f>
        <v>8.7200000000000006</v>
      </c>
      <c r="E5" t="s">
        <v>864</v>
      </c>
    </row>
    <row r="6" spans="2:10" ht="27" customHeight="1" thickBot="1" x14ac:dyDescent="0.3">
      <c r="B6" s="63" t="s">
        <v>979</v>
      </c>
      <c r="C6" s="64">
        <v>10</v>
      </c>
      <c r="D6" s="62">
        <f>IFERROR(VLOOKUP(B6,BDD!$A$4:$G$2030,7,0)*C6,"")</f>
        <v>4.7968000000000002</v>
      </c>
      <c r="E6" t="s">
        <v>864</v>
      </c>
    </row>
    <row r="7" spans="2:10" ht="27" customHeight="1" thickBot="1" x14ac:dyDescent="0.3">
      <c r="B7" s="65" t="s">
        <v>978</v>
      </c>
      <c r="C7" s="61">
        <v>15</v>
      </c>
      <c r="D7" s="62">
        <f>IFERROR(VLOOKUP(B7,BDD!$A$4:$G$2030,7,0)*C7,"")</f>
        <v>4.07775</v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17.594549999999998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18.074549999999999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1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980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789</v>
      </c>
      <c r="C5" s="61">
        <v>4</v>
      </c>
      <c r="D5" s="62">
        <f>IFERROR(VLOOKUP(B5,BDD!$A$4:$G$2030,7,0)*C5,"")</f>
        <v>8.7200000000000006</v>
      </c>
      <c r="E5" t="s">
        <v>864</v>
      </c>
    </row>
    <row r="6" spans="2:10" ht="27" customHeight="1" thickBot="1" x14ac:dyDescent="0.3">
      <c r="B6" s="63" t="s">
        <v>979</v>
      </c>
      <c r="C6" s="64">
        <v>20</v>
      </c>
      <c r="D6" s="62">
        <f>IFERROR(VLOOKUP(B6,BDD!$A$4:$G$2030,7,0)*C6,"")</f>
        <v>9.5936000000000003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18.313600000000001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18.793600000000001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2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982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789</v>
      </c>
      <c r="C5" s="61">
        <v>4</v>
      </c>
      <c r="D5" s="62">
        <f>IFERROR(VLOOKUP(B5,BDD!$A$4:$G$2030,7,0)*C5,"")</f>
        <v>8.7200000000000006</v>
      </c>
      <c r="E5" t="s">
        <v>864</v>
      </c>
    </row>
    <row r="6" spans="2:10" ht="27" customHeight="1" thickBot="1" x14ac:dyDescent="0.3">
      <c r="B6" s="63" t="s">
        <v>979</v>
      </c>
      <c r="C6" s="64">
        <v>20</v>
      </c>
      <c r="D6" s="62">
        <f>IFERROR(VLOOKUP(B6,BDD!$A$4:$G$2030,7,0)*C6,"")</f>
        <v>9.5936000000000003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18.313600000000001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18.793600000000001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3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983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789</v>
      </c>
      <c r="C5" s="61">
        <v>4</v>
      </c>
      <c r="D5" s="62">
        <f>IFERROR(VLOOKUP(B5,BDD!$A$4:$G$2030,7,0)*C5,"")</f>
        <v>8.7200000000000006</v>
      </c>
      <c r="E5" t="s">
        <v>864</v>
      </c>
    </row>
    <row r="6" spans="2:10" ht="27" customHeight="1" thickBot="1" x14ac:dyDescent="0.3">
      <c r="B6" s="63" t="s">
        <v>958</v>
      </c>
      <c r="C6" s="64">
        <v>200</v>
      </c>
      <c r="D6" s="62">
        <f>IFERROR(VLOOKUP(B6,BDD!$A$4:$G$2030,7,0)*C6,"")</f>
        <v>6.620000000000001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15.340000000000002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15.820000000000002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4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984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789</v>
      </c>
      <c r="C5" s="61">
        <v>4</v>
      </c>
      <c r="D5" s="62">
        <f>IFERROR(VLOOKUP(B5,BDD!$A$4:$G$2030,7,0)*C5,"")</f>
        <v>8.7200000000000006</v>
      </c>
      <c r="E5" t="s">
        <v>864</v>
      </c>
    </row>
    <row r="6" spans="2:10" ht="27" customHeight="1" thickBot="1" x14ac:dyDescent="0.3">
      <c r="B6" s="63" t="s">
        <v>958</v>
      </c>
      <c r="C6" s="64">
        <v>200</v>
      </c>
      <c r="D6" s="62">
        <f>IFERROR(VLOOKUP(B6,BDD!$A$4:$G$2030,7,0)*C6,"")</f>
        <v>6.620000000000001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15.340000000000002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15.820000000000002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5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985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789</v>
      </c>
      <c r="C5" s="61">
        <v>4</v>
      </c>
      <c r="D5" s="62">
        <f>IFERROR(VLOOKUP(B5,BDD!$A$4:$G$2030,7,0)*C5,"")</f>
        <v>8.7200000000000006</v>
      </c>
      <c r="E5" t="s">
        <v>864</v>
      </c>
    </row>
    <row r="6" spans="2:10" ht="27" customHeight="1" thickBot="1" x14ac:dyDescent="0.3">
      <c r="B6" s="63" t="s">
        <v>958</v>
      </c>
      <c r="C6" s="64">
        <v>200</v>
      </c>
      <c r="D6" s="62">
        <f>IFERROR(VLOOKUP(B6,BDD!$A$4:$G$2030,7,0)*C6,"")</f>
        <v>6.620000000000001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15.340000000000002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15.820000000000002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6"/>
  <dimension ref="B2:J23"/>
  <sheetViews>
    <sheetView workbookViewId="0">
      <selection activeCell="B9" sqref="B9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986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789</v>
      </c>
      <c r="C5" s="61">
        <v>4</v>
      </c>
      <c r="D5" s="62">
        <f>IFERROR(VLOOKUP(B5,BDD!$A$4:$G$2030,7,0)*C5,"")</f>
        <v>8.7200000000000006</v>
      </c>
      <c r="E5" t="s">
        <v>864</v>
      </c>
    </row>
    <row r="6" spans="2:10" ht="27" customHeight="1" thickBot="1" x14ac:dyDescent="0.3">
      <c r="B6" s="63" t="s">
        <v>958</v>
      </c>
      <c r="C6" s="64">
        <v>200</v>
      </c>
      <c r="D6" s="62">
        <f>IFERROR(VLOOKUP(B6,BDD!$A$4:$G$2030,7,0)*C6,"")</f>
        <v>6.620000000000001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15.340000000000002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15.820000000000002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7"/>
  <dimension ref="B2:J23"/>
  <sheetViews>
    <sheetView workbookViewId="0">
      <selection activeCell="D7" sqref="D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987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789</v>
      </c>
      <c r="C5" s="61">
        <v>4</v>
      </c>
      <c r="D5" s="62">
        <f>IFERROR(VLOOKUP(B5,BDD!$A$4:$G$2030,7,0)*C5,"")</f>
        <v>8.7200000000000006</v>
      </c>
      <c r="E5" t="s">
        <v>864</v>
      </c>
    </row>
    <row r="6" spans="2:10" ht="27" customHeight="1" thickBot="1" x14ac:dyDescent="0.3">
      <c r="B6" s="63" t="s">
        <v>958</v>
      </c>
      <c r="C6" s="64">
        <v>200</v>
      </c>
      <c r="D6" s="62">
        <f>IFERROR(VLOOKUP(B6,BDD!$A$4:$G$2030,7,0)*C6,"")</f>
        <v>6.620000000000001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15.340000000000002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15.820000000000002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8"/>
  <dimension ref="B2:J23"/>
  <sheetViews>
    <sheetView workbookViewId="0">
      <selection activeCell="D5" sqref="D5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988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789</v>
      </c>
      <c r="C5" s="61">
        <v>4</v>
      </c>
      <c r="D5" s="62">
        <f>IFERROR(VLOOKUP(B5,BDD!$A$4:$G$2030,7,0)*C5,"")</f>
        <v>8.7200000000000006</v>
      </c>
      <c r="E5" t="s">
        <v>864</v>
      </c>
    </row>
    <row r="6" spans="2:10" ht="27" customHeight="1" thickBot="1" x14ac:dyDescent="0.3">
      <c r="B6" s="63" t="s">
        <v>989</v>
      </c>
      <c r="C6" s="64">
        <v>100</v>
      </c>
      <c r="D6" s="62">
        <f>IFERROR(VLOOKUP(B6,BDD!$A$4:$G$2030,7,0)*C6,"")</f>
        <v>5.34</v>
      </c>
      <c r="E6" t="s">
        <v>864</v>
      </c>
    </row>
    <row r="7" spans="2:10" ht="27" customHeight="1" thickBot="1" x14ac:dyDescent="0.3">
      <c r="B7" s="65" t="s">
        <v>990</v>
      </c>
      <c r="C7" s="61">
        <v>3</v>
      </c>
      <c r="D7" s="62">
        <f>IFERROR(VLOOKUP(B7,BDD!$A$4:$G$2030,7,0)*C7,"")</f>
        <v>1.5030000000000001</v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15.563000000000001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16.042999999999999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9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991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789</v>
      </c>
      <c r="C5" s="61">
        <v>4</v>
      </c>
      <c r="D5" s="62">
        <f>IFERROR(VLOOKUP(B5,BDD!$A$4:$G$2030,7,0)*C5,"")</f>
        <v>8.7200000000000006</v>
      </c>
      <c r="E5" t="s">
        <v>864</v>
      </c>
    </row>
    <row r="6" spans="2:10" ht="27" customHeight="1" thickBot="1" x14ac:dyDescent="0.3">
      <c r="B6" s="63" t="s">
        <v>989</v>
      </c>
      <c r="C6" s="64">
        <v>100</v>
      </c>
      <c r="D6" s="62">
        <f>IFERROR(VLOOKUP(B6,BDD!$A$4:$G$2030,7,0)*C6,"")</f>
        <v>5.34</v>
      </c>
      <c r="E6" t="s">
        <v>864</v>
      </c>
    </row>
    <row r="7" spans="2:10" ht="27" customHeight="1" thickBot="1" x14ac:dyDescent="0.3">
      <c r="B7" s="65" t="s">
        <v>990</v>
      </c>
      <c r="C7" s="61">
        <v>3</v>
      </c>
      <c r="D7" s="62">
        <f>IFERROR(VLOOKUP(B7,BDD!$A$4:$G$2030,7,0)*C7,"")</f>
        <v>1.5030000000000001</v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15.563000000000001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16.042999999999999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0"/>
  <dimension ref="B2:J23"/>
  <sheetViews>
    <sheetView workbookViewId="0">
      <selection activeCell="D16" sqref="D1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992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789</v>
      </c>
      <c r="C5" s="61">
        <v>4</v>
      </c>
      <c r="D5" s="62">
        <f>IFERROR(VLOOKUP(B5,BDD!$A$4:$G$2030,7,0)*C5,"")</f>
        <v>8.7200000000000006</v>
      </c>
      <c r="E5" t="s">
        <v>864</v>
      </c>
    </row>
    <row r="6" spans="2:10" ht="27" customHeight="1" thickBot="1" x14ac:dyDescent="0.3">
      <c r="B6" s="63" t="s">
        <v>989</v>
      </c>
      <c r="C6" s="64">
        <v>100</v>
      </c>
      <c r="D6" s="62">
        <f>IFERROR(VLOOKUP(B6,BDD!$A$4:$G$2030,7,0)*C6,"")</f>
        <v>5.34</v>
      </c>
      <c r="E6" t="s">
        <v>864</v>
      </c>
    </row>
    <row r="7" spans="2:10" ht="27" customHeight="1" thickBot="1" x14ac:dyDescent="0.3">
      <c r="B7" s="65" t="s">
        <v>990</v>
      </c>
      <c r="C7" s="61">
        <v>3</v>
      </c>
      <c r="D7" s="62">
        <f>IFERROR(VLOOKUP(B7,BDD!$A$4:$G$2030,7,0)*C7,"")</f>
        <v>1.5030000000000001</v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15.563000000000001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16.042999999999999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1"/>
  <dimension ref="B2:J23"/>
  <sheetViews>
    <sheetView workbookViewId="0">
      <selection activeCell="B5" sqref="B5:D1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993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786</v>
      </c>
      <c r="C5" s="61">
        <v>8</v>
      </c>
      <c r="D5" s="62">
        <f>IFERROR(VLOOKUP(B5,BDD!$A$4:$G$2030,7,0)*C5,"")</f>
        <v>7.4806400000000002</v>
      </c>
      <c r="E5" t="s">
        <v>864</v>
      </c>
    </row>
    <row r="6" spans="2:10" ht="27" customHeight="1" thickBot="1" x14ac:dyDescent="0.3">
      <c r="B6" s="63" t="s">
        <v>475</v>
      </c>
      <c r="C6" s="64">
        <v>10</v>
      </c>
      <c r="D6" s="62">
        <f>IFERROR(VLOOKUP(B6,BDD!$A$4:$G$2030,7,0)*C6,"")</f>
        <v>2.3610000000000002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9.8416399999999999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10.32164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2"/>
  <dimension ref="B2:J23"/>
  <sheetViews>
    <sheetView workbookViewId="0">
      <selection activeCell="B5" sqref="B5:D1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998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786</v>
      </c>
      <c r="C5" s="61">
        <v>8</v>
      </c>
      <c r="D5" s="62">
        <f>IFERROR(VLOOKUP(B5,BDD!$A$4:$G$2030,7,0)*C5,"")</f>
        <v>7.4806400000000002</v>
      </c>
      <c r="E5" t="s">
        <v>864</v>
      </c>
    </row>
    <row r="6" spans="2:10" ht="27" customHeight="1" thickBot="1" x14ac:dyDescent="0.3">
      <c r="B6" s="63" t="s">
        <v>475</v>
      </c>
      <c r="C6" s="64">
        <v>10</v>
      </c>
      <c r="D6" s="62">
        <f>IFERROR(VLOOKUP(B6,BDD!$A$4:$G$2030,7,0)*C6,"")</f>
        <v>2.3610000000000002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9.8416399999999999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10.32164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3"/>
  <dimension ref="B2:J23"/>
  <sheetViews>
    <sheetView workbookViewId="0">
      <selection activeCell="B5" sqref="B5:D1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997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786</v>
      </c>
      <c r="C5" s="61">
        <v>8</v>
      </c>
      <c r="D5" s="62">
        <f>IFERROR(VLOOKUP(B5,BDD!$A$4:$G$2030,7,0)*C5,"")</f>
        <v>7.4806400000000002</v>
      </c>
      <c r="E5" t="s">
        <v>864</v>
      </c>
    </row>
    <row r="6" spans="2:10" ht="27" customHeight="1" thickBot="1" x14ac:dyDescent="0.3">
      <c r="B6" s="63" t="s">
        <v>475</v>
      </c>
      <c r="C6" s="64">
        <v>10</v>
      </c>
      <c r="D6" s="62">
        <f>IFERROR(VLOOKUP(B6,BDD!$A$4:$G$2030,7,0)*C6,"")</f>
        <v>2.3610000000000002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9.8416399999999999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10.32164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4"/>
  <dimension ref="B2:J23"/>
  <sheetViews>
    <sheetView workbookViewId="0">
      <selection activeCell="B5" sqref="B5:D1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996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786</v>
      </c>
      <c r="C5" s="61">
        <v>8</v>
      </c>
      <c r="D5" s="62">
        <f>IFERROR(VLOOKUP(B5,BDD!$A$4:$G$2030,7,0)*C5,"")</f>
        <v>7.4806400000000002</v>
      </c>
      <c r="E5" t="s">
        <v>864</v>
      </c>
    </row>
    <row r="6" spans="2:10" ht="27" customHeight="1" thickBot="1" x14ac:dyDescent="0.3">
      <c r="B6" s="63" t="s">
        <v>475</v>
      </c>
      <c r="C6" s="64">
        <v>10</v>
      </c>
      <c r="D6" s="62">
        <f>IFERROR(VLOOKUP(B6,BDD!$A$4:$G$2030,7,0)*C6,"")</f>
        <v>2.3610000000000002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9.8416399999999999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10.32164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5"/>
  <dimension ref="B2:J23"/>
  <sheetViews>
    <sheetView workbookViewId="0">
      <selection activeCell="B5" sqref="B5:D1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995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786</v>
      </c>
      <c r="C5" s="61">
        <v>8</v>
      </c>
      <c r="D5" s="62">
        <f>IFERROR(VLOOKUP(B5,BDD!$A$4:$G$2030,7,0)*C5,"")</f>
        <v>7.4806400000000002</v>
      </c>
      <c r="E5" t="s">
        <v>864</v>
      </c>
    </row>
    <row r="6" spans="2:10" ht="27" customHeight="1" thickBot="1" x14ac:dyDescent="0.3">
      <c r="B6" s="63" t="s">
        <v>475</v>
      </c>
      <c r="C6" s="64">
        <v>10</v>
      </c>
      <c r="D6" s="62">
        <f>IFERROR(VLOOKUP(B6,BDD!$A$4:$G$2030,7,0)*C6,"")</f>
        <v>2.3610000000000002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9.8416399999999999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10.32164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6"/>
  <dimension ref="B2:J23"/>
  <sheetViews>
    <sheetView workbookViewId="0">
      <selection activeCell="B5" sqref="B5:D1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994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786</v>
      </c>
      <c r="C5" s="61">
        <v>8</v>
      </c>
      <c r="D5" s="62">
        <f>IFERROR(VLOOKUP(B5,BDD!$A$4:$G$2030,7,0)*C5,"")</f>
        <v>7.4806400000000002</v>
      </c>
      <c r="E5" t="s">
        <v>864</v>
      </c>
    </row>
    <row r="6" spans="2:10" ht="27" customHeight="1" thickBot="1" x14ac:dyDescent="0.3">
      <c r="B6" s="63" t="s">
        <v>475</v>
      </c>
      <c r="C6" s="64">
        <v>10</v>
      </c>
      <c r="D6" s="62">
        <f>IFERROR(VLOOKUP(B6,BDD!$A$4:$G$2030,7,0)*C6,"")</f>
        <v>2.3610000000000002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9.8416399999999999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10.32164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7"/>
  <dimension ref="B2:J23"/>
  <sheetViews>
    <sheetView workbookViewId="0">
      <selection activeCell="B5" sqref="B5:D1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1004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786</v>
      </c>
      <c r="C5" s="61">
        <v>8</v>
      </c>
      <c r="D5" s="62">
        <f>IFERROR(VLOOKUP(B5,BDD!$A$4:$G$2030,7,0)*C5,"")</f>
        <v>7.4806400000000002</v>
      </c>
      <c r="E5" t="s">
        <v>864</v>
      </c>
    </row>
    <row r="6" spans="2:10" ht="27" customHeight="1" thickBot="1" x14ac:dyDescent="0.3">
      <c r="B6" s="63" t="s">
        <v>475</v>
      </c>
      <c r="C6" s="64">
        <v>10</v>
      </c>
      <c r="D6" s="62">
        <f>IFERROR(VLOOKUP(B6,BDD!$A$4:$G$2030,7,0)*C6,"")</f>
        <v>2.3610000000000002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9.8416399999999999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10.32164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8"/>
  <dimension ref="B2:J23"/>
  <sheetViews>
    <sheetView workbookViewId="0">
      <selection activeCell="B5" sqref="B5:D1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1003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786</v>
      </c>
      <c r="C5" s="61">
        <v>8</v>
      </c>
      <c r="D5" s="62">
        <f>IFERROR(VLOOKUP(B5,BDD!$A$4:$G$2030,7,0)*C5,"")</f>
        <v>7.4806400000000002</v>
      </c>
      <c r="E5" t="s">
        <v>864</v>
      </c>
    </row>
    <row r="6" spans="2:10" ht="27" customHeight="1" thickBot="1" x14ac:dyDescent="0.3">
      <c r="B6" s="63" t="s">
        <v>475</v>
      </c>
      <c r="C6" s="64">
        <v>10</v>
      </c>
      <c r="D6" s="62">
        <f>IFERROR(VLOOKUP(B6,BDD!$A$4:$G$2030,7,0)*C6,"")</f>
        <v>2.3610000000000002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9.8416399999999999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10.32164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9"/>
  <dimension ref="B2:J23"/>
  <sheetViews>
    <sheetView workbookViewId="0">
      <selection activeCell="B5" sqref="B5:D1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1002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786</v>
      </c>
      <c r="C5" s="61">
        <v>8</v>
      </c>
      <c r="D5" s="62">
        <f>IFERROR(VLOOKUP(B5,BDD!$A$4:$G$2030,7,0)*C5,"")</f>
        <v>7.4806400000000002</v>
      </c>
      <c r="E5" t="s">
        <v>864</v>
      </c>
    </row>
    <row r="6" spans="2:10" ht="27" customHeight="1" thickBot="1" x14ac:dyDescent="0.3">
      <c r="B6" s="63" t="s">
        <v>475</v>
      </c>
      <c r="C6" s="64">
        <v>10</v>
      </c>
      <c r="D6" s="62">
        <f>IFERROR(VLOOKUP(B6,BDD!$A$4:$G$2030,7,0)*C6,"")</f>
        <v>2.3610000000000002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9.8416399999999999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10.32164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0"/>
  <dimension ref="B2:J23"/>
  <sheetViews>
    <sheetView workbookViewId="0">
      <selection activeCell="B5" sqref="B5:D1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1001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786</v>
      </c>
      <c r="C5" s="61">
        <v>8</v>
      </c>
      <c r="D5" s="62">
        <f>IFERROR(VLOOKUP(B5,BDD!$A$4:$G$2030,7,0)*C5,"")</f>
        <v>7.4806400000000002</v>
      </c>
      <c r="E5" t="s">
        <v>864</v>
      </c>
    </row>
    <row r="6" spans="2:10" ht="27" customHeight="1" thickBot="1" x14ac:dyDescent="0.3">
      <c r="B6" s="63" t="s">
        <v>475</v>
      </c>
      <c r="C6" s="64">
        <v>10</v>
      </c>
      <c r="D6" s="62">
        <f>IFERROR(VLOOKUP(B6,BDD!$A$4:$G$2030,7,0)*C6,"")</f>
        <v>2.3610000000000002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9.8416399999999999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10.32164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1"/>
  <dimension ref="B2:J23"/>
  <sheetViews>
    <sheetView workbookViewId="0">
      <selection activeCell="B5" sqref="B5:D1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1000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786</v>
      </c>
      <c r="C5" s="61">
        <v>8</v>
      </c>
      <c r="D5" s="62">
        <f>IFERROR(VLOOKUP(B5,BDD!$A$4:$G$2030,7,0)*C5,"")</f>
        <v>7.4806400000000002</v>
      </c>
      <c r="E5" t="s">
        <v>864</v>
      </c>
    </row>
    <row r="6" spans="2:10" ht="27" customHeight="1" thickBot="1" x14ac:dyDescent="0.3">
      <c r="B6" s="63" t="s">
        <v>475</v>
      </c>
      <c r="C6" s="64">
        <v>10</v>
      </c>
      <c r="D6" s="62">
        <f>IFERROR(VLOOKUP(B6,BDD!$A$4:$G$2030,7,0)*C6,"")</f>
        <v>2.3610000000000002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9.8416399999999999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10.32164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2"/>
  <dimension ref="B2:J23"/>
  <sheetViews>
    <sheetView workbookViewId="0">
      <selection activeCell="B5" sqref="B5:D1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999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786</v>
      </c>
      <c r="C5" s="61">
        <v>8</v>
      </c>
      <c r="D5" s="62">
        <f>IFERROR(VLOOKUP(B5,BDD!$A$4:$G$2030,7,0)*C5,"")</f>
        <v>7.4806400000000002</v>
      </c>
      <c r="E5" t="s">
        <v>864</v>
      </c>
    </row>
    <row r="6" spans="2:10" ht="27" customHeight="1" thickBot="1" x14ac:dyDescent="0.3">
      <c r="B6" s="63" t="s">
        <v>475</v>
      </c>
      <c r="C6" s="64">
        <v>10</v>
      </c>
      <c r="D6" s="62">
        <f>IFERROR(VLOOKUP(B6,BDD!$A$4:$G$2030,7,0)*C6,"")</f>
        <v>2.3610000000000002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9.8416399999999999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10.32164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3"/>
  <dimension ref="B2:J23"/>
  <sheetViews>
    <sheetView workbookViewId="0">
      <selection activeCell="N14" sqref="N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1005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786</v>
      </c>
      <c r="C5" s="61">
        <v>4</v>
      </c>
      <c r="D5" s="62">
        <f>IFERROR(VLOOKUP(B5,BDD!$A$4:$G$2030,7,0)*C5,"")</f>
        <v>3.7403200000000001</v>
      </c>
      <c r="E5" t="s">
        <v>864</v>
      </c>
    </row>
    <row r="6" spans="2:10" ht="27" customHeight="1" thickBot="1" x14ac:dyDescent="0.3">
      <c r="B6" s="63" t="s">
        <v>328</v>
      </c>
      <c r="C6" s="64">
        <v>5</v>
      </c>
      <c r="D6" s="62">
        <f>IFERROR(VLOOKUP(B6,BDD!$A$4:$G$2030,7,0)*C6,"")</f>
        <v>4.4305000000000003</v>
      </c>
      <c r="E6" t="s">
        <v>864</v>
      </c>
    </row>
    <row r="7" spans="2:10" ht="27" customHeight="1" thickBot="1" x14ac:dyDescent="0.3">
      <c r="B7" s="65" t="s">
        <v>475</v>
      </c>
      <c r="C7" s="61">
        <v>10</v>
      </c>
      <c r="D7" s="62">
        <f>IFERROR(VLOOKUP(B7,BDD!$A$4:$G$2030,7,0)*C7,"")</f>
        <v>2.3610000000000002</v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10.531820000000002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11.011820000000002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4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1010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328</v>
      </c>
      <c r="C5" s="61">
        <v>15</v>
      </c>
      <c r="D5" s="62">
        <f>IFERROR(VLOOKUP(B5,BDD!$A$4:$G$2030,7,0)*C5,"")</f>
        <v>13.291499999999999</v>
      </c>
      <c r="E5" t="s">
        <v>864</v>
      </c>
    </row>
    <row r="6" spans="2:10" ht="27" customHeight="1" thickBot="1" x14ac:dyDescent="0.3">
      <c r="B6" s="63" t="s">
        <v>475</v>
      </c>
      <c r="C6" s="64">
        <v>10</v>
      </c>
      <c r="D6" s="62">
        <f>IFERROR(VLOOKUP(B6,BDD!$A$4:$G$2030,7,0)*C6,"")</f>
        <v>2.3610000000000002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15.6525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16.1325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5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1009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326</v>
      </c>
      <c r="C5" s="61">
        <v>6</v>
      </c>
      <c r="D5" s="62">
        <f>IFERROR(VLOOKUP(B5,BDD!$A$4:$G$2030,7,0)*C5,"")</f>
        <v>8.836079999999999</v>
      </c>
      <c r="E5" t="s">
        <v>864</v>
      </c>
    </row>
    <row r="6" spans="2:10" ht="27" customHeight="1" thickBot="1" x14ac:dyDescent="0.3">
      <c r="B6" s="63" t="s">
        <v>908</v>
      </c>
      <c r="C6" s="64">
        <v>300</v>
      </c>
      <c r="D6" s="62">
        <f>IFERROR(VLOOKUP(B6,BDD!$A$4:$G$2030,7,0)*C6,"")</f>
        <v>12.744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21.580079999999999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22.060079999999999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6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1008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326</v>
      </c>
      <c r="C5" s="61">
        <v>6</v>
      </c>
      <c r="D5" s="62">
        <f>IFERROR(VLOOKUP(B5,BDD!$A$4:$G$2030,7,0)*C5,"")</f>
        <v>8.836079999999999</v>
      </c>
      <c r="E5" t="s">
        <v>864</v>
      </c>
    </row>
    <row r="6" spans="2:10" ht="27" customHeight="1" thickBot="1" x14ac:dyDescent="0.3">
      <c r="B6" s="63" t="s">
        <v>908</v>
      </c>
      <c r="C6" s="64">
        <v>100</v>
      </c>
      <c r="D6" s="62">
        <f>IFERROR(VLOOKUP(B6,BDD!$A$4:$G$2030,7,0)*C6,"")</f>
        <v>4.2479999999999993</v>
      </c>
      <c r="E6" t="s">
        <v>864</v>
      </c>
    </row>
    <row r="7" spans="2:10" ht="27" customHeight="1" thickBot="1" x14ac:dyDescent="0.3">
      <c r="B7" s="65" t="s">
        <v>905</v>
      </c>
      <c r="C7" s="61">
        <v>300</v>
      </c>
      <c r="D7" s="62">
        <f>IFERROR(VLOOKUP(B7,BDD!$A$4:$G$2030,7,0)*C7,"")</f>
        <v>11.535</v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24.619079999999997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25.099079999999997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7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1007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326</v>
      </c>
      <c r="C5" s="61">
        <v>6</v>
      </c>
      <c r="D5" s="62">
        <f>IFERROR(VLOOKUP(B5,BDD!$A$4:$G$2030,7,0)*C5,"")</f>
        <v>8.836079999999999</v>
      </c>
      <c r="E5" t="s">
        <v>864</v>
      </c>
    </row>
    <row r="6" spans="2:10" ht="27" customHeight="1" thickBot="1" x14ac:dyDescent="0.3">
      <c r="B6" s="63" t="s">
        <v>905</v>
      </c>
      <c r="C6" s="64">
        <v>300</v>
      </c>
      <c r="D6" s="62">
        <f>IFERROR(VLOOKUP(B6,BDD!$A$4:$G$2030,7,0)*C6,"")</f>
        <v>11.535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20.371079999999999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20.85108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8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1006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326</v>
      </c>
      <c r="C5" s="61">
        <v>6</v>
      </c>
      <c r="D5" s="62">
        <f>IFERROR(VLOOKUP(B5,BDD!$A$4:$G$2030,7,0)*C5,"")</f>
        <v>8.836079999999999</v>
      </c>
      <c r="E5" t="s">
        <v>864</v>
      </c>
    </row>
    <row r="6" spans="2:10" ht="27" customHeight="1" thickBot="1" x14ac:dyDescent="0.3">
      <c r="B6" s="63" t="s">
        <v>905</v>
      </c>
      <c r="C6" s="64">
        <v>400</v>
      </c>
      <c r="D6" s="62">
        <f>IFERROR(VLOOKUP(B6,BDD!$A$4:$G$2030,7,0)*C6,"")</f>
        <v>15.379999999999999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24.216079999999998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24.696079999999998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9"/>
  <dimension ref="B2:J23"/>
  <sheetViews>
    <sheetView workbookViewId="0">
      <selection activeCell="B7" sqref="B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1017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1016</v>
      </c>
      <c r="C5" s="61">
        <v>20</v>
      </c>
      <c r="D5" s="62">
        <f>IFERROR(VLOOKUP(B5,BDD!$A$4:$G$2030,7,0)*C5,"")</f>
        <v>14.953599999999998</v>
      </c>
      <c r="E5" t="s">
        <v>864</v>
      </c>
    </row>
    <row r="6" spans="2:10" ht="27" customHeight="1" thickBot="1" x14ac:dyDescent="0.3">
      <c r="B6" s="63" t="s">
        <v>990</v>
      </c>
      <c r="C6" s="64">
        <v>14</v>
      </c>
      <c r="D6" s="62">
        <f>IFERROR(VLOOKUP(B6,BDD!$A$4:$G$2030,7,0)*C6,"")</f>
        <v>7.0140000000000002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21.967599999999997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22.447599999999998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0"/>
  <dimension ref="B2:J23"/>
  <sheetViews>
    <sheetView workbookViewId="0">
      <selection activeCell="D24" sqref="D2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1018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1016</v>
      </c>
      <c r="C5" s="61">
        <v>20</v>
      </c>
      <c r="D5" s="62">
        <f>IFERROR(VLOOKUP(B5,BDD!$A$4:$G$2030,7,0)*C5,"")</f>
        <v>14.953599999999998</v>
      </c>
      <c r="E5" t="s">
        <v>864</v>
      </c>
    </row>
    <row r="6" spans="2:10" ht="27" customHeight="1" thickBot="1" x14ac:dyDescent="0.3">
      <c r="B6" s="63" t="s">
        <v>990</v>
      </c>
      <c r="C6" s="64">
        <v>14</v>
      </c>
      <c r="D6" s="62">
        <f>IFERROR(VLOOKUP(B6,BDD!$A$4:$G$2030,7,0)*C6,"")</f>
        <v>7.0140000000000002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21.967599999999997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22.447599999999998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1"/>
  <dimension ref="B2:J23"/>
  <sheetViews>
    <sheetView workbookViewId="0">
      <selection activeCell="D23" sqref="D23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1019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1016</v>
      </c>
      <c r="C5" s="61">
        <v>20</v>
      </c>
      <c r="D5" s="62">
        <f>IFERROR(VLOOKUP(B5,BDD!$A$4:$G$2030,7,0)*C5,"")</f>
        <v>14.953599999999998</v>
      </c>
      <c r="E5" t="s">
        <v>864</v>
      </c>
    </row>
    <row r="6" spans="2:10" ht="27" customHeight="1" thickBot="1" x14ac:dyDescent="0.3">
      <c r="B6" s="63" t="s">
        <v>990</v>
      </c>
      <c r="C6" s="64">
        <v>7</v>
      </c>
      <c r="D6" s="62">
        <f>IFERROR(VLOOKUP(B6,BDD!$A$4:$G$2030,7,0)*C6,"")</f>
        <v>3.5070000000000001</v>
      </c>
      <c r="E6" t="s">
        <v>864</v>
      </c>
    </row>
    <row r="7" spans="2:10" ht="27" customHeight="1" thickBot="1" x14ac:dyDescent="0.3">
      <c r="B7" s="65" t="s">
        <v>1031</v>
      </c>
      <c r="C7" s="61">
        <v>15</v>
      </c>
      <c r="D7" s="62">
        <f>IFERROR(VLOOKUP(B7,BDD!$A$4:$G$2030,7,0)*C7,"")</f>
        <v>5.3737500000000002</v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23.834350000000001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24.314350000000001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2"/>
  <dimension ref="B2:J23"/>
  <sheetViews>
    <sheetView workbookViewId="0">
      <selection activeCell="C8" sqref="C8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1020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1016</v>
      </c>
      <c r="C5" s="61">
        <v>10</v>
      </c>
      <c r="D5" s="62">
        <f>IFERROR(VLOOKUP(B5,BDD!$A$4:$G$2030,7,0)*C5,"")</f>
        <v>7.476799999999999</v>
      </c>
      <c r="E5" t="s">
        <v>864</v>
      </c>
    </row>
    <row r="6" spans="2:10" ht="27" customHeight="1" thickBot="1" x14ac:dyDescent="0.3">
      <c r="B6" s="63" t="s">
        <v>1031</v>
      </c>
      <c r="C6" s="64">
        <v>25</v>
      </c>
      <c r="D6" s="62">
        <f>IFERROR(VLOOKUP(B6,BDD!$A$4:$G$2030,7,0)*C6,"")</f>
        <v>8.9562500000000007</v>
      </c>
      <c r="E6" t="s">
        <v>864</v>
      </c>
    </row>
    <row r="7" spans="2:10" ht="27" customHeight="1" thickBot="1" x14ac:dyDescent="0.3">
      <c r="B7" s="65" t="s">
        <v>194</v>
      </c>
      <c r="C7" s="61">
        <v>40</v>
      </c>
      <c r="D7" s="62">
        <f>IFERROR(VLOOKUP(B7,BDD!$A$4:$G$2030,7,0)*C7,"")</f>
        <v>4.8704000000000001</v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21.303450000000002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21.783450000000002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3"/>
  <dimension ref="B2:J23"/>
  <sheetViews>
    <sheetView workbookViewId="0">
      <selection activeCell="B4" sqref="B4:D1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1021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1032</v>
      </c>
      <c r="C5" s="61">
        <v>10</v>
      </c>
      <c r="D5" s="62">
        <f>IFERROR(VLOOKUP(B5,BDD!$A$4:$G$2030,7,0)*C5,"")</f>
        <v>11.502800000000001</v>
      </c>
      <c r="E5" t="s">
        <v>864</v>
      </c>
    </row>
    <row r="6" spans="2:10" ht="27" customHeight="1" thickBot="1" x14ac:dyDescent="0.3">
      <c r="B6" s="63" t="s">
        <v>739</v>
      </c>
      <c r="C6" s="64">
        <v>20</v>
      </c>
      <c r="D6" s="62">
        <f>IFERROR(VLOOKUP(B6,BDD!$A$4:$G$2030,7,0)*C6,"")</f>
        <v>7.55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19.052800000000001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19.532800000000002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4"/>
  <dimension ref="B2:J23"/>
  <sheetViews>
    <sheetView workbookViewId="0">
      <selection activeCell="B4" sqref="B4:D1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1022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1032</v>
      </c>
      <c r="C5" s="61">
        <v>10</v>
      </c>
      <c r="D5" s="62">
        <f>IFERROR(VLOOKUP(B5,BDD!$A$4:$G$2030,7,0)*C5,"")</f>
        <v>11.502800000000001</v>
      </c>
      <c r="E5" t="s">
        <v>864</v>
      </c>
    </row>
    <row r="6" spans="2:10" ht="27" customHeight="1" thickBot="1" x14ac:dyDescent="0.3">
      <c r="B6" s="63" t="s">
        <v>739</v>
      </c>
      <c r="C6" s="64">
        <v>20</v>
      </c>
      <c r="D6" s="62">
        <f>IFERROR(VLOOKUP(B6,BDD!$A$4:$G$2030,7,0)*C6,"")</f>
        <v>7.55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19.052800000000001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19.532800000000002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5"/>
  <dimension ref="B2:J23"/>
  <sheetViews>
    <sheetView workbookViewId="0">
      <selection activeCell="F24" sqref="F2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1023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1032</v>
      </c>
      <c r="C5" s="61">
        <v>10</v>
      </c>
      <c r="D5" s="62">
        <f>IFERROR(VLOOKUP(B5,BDD!$A$4:$G$2030,7,0)*C5,"")</f>
        <v>11.502800000000001</v>
      </c>
      <c r="E5" t="s">
        <v>864</v>
      </c>
    </row>
    <row r="6" spans="2:10" ht="27" customHeight="1" thickBot="1" x14ac:dyDescent="0.3">
      <c r="B6" s="63" t="s">
        <v>739</v>
      </c>
      <c r="C6" s="64">
        <v>10</v>
      </c>
      <c r="D6" s="62">
        <f>IFERROR(VLOOKUP(B6,BDD!$A$4:$G$2030,7,0)*C6,"")</f>
        <v>3.7749999999999999</v>
      </c>
      <c r="E6" t="s">
        <v>864</v>
      </c>
    </row>
    <row r="7" spans="2:10" ht="27" customHeight="1" thickBot="1" x14ac:dyDescent="0.3">
      <c r="B7" s="65" t="s">
        <v>475</v>
      </c>
      <c r="C7" s="61">
        <v>10</v>
      </c>
      <c r="D7" s="62">
        <f>IFERROR(VLOOKUP(B7,BDD!$A$4:$G$2030,7,0)*C7,"")</f>
        <v>2.3610000000000002</v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17.6388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18.1188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6"/>
  <dimension ref="B2:J23"/>
  <sheetViews>
    <sheetView workbookViewId="0">
      <selection activeCell="C9" sqref="C9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1024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1032</v>
      </c>
      <c r="C5" s="61">
        <v>10</v>
      </c>
      <c r="D5" s="62">
        <f>IFERROR(VLOOKUP(B5,BDD!$A$4:$G$2030,7,0)*C5,"")</f>
        <v>11.502800000000001</v>
      </c>
      <c r="E5" t="s">
        <v>864</v>
      </c>
    </row>
    <row r="6" spans="2:10" ht="27" customHeight="1" thickBot="1" x14ac:dyDescent="0.3">
      <c r="B6" s="63" t="s">
        <v>475</v>
      </c>
      <c r="C6" s="64">
        <v>30</v>
      </c>
      <c r="D6" s="62">
        <f>IFERROR(VLOOKUP(B6,BDD!$A$4:$G$2030,7,0)*C6,"")</f>
        <v>7.0830000000000002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18.585799999999999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19.065799999999999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7"/>
  <dimension ref="B2:J23"/>
  <sheetViews>
    <sheetView workbookViewId="0">
      <selection activeCell="D10" sqref="D10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1025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1032</v>
      </c>
      <c r="C5" s="61">
        <v>10</v>
      </c>
      <c r="D5" s="62">
        <f>IFERROR(VLOOKUP(B5,BDD!$A$4:$G$2030,7,0)*C5,"")</f>
        <v>11.502800000000001</v>
      </c>
      <c r="E5" t="s">
        <v>864</v>
      </c>
    </row>
    <row r="6" spans="2:10" ht="27" customHeight="1" thickBot="1" x14ac:dyDescent="0.3">
      <c r="B6" s="63" t="s">
        <v>473</v>
      </c>
      <c r="C6" s="64">
        <v>25</v>
      </c>
      <c r="D6" s="62">
        <f>IFERROR(VLOOKUP(B6,BDD!$A$4:$G$2030,7,0)*C6,"")</f>
        <v>5.5570000000000004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17.059800000000003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17.539800000000003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8"/>
  <dimension ref="B2:J23"/>
  <sheetViews>
    <sheetView workbookViewId="0">
      <selection activeCell="C9" sqref="C9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1026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1032</v>
      </c>
      <c r="C5" s="61">
        <v>10</v>
      </c>
      <c r="D5" s="62">
        <f>IFERROR(VLOOKUP(B5,BDD!$A$4:$G$2030,7,0)*C5,"")</f>
        <v>11.502800000000001</v>
      </c>
      <c r="E5" t="s">
        <v>864</v>
      </c>
    </row>
    <row r="6" spans="2:10" ht="27" customHeight="1" thickBot="1" x14ac:dyDescent="0.3">
      <c r="B6" s="63" t="s">
        <v>473</v>
      </c>
      <c r="C6" s="64">
        <v>25</v>
      </c>
      <c r="D6" s="62">
        <f>IFERROR(VLOOKUP(B6,BDD!$A$4:$G$2030,7,0)*C6,"")</f>
        <v>5.5570000000000004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17.059800000000003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17.539800000000003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9"/>
  <dimension ref="B2:J23"/>
  <sheetViews>
    <sheetView workbookViewId="0">
      <selection activeCell="D10" sqref="D10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1027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1032</v>
      </c>
      <c r="C5" s="61">
        <v>10</v>
      </c>
      <c r="D5" s="62">
        <f>IFERROR(VLOOKUP(B5,BDD!$A$4:$G$2030,7,0)*C5,"")</f>
        <v>11.502800000000001</v>
      </c>
      <c r="E5" t="s">
        <v>864</v>
      </c>
    </row>
    <row r="6" spans="2:10" ht="27" customHeight="1" thickBot="1" x14ac:dyDescent="0.3">
      <c r="B6" s="63" t="s">
        <v>473</v>
      </c>
      <c r="C6" s="64">
        <v>25</v>
      </c>
      <c r="D6" s="62">
        <f>IFERROR(VLOOKUP(B6,BDD!$A$4:$G$2030,7,0)*C6,"")</f>
        <v>5.5570000000000004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17.059800000000003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17.539800000000003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30"/>
  <dimension ref="B2:J23"/>
  <sheetViews>
    <sheetView workbookViewId="0">
      <selection activeCell="G12" sqref="G1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1028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1032</v>
      </c>
      <c r="C5" s="61">
        <v>10</v>
      </c>
      <c r="D5" s="62">
        <f>IFERROR(VLOOKUP(B5,BDD!$A$4:$G$2030,7,0)*C5,"")</f>
        <v>11.502800000000001</v>
      </c>
      <c r="E5" t="s">
        <v>864</v>
      </c>
    </row>
    <row r="6" spans="2:10" ht="27" customHeight="1" thickBot="1" x14ac:dyDescent="0.3">
      <c r="B6" s="63" t="s">
        <v>473</v>
      </c>
      <c r="C6" s="64">
        <v>25</v>
      </c>
      <c r="D6" s="62">
        <f>IFERROR(VLOOKUP(B6,BDD!$A$4:$G$2030,7,0)*C6,"")</f>
        <v>5.5570000000000004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17.059800000000003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17.539800000000003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31"/>
  <dimension ref="B2:J23"/>
  <sheetViews>
    <sheetView workbookViewId="0">
      <selection activeCell="D9" sqref="D9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1029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1033</v>
      </c>
      <c r="C5" s="61">
        <v>10</v>
      </c>
      <c r="D5" s="62">
        <f>IFERROR(VLOOKUP(B5,BDD!$A$4:$G$2030,7,0)*C5,"")</f>
        <v>10.8192</v>
      </c>
      <c r="E5" t="s">
        <v>864</v>
      </c>
    </row>
    <row r="6" spans="2:10" ht="27" customHeight="1" thickBot="1" x14ac:dyDescent="0.3">
      <c r="B6" s="63" t="s">
        <v>473</v>
      </c>
      <c r="C6" s="64">
        <v>25</v>
      </c>
      <c r="D6" s="62">
        <f>IFERROR(VLOOKUP(B6,BDD!$A$4:$G$2030,7,0)*C6,"")</f>
        <v>5.5570000000000004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16.376200000000001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16.856200000000001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32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1030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1033</v>
      </c>
      <c r="C5" s="61">
        <v>10</v>
      </c>
      <c r="D5" s="62">
        <f>IFERROR(VLOOKUP(B5,BDD!$A$4:$G$2030,7,0)*C5,"")</f>
        <v>10.8192</v>
      </c>
      <c r="E5" t="s">
        <v>864</v>
      </c>
    </row>
    <row r="6" spans="2:10" ht="27" customHeight="1" thickBot="1" x14ac:dyDescent="0.3">
      <c r="B6" s="63" t="s">
        <v>473</v>
      </c>
      <c r="C6" s="64">
        <v>25</v>
      </c>
      <c r="D6" s="62">
        <f>IFERROR(VLOOKUP(B6,BDD!$A$4:$G$2030,7,0)*C6,"")</f>
        <v>5.5570000000000004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16.376200000000001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16.856200000000001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33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1040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73</v>
      </c>
      <c r="C5" s="61">
        <v>50</v>
      </c>
      <c r="D5" s="62">
        <f>IFERROR(VLOOKUP(B5,BDD!$A$4:$G$2030,7,0)*C5,"")</f>
        <v>19.673999999999999</v>
      </c>
      <c r="E5" t="s">
        <v>864</v>
      </c>
    </row>
    <row r="6" spans="2:10" ht="27" customHeight="1" thickBot="1" x14ac:dyDescent="0.3">
      <c r="B6" s="63"/>
      <c r="C6" s="64"/>
      <c r="D6" s="62"/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19.673999999999999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20.154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34"/>
  <dimension ref="B2:J23"/>
  <sheetViews>
    <sheetView workbookViewId="0">
      <selection activeCell="B8" sqref="B8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1042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81</v>
      </c>
      <c r="C5" s="61">
        <v>50</v>
      </c>
      <c r="D5" s="62">
        <f>IFERROR(VLOOKUP(B5,BDD!$A$4:$G$2030,7,0)*C5,"")</f>
        <v>14.352</v>
      </c>
      <c r="E5" t="s">
        <v>864</v>
      </c>
    </row>
    <row r="6" spans="2:10" ht="27" customHeight="1" thickBot="1" x14ac:dyDescent="0.3">
      <c r="B6" s="63"/>
      <c r="C6" s="64"/>
      <c r="D6" s="62"/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14.352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14.832000000000001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35"/>
  <dimension ref="B2:J23"/>
  <sheetViews>
    <sheetView workbookViewId="0">
      <selection activeCell="B7" sqref="B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1043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83</v>
      </c>
      <c r="C5" s="61">
        <v>50</v>
      </c>
      <c r="D5" s="62">
        <f>IFERROR(VLOOKUP(B5,BDD!$A$4:$G$2030,7,0)*C5,"")</f>
        <v>14.352</v>
      </c>
      <c r="E5" t="s">
        <v>864</v>
      </c>
    </row>
    <row r="6" spans="2:10" ht="27" customHeight="1" thickBot="1" x14ac:dyDescent="0.3">
      <c r="B6" s="63"/>
      <c r="C6" s="64"/>
      <c r="D6" s="62"/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14.352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14.832000000000001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36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1044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459</v>
      </c>
      <c r="C5" s="61">
        <v>50</v>
      </c>
      <c r="D5" s="62">
        <f>IFERROR(VLOOKUP(B5,BDD!$A$4:$G$2030,7,0)*C5,"")</f>
        <v>19.178999999999998</v>
      </c>
      <c r="E5" t="s">
        <v>864</v>
      </c>
    </row>
    <row r="6" spans="2:10" ht="27" customHeight="1" thickBot="1" x14ac:dyDescent="0.3">
      <c r="B6" s="63"/>
      <c r="C6" s="64"/>
      <c r="D6" s="62"/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19.178999999999998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19.658999999999999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37"/>
  <dimension ref="B2:J23"/>
  <sheetViews>
    <sheetView workbookViewId="0">
      <selection activeCell="B8" sqref="B8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1045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459</v>
      </c>
      <c r="C5" s="61">
        <v>50</v>
      </c>
      <c r="D5" s="62">
        <f>IFERROR(VLOOKUP(B5,BDD!$A$4:$G$2030,7,0)*C5,"")</f>
        <v>19.178999999999998</v>
      </c>
      <c r="E5" t="s">
        <v>864</v>
      </c>
    </row>
    <row r="6" spans="2:10" ht="27" customHeight="1" thickBot="1" x14ac:dyDescent="0.3">
      <c r="B6" s="63"/>
      <c r="C6" s="64"/>
      <c r="D6" s="62"/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19.178999999999998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19.658999999999999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38"/>
  <dimension ref="B2:J23"/>
  <sheetViews>
    <sheetView workbookViewId="0">
      <selection activeCell="J25" sqref="J25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1046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461</v>
      </c>
      <c r="C5" s="61">
        <v>50</v>
      </c>
      <c r="D5" s="62">
        <f>IFERROR(VLOOKUP(B5,BDD!$A$4:$G$2030,7,0)*C5,"")</f>
        <v>19.178999999999998</v>
      </c>
      <c r="E5" t="s">
        <v>864</v>
      </c>
    </row>
    <row r="6" spans="2:10" ht="27" customHeight="1" thickBot="1" x14ac:dyDescent="0.3">
      <c r="B6" s="63"/>
      <c r="C6" s="64"/>
      <c r="D6" s="62"/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19.178999999999998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19.658999999999999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39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1041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461</v>
      </c>
      <c r="C5" s="61">
        <v>50</v>
      </c>
      <c r="D5" s="62">
        <f>IFERROR(VLOOKUP(B5,BDD!$A$4:$G$2030,7,0)*C5,"")</f>
        <v>19.178999999999998</v>
      </c>
      <c r="E5" t="s">
        <v>864</v>
      </c>
    </row>
    <row r="6" spans="2:10" ht="27" customHeight="1" thickBot="1" x14ac:dyDescent="0.3">
      <c r="B6" s="63"/>
      <c r="C6" s="64"/>
      <c r="D6" s="62"/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19.178999999999998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19.658999999999999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40"/>
  <dimension ref="B2:J23"/>
  <sheetViews>
    <sheetView workbookViewId="0">
      <selection activeCell="G17" sqref="G1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1047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976</v>
      </c>
      <c r="C5" s="61">
        <v>30</v>
      </c>
      <c r="D5" s="62">
        <f>IFERROR(VLOOKUP(B5,BDD!$A$4:$G$2030,7,0)*C5,"")</f>
        <v>12.0534</v>
      </c>
      <c r="E5" t="s">
        <v>864</v>
      </c>
    </row>
    <row r="6" spans="2:10" ht="27" customHeight="1" thickBot="1" x14ac:dyDescent="0.3">
      <c r="B6" s="63" t="s">
        <v>209</v>
      </c>
      <c r="C6" s="64">
        <v>100</v>
      </c>
      <c r="D6" s="62">
        <f>IFERROR(VLOOKUP(B6,BDD!$A$4:$G$2030,7,0)*C6,"")</f>
        <v>6.0359999999999996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18.089399999999998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18.569399999999998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41"/>
  <dimension ref="B2:J23"/>
  <sheetViews>
    <sheetView workbookViewId="0">
      <selection activeCell="B12" sqref="B1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1048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976</v>
      </c>
      <c r="C5" s="61">
        <v>30</v>
      </c>
      <c r="D5" s="62">
        <f>IFERROR(VLOOKUP(B5,BDD!$A$4:$G$2030,7,0)*C5,"")</f>
        <v>12.0534</v>
      </c>
      <c r="E5" t="s">
        <v>864</v>
      </c>
    </row>
    <row r="6" spans="2:10" ht="27" customHeight="1" thickBot="1" x14ac:dyDescent="0.3">
      <c r="B6" s="63" t="s">
        <v>194</v>
      </c>
      <c r="C6" s="64">
        <v>50</v>
      </c>
      <c r="D6" s="62">
        <f>IFERROR(VLOOKUP(B6,BDD!$A$4:$G$2030,7,0)*C6,"")</f>
        <v>6.0880000000000001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18.141400000000001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18.621400000000001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42"/>
  <dimension ref="B2:J23"/>
  <sheetViews>
    <sheetView workbookViewId="0">
      <selection activeCell="G7" sqref="G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1049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976</v>
      </c>
      <c r="C5" s="61">
        <v>30</v>
      </c>
      <c r="D5" s="62">
        <f>IFERROR(VLOOKUP(B5,BDD!$A$4:$G$2030,7,0)*C5,"")</f>
        <v>12.0534</v>
      </c>
      <c r="E5" t="s">
        <v>864</v>
      </c>
    </row>
    <row r="6" spans="2:10" ht="27" customHeight="1" thickBot="1" x14ac:dyDescent="0.3">
      <c r="B6" s="63" t="s">
        <v>194</v>
      </c>
      <c r="C6" s="64">
        <v>50</v>
      </c>
      <c r="D6" s="62">
        <f>IFERROR(VLOOKUP(B6,BDD!$A$4:$G$2030,7,0)*C6,"")</f>
        <v>6.0880000000000001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18.141400000000001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18.621400000000001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43"/>
  <dimension ref="B2:J23"/>
  <sheetViews>
    <sheetView workbookViewId="0">
      <selection activeCell="L17" sqref="L1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1050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976</v>
      </c>
      <c r="C5" s="61">
        <v>10</v>
      </c>
      <c r="D5" s="62">
        <f>IFERROR(VLOOKUP(B5,BDD!$A$4:$G$2030,7,0)*C5,"")</f>
        <v>4.0177999999999994</v>
      </c>
      <c r="E5" t="s">
        <v>864</v>
      </c>
    </row>
    <row r="6" spans="2:10" ht="27" customHeight="1" thickBot="1" x14ac:dyDescent="0.3">
      <c r="B6" s="63" t="s">
        <v>194</v>
      </c>
      <c r="C6" s="64">
        <v>10</v>
      </c>
      <c r="D6" s="62">
        <f>IFERROR(VLOOKUP(B6,BDD!$A$4:$G$2030,7,0)*C6,"")</f>
        <v>1.2176</v>
      </c>
      <c r="E6" t="s">
        <v>864</v>
      </c>
    </row>
    <row r="7" spans="2:10" ht="27" customHeight="1" thickBot="1" x14ac:dyDescent="0.3">
      <c r="B7" s="65" t="s">
        <v>719</v>
      </c>
      <c r="C7" s="61">
        <v>18</v>
      </c>
      <c r="D7" s="62">
        <f>IFERROR(VLOOKUP(B7,BDD!$A$4:$G$2030,7,0)*C7,"")</f>
        <v>7.56</v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12.795399999999999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13.275399999999999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44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1051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719</v>
      </c>
      <c r="C5" s="61">
        <v>20</v>
      </c>
      <c r="D5" s="62">
        <f>IFERROR(VLOOKUP(B5,BDD!$A$4:$G$2030,7,0)*C5,"")</f>
        <v>8.4</v>
      </c>
      <c r="E5" t="s">
        <v>864</v>
      </c>
    </row>
    <row r="6" spans="2:10" ht="27" customHeight="1" thickBot="1" x14ac:dyDescent="0.3">
      <c r="B6" s="63" t="s">
        <v>725</v>
      </c>
      <c r="C6" s="64">
        <v>50</v>
      </c>
      <c r="D6" s="62">
        <f>IFERROR(VLOOKUP(B6,BDD!$A$4:$G$2030,7,0)*C6,"")</f>
        <v>5.1760000000000002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13.576000000000001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14.056000000000001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45"/>
  <dimension ref="B2:J23"/>
  <sheetViews>
    <sheetView workbookViewId="0">
      <selection activeCell="F6" sqref="F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1052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719</v>
      </c>
      <c r="C5" s="61">
        <v>20</v>
      </c>
      <c r="D5" s="62">
        <f>IFERROR(VLOOKUP(B5,BDD!$A$4:$G$2030,7,0)*C5,"")</f>
        <v>8.4</v>
      </c>
      <c r="E5" t="s">
        <v>864</v>
      </c>
    </row>
    <row r="6" spans="2:10" ht="27" customHeight="1" thickBot="1" x14ac:dyDescent="0.3">
      <c r="B6" s="63" t="s">
        <v>1053</v>
      </c>
      <c r="C6" s="64">
        <v>10</v>
      </c>
      <c r="D6" s="62">
        <f>IFERROR(VLOOKUP(B6,BDD!$A$4:$G$2030,7,0)*C6,"")</f>
        <v>0.95</v>
      </c>
      <c r="E6" t="s">
        <v>864</v>
      </c>
    </row>
    <row r="7" spans="2:10" ht="27" customHeight="1" thickBot="1" x14ac:dyDescent="0.3">
      <c r="B7" s="65" t="s">
        <v>722</v>
      </c>
      <c r="C7" s="61">
        <v>50</v>
      </c>
      <c r="D7" s="62">
        <f>IFERROR(VLOOKUP(B7,BDD!$A$4:$G$2030,7,0)*C7,"")</f>
        <v>8.1129999999999995</v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17.463000000000001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17.943000000000001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46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1054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186</v>
      </c>
      <c r="C5" s="61">
        <v>30</v>
      </c>
      <c r="D5" s="62">
        <f>IFERROR(VLOOKUP(B5,BDD!$A$4:$G$2030,7,0)*C5,"")</f>
        <v>10.013399999999999</v>
      </c>
      <c r="E5" t="s">
        <v>864</v>
      </c>
    </row>
    <row r="6" spans="2:10" ht="27" customHeight="1" thickBot="1" x14ac:dyDescent="0.3">
      <c r="B6" s="63"/>
      <c r="C6" s="64"/>
      <c r="D6" s="62"/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10.013399999999999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10.493399999999999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47"/>
  <dimension ref="B2:J23"/>
  <sheetViews>
    <sheetView workbookViewId="0">
      <selection activeCell="H9" sqref="H9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1055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186</v>
      </c>
      <c r="C5" s="61">
        <v>30</v>
      </c>
      <c r="D5" s="62">
        <f>IFERROR(VLOOKUP(B5,BDD!$A$4:$G$2030,7,0)*C5,"")</f>
        <v>10.013399999999999</v>
      </c>
      <c r="E5" t="s">
        <v>864</v>
      </c>
    </row>
    <row r="6" spans="2:10" ht="27" customHeight="1" thickBot="1" x14ac:dyDescent="0.3">
      <c r="B6" s="63"/>
      <c r="C6" s="64"/>
      <c r="D6" s="62"/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10.013399999999999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10.493399999999999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48"/>
  <dimension ref="B2:J23"/>
  <sheetViews>
    <sheetView workbookViewId="0">
      <selection activeCell="H6" sqref="H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1056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186</v>
      </c>
      <c r="C5" s="61">
        <v>30</v>
      </c>
      <c r="D5" s="62">
        <f>IFERROR(VLOOKUP(B5,BDD!$A$4:$G$2030,7,0)*C5,"")</f>
        <v>10.013399999999999</v>
      </c>
      <c r="E5" t="s">
        <v>864</v>
      </c>
    </row>
    <row r="6" spans="2:10" ht="27" customHeight="1" thickBot="1" x14ac:dyDescent="0.3">
      <c r="B6" s="63"/>
      <c r="C6" s="64"/>
      <c r="D6" s="62"/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10.013399999999999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10.493399999999999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49"/>
  <dimension ref="B2:J23"/>
  <sheetViews>
    <sheetView workbookViewId="0">
      <selection activeCell="F8" sqref="F8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1057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186</v>
      </c>
      <c r="C5" s="61">
        <v>30</v>
      </c>
      <c r="D5" s="62">
        <f>IFERROR(VLOOKUP(B5,BDD!$A$4:$G$2030,7,0)*C5,"")</f>
        <v>10.013399999999999</v>
      </c>
      <c r="E5" t="s">
        <v>864</v>
      </c>
    </row>
    <row r="6" spans="2:10" ht="27" customHeight="1" thickBot="1" x14ac:dyDescent="0.3">
      <c r="B6" s="63"/>
      <c r="C6" s="64"/>
      <c r="D6" s="62"/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10.013399999999999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10.493399999999999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50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1058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186</v>
      </c>
      <c r="C5" s="61">
        <v>30</v>
      </c>
      <c r="D5" s="62">
        <f>IFERROR(VLOOKUP(B5,BDD!$A$4:$G$2030,7,0)*C5,"")</f>
        <v>10.013399999999999</v>
      </c>
      <c r="E5" t="s">
        <v>864</v>
      </c>
    </row>
    <row r="6" spans="2:10" ht="27" customHeight="1" thickBot="1" x14ac:dyDescent="0.3">
      <c r="B6" s="63"/>
      <c r="C6" s="64"/>
      <c r="D6" s="62"/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10.013399999999999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10.493399999999999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51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1059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184</v>
      </c>
      <c r="C5" s="61">
        <v>40</v>
      </c>
      <c r="D5" s="62">
        <f>IFERROR(VLOOKUP(B5,BDD!$A$4:$G$2030,7,0)*C5,"")</f>
        <v>13.103999999999999</v>
      </c>
      <c r="E5" t="s">
        <v>864</v>
      </c>
    </row>
    <row r="6" spans="2:10" ht="27" customHeight="1" thickBot="1" x14ac:dyDescent="0.3">
      <c r="B6" s="63"/>
      <c r="C6" s="64"/>
      <c r="D6" s="62"/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13.103999999999999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13.584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52"/>
  <dimension ref="B2:J23"/>
  <sheetViews>
    <sheetView workbookViewId="0">
      <selection activeCell="F9" sqref="F9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1060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184</v>
      </c>
      <c r="C5" s="61">
        <v>40</v>
      </c>
      <c r="D5" s="62">
        <f>IFERROR(VLOOKUP(B5,BDD!$A$4:$G$2030,7,0)*C5,"")</f>
        <v>13.103999999999999</v>
      </c>
      <c r="E5" t="s">
        <v>864</v>
      </c>
    </row>
    <row r="6" spans="2:10" ht="27" customHeight="1" thickBot="1" x14ac:dyDescent="0.3">
      <c r="B6" s="63"/>
      <c r="C6" s="64"/>
      <c r="D6" s="62"/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13.103999999999999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13.584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53"/>
  <dimension ref="B2:J23"/>
  <sheetViews>
    <sheetView workbookViewId="0">
      <selection activeCell="F7" sqref="F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1061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184</v>
      </c>
      <c r="C5" s="61">
        <v>20</v>
      </c>
      <c r="D5" s="62">
        <f>IFERROR(VLOOKUP(B5,BDD!$A$4:$G$2030,7,0)*C5,"")</f>
        <v>6.5519999999999996</v>
      </c>
      <c r="E5" t="s">
        <v>864</v>
      </c>
    </row>
    <row r="6" spans="2:10" ht="27" customHeight="1" thickBot="1" x14ac:dyDescent="0.3">
      <c r="B6" s="63" t="s">
        <v>192</v>
      </c>
      <c r="C6" s="64">
        <v>15</v>
      </c>
      <c r="D6" s="62">
        <f>IFERROR(VLOOKUP(B6,BDD!$A$4:$G$2030,7,0)*C6,"")</f>
        <v>5.2577999999999996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11.809799999999999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12.2898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54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1062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192</v>
      </c>
      <c r="C5" s="61">
        <v>35</v>
      </c>
      <c r="D5" s="62">
        <f>IFERROR(VLOOKUP(B5,BDD!$A$4:$G$2030,7,0)*C5,"")</f>
        <v>12.2682</v>
      </c>
      <c r="E5" t="s">
        <v>864</v>
      </c>
    </row>
    <row r="6" spans="2:10" ht="27" customHeight="1" thickBot="1" x14ac:dyDescent="0.3">
      <c r="B6" s="63"/>
      <c r="C6" s="64"/>
      <c r="D6" s="62" t="str">
        <f>IFERROR(VLOOKUP(B6,BDD!$A$4:$G$2030,7,0)*C6,"")</f>
        <v/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12.2682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12.748200000000001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55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1063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192</v>
      </c>
      <c r="C5" s="61">
        <v>35</v>
      </c>
      <c r="D5" s="62">
        <f>IFERROR(VLOOKUP(B5,BDD!$A$4:$G$2030,7,0)*C5,"")</f>
        <v>12.2682</v>
      </c>
      <c r="E5" t="s">
        <v>864</v>
      </c>
    </row>
    <row r="6" spans="2:10" ht="27" customHeight="1" thickBot="1" x14ac:dyDescent="0.3">
      <c r="B6" s="63"/>
      <c r="C6" s="64"/>
      <c r="D6" s="62" t="str">
        <f>IFERROR(VLOOKUP(B6,BDD!$A$4:$G$2030,7,0)*C6,"")</f>
        <v/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12.2682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12.748200000000001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56"/>
  <dimension ref="B2:J23"/>
  <sheetViews>
    <sheetView workbookViewId="0">
      <selection activeCell="J8" sqref="J8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1064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192</v>
      </c>
      <c r="C5" s="61">
        <v>35</v>
      </c>
      <c r="D5" s="62">
        <f>IFERROR(VLOOKUP(B5,BDD!$A$4:$G$2030,7,0)*C5,"")</f>
        <v>12.2682</v>
      </c>
      <c r="E5" t="s">
        <v>864</v>
      </c>
    </row>
    <row r="6" spans="2:10" ht="27" customHeight="1" thickBot="1" x14ac:dyDescent="0.3">
      <c r="B6" s="63"/>
      <c r="C6" s="64"/>
      <c r="D6" s="62" t="str">
        <f>IFERROR(VLOOKUP(B6,BDD!$A$4:$G$2030,7,0)*C6,"")</f>
        <v/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12.2682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12.748200000000001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57"/>
  <dimension ref="B2:J23"/>
  <sheetViews>
    <sheetView workbookViewId="0">
      <selection activeCell="C6" sqref="C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1065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192</v>
      </c>
      <c r="C5" s="61">
        <v>30</v>
      </c>
      <c r="D5" s="62">
        <f>IFERROR(VLOOKUP(B5,BDD!$A$4:$G$2030,7,0)*C5,"")</f>
        <v>10.515599999999999</v>
      </c>
      <c r="E5" t="s">
        <v>864</v>
      </c>
    </row>
    <row r="6" spans="2:10" ht="27" customHeight="1" thickBot="1" x14ac:dyDescent="0.3">
      <c r="B6" s="63" t="s">
        <v>1066</v>
      </c>
      <c r="C6" s="64">
        <v>10</v>
      </c>
      <c r="D6" s="62">
        <f>IFERROR(VLOOKUP(B6,BDD!$A$4:$G$2030,7,0)*C6,"")</f>
        <v>7.1614999999999993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17.677099999999999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18.1571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58"/>
  <dimension ref="B2:J23"/>
  <sheetViews>
    <sheetView workbookViewId="0">
      <selection activeCell="H11" sqref="H11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1067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190</v>
      </c>
      <c r="C5" s="61">
        <v>40</v>
      </c>
      <c r="D5" s="62">
        <f>IFERROR(VLOOKUP(B5,BDD!$A$4:$G$2030,7,0)*C5,"")</f>
        <v>12.2448</v>
      </c>
      <c r="E5" t="s">
        <v>864</v>
      </c>
    </row>
    <row r="6" spans="2:10" ht="27" customHeight="1" thickBot="1" x14ac:dyDescent="0.3">
      <c r="B6" s="63" t="s">
        <v>469</v>
      </c>
      <c r="C6" s="64">
        <v>10</v>
      </c>
      <c r="D6" s="62">
        <f>IFERROR(VLOOKUP(B6,BDD!$A$4:$G$2030,7,0)*C6,"")</f>
        <v>2.129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14.373799999999999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14.8538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59"/>
  <dimension ref="B2:J23"/>
  <sheetViews>
    <sheetView workbookViewId="0">
      <selection activeCell="K13" sqref="K13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1090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190</v>
      </c>
      <c r="C5" s="61">
        <v>40</v>
      </c>
      <c r="D5" s="62">
        <f>IFERROR(VLOOKUP(B5,BDD!$A$4:$G$2030,7,0)*C5,"")</f>
        <v>12.2448</v>
      </c>
      <c r="E5" t="s">
        <v>864</v>
      </c>
    </row>
    <row r="6" spans="2:10" ht="27" customHeight="1" thickBot="1" x14ac:dyDescent="0.3">
      <c r="B6" s="63" t="s">
        <v>719</v>
      </c>
      <c r="C6" s="64">
        <v>20</v>
      </c>
      <c r="D6" s="62">
        <f>IFERROR(VLOOKUP(B6,BDD!$A$4:$G$2030,7,0)*C6,"")</f>
        <v>8.4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20.6448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21.1248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60"/>
  <dimension ref="B2:J23"/>
  <sheetViews>
    <sheetView workbookViewId="0">
      <selection activeCell="I9" sqref="I9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1068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190</v>
      </c>
      <c r="C5" s="61">
        <v>20</v>
      </c>
      <c r="D5" s="62">
        <f>IFERROR(VLOOKUP(B5,BDD!$A$4:$G$2030,7,0)*C5,"")</f>
        <v>6.1223999999999998</v>
      </c>
      <c r="E5" t="s">
        <v>864</v>
      </c>
    </row>
    <row r="6" spans="2:10" ht="27" customHeight="1" thickBot="1" x14ac:dyDescent="0.3">
      <c r="B6" s="63"/>
      <c r="C6" s="64"/>
      <c r="D6" s="62"/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6.1223999999999998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6.6023999999999994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61"/>
  <dimension ref="B2:J23"/>
  <sheetViews>
    <sheetView workbookViewId="0">
      <selection activeCell="H21" sqref="H21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1069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712</v>
      </c>
      <c r="C5" s="61">
        <v>50</v>
      </c>
      <c r="D5" s="62">
        <f>IFERROR(VLOOKUP(B5,BDD!$A$4:$G$2030,7,0)*C5,"")</f>
        <v>21.896999999999998</v>
      </c>
      <c r="E5" t="s">
        <v>864</v>
      </c>
    </row>
    <row r="6" spans="2:10" ht="27" customHeight="1" thickBot="1" x14ac:dyDescent="0.3">
      <c r="B6" s="63"/>
      <c r="C6" s="64"/>
      <c r="D6" s="62"/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21.896999999999998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22.376999999999999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62"/>
  <dimension ref="B2:J23"/>
  <sheetViews>
    <sheetView workbookViewId="0">
      <selection activeCell="F10" sqref="F10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1070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712</v>
      </c>
      <c r="C5" s="61">
        <v>50</v>
      </c>
      <c r="D5" s="62">
        <f>IFERROR(VLOOKUP(B5,BDD!$A$4:$G$2030,7,0)*C5,"")</f>
        <v>21.896999999999998</v>
      </c>
      <c r="E5" t="s">
        <v>864</v>
      </c>
    </row>
    <row r="6" spans="2:10" ht="27" customHeight="1" thickBot="1" x14ac:dyDescent="0.3">
      <c r="B6" s="63"/>
      <c r="C6" s="64"/>
      <c r="D6" s="62" t="str">
        <f>IFERROR(VLOOKUP(B6,BDD!$A$4:$G$2030,7,0)*C6,"")</f>
        <v/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21.896999999999998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22.376999999999999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63"/>
  <dimension ref="B2:J23"/>
  <sheetViews>
    <sheetView workbookViewId="0">
      <selection activeCell="F5" sqref="F5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1071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712</v>
      </c>
      <c r="C5" s="61">
        <v>50</v>
      </c>
      <c r="D5" s="62">
        <f>IFERROR(VLOOKUP(B5,BDD!$A$4:$G$2030,7,0)*C5,"")</f>
        <v>21.896999999999998</v>
      </c>
      <c r="E5" t="s">
        <v>864</v>
      </c>
    </row>
    <row r="6" spans="2:10" ht="27" customHeight="1" thickBot="1" x14ac:dyDescent="0.3">
      <c r="B6" s="63"/>
      <c r="C6" s="64"/>
      <c r="D6" s="62" t="str">
        <f>IFERROR(VLOOKUP(B6,BDD!$A$4:$G$2030,7,0)*C6,"")</f>
        <v/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21.896999999999998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22.376999999999999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64"/>
  <dimension ref="B2:J23"/>
  <sheetViews>
    <sheetView workbookViewId="0">
      <selection activeCell="F7" sqref="F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1072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712</v>
      </c>
      <c r="C5" s="61">
        <v>30</v>
      </c>
      <c r="D5" s="62">
        <f>IFERROR(VLOOKUP(B5,BDD!$A$4:$G$2030,7,0)*C5,"")</f>
        <v>13.138199999999999</v>
      </c>
      <c r="E5" t="s">
        <v>864</v>
      </c>
    </row>
    <row r="6" spans="2:10" ht="27" customHeight="1" thickBot="1" x14ac:dyDescent="0.3">
      <c r="B6" s="63"/>
      <c r="C6" s="64"/>
      <c r="D6" s="62"/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13.138199999999999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13.6182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65"/>
  <dimension ref="B2:J23"/>
  <sheetViews>
    <sheetView workbookViewId="0">
      <selection activeCell="B6" sqref="B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1073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1074</v>
      </c>
      <c r="C5" s="61">
        <v>20</v>
      </c>
      <c r="D5" s="62">
        <f>IFERROR(VLOOKUP(B5,BDD!$A$4:$G$2030,7,0)*C5,"")</f>
        <v>13.505000000000001</v>
      </c>
      <c r="E5" t="s">
        <v>864</v>
      </c>
    </row>
    <row r="6" spans="2:10" ht="27" customHeight="1" thickBot="1" x14ac:dyDescent="0.3">
      <c r="B6" s="63"/>
      <c r="C6" s="64"/>
      <c r="D6" s="62"/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13.505000000000001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13.985000000000001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66"/>
  <dimension ref="B2:J23"/>
  <sheetViews>
    <sheetView workbookViewId="0">
      <selection activeCell="F13" sqref="F13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1075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1074</v>
      </c>
      <c r="C5" s="61">
        <v>20</v>
      </c>
      <c r="D5" s="62">
        <f>IFERROR(VLOOKUP(B5,BDD!$A$4:$G$2030,7,0)*C5,"")</f>
        <v>13.505000000000001</v>
      </c>
      <c r="E5" t="s">
        <v>864</v>
      </c>
    </row>
    <row r="6" spans="2:10" ht="27" customHeight="1" thickBot="1" x14ac:dyDescent="0.3">
      <c r="B6" s="63"/>
      <c r="C6" s="64"/>
      <c r="D6" s="62"/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13.505000000000001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13.985000000000001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67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1076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1074</v>
      </c>
      <c r="C5" s="61">
        <v>10</v>
      </c>
      <c r="D5" s="62">
        <f>IFERROR(VLOOKUP(B5,BDD!$A$4:$G$2030,7,0)*C5,"")</f>
        <v>6.7525000000000004</v>
      </c>
      <c r="E5" t="s">
        <v>864</v>
      </c>
    </row>
    <row r="6" spans="2:10" ht="27" customHeight="1" thickBot="1" x14ac:dyDescent="0.3">
      <c r="B6" s="63" t="s">
        <v>1077</v>
      </c>
      <c r="C6" s="64">
        <v>16</v>
      </c>
      <c r="D6" s="62">
        <f>IFERROR(VLOOKUP(B6,BDD!$A$4:$G$2030,7,0)*C6,"")</f>
        <v>8.1096000000000004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14.862100000000002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15.342100000000002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68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1078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1077</v>
      </c>
      <c r="C5" s="61">
        <v>34</v>
      </c>
      <c r="D5" s="62">
        <f>IFERROR(VLOOKUP(B5,BDD!$A$4:$G$2030,7,0)*C5,"")</f>
        <v>17.232900000000001</v>
      </c>
      <c r="E5" t="s">
        <v>864</v>
      </c>
    </row>
    <row r="6" spans="2:10" ht="27" customHeight="1" thickBot="1" x14ac:dyDescent="0.3">
      <c r="B6" s="63"/>
      <c r="C6" s="64"/>
      <c r="D6" s="62"/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17.232900000000001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17.712900000000001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69"/>
  <dimension ref="B2:J23"/>
  <sheetViews>
    <sheetView workbookViewId="0">
      <selection activeCell="G5" sqref="G5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1079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258</v>
      </c>
      <c r="C5" s="61">
        <v>150</v>
      </c>
      <c r="D5" s="62">
        <f>IFERROR(VLOOKUP(B5,BDD!$A$4:$G$2030,7,0)*C5,"")</f>
        <v>13.446</v>
      </c>
      <c r="E5" t="s">
        <v>864</v>
      </c>
    </row>
    <row r="6" spans="2:10" ht="27" customHeight="1" thickBot="1" x14ac:dyDescent="0.3">
      <c r="B6" s="63"/>
      <c r="C6" s="64"/>
      <c r="D6" s="62"/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13.446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13.926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70"/>
  <dimension ref="B2:J23"/>
  <sheetViews>
    <sheetView workbookViewId="0">
      <selection activeCell="D5" sqref="D5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1080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258</v>
      </c>
      <c r="C5" s="61">
        <v>150</v>
      </c>
      <c r="D5" s="62">
        <f>IFERROR(VLOOKUP(B5,BDD!$A$4:$G$2030,7,0)*C5,"")</f>
        <v>13.446</v>
      </c>
      <c r="E5" t="s">
        <v>864</v>
      </c>
    </row>
    <row r="6" spans="2:10" ht="27" customHeight="1" thickBot="1" x14ac:dyDescent="0.3">
      <c r="B6" s="63"/>
      <c r="C6" s="64"/>
      <c r="D6" s="62"/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13.446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13.926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71"/>
  <dimension ref="B2:J23"/>
  <sheetViews>
    <sheetView workbookViewId="0">
      <selection activeCell="G9" sqref="G9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1081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258</v>
      </c>
      <c r="C5" s="61">
        <v>150</v>
      </c>
      <c r="D5" s="62">
        <f>IFERROR(VLOOKUP(B5,BDD!$A$4:$G$2030,7,0)*C5,"")</f>
        <v>13.446</v>
      </c>
      <c r="E5" t="s">
        <v>864</v>
      </c>
    </row>
    <row r="6" spans="2:10" ht="27" customHeight="1" thickBot="1" x14ac:dyDescent="0.3">
      <c r="B6" s="63"/>
      <c r="C6" s="64"/>
      <c r="D6" s="62"/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13.446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13.926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72"/>
  <dimension ref="B2:J23"/>
  <sheetViews>
    <sheetView workbookViewId="0">
      <selection activeCell="F9" sqref="F9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1082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258</v>
      </c>
      <c r="C5" s="61">
        <v>150</v>
      </c>
      <c r="D5" s="62">
        <f>IFERROR(VLOOKUP(B5,BDD!$A$4:$G$2030,7,0)*C5,"")</f>
        <v>13.446</v>
      </c>
      <c r="E5" t="s">
        <v>864</v>
      </c>
    </row>
    <row r="6" spans="2:10" ht="27" customHeight="1" thickBot="1" x14ac:dyDescent="0.3">
      <c r="B6" s="63"/>
      <c r="C6" s="64"/>
      <c r="D6" s="62"/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13.446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13.926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73"/>
  <dimension ref="B2:J23"/>
  <sheetViews>
    <sheetView workbookViewId="0">
      <selection activeCell="G9" sqref="G9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1083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258</v>
      </c>
      <c r="C5" s="61">
        <v>150</v>
      </c>
      <c r="D5" s="62">
        <f>IFERROR(VLOOKUP(B5,BDD!$A$4:$G$2030,7,0)*C5,"")</f>
        <v>13.446</v>
      </c>
      <c r="E5" t="s">
        <v>864</v>
      </c>
    </row>
    <row r="6" spans="2:10" ht="27" customHeight="1" thickBot="1" x14ac:dyDescent="0.3">
      <c r="B6" s="63"/>
      <c r="C6" s="64"/>
      <c r="D6" s="62"/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13.446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13.926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74"/>
  <dimension ref="B2:J23"/>
  <sheetViews>
    <sheetView workbookViewId="0">
      <selection activeCell="L7" sqref="L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1084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258</v>
      </c>
      <c r="C5" s="61">
        <v>150</v>
      </c>
      <c r="D5" s="62">
        <f>IFERROR(VLOOKUP(B5,BDD!$A$4:$G$2030,7,0)*C5,"")</f>
        <v>13.446</v>
      </c>
      <c r="E5" t="s">
        <v>864</v>
      </c>
    </row>
    <row r="6" spans="2:10" ht="27" customHeight="1" thickBot="1" x14ac:dyDescent="0.3">
      <c r="B6" s="63"/>
      <c r="C6" s="64"/>
      <c r="D6" s="62"/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13.446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13.926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75"/>
  <dimension ref="B2:J23"/>
  <sheetViews>
    <sheetView workbookViewId="0">
      <selection activeCell="K11" sqref="K11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1085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258</v>
      </c>
      <c r="C5" s="61">
        <v>150</v>
      </c>
      <c r="D5" s="62">
        <f>IFERROR(VLOOKUP(B5,BDD!$A$4:$G$2030,7,0)*C5,"")</f>
        <v>13.446</v>
      </c>
      <c r="E5" t="s">
        <v>864</v>
      </c>
    </row>
    <row r="6" spans="2:10" ht="27" customHeight="1" thickBot="1" x14ac:dyDescent="0.3">
      <c r="B6" s="63"/>
      <c r="C6" s="64"/>
      <c r="D6" s="62"/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13.446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13.926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76"/>
  <dimension ref="B2:J23"/>
  <sheetViews>
    <sheetView workbookViewId="0">
      <selection activeCell="F9" sqref="F9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1086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258</v>
      </c>
      <c r="C5" s="61">
        <v>150</v>
      </c>
      <c r="D5" s="62">
        <f>IFERROR(VLOOKUP(B5,BDD!$A$4:$G$2030,7,0)*C5,"")</f>
        <v>13.446</v>
      </c>
      <c r="E5" t="s">
        <v>864</v>
      </c>
    </row>
    <row r="6" spans="2:10" ht="27" customHeight="1" thickBot="1" x14ac:dyDescent="0.3">
      <c r="B6" s="63"/>
      <c r="C6" s="64"/>
      <c r="D6" s="62"/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13.446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13.926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77"/>
  <dimension ref="B2:J23"/>
  <sheetViews>
    <sheetView workbookViewId="0">
      <selection activeCell="B5" sqref="B5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1087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258</v>
      </c>
      <c r="C5" s="61">
        <v>150</v>
      </c>
      <c r="D5" s="62">
        <f>IFERROR(VLOOKUP(B5,BDD!$A$4:$G$2030,7,0)*C5,"")</f>
        <v>13.446</v>
      </c>
      <c r="E5" t="s">
        <v>864</v>
      </c>
    </row>
    <row r="6" spans="2:10" ht="27" customHeight="1" thickBot="1" x14ac:dyDescent="0.3">
      <c r="B6" s="63"/>
      <c r="C6" s="64"/>
      <c r="D6" s="62"/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13.446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13.926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78"/>
  <dimension ref="B2:J23"/>
  <sheetViews>
    <sheetView workbookViewId="0">
      <selection activeCell="H13" sqref="H13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1088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258</v>
      </c>
      <c r="C5" s="61">
        <v>170</v>
      </c>
      <c r="D5" s="62">
        <f>IFERROR(VLOOKUP(B5,BDD!$A$4:$G$2030,7,0)*C5,"")</f>
        <v>15.238799999999999</v>
      </c>
      <c r="E5" t="s">
        <v>864</v>
      </c>
    </row>
    <row r="6" spans="2:10" ht="27" customHeight="1" thickBot="1" x14ac:dyDescent="0.3">
      <c r="B6" s="63"/>
      <c r="C6" s="64"/>
      <c r="D6" s="62"/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15.238799999999999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15.7188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79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1089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258</v>
      </c>
      <c r="C5" s="61">
        <v>180</v>
      </c>
      <c r="D5" s="62">
        <f>IFERROR(VLOOKUP(B5,BDD!$A$4:$G$2030,7,0)*C5,"")</f>
        <v>16.135200000000001</v>
      </c>
      <c r="E5" t="s">
        <v>864</v>
      </c>
    </row>
    <row r="6" spans="2:10" ht="27" customHeight="1" thickBot="1" x14ac:dyDescent="0.3">
      <c r="B6" s="63"/>
      <c r="C6" s="64"/>
      <c r="D6" s="62"/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16.135200000000001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16.615200000000002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80"/>
  <dimension ref="B2:J23"/>
  <sheetViews>
    <sheetView workbookViewId="0">
      <selection activeCell="F7" sqref="F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1091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789</v>
      </c>
      <c r="C5" s="61">
        <v>5</v>
      </c>
      <c r="D5" s="62">
        <f>IFERROR(VLOOKUP(B5,BDD!$A$4:$G$2030,7,0)*C5,"")</f>
        <v>10.9</v>
      </c>
      <c r="E5" t="s">
        <v>864</v>
      </c>
    </row>
    <row r="6" spans="2:10" ht="27" customHeight="1" thickBot="1" x14ac:dyDescent="0.3">
      <c r="B6" s="63" t="s">
        <v>203</v>
      </c>
      <c r="C6" s="64">
        <v>64</v>
      </c>
      <c r="D6" s="62">
        <f>IFERROR(VLOOKUP(B6,BDD!$A$4:$G$2030,7,0)*C6,"")</f>
        <v>1.9647999999999999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12.864800000000001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13.344800000000001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81"/>
  <dimension ref="B2:J23"/>
  <sheetViews>
    <sheetView workbookViewId="0">
      <selection activeCell="I8" sqref="I8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1092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789</v>
      </c>
      <c r="C5" s="61">
        <v>5</v>
      </c>
      <c r="D5" s="62">
        <f>IFERROR(VLOOKUP(B5,BDD!$A$4:$G$2030,7,0)*C5,"")</f>
        <v>10.9</v>
      </c>
      <c r="E5" t="s">
        <v>864</v>
      </c>
    </row>
    <row r="6" spans="2:10" ht="27" customHeight="1" thickBot="1" x14ac:dyDescent="0.3">
      <c r="B6" s="63" t="s">
        <v>203</v>
      </c>
      <c r="C6" s="64">
        <v>32</v>
      </c>
      <c r="D6" s="62">
        <f>IFERROR(VLOOKUP(B6,BDD!$A$4:$G$2030,7,0)*C6,"")</f>
        <v>0.98239999999999994</v>
      </c>
      <c r="E6" t="s">
        <v>864</v>
      </c>
    </row>
    <row r="7" spans="2:10" ht="27" customHeight="1" thickBot="1" x14ac:dyDescent="0.3">
      <c r="B7" s="65" t="s">
        <v>1093</v>
      </c>
      <c r="C7" s="61">
        <v>11</v>
      </c>
      <c r="D7" s="62">
        <f>IFERROR(VLOOKUP(B7,BDD!$A$4:$G$2030,7,0)*C7,"")</f>
        <v>1.06315</v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12.945550000000001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13.425550000000001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82"/>
  <dimension ref="B2:J23"/>
  <sheetViews>
    <sheetView workbookViewId="0">
      <selection activeCell="K7" sqref="K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1094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789</v>
      </c>
      <c r="C5" s="61">
        <v>5</v>
      </c>
      <c r="D5" s="62">
        <f>IFERROR(VLOOKUP(B5,BDD!$A$4:$G$2030,7,0)*C5,"")</f>
        <v>10.9</v>
      </c>
      <c r="E5" t="s">
        <v>864</v>
      </c>
    </row>
    <row r="6" spans="2:10" ht="27" customHeight="1" thickBot="1" x14ac:dyDescent="0.3">
      <c r="B6" s="63" t="s">
        <v>1095</v>
      </c>
      <c r="C6" s="64">
        <v>30</v>
      </c>
      <c r="D6" s="62">
        <f>IFERROR(VLOOKUP(B6,BDD!$A$4:$G$2030,7,0)*C6,"")</f>
        <v>1.4895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12.3895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12.8695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83"/>
  <dimension ref="B2:J23"/>
  <sheetViews>
    <sheetView workbookViewId="0">
      <selection activeCell="I9" sqref="I9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1096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789</v>
      </c>
      <c r="C5" s="61">
        <v>5</v>
      </c>
      <c r="D5" s="62">
        <f>IFERROR(VLOOKUP(B5,BDD!$A$4:$G$2030,7,0)*C5,"")</f>
        <v>10.9</v>
      </c>
      <c r="E5" t="s">
        <v>864</v>
      </c>
    </row>
    <row r="6" spans="2:10" ht="27" customHeight="1" thickBot="1" x14ac:dyDescent="0.3">
      <c r="B6" s="63" t="s">
        <v>1095</v>
      </c>
      <c r="C6" s="64">
        <v>20</v>
      </c>
      <c r="D6" s="62">
        <f>IFERROR(VLOOKUP(B6,BDD!$A$4:$G$2030,7,0)*C6,"")</f>
        <v>0.99299999999999999</v>
      </c>
      <c r="E6" t="s">
        <v>864</v>
      </c>
    </row>
    <row r="7" spans="2:10" ht="27" customHeight="1" thickBot="1" x14ac:dyDescent="0.3">
      <c r="B7" s="65" t="s">
        <v>218</v>
      </c>
      <c r="C7" s="61">
        <v>20</v>
      </c>
      <c r="D7" s="62">
        <f>IFERROR(VLOOKUP(B7,BDD!$A$4:$G$2030,7,0)*C7,"")</f>
        <v>5.2079999999999993</v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17.100999999999999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17.581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84"/>
  <dimension ref="B2:J23"/>
  <sheetViews>
    <sheetView workbookViewId="0">
      <selection activeCell="G7" sqref="G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1097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789</v>
      </c>
      <c r="C5" s="61">
        <v>5</v>
      </c>
      <c r="D5" s="62">
        <f>IFERROR(VLOOKUP(B5,BDD!$A$4:$G$2030,7,0)*C5,"")</f>
        <v>10.9</v>
      </c>
      <c r="E5" t="s">
        <v>864</v>
      </c>
    </row>
    <row r="6" spans="2:10" ht="27" customHeight="1" thickBot="1" x14ac:dyDescent="0.3">
      <c r="B6" s="63" t="s">
        <v>904</v>
      </c>
      <c r="C6" s="64">
        <v>10</v>
      </c>
      <c r="D6" s="62">
        <f>IFERROR(VLOOKUP(B6,BDD!$A$4:$G$2030,7,0)*C6,"")</f>
        <v>3.5860000000000003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14.486000000000001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14.966000000000001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85"/>
  <dimension ref="B2:J23"/>
  <sheetViews>
    <sheetView workbookViewId="0">
      <selection activeCell="H12" sqref="H1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1098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789</v>
      </c>
      <c r="C5" s="61">
        <v>5</v>
      </c>
      <c r="D5" s="62">
        <f>IFERROR(VLOOKUP(B5,BDD!$A$4:$G$2030,7,0)*C5,"")</f>
        <v>10.9</v>
      </c>
      <c r="E5" t="s">
        <v>864</v>
      </c>
    </row>
    <row r="6" spans="2:10" ht="27" customHeight="1" thickBot="1" x14ac:dyDescent="0.3">
      <c r="B6" s="63" t="s">
        <v>246</v>
      </c>
      <c r="C6" s="64">
        <v>30</v>
      </c>
      <c r="D6" s="62">
        <f>IFERROR(VLOOKUP(B6,BDD!$A$4:$G$2030,7,0)*C6,"")</f>
        <v>3.492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14.391999999999999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14.872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86"/>
  <dimension ref="B2:J23"/>
  <sheetViews>
    <sheetView workbookViewId="0">
      <selection activeCell="I10" sqref="I10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1099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789</v>
      </c>
      <c r="C5" s="61">
        <v>5</v>
      </c>
      <c r="D5" s="62">
        <f>IFERROR(VLOOKUP(B5,BDD!$A$4:$G$2030,7,0)*C5,"")</f>
        <v>10.9</v>
      </c>
      <c r="E5" t="s">
        <v>864</v>
      </c>
    </row>
    <row r="6" spans="2:10" ht="27" customHeight="1" thickBot="1" x14ac:dyDescent="0.3">
      <c r="B6" s="63" t="s">
        <v>246</v>
      </c>
      <c r="C6" s="64">
        <v>30</v>
      </c>
      <c r="D6" s="62">
        <f>IFERROR(VLOOKUP(B6,BDD!$A$4:$G$2030,7,0)*C6,"")</f>
        <v>3.492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14.391999999999999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14.872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87"/>
  <dimension ref="B2:J23"/>
  <sheetViews>
    <sheetView workbookViewId="0">
      <selection activeCell="H7" sqref="H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1100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789</v>
      </c>
      <c r="C5" s="61">
        <v>5</v>
      </c>
      <c r="D5" s="62">
        <f>IFERROR(VLOOKUP(B5,BDD!$A$4:$G$2030,7,0)*C5,"")</f>
        <v>10.9</v>
      </c>
      <c r="E5" t="s">
        <v>864</v>
      </c>
    </row>
    <row r="6" spans="2:10" ht="27" customHeight="1" thickBot="1" x14ac:dyDescent="0.3">
      <c r="B6" s="63" t="s">
        <v>246</v>
      </c>
      <c r="C6" s="64">
        <v>30</v>
      </c>
      <c r="D6" s="62">
        <f>IFERROR(VLOOKUP(B6,BDD!$A$4:$G$2030,7,0)*C6,"")</f>
        <v>3.492</v>
      </c>
      <c r="E6" t="s">
        <v>864</v>
      </c>
    </row>
    <row r="7" spans="2:10" ht="27" customHeight="1" thickBot="1" x14ac:dyDescent="0.3">
      <c r="B7" s="65"/>
      <c r="C7" s="61"/>
      <c r="D7" s="62" t="str">
        <f>IFERROR(VLOOKUP(B7,BDD!$A$4:$G$2030,7,0)*C7,"")</f>
        <v/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14.391999999999999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14.872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88"/>
  <dimension ref="B2:J23"/>
  <sheetViews>
    <sheetView workbookViewId="0">
      <selection activeCell="G14" sqref="G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1101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789</v>
      </c>
      <c r="C5" s="61">
        <v>5</v>
      </c>
      <c r="D5" s="62">
        <f>IFERROR(VLOOKUP(B5,BDD!$A$4:$G$2030,7,0)*C5,"")</f>
        <v>10.9</v>
      </c>
      <c r="E5" t="s">
        <v>864</v>
      </c>
    </row>
    <row r="6" spans="2:10" ht="27" customHeight="1" thickBot="1" x14ac:dyDescent="0.3">
      <c r="B6" s="63" t="s">
        <v>246</v>
      </c>
      <c r="C6" s="64">
        <v>10</v>
      </c>
      <c r="D6" s="62">
        <f>IFERROR(VLOOKUP(B6,BDD!$A$4:$G$2030,7,0)*C6,"")</f>
        <v>1.1640000000000001</v>
      </c>
      <c r="E6" t="s">
        <v>864</v>
      </c>
    </row>
    <row r="7" spans="2:10" ht="27" customHeight="1" thickBot="1" x14ac:dyDescent="0.3">
      <c r="B7" s="65" t="s">
        <v>260</v>
      </c>
      <c r="C7" s="61">
        <v>9</v>
      </c>
      <c r="D7" s="62">
        <f>IFERROR(VLOOKUP(B7,BDD!$A$4:$G$2030,7,0)*C7,"")</f>
        <v>1.1577599999999997</v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13.22176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13.70176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89"/>
  <dimension ref="B2:J23"/>
  <sheetViews>
    <sheetView workbookViewId="0">
      <selection activeCell="F8" sqref="F8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1102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789</v>
      </c>
      <c r="C5" s="61">
        <v>5</v>
      </c>
      <c r="D5" s="62">
        <f>IFERROR(VLOOKUP(B5,BDD!$A$4:$G$2030,7,0)*C5,"")</f>
        <v>10.9</v>
      </c>
      <c r="E5" t="s">
        <v>864</v>
      </c>
    </row>
    <row r="6" spans="2:10" ht="27" customHeight="1" thickBot="1" x14ac:dyDescent="0.3">
      <c r="B6" s="63" t="s">
        <v>260</v>
      </c>
      <c r="C6" s="64">
        <v>12</v>
      </c>
      <c r="D6" s="62">
        <f>IFERROR(VLOOKUP(B6,BDD!$A$4:$G$2030,7,0)*C6,"")</f>
        <v>1.5436799999999997</v>
      </c>
      <c r="E6" t="s">
        <v>864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12.443680000000001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12.923680000000001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90"/>
  <dimension ref="B2:J23"/>
  <sheetViews>
    <sheetView workbookViewId="0">
      <selection activeCell="G7" sqref="G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1103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789</v>
      </c>
      <c r="C5" s="61">
        <v>5</v>
      </c>
      <c r="D5" s="62">
        <f>IFERROR(VLOOKUP(B5,BDD!$A$4:$G$2030,7,0)*C5,"")</f>
        <v>10.9</v>
      </c>
      <c r="E5" t="s">
        <v>864</v>
      </c>
    </row>
    <row r="6" spans="2:10" ht="27" customHeight="1" thickBot="1" x14ac:dyDescent="0.3">
      <c r="B6" s="63" t="s">
        <v>393</v>
      </c>
      <c r="C6" s="64">
        <v>8</v>
      </c>
      <c r="D6" s="62">
        <f>IFERROR(VLOOKUP(B6,BDD!$A$4:$G$2030,7,0)*C6,"")</f>
        <v>8.2411200000000004</v>
      </c>
      <c r="E6" t="s">
        <v>864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19.141120000000001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19.621120000000001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91"/>
  <dimension ref="B2:J23"/>
  <sheetViews>
    <sheetView workbookViewId="0">
      <selection activeCell="F7" sqref="F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1104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789</v>
      </c>
      <c r="C5" s="61">
        <v>5</v>
      </c>
      <c r="D5" s="62">
        <f>IFERROR(VLOOKUP(B5,BDD!$A$4:$G$2030,7,0)*C5,"")</f>
        <v>10.9</v>
      </c>
      <c r="E5" t="s">
        <v>864</v>
      </c>
    </row>
    <row r="6" spans="2:10" ht="27" customHeight="1" thickBot="1" x14ac:dyDescent="0.3">
      <c r="B6" s="63" t="s">
        <v>393</v>
      </c>
      <c r="C6" s="64">
        <v>8</v>
      </c>
      <c r="D6" s="62">
        <f>IFERROR(VLOOKUP(B6,BDD!$A$4:$G$2030,7,0)*C6,"")</f>
        <v>8.2411200000000004</v>
      </c>
      <c r="E6" t="s">
        <v>864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19.141120000000001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19.621120000000001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92"/>
  <dimension ref="B2:J23"/>
  <sheetViews>
    <sheetView workbookViewId="0">
      <selection activeCell="G9" sqref="G9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1105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789</v>
      </c>
      <c r="C5" s="61">
        <v>5</v>
      </c>
      <c r="D5" s="62">
        <f>IFERROR(VLOOKUP(B5,BDD!$A$4:$G$2030,7,0)*C5,"")</f>
        <v>10.9</v>
      </c>
      <c r="E5" t="s">
        <v>864</v>
      </c>
    </row>
    <row r="6" spans="2:10" ht="27" customHeight="1" thickBot="1" x14ac:dyDescent="0.3">
      <c r="B6" s="63" t="s">
        <v>393</v>
      </c>
      <c r="C6" s="64">
        <v>8</v>
      </c>
      <c r="D6" s="62">
        <f>IFERROR(VLOOKUP(B6,BDD!$A$4:$G$2030,7,0)*C6,"")</f>
        <v>8.2411200000000004</v>
      </c>
      <c r="E6" t="s">
        <v>864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19.141120000000001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19.621120000000001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93"/>
  <dimension ref="B2:J23"/>
  <sheetViews>
    <sheetView workbookViewId="0">
      <selection activeCell="G14" sqref="G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1106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789</v>
      </c>
      <c r="C5" s="61">
        <v>5</v>
      </c>
      <c r="D5" s="62">
        <f>IFERROR(VLOOKUP(B5,BDD!$A$4:$G$2030,7,0)*C5,"")</f>
        <v>10.9</v>
      </c>
      <c r="E5" t="s">
        <v>864</v>
      </c>
    </row>
    <row r="6" spans="2:10" ht="27" customHeight="1" thickBot="1" x14ac:dyDescent="0.3">
      <c r="B6" s="63" t="s">
        <v>393</v>
      </c>
      <c r="C6" s="64">
        <v>8</v>
      </c>
      <c r="D6" s="62">
        <f>IFERROR(VLOOKUP(B6,BDD!$A$4:$G$2030,7,0)*C6,"")</f>
        <v>8.2411200000000004</v>
      </c>
      <c r="E6" t="s">
        <v>864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19.141120000000001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19.621120000000001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94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1107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789</v>
      </c>
      <c r="C5" s="61">
        <v>5</v>
      </c>
      <c r="D5" s="62">
        <f>IFERROR(VLOOKUP(B5,BDD!$A$4:$G$2030,7,0)*C5,"")</f>
        <v>10.9</v>
      </c>
      <c r="E5" t="s">
        <v>864</v>
      </c>
    </row>
    <row r="6" spans="2:10" ht="27" customHeight="1" thickBot="1" x14ac:dyDescent="0.3">
      <c r="B6" s="63" t="s">
        <v>393</v>
      </c>
      <c r="C6" s="64">
        <v>8</v>
      </c>
      <c r="D6" s="62">
        <f>IFERROR(VLOOKUP(B6,BDD!$A$4:$G$2030,7,0)*C6,"")</f>
        <v>8.2411200000000004</v>
      </c>
      <c r="E6" t="s">
        <v>864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19.141120000000001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19.621120000000001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95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1108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789</v>
      </c>
      <c r="C5" s="61">
        <v>5</v>
      </c>
      <c r="D5" s="62">
        <f>IFERROR(VLOOKUP(B5,BDD!$A$4:$G$2030,7,0)*C5,"")</f>
        <v>10.9</v>
      </c>
      <c r="E5" t="s">
        <v>864</v>
      </c>
    </row>
    <row r="6" spans="2:10" ht="27" customHeight="1" thickBot="1" x14ac:dyDescent="0.3">
      <c r="B6" s="63" t="s">
        <v>393</v>
      </c>
      <c r="C6" s="64">
        <v>8</v>
      </c>
      <c r="D6" s="62">
        <f>IFERROR(VLOOKUP(B6,BDD!$A$4:$G$2030,7,0)*C6,"")</f>
        <v>8.2411200000000004</v>
      </c>
      <c r="E6" t="s">
        <v>864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19.141120000000001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19.621120000000001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96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1109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789</v>
      </c>
      <c r="C5" s="61">
        <v>5</v>
      </c>
      <c r="D5" s="62">
        <f>IFERROR(VLOOKUP(B5,BDD!$A$4:$G$2030,7,0)*C5,"")</f>
        <v>10.9</v>
      </c>
      <c r="E5" t="s">
        <v>864</v>
      </c>
    </row>
    <row r="6" spans="2:10" ht="27" customHeight="1" thickBot="1" x14ac:dyDescent="0.3">
      <c r="B6" s="63" t="s">
        <v>393</v>
      </c>
      <c r="C6" s="64">
        <v>8</v>
      </c>
      <c r="D6" s="62">
        <f>IFERROR(VLOOKUP(B6,BDD!$A$4:$G$2030,7,0)*C6,"")</f>
        <v>8.2411200000000004</v>
      </c>
      <c r="E6" t="s">
        <v>864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19.141120000000001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19.621120000000001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97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1110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789</v>
      </c>
      <c r="C5" s="61">
        <v>5</v>
      </c>
      <c r="D5" s="62">
        <f>IFERROR(VLOOKUP(B5,BDD!$A$4:$G$2030,7,0)*C5,"")</f>
        <v>10.9</v>
      </c>
      <c r="E5" t="s">
        <v>864</v>
      </c>
    </row>
    <row r="6" spans="2:10" ht="27" customHeight="1" thickBot="1" x14ac:dyDescent="0.3">
      <c r="B6" s="63" t="s">
        <v>393</v>
      </c>
      <c r="C6" s="64">
        <v>8</v>
      </c>
      <c r="D6" s="62">
        <f>IFERROR(VLOOKUP(B6,BDD!$A$4:$G$2030,7,0)*C6,"")</f>
        <v>8.2411200000000004</v>
      </c>
      <c r="E6" t="s">
        <v>864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19.141120000000001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19.621120000000001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98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1111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789</v>
      </c>
      <c r="C5" s="61">
        <v>5</v>
      </c>
      <c r="D5" s="62">
        <f>IFERROR(VLOOKUP(B5,BDD!$A$4:$G$2030,7,0)*C5,"")</f>
        <v>10.9</v>
      </c>
      <c r="E5" t="s">
        <v>864</v>
      </c>
    </row>
    <row r="6" spans="2:10" ht="27" customHeight="1" thickBot="1" x14ac:dyDescent="0.3">
      <c r="B6" s="63" t="s">
        <v>393</v>
      </c>
      <c r="C6" s="64">
        <v>8</v>
      </c>
      <c r="D6" s="62">
        <f>IFERROR(VLOOKUP(B6,BDD!$A$4:$G$2030,7,0)*C6,"")</f>
        <v>8.2411200000000004</v>
      </c>
      <c r="E6" t="s">
        <v>864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19.141120000000001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19.621120000000001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99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1112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789</v>
      </c>
      <c r="C5" s="61">
        <v>5</v>
      </c>
      <c r="D5" s="62">
        <f>IFERROR(VLOOKUP(B5,BDD!$A$4:$G$2030,7,0)*C5,"")</f>
        <v>10.9</v>
      </c>
      <c r="E5" t="s">
        <v>864</v>
      </c>
    </row>
    <row r="6" spans="2:10" ht="27" customHeight="1" thickBot="1" x14ac:dyDescent="0.3">
      <c r="B6" s="63" t="s">
        <v>393</v>
      </c>
      <c r="C6" s="64">
        <v>8</v>
      </c>
      <c r="D6" s="62">
        <f>IFERROR(VLOOKUP(B6,BDD!$A$4:$G$2030,7,0)*C6,"")</f>
        <v>8.2411200000000004</v>
      </c>
      <c r="E6" t="s">
        <v>864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19.141120000000001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19.621120000000001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00"/>
  <dimension ref="B2:J23"/>
  <sheetViews>
    <sheetView workbookViewId="0">
      <selection activeCell="H8" sqref="H8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1113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789</v>
      </c>
      <c r="C5" s="61">
        <v>4</v>
      </c>
      <c r="D5" s="62">
        <f>IFERROR(VLOOKUP(B5,BDD!$A$4:$G$2030,7,0)*C5,"")</f>
        <v>8.7200000000000006</v>
      </c>
      <c r="E5" t="s">
        <v>864</v>
      </c>
    </row>
    <row r="6" spans="2:10" ht="27" customHeight="1" thickBot="1" x14ac:dyDescent="0.3">
      <c r="B6" s="63" t="s">
        <v>393</v>
      </c>
      <c r="C6" s="64">
        <v>12</v>
      </c>
      <c r="D6" s="62">
        <f>IFERROR(VLOOKUP(B6,BDD!$A$4:$G$2030,7,0)*C6,"")</f>
        <v>12.36168</v>
      </c>
      <c r="E6" t="s">
        <v>864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21.081679999999999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21.561679999999999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01"/>
  <dimension ref="B2:J23"/>
  <sheetViews>
    <sheetView workbookViewId="0">
      <selection activeCell="G6" sqref="G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1114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397</v>
      </c>
      <c r="C5" s="61">
        <v>6</v>
      </c>
      <c r="D5" s="62">
        <f>IFERROR(VLOOKUP(B5,BDD!$A$4:$G$2030,7,0)*C5,"")</f>
        <v>13.200000000000001</v>
      </c>
      <c r="E5" t="s">
        <v>864</v>
      </c>
    </row>
    <row r="6" spans="2:10" ht="27" customHeight="1" thickBot="1" x14ac:dyDescent="0.3">
      <c r="B6" s="63" t="s">
        <v>978</v>
      </c>
      <c r="C6" s="64">
        <v>20</v>
      </c>
      <c r="D6" s="62">
        <f>IFERROR(VLOOKUP(B6,BDD!$A$4:$G$2030,7,0)*C6,"")</f>
        <v>5.4369999999999994</v>
      </c>
      <c r="E6" t="s">
        <v>864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18.637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19.117000000000001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02"/>
  <dimension ref="B2:J23"/>
  <sheetViews>
    <sheetView workbookViewId="0">
      <selection activeCell="H11" sqref="H11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1115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397</v>
      </c>
      <c r="C5" s="61">
        <v>6</v>
      </c>
      <c r="D5" s="62">
        <f>IFERROR(VLOOKUP(B5,BDD!$A$4:$G$2030,7,0)*C5,"")</f>
        <v>13.200000000000001</v>
      </c>
      <c r="E5" t="s">
        <v>864</v>
      </c>
    </row>
    <row r="6" spans="2:10" ht="27" customHeight="1" thickBot="1" x14ac:dyDescent="0.3">
      <c r="B6" s="63" t="s">
        <v>978</v>
      </c>
      <c r="C6" s="64">
        <v>15</v>
      </c>
      <c r="D6" s="62">
        <f>IFERROR(VLOOKUP(B6,BDD!$A$4:$G$2030,7,0)*C6,"")</f>
        <v>4.07775</v>
      </c>
      <c r="E6" t="s">
        <v>864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17.277750000000001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17.757750000000001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03"/>
  <dimension ref="B2:J23"/>
  <sheetViews>
    <sheetView workbookViewId="0">
      <selection activeCell="G13" sqref="G13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1116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397</v>
      </c>
      <c r="C5" s="61">
        <v>6</v>
      </c>
      <c r="D5" s="62">
        <f>IFERROR(VLOOKUP(B5,BDD!$A$4:$G$2030,7,0)*C5,"")</f>
        <v>13.200000000000001</v>
      </c>
      <c r="E5" t="s">
        <v>864</v>
      </c>
    </row>
    <row r="6" spans="2:10" ht="27" customHeight="1" thickBot="1" x14ac:dyDescent="0.3">
      <c r="B6" s="63" t="s">
        <v>1117</v>
      </c>
      <c r="C6" s="64">
        <v>20</v>
      </c>
      <c r="D6" s="62">
        <f>IFERROR(VLOOKUP(B6,BDD!$A$4:$G$2030,7,0)*C6,"")</f>
        <v>4.3259999999999996</v>
      </c>
      <c r="E6" t="s">
        <v>864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17.526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18.006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04"/>
  <dimension ref="B2:J23"/>
  <sheetViews>
    <sheetView workbookViewId="0">
      <selection activeCell="E12" sqref="E1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1118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397</v>
      </c>
      <c r="C5" s="61">
        <v>6</v>
      </c>
      <c r="D5" s="62">
        <f>IFERROR(VLOOKUP(B5,BDD!$A$4:$G$2030,7,0)*C5,"")</f>
        <v>13.200000000000001</v>
      </c>
      <c r="E5" t="s">
        <v>864</v>
      </c>
    </row>
    <row r="6" spans="2:10" ht="27" customHeight="1" thickBot="1" x14ac:dyDescent="0.3">
      <c r="B6" s="63" t="s">
        <v>1117</v>
      </c>
      <c r="C6" s="64">
        <v>20</v>
      </c>
      <c r="D6" s="62">
        <f>IFERROR(VLOOKUP(B6,BDD!$A$4:$G$2030,7,0)*C6,"")</f>
        <v>4.3259999999999996</v>
      </c>
      <c r="E6" t="s">
        <v>864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17.526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18.006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05"/>
  <dimension ref="B2:J23"/>
  <sheetViews>
    <sheetView workbookViewId="0">
      <selection activeCell="F14" sqref="F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1119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397</v>
      </c>
      <c r="C5" s="61">
        <v>6</v>
      </c>
      <c r="D5" s="62">
        <f>IFERROR(VLOOKUP(B5,BDD!$A$4:$G$2030,7,0)*C5,"")</f>
        <v>13.200000000000001</v>
      </c>
      <c r="E5" t="s">
        <v>864</v>
      </c>
    </row>
    <row r="6" spans="2:10" ht="27" customHeight="1" thickBot="1" x14ac:dyDescent="0.3">
      <c r="B6" s="63" t="s">
        <v>1117</v>
      </c>
      <c r="C6" s="64">
        <v>20</v>
      </c>
      <c r="D6" s="62">
        <f>IFERROR(VLOOKUP(B6,BDD!$A$4:$G$2030,7,0)*C6,"")</f>
        <v>4.3259999999999996</v>
      </c>
      <c r="E6" t="s">
        <v>864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17.526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18.006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06"/>
  <dimension ref="B2:J23"/>
  <sheetViews>
    <sheetView workbookViewId="0">
      <selection activeCell="G14" sqref="G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1120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397</v>
      </c>
      <c r="C5" s="61">
        <v>6</v>
      </c>
      <c r="D5" s="62">
        <f>IFERROR(VLOOKUP(B5,BDD!$A$4:$G$2030,7,0)*C5,"")</f>
        <v>13.200000000000001</v>
      </c>
      <c r="E5" t="s">
        <v>864</v>
      </c>
    </row>
    <row r="6" spans="2:10" ht="27" customHeight="1" thickBot="1" x14ac:dyDescent="0.3">
      <c r="B6" s="63" t="s">
        <v>1117</v>
      </c>
      <c r="C6" s="64">
        <v>20</v>
      </c>
      <c r="D6" s="62">
        <f>IFERROR(VLOOKUP(B6,BDD!$A$4:$G$2030,7,0)*C6,"")</f>
        <v>4.3259999999999996</v>
      </c>
      <c r="E6" t="s">
        <v>864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17.526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18.006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07"/>
  <dimension ref="B2:J23"/>
  <sheetViews>
    <sheetView workbookViewId="0">
      <selection activeCell="B2" sqref="B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1121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397</v>
      </c>
      <c r="C5" s="61">
        <v>6</v>
      </c>
      <c r="D5" s="62">
        <f>IFERROR(VLOOKUP(B5,BDD!$A$4:$G$2030,7,0)*C5,"")</f>
        <v>13.200000000000001</v>
      </c>
      <c r="E5" t="s">
        <v>864</v>
      </c>
    </row>
    <row r="6" spans="2:10" ht="27" customHeight="1" thickBot="1" x14ac:dyDescent="0.3">
      <c r="B6" s="63" t="s">
        <v>1117</v>
      </c>
      <c r="C6" s="64">
        <v>20</v>
      </c>
      <c r="D6" s="62">
        <f>IFERROR(VLOOKUP(B6,BDD!$A$4:$G$2030,7,0)*C6,"")</f>
        <v>4.3259999999999996</v>
      </c>
      <c r="E6" t="s">
        <v>864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17.526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18.006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08"/>
  <dimension ref="B2:J23"/>
  <sheetViews>
    <sheetView workbookViewId="0">
      <selection activeCell="F13" sqref="F13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1122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397</v>
      </c>
      <c r="C5" s="61">
        <v>6</v>
      </c>
      <c r="D5" s="62">
        <f>IFERROR(VLOOKUP(B5,BDD!$A$4:$G$2030,7,0)*C5,"")</f>
        <v>13.200000000000001</v>
      </c>
      <c r="E5" t="s">
        <v>864</v>
      </c>
    </row>
    <row r="6" spans="2:10" ht="27" customHeight="1" thickBot="1" x14ac:dyDescent="0.3">
      <c r="B6" s="63" t="s">
        <v>1117</v>
      </c>
      <c r="C6" s="64">
        <v>20</v>
      </c>
      <c r="D6" s="62">
        <f>IFERROR(VLOOKUP(B6,BDD!$A$4:$G$2030,7,0)*C6,"")</f>
        <v>4.3259999999999996</v>
      </c>
      <c r="E6" t="s">
        <v>864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17.526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18.006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09"/>
  <dimension ref="B2:J23"/>
  <sheetViews>
    <sheetView workbookViewId="0">
      <selection activeCell="F14" sqref="F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1123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397</v>
      </c>
      <c r="C5" s="61">
        <v>6</v>
      </c>
      <c r="D5" s="62">
        <f>IFERROR(VLOOKUP(B5,BDD!$A$4:$G$2030,7,0)*C5,"")</f>
        <v>13.200000000000001</v>
      </c>
      <c r="E5" t="s">
        <v>864</v>
      </c>
    </row>
    <row r="6" spans="2:10" ht="27" customHeight="1" thickBot="1" x14ac:dyDescent="0.3">
      <c r="B6" s="63" t="s">
        <v>1124</v>
      </c>
      <c r="C6" s="64">
        <v>10</v>
      </c>
      <c r="D6" s="62">
        <f>IFERROR(VLOOKUP(B6,BDD!$A$4:$G$2030,7,0)*C6,"")</f>
        <v>3.129</v>
      </c>
      <c r="E6" t="s">
        <v>864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16.329000000000001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16.809000000000001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10"/>
  <dimension ref="B2:J23"/>
  <sheetViews>
    <sheetView workbookViewId="0">
      <selection activeCell="B6" sqref="B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1125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397</v>
      </c>
      <c r="C5" s="61">
        <v>6</v>
      </c>
      <c r="D5" s="62">
        <f>IFERROR(VLOOKUP(B5,BDD!$A$4:$G$2030,7,0)*C5,"")</f>
        <v>13.200000000000001</v>
      </c>
      <c r="E5" t="s">
        <v>864</v>
      </c>
    </row>
    <row r="6" spans="2:10" ht="27" customHeight="1" thickBot="1" x14ac:dyDescent="0.3">
      <c r="B6" s="63" t="s">
        <v>1124</v>
      </c>
      <c r="C6" s="64">
        <v>10</v>
      </c>
      <c r="D6" s="62">
        <f>IFERROR(VLOOKUP(B6,BDD!$A$4:$G$2030,7,0)*C6,"")</f>
        <v>3.129</v>
      </c>
      <c r="E6" t="s">
        <v>864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16.329000000000001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16.809000000000001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11"/>
  <dimension ref="B2:J23"/>
  <sheetViews>
    <sheetView workbookViewId="0">
      <selection activeCell="G13" sqref="G13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1126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389</v>
      </c>
      <c r="C5" s="61">
        <v>8</v>
      </c>
      <c r="D5" s="62">
        <f>IFERROR(VLOOKUP(B5,BDD!$A$4:$G$2030,7,0)*C5,"")</f>
        <v>8.0115200000000009</v>
      </c>
      <c r="E5" t="s">
        <v>864</v>
      </c>
    </row>
    <row r="6" spans="2:10" ht="27" customHeight="1" thickBot="1" x14ac:dyDescent="0.3">
      <c r="B6" s="63" t="s">
        <v>1124</v>
      </c>
      <c r="C6" s="64">
        <v>20</v>
      </c>
      <c r="D6" s="62">
        <f>IFERROR(VLOOKUP(B6,BDD!$A$4:$G$2030,7,0)*C6,"")</f>
        <v>6.258</v>
      </c>
      <c r="E6" t="s">
        <v>864</v>
      </c>
    </row>
    <row r="7" spans="2:10" ht="27" customHeight="1" thickBot="1" x14ac:dyDescent="0.3">
      <c r="B7" s="65" t="s">
        <v>184</v>
      </c>
      <c r="C7" s="61">
        <v>10</v>
      </c>
      <c r="D7" s="62">
        <f>IFERROR(VLOOKUP(B7,BDD!$A$4:$G$2030,7,0)*C7,"")</f>
        <v>3.2759999999999998</v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17.54552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18.02552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12"/>
  <dimension ref="B2:J23"/>
  <sheetViews>
    <sheetView workbookViewId="0">
      <selection activeCell="E12" sqref="E1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1127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389</v>
      </c>
      <c r="C5" s="61">
        <v>8</v>
      </c>
      <c r="D5" s="62">
        <f>IFERROR(VLOOKUP(B5,BDD!$A$4:$G$2030,7,0)*C5,"")</f>
        <v>8.0115200000000009</v>
      </c>
      <c r="E5" t="s">
        <v>864</v>
      </c>
    </row>
    <row r="6" spans="2:10" ht="27" customHeight="1" thickBot="1" x14ac:dyDescent="0.3">
      <c r="B6" s="63" t="s">
        <v>1124</v>
      </c>
      <c r="C6" s="64">
        <v>20</v>
      </c>
      <c r="D6" s="62">
        <f>IFERROR(VLOOKUP(B6,BDD!$A$4:$G$2030,7,0)*C6,"")</f>
        <v>6.258</v>
      </c>
      <c r="E6" t="s">
        <v>864</v>
      </c>
    </row>
    <row r="7" spans="2:10" ht="27" customHeight="1" thickBot="1" x14ac:dyDescent="0.3">
      <c r="B7" s="65" t="s">
        <v>184</v>
      </c>
      <c r="C7" s="61">
        <v>10</v>
      </c>
      <c r="D7" s="62">
        <f>IFERROR(VLOOKUP(B7,BDD!$A$4:$G$2030,7,0)*C7,"")</f>
        <v>3.2759999999999998</v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17.54552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18.02552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13"/>
  <dimension ref="B2:J23"/>
  <sheetViews>
    <sheetView workbookViewId="0">
      <selection activeCell="F13" sqref="F13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1128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389</v>
      </c>
      <c r="C5" s="61">
        <v>8</v>
      </c>
      <c r="D5" s="62">
        <f>IFERROR(VLOOKUP(B5,BDD!$A$4:$G$2030,7,0)*C5,"")</f>
        <v>8.0115200000000009</v>
      </c>
      <c r="E5" t="s">
        <v>864</v>
      </c>
    </row>
    <row r="6" spans="2:10" ht="27" customHeight="1" thickBot="1" x14ac:dyDescent="0.3">
      <c r="B6" s="63" t="s">
        <v>1124</v>
      </c>
      <c r="C6" s="64">
        <v>20</v>
      </c>
      <c r="D6" s="62">
        <f>IFERROR(VLOOKUP(B6,BDD!$A$4:$G$2030,7,0)*C6,"")</f>
        <v>6.258</v>
      </c>
      <c r="E6" t="s">
        <v>864</v>
      </c>
    </row>
    <row r="7" spans="2:10" ht="27" customHeight="1" thickBot="1" x14ac:dyDescent="0.3">
      <c r="B7" s="65" t="s">
        <v>184</v>
      </c>
      <c r="C7" s="61">
        <v>10</v>
      </c>
      <c r="D7" s="62">
        <f>IFERROR(VLOOKUP(B7,BDD!$A$4:$G$2030,7,0)*C7,"")</f>
        <v>3.2759999999999998</v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17.54552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18.02552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14"/>
  <dimension ref="B2:J23"/>
  <sheetViews>
    <sheetView workbookViewId="0">
      <selection activeCell="G12" sqref="G1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1129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389</v>
      </c>
      <c r="C5" s="61">
        <v>8</v>
      </c>
      <c r="D5" s="62">
        <f>IFERROR(VLOOKUP(B5,BDD!$A$4:$G$2030,7,0)*C5,"")</f>
        <v>8.0115200000000009</v>
      </c>
      <c r="E5" t="s">
        <v>864</v>
      </c>
    </row>
    <row r="6" spans="2:10" ht="27" customHeight="1" thickBot="1" x14ac:dyDescent="0.3">
      <c r="B6" s="63" t="s">
        <v>1124</v>
      </c>
      <c r="C6" s="64">
        <v>20</v>
      </c>
      <c r="D6" s="62">
        <f>IFERROR(VLOOKUP(B6,BDD!$A$4:$G$2030,7,0)*C6,"")</f>
        <v>6.258</v>
      </c>
      <c r="E6" t="s">
        <v>864</v>
      </c>
    </row>
    <row r="7" spans="2:10" ht="27" customHeight="1" thickBot="1" x14ac:dyDescent="0.3">
      <c r="B7" s="65" t="s">
        <v>184</v>
      </c>
      <c r="C7" s="61">
        <v>10</v>
      </c>
      <c r="D7" s="62">
        <f>IFERROR(VLOOKUP(B7,BDD!$A$4:$G$2030,7,0)*C7,"")</f>
        <v>3.2759999999999998</v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17.54552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18.02552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15"/>
  <dimension ref="B2:J23"/>
  <sheetViews>
    <sheetView workbookViewId="0">
      <selection activeCell="H12" sqref="H1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1130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389</v>
      </c>
      <c r="C5" s="61">
        <v>8</v>
      </c>
      <c r="D5" s="62">
        <f>IFERROR(VLOOKUP(B5,BDD!$A$4:$G$2030,7,0)*C5,"")</f>
        <v>8.0115200000000009</v>
      </c>
      <c r="E5" t="s">
        <v>864</v>
      </c>
    </row>
    <row r="6" spans="2:10" ht="27" customHeight="1" thickBot="1" x14ac:dyDescent="0.3">
      <c r="B6" s="63" t="s">
        <v>1124</v>
      </c>
      <c r="C6" s="64">
        <v>20</v>
      </c>
      <c r="D6" s="62">
        <f>IFERROR(VLOOKUP(B6,BDD!$A$4:$G$2030,7,0)*C6,"")</f>
        <v>6.258</v>
      </c>
      <c r="E6" t="s">
        <v>864</v>
      </c>
    </row>
    <row r="7" spans="2:10" ht="27" customHeight="1" thickBot="1" x14ac:dyDescent="0.3">
      <c r="B7" s="65" t="s">
        <v>184</v>
      </c>
      <c r="C7" s="61">
        <v>10</v>
      </c>
      <c r="D7" s="62">
        <f>IFERROR(VLOOKUP(B7,BDD!$A$4:$G$2030,7,0)*C7,"")</f>
        <v>3.2759999999999998</v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17.54552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18.02552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16"/>
  <dimension ref="B2:J23"/>
  <sheetViews>
    <sheetView workbookViewId="0">
      <selection activeCell="F11" sqref="F11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1131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389</v>
      </c>
      <c r="C5" s="61">
        <v>8</v>
      </c>
      <c r="D5" s="62">
        <f>IFERROR(VLOOKUP(B5,BDD!$A$4:$G$2030,7,0)*C5,"")</f>
        <v>8.0115200000000009</v>
      </c>
      <c r="E5" t="s">
        <v>864</v>
      </c>
    </row>
    <row r="6" spans="2:10" ht="27" customHeight="1" thickBot="1" x14ac:dyDescent="0.3">
      <c r="B6" s="65" t="s">
        <v>184</v>
      </c>
      <c r="C6" s="61">
        <v>15</v>
      </c>
      <c r="D6" s="62">
        <f>IFERROR(VLOOKUP(B6,BDD!$A$4:$G$2030,7,0)*C6,"")</f>
        <v>4.9139999999999997</v>
      </c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12.925520000000001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13.405520000000001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17"/>
  <dimension ref="B2:J23"/>
  <sheetViews>
    <sheetView workbookViewId="0">
      <selection activeCell="E11" sqref="E11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1132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389</v>
      </c>
      <c r="C5" s="61">
        <v>8</v>
      </c>
      <c r="D5" s="62">
        <f>IFERROR(VLOOKUP(B5,BDD!$A$4:$G$2030,7,0)*C5,"")</f>
        <v>8.0115200000000009</v>
      </c>
      <c r="E5" t="s">
        <v>864</v>
      </c>
    </row>
    <row r="6" spans="2:10" ht="27" customHeight="1" thickBot="1" x14ac:dyDescent="0.3">
      <c r="B6" s="65" t="s">
        <v>184</v>
      </c>
      <c r="C6" s="61">
        <v>15</v>
      </c>
      <c r="D6" s="62">
        <f>IFERROR(VLOOKUP(B6,BDD!$A$4:$G$2030,7,0)*C6,"")</f>
        <v>4.9139999999999997</v>
      </c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12.925520000000001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13.405520000000001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18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1133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389</v>
      </c>
      <c r="C5" s="61">
        <v>8</v>
      </c>
      <c r="D5" s="62">
        <f>IFERROR(VLOOKUP(B5,BDD!$A$4:$G$2030,7,0)*C5,"")</f>
        <v>8.0115200000000009</v>
      </c>
      <c r="E5" t="s">
        <v>864</v>
      </c>
    </row>
    <row r="6" spans="2:10" ht="27" customHeight="1" thickBot="1" x14ac:dyDescent="0.3">
      <c r="B6" s="65" t="s">
        <v>184</v>
      </c>
      <c r="C6" s="61">
        <v>15</v>
      </c>
      <c r="D6" s="62">
        <f>IFERROR(VLOOKUP(B6,BDD!$A$4:$G$2030,7,0)*C6,"")</f>
        <v>4.9139999999999997</v>
      </c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12.925520000000001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13.405520000000001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19"/>
  <dimension ref="B2:J23"/>
  <sheetViews>
    <sheetView workbookViewId="0">
      <selection activeCell="F12" sqref="F1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1134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389</v>
      </c>
      <c r="C5" s="61">
        <v>8</v>
      </c>
      <c r="D5" s="62">
        <f>IFERROR(VLOOKUP(B5,BDD!$A$4:$G$2030,7,0)*C5,"")</f>
        <v>8.0115200000000009</v>
      </c>
      <c r="E5" t="s">
        <v>864</v>
      </c>
    </row>
    <row r="6" spans="2:10" ht="27" customHeight="1" thickBot="1" x14ac:dyDescent="0.3">
      <c r="B6" s="65" t="s">
        <v>184</v>
      </c>
      <c r="C6" s="61">
        <v>5</v>
      </c>
      <c r="D6" s="62">
        <f>IFERROR(VLOOKUP(B6,BDD!$A$4:$G$2030,7,0)*C6,"")</f>
        <v>1.6379999999999999</v>
      </c>
      <c r="E6" t="s">
        <v>864</v>
      </c>
      <c r="J6" t="s">
        <v>772</v>
      </c>
    </row>
    <row r="7" spans="2:10" ht="27" customHeight="1" thickBot="1" x14ac:dyDescent="0.3">
      <c r="B7" s="65" t="s">
        <v>1135</v>
      </c>
      <c r="C7" s="61">
        <v>30</v>
      </c>
      <c r="D7" s="62">
        <f>IFERROR(VLOOKUP(B7,BDD!$A$4:$G$2030,7,0)*C7,"")</f>
        <v>7.4820000000000002</v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17.131520000000002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17.611520000000002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20"/>
  <dimension ref="B2:J23"/>
  <sheetViews>
    <sheetView workbookViewId="0">
      <selection activeCell="F12" sqref="F1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1136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389</v>
      </c>
      <c r="C5" s="61">
        <v>8</v>
      </c>
      <c r="D5" s="62">
        <f>IFERROR(VLOOKUP(B5,BDD!$A$4:$G$2030,7,0)*C5,"")</f>
        <v>8.0115200000000009</v>
      </c>
      <c r="E5" t="s">
        <v>864</v>
      </c>
    </row>
    <row r="6" spans="2:10" ht="27" customHeight="1" thickBot="1" x14ac:dyDescent="0.3">
      <c r="B6" s="65" t="s">
        <v>1135</v>
      </c>
      <c r="C6" s="61">
        <v>30</v>
      </c>
      <c r="D6" s="62">
        <f>IFERROR(VLOOKUP(B6,BDD!$A$4:$G$2030,7,0)*C6,"")</f>
        <v>7.4820000000000002</v>
      </c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15.49352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15.973520000000001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21"/>
  <dimension ref="B2:J23"/>
  <sheetViews>
    <sheetView workbookViewId="0">
      <selection activeCell="G11" sqref="G11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1137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389</v>
      </c>
      <c r="C5" s="61">
        <v>8</v>
      </c>
      <c r="D5" s="62">
        <f>IFERROR(VLOOKUP(B5,BDD!$A$4:$G$2030,7,0)*C5,"")</f>
        <v>8.0115200000000009</v>
      </c>
      <c r="E5" t="s">
        <v>864</v>
      </c>
    </row>
    <row r="6" spans="2:10" ht="27" customHeight="1" thickBot="1" x14ac:dyDescent="0.3">
      <c r="B6" s="65" t="s">
        <v>1135</v>
      </c>
      <c r="C6" s="61">
        <v>30</v>
      </c>
      <c r="D6" s="62">
        <f>IFERROR(VLOOKUP(B6,BDD!$A$4:$G$2030,7,0)*C6,"")</f>
        <v>7.4820000000000002</v>
      </c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15.49352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15.973520000000001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22"/>
  <dimension ref="B2:J23"/>
  <sheetViews>
    <sheetView workbookViewId="0">
      <selection activeCell="G13" sqref="G13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1138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389</v>
      </c>
      <c r="C5" s="61">
        <v>8</v>
      </c>
      <c r="D5" s="62">
        <f>IFERROR(VLOOKUP(B5,BDD!$A$4:$G$2030,7,0)*C5,"")</f>
        <v>8.0115200000000009</v>
      </c>
      <c r="E5" t="s">
        <v>864</v>
      </c>
    </row>
    <row r="6" spans="2:10" ht="27" customHeight="1" thickBot="1" x14ac:dyDescent="0.3">
      <c r="B6" s="65" t="s">
        <v>1135</v>
      </c>
      <c r="C6" s="61">
        <v>30</v>
      </c>
      <c r="D6" s="62">
        <f>IFERROR(VLOOKUP(B6,BDD!$A$4:$G$2030,7,0)*C6,"")</f>
        <v>7.4820000000000002</v>
      </c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15.49352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15.973520000000001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23"/>
  <dimension ref="B2:J23"/>
  <sheetViews>
    <sheetView workbookViewId="0">
      <selection activeCell="G13" sqref="G13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1139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389</v>
      </c>
      <c r="C5" s="61">
        <v>8</v>
      </c>
      <c r="D5" s="62">
        <f>IFERROR(VLOOKUP(B5,BDD!$A$4:$G$2030,7,0)*C5,"")</f>
        <v>8.0115200000000009</v>
      </c>
      <c r="E5" t="s">
        <v>864</v>
      </c>
    </row>
    <row r="6" spans="2:10" ht="27" customHeight="1" thickBot="1" x14ac:dyDescent="0.3">
      <c r="B6" s="65" t="s">
        <v>1135</v>
      </c>
      <c r="C6" s="61">
        <v>30</v>
      </c>
      <c r="D6" s="62">
        <f>IFERROR(VLOOKUP(B6,BDD!$A$4:$G$2030,7,0)*C6,"")</f>
        <v>7.4820000000000002</v>
      </c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15.49352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15.973520000000001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24"/>
  <dimension ref="B2:J23"/>
  <sheetViews>
    <sheetView workbookViewId="0">
      <selection activeCell="G11" sqref="G11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1140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389</v>
      </c>
      <c r="C5" s="61">
        <v>8</v>
      </c>
      <c r="D5" s="62">
        <f>IFERROR(VLOOKUP(B5,BDD!$A$4:$G$2030,7,0)*C5,"")</f>
        <v>8.0115200000000009</v>
      </c>
      <c r="E5" t="s">
        <v>864</v>
      </c>
    </row>
    <row r="6" spans="2:10" ht="27" customHeight="1" thickBot="1" x14ac:dyDescent="0.3">
      <c r="B6" s="65" t="s">
        <v>1141</v>
      </c>
      <c r="C6" s="61">
        <v>20</v>
      </c>
      <c r="D6" s="62">
        <f>IFERROR(VLOOKUP(B6,BDD!$A$4:$G$2030,7,0)*C6,"")</f>
        <v>8.2027999999999999</v>
      </c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16.214320000000001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16.694320000000001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25"/>
  <dimension ref="B2:J23"/>
  <sheetViews>
    <sheetView workbookViewId="0">
      <selection activeCell="H10" sqref="H10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1142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389</v>
      </c>
      <c r="C5" s="61">
        <v>8</v>
      </c>
      <c r="D5" s="62">
        <f>IFERROR(VLOOKUP(B5,BDD!$A$4:$G$2030,7,0)*C5,"")</f>
        <v>8.0115200000000009</v>
      </c>
      <c r="E5" t="s">
        <v>864</v>
      </c>
    </row>
    <row r="6" spans="2:10" ht="27" customHeight="1" thickBot="1" x14ac:dyDescent="0.3">
      <c r="B6" s="65" t="s">
        <v>1141</v>
      </c>
      <c r="C6" s="61">
        <v>20</v>
      </c>
      <c r="D6" s="62">
        <f>IFERROR(VLOOKUP(B6,BDD!$A$4:$G$2030,7,0)*C6,"")</f>
        <v>8.2027999999999999</v>
      </c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16.214320000000001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16.694320000000001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26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1143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389</v>
      </c>
      <c r="C5" s="61">
        <v>8</v>
      </c>
      <c r="D5" s="62">
        <f>IFERROR(VLOOKUP(B5,BDD!$A$4:$G$2030,7,0)*C5,"")</f>
        <v>8.0115200000000009</v>
      </c>
      <c r="E5" t="s">
        <v>864</v>
      </c>
    </row>
    <row r="6" spans="2:10" ht="27" customHeight="1" thickBot="1" x14ac:dyDescent="0.3">
      <c r="B6" s="65" t="s">
        <v>1144</v>
      </c>
      <c r="C6" s="61">
        <v>55</v>
      </c>
      <c r="D6" s="62">
        <f>IFERROR(VLOOKUP(B6,BDD!$A$4:$G$2030,7,0)*C6,"")</f>
        <v>7.9640000000000004</v>
      </c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15.975520000000001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16.45552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27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1145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389</v>
      </c>
      <c r="C5" s="61">
        <v>8</v>
      </c>
      <c r="D5" s="62">
        <f>IFERROR(VLOOKUP(B5,BDD!$A$4:$G$2030,7,0)*C5,"")</f>
        <v>8.0115200000000009</v>
      </c>
      <c r="E5" t="s">
        <v>864</v>
      </c>
    </row>
    <row r="6" spans="2:10" ht="27" customHeight="1" thickBot="1" x14ac:dyDescent="0.3">
      <c r="B6" s="65" t="s">
        <v>1144</v>
      </c>
      <c r="C6" s="61">
        <v>50</v>
      </c>
      <c r="D6" s="62">
        <f>IFERROR(VLOOKUP(B6,BDD!$A$4:$G$2030,7,0)*C6,"")</f>
        <v>7.24</v>
      </c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15.251520000000001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15.731520000000002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28"/>
  <dimension ref="B2:J23"/>
  <sheetViews>
    <sheetView workbookViewId="0">
      <selection activeCell="F13" sqref="F13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1146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389</v>
      </c>
      <c r="C5" s="61">
        <v>8</v>
      </c>
      <c r="D5" s="62">
        <f>IFERROR(VLOOKUP(B5,BDD!$A$4:$G$2030,7,0)*C5,"")</f>
        <v>8.0115200000000009</v>
      </c>
      <c r="E5" t="s">
        <v>864</v>
      </c>
    </row>
    <row r="6" spans="2:10" ht="27" customHeight="1" thickBot="1" x14ac:dyDescent="0.3">
      <c r="B6" s="65" t="s">
        <v>1144</v>
      </c>
      <c r="C6" s="61">
        <v>50</v>
      </c>
      <c r="D6" s="62">
        <f>IFERROR(VLOOKUP(B6,BDD!$A$4:$G$2030,7,0)*C6,"")</f>
        <v>7.24</v>
      </c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15.251520000000001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15.731520000000002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29"/>
  <dimension ref="B2:J23"/>
  <sheetViews>
    <sheetView workbookViewId="0">
      <selection activeCell="F12" sqref="F1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1147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389</v>
      </c>
      <c r="C5" s="61">
        <v>6</v>
      </c>
      <c r="D5" s="62">
        <f>IFERROR(VLOOKUP(B5,BDD!$A$4:$G$2030,7,0)*C5,"")</f>
        <v>6.0086400000000006</v>
      </c>
      <c r="E5" t="s">
        <v>864</v>
      </c>
    </row>
    <row r="6" spans="2:10" ht="27" customHeight="1" thickBot="1" x14ac:dyDescent="0.3">
      <c r="B6" s="65" t="s">
        <v>1144</v>
      </c>
      <c r="C6" s="61">
        <v>70</v>
      </c>
      <c r="D6" s="62">
        <f>IFERROR(VLOOKUP(B6,BDD!$A$4:$G$2030,7,0)*C6,"")</f>
        <v>10.136000000000001</v>
      </c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16.144640000000003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16.624640000000003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30"/>
  <dimension ref="B2:J23"/>
  <sheetViews>
    <sheetView workbookViewId="0">
      <selection activeCell="G11" sqref="G11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1148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1149</v>
      </c>
      <c r="C5" s="61">
        <v>150</v>
      </c>
      <c r="D5" s="62">
        <f>IFERROR(VLOOKUP(B5,BDD!$A$4:$G$2030,7,0)*C5,"")</f>
        <v>15.045</v>
      </c>
      <c r="E5" t="s">
        <v>864</v>
      </c>
    </row>
    <row r="6" spans="2:10" ht="27" customHeight="1" thickBot="1" x14ac:dyDescent="0.3">
      <c r="B6" s="65" t="s">
        <v>1135</v>
      </c>
      <c r="C6" s="61">
        <v>15</v>
      </c>
      <c r="D6" s="62">
        <f>IFERROR(VLOOKUP(B6,BDD!$A$4:$G$2030,7,0)*C6,"")</f>
        <v>3.7410000000000001</v>
      </c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18.786000000000001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19.266000000000002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31"/>
  <dimension ref="B2:J23"/>
  <sheetViews>
    <sheetView workbookViewId="0">
      <selection activeCell="G11" sqref="G11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1150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1149</v>
      </c>
      <c r="C5" s="61">
        <v>150</v>
      </c>
      <c r="D5" s="62">
        <f>IFERROR(VLOOKUP(B5,BDD!$A$4:$G$2030,7,0)*C5,"")</f>
        <v>15.045</v>
      </c>
      <c r="E5" t="s">
        <v>864</v>
      </c>
    </row>
    <row r="6" spans="2:10" ht="27" customHeight="1" thickBot="1" x14ac:dyDescent="0.3">
      <c r="B6" s="65" t="s">
        <v>1135</v>
      </c>
      <c r="C6" s="61">
        <v>15</v>
      </c>
      <c r="D6" s="62">
        <f>IFERROR(VLOOKUP(B6,BDD!$A$4:$G$2030,7,0)*C6,"")</f>
        <v>3.7410000000000001</v>
      </c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18.786000000000001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19.266000000000002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32"/>
  <dimension ref="B2:J23"/>
  <sheetViews>
    <sheetView workbookViewId="0">
      <selection activeCell="G12" sqref="G1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1151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1149</v>
      </c>
      <c r="C5" s="61">
        <v>150</v>
      </c>
      <c r="D5" s="62">
        <f>IFERROR(VLOOKUP(B5,BDD!$A$4:$G$2030,7,0)*C5,"")</f>
        <v>15.045</v>
      </c>
      <c r="E5" t="s">
        <v>864</v>
      </c>
    </row>
    <row r="6" spans="2:10" ht="27" customHeight="1" thickBot="1" x14ac:dyDescent="0.3">
      <c r="B6" s="65" t="s">
        <v>1135</v>
      </c>
      <c r="C6" s="61">
        <v>15</v>
      </c>
      <c r="D6" s="62">
        <f>IFERROR(VLOOKUP(B6,BDD!$A$4:$G$2030,7,0)*C6,"")</f>
        <v>3.7410000000000001</v>
      </c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18.786000000000001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19.266000000000002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33"/>
  <dimension ref="B2:J23"/>
  <sheetViews>
    <sheetView workbookViewId="0">
      <selection activeCell="G12" sqref="G1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1152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1149</v>
      </c>
      <c r="C5" s="61">
        <v>150</v>
      </c>
      <c r="D5" s="62">
        <f>IFERROR(VLOOKUP(B5,BDD!$A$4:$G$2030,7,0)*C5,"")</f>
        <v>15.045</v>
      </c>
      <c r="E5" t="s">
        <v>864</v>
      </c>
    </row>
    <row r="6" spans="2:10" ht="27" customHeight="1" thickBot="1" x14ac:dyDescent="0.3">
      <c r="B6" s="65" t="s">
        <v>1135</v>
      </c>
      <c r="C6" s="61">
        <v>15</v>
      </c>
      <c r="D6" s="62">
        <f>IFERROR(VLOOKUP(B6,BDD!$A$4:$G$2030,7,0)*C6,"")</f>
        <v>3.7410000000000001</v>
      </c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18.786000000000001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19.266000000000002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34"/>
  <dimension ref="B2:J23"/>
  <sheetViews>
    <sheetView workbookViewId="0">
      <selection activeCell="G10" sqref="G10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1153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1149</v>
      </c>
      <c r="C5" s="61">
        <v>150</v>
      </c>
      <c r="D5" s="62">
        <f>IFERROR(VLOOKUP(B5,BDD!$A$4:$G$2030,7,0)*C5,"")</f>
        <v>15.045</v>
      </c>
      <c r="E5" t="s">
        <v>864</v>
      </c>
    </row>
    <row r="6" spans="2:10" ht="27" customHeight="1" thickBot="1" x14ac:dyDescent="0.3">
      <c r="B6" s="65" t="s">
        <v>1135</v>
      </c>
      <c r="C6" s="61">
        <v>15</v>
      </c>
      <c r="D6" s="62">
        <f>IFERROR(VLOOKUP(B6,BDD!$A$4:$G$2030,7,0)*C6,"")</f>
        <v>3.7410000000000001</v>
      </c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18.786000000000001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19.266000000000002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35"/>
  <dimension ref="B2:J23"/>
  <sheetViews>
    <sheetView workbookViewId="0">
      <selection activeCell="I11" sqref="I11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1154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1149</v>
      </c>
      <c r="C5" s="61">
        <v>150</v>
      </c>
      <c r="D5" s="62">
        <f>IFERROR(VLOOKUP(B5,BDD!$A$4:$G$2030,7,0)*C5,"")</f>
        <v>15.045</v>
      </c>
      <c r="E5" t="s">
        <v>864</v>
      </c>
    </row>
    <row r="6" spans="2:10" ht="27" customHeight="1" thickBot="1" x14ac:dyDescent="0.3">
      <c r="B6" s="65" t="s">
        <v>1135</v>
      </c>
      <c r="C6" s="61">
        <v>15</v>
      </c>
      <c r="D6" s="62">
        <f>IFERROR(VLOOKUP(B6,BDD!$A$4:$G$2030,7,0)*C6,"")</f>
        <v>3.7410000000000001</v>
      </c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18.786000000000001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19.266000000000002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36"/>
  <dimension ref="B2:J23"/>
  <sheetViews>
    <sheetView workbookViewId="0">
      <selection activeCell="G13" sqref="G13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1155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1149</v>
      </c>
      <c r="C5" s="61">
        <v>150</v>
      </c>
      <c r="D5" s="62">
        <f>IFERROR(VLOOKUP(B5,BDD!$A$4:$G$2030,7,0)*C5,"")</f>
        <v>15.045</v>
      </c>
      <c r="E5" t="s">
        <v>864</v>
      </c>
    </row>
    <row r="6" spans="2:10" ht="27" customHeight="1" thickBot="1" x14ac:dyDescent="0.3">
      <c r="B6" s="65" t="s">
        <v>1135</v>
      </c>
      <c r="C6" s="61">
        <v>8</v>
      </c>
      <c r="D6" s="62">
        <f>IFERROR(VLOOKUP(B6,BDD!$A$4:$G$2030,7,0)*C6,"")</f>
        <v>1.9952000000000001</v>
      </c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17.040199999999999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17.520199999999999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37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1156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1157</v>
      </c>
      <c r="C5" s="61">
        <v>200</v>
      </c>
      <c r="D5" s="62">
        <f>IFERROR(VLOOKUP(B5,BDD!$A$4:$G$2030,7,0)*C5,"")</f>
        <v>16.509999999999998</v>
      </c>
      <c r="E5" t="s">
        <v>864</v>
      </c>
    </row>
    <row r="6" spans="2:10" ht="27" customHeight="1" thickBot="1" x14ac:dyDescent="0.3">
      <c r="B6" s="65"/>
      <c r="C6" s="61"/>
      <c r="D6" s="62"/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16.509999999999998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16.989999999999998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38"/>
  <dimension ref="B2:J23"/>
  <sheetViews>
    <sheetView workbookViewId="0">
      <selection activeCell="E8" sqref="E8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1158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1157</v>
      </c>
      <c r="C5" s="61">
        <v>200</v>
      </c>
      <c r="D5" s="62">
        <f>IFERROR(VLOOKUP(B5,BDD!$A$4:$G$2030,7,0)*C5,"")</f>
        <v>16.509999999999998</v>
      </c>
      <c r="E5" t="s">
        <v>864</v>
      </c>
    </row>
    <row r="6" spans="2:10" ht="27" customHeight="1" thickBot="1" x14ac:dyDescent="0.3">
      <c r="B6" s="65"/>
      <c r="C6" s="61"/>
      <c r="D6" s="62"/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16.509999999999998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16.989999999999998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39"/>
  <dimension ref="B2:J23"/>
  <sheetViews>
    <sheetView workbookViewId="0">
      <selection activeCell="H11" sqref="H11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1159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1157</v>
      </c>
      <c r="C5" s="61">
        <v>200</v>
      </c>
      <c r="D5" s="62">
        <f>IFERROR(VLOOKUP(B5,BDD!$A$4:$G$2030,7,0)*C5,"")</f>
        <v>16.509999999999998</v>
      </c>
      <c r="E5" t="s">
        <v>864</v>
      </c>
    </row>
    <row r="6" spans="2:10" ht="27" customHeight="1" thickBot="1" x14ac:dyDescent="0.3">
      <c r="B6" s="65"/>
      <c r="C6" s="61"/>
      <c r="D6" s="62"/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16.509999999999998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16.989999999999998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40"/>
  <dimension ref="B2:J23"/>
  <sheetViews>
    <sheetView workbookViewId="0">
      <selection activeCell="E16" sqref="E1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1160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1157</v>
      </c>
      <c r="C5" s="61">
        <v>200</v>
      </c>
      <c r="D5" s="62">
        <f>IFERROR(VLOOKUP(B5,BDD!$A$4:$G$2030,7,0)*C5,"")</f>
        <v>16.509999999999998</v>
      </c>
      <c r="E5" t="s">
        <v>864</v>
      </c>
    </row>
    <row r="6" spans="2:10" ht="27" customHeight="1" thickBot="1" x14ac:dyDescent="0.3">
      <c r="B6" s="65"/>
      <c r="C6" s="61"/>
      <c r="D6" s="62"/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16.509999999999998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16.989999999999998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41"/>
  <dimension ref="B2:J23"/>
  <sheetViews>
    <sheetView workbookViewId="0">
      <selection activeCell="F12" sqref="F1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1161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1157</v>
      </c>
      <c r="C5" s="61">
        <v>200</v>
      </c>
      <c r="D5" s="62">
        <f>IFERROR(VLOOKUP(B5,BDD!$A$4:$G$2030,7,0)*C5,"")</f>
        <v>16.509999999999998</v>
      </c>
      <c r="E5" t="s">
        <v>864</v>
      </c>
    </row>
    <row r="6" spans="2:10" ht="27" customHeight="1" thickBot="1" x14ac:dyDescent="0.3">
      <c r="B6" s="65"/>
      <c r="C6" s="61"/>
      <c r="D6" s="62"/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16.509999999999998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16.989999999999998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42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1162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1157</v>
      </c>
      <c r="C5" s="61">
        <v>200</v>
      </c>
      <c r="D5" s="62">
        <f>IFERROR(VLOOKUP(B5,BDD!$A$4:$G$2030,7,0)*C5,"")</f>
        <v>16.509999999999998</v>
      </c>
      <c r="E5" t="s">
        <v>864</v>
      </c>
    </row>
    <row r="6" spans="2:10" ht="27" customHeight="1" thickBot="1" x14ac:dyDescent="0.3">
      <c r="B6" s="65"/>
      <c r="C6" s="61"/>
      <c r="D6" s="62"/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16.509999999999998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16.989999999999998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43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1163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1157</v>
      </c>
      <c r="C5" s="61">
        <v>200</v>
      </c>
      <c r="D5" s="62">
        <f>IFERROR(VLOOKUP(B5,BDD!$A$4:$G$2030,7,0)*C5,"")</f>
        <v>16.509999999999998</v>
      </c>
      <c r="E5" t="s">
        <v>864</v>
      </c>
    </row>
    <row r="6" spans="2:10" ht="27" customHeight="1" thickBot="1" x14ac:dyDescent="0.3">
      <c r="B6" s="65"/>
      <c r="C6" s="61"/>
      <c r="D6" s="62"/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16.509999999999998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16.989999999999998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44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1164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1157</v>
      </c>
      <c r="C5" s="61">
        <v>200</v>
      </c>
      <c r="D5" s="62">
        <f>IFERROR(VLOOKUP(B5,BDD!$A$4:$G$2030,7,0)*C5,"")</f>
        <v>16.509999999999998</v>
      </c>
      <c r="E5" t="s">
        <v>864</v>
      </c>
    </row>
    <row r="6" spans="2:10" ht="27" customHeight="1" thickBot="1" x14ac:dyDescent="0.3">
      <c r="B6" s="65"/>
      <c r="C6" s="61"/>
      <c r="D6" s="62"/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16.509999999999998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16.989999999999998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45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1165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1157</v>
      </c>
      <c r="C5" s="61">
        <v>200</v>
      </c>
      <c r="D5" s="62">
        <f>IFERROR(VLOOKUP(B5,BDD!$A$4:$G$2030,7,0)*C5,"")</f>
        <v>16.509999999999998</v>
      </c>
      <c r="E5" t="s">
        <v>864</v>
      </c>
    </row>
    <row r="6" spans="2:10" ht="27" customHeight="1" thickBot="1" x14ac:dyDescent="0.3">
      <c r="B6" s="65"/>
      <c r="C6" s="61"/>
      <c r="D6" s="62"/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16.509999999999998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16.989999999999998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46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1166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1157</v>
      </c>
      <c r="C5" s="61">
        <v>200</v>
      </c>
      <c r="D5" s="62">
        <f>IFERROR(VLOOKUP(B5,BDD!$A$4:$G$2030,7,0)*C5,"")</f>
        <v>16.509999999999998</v>
      </c>
      <c r="E5" t="s">
        <v>864</v>
      </c>
    </row>
    <row r="6" spans="2:10" ht="27" customHeight="1" thickBot="1" x14ac:dyDescent="0.3">
      <c r="B6" s="65"/>
      <c r="C6" s="61"/>
      <c r="D6" s="62"/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16.509999999999998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16.989999999999998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47"/>
  <dimension ref="B2:J23"/>
  <sheetViews>
    <sheetView workbookViewId="0">
      <selection activeCell="G12" sqref="G1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1167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719</v>
      </c>
      <c r="C5" s="61">
        <v>22</v>
      </c>
      <c r="D5" s="62">
        <f>IFERROR(VLOOKUP(B5,BDD!$A$4:$G$2030,7,0)*C5,"")</f>
        <v>9.24</v>
      </c>
      <c r="E5" t="s">
        <v>864</v>
      </c>
    </row>
    <row r="6" spans="2:10" ht="27" customHeight="1" thickBot="1" x14ac:dyDescent="0.3">
      <c r="B6" s="65" t="s">
        <v>393</v>
      </c>
      <c r="C6" s="61">
        <v>4</v>
      </c>
      <c r="D6" s="62">
        <f>IFERROR(VLOOKUP(B6,BDD!$A$4:$G$2030,7,0)*C6,"")</f>
        <v>4.1205600000000002</v>
      </c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13.36056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13.84056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48"/>
  <dimension ref="B2:J23"/>
  <sheetViews>
    <sheetView workbookViewId="0">
      <selection activeCell="G11" sqref="G11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1168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1141</v>
      </c>
      <c r="C5" s="61">
        <v>50</v>
      </c>
      <c r="D5" s="62">
        <f>IFERROR(VLOOKUP(B5,BDD!$A$4:$G$2030,7,0)*C5,"")</f>
        <v>20.507000000000001</v>
      </c>
      <c r="E5" t="s">
        <v>864</v>
      </c>
    </row>
    <row r="6" spans="2:10" ht="27" customHeight="1" thickBot="1" x14ac:dyDescent="0.3">
      <c r="B6" s="65"/>
      <c r="C6" s="61"/>
      <c r="D6" s="62"/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20.507000000000001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20.987000000000002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49"/>
  <dimension ref="B2:J23"/>
  <sheetViews>
    <sheetView workbookViewId="0">
      <selection activeCell="I8" sqref="I8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1169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1141</v>
      </c>
      <c r="C5" s="61">
        <v>50</v>
      </c>
      <c r="D5" s="62">
        <f>IFERROR(VLOOKUP(B5,BDD!$A$4:$G$2030,7,0)*C5,"")</f>
        <v>20.507000000000001</v>
      </c>
      <c r="E5" t="s">
        <v>864</v>
      </c>
    </row>
    <row r="6" spans="2:10" ht="27" customHeight="1" thickBot="1" x14ac:dyDescent="0.3">
      <c r="B6" s="65"/>
      <c r="C6" s="61"/>
      <c r="D6" s="62"/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20.507000000000001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20.987000000000002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50"/>
  <dimension ref="B2:J23"/>
  <sheetViews>
    <sheetView workbookViewId="0">
      <selection activeCell="G11" sqref="G11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1170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1141</v>
      </c>
      <c r="C5" s="61">
        <v>50</v>
      </c>
      <c r="D5" s="62">
        <f>IFERROR(VLOOKUP(B5,BDD!$A$4:$G$2030,7,0)*C5,"")</f>
        <v>20.507000000000001</v>
      </c>
      <c r="E5" t="s">
        <v>864</v>
      </c>
    </row>
    <row r="6" spans="2:10" ht="27" customHeight="1" thickBot="1" x14ac:dyDescent="0.3">
      <c r="B6" s="65"/>
      <c r="C6" s="61"/>
      <c r="D6" s="62"/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20.507000000000001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20.987000000000002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51"/>
  <dimension ref="B2:J23"/>
  <sheetViews>
    <sheetView workbookViewId="0">
      <selection activeCell="E14" sqref="E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1171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1141</v>
      </c>
      <c r="C5" s="61">
        <v>50</v>
      </c>
      <c r="D5" s="62">
        <f>IFERROR(VLOOKUP(B5,BDD!$A$4:$G$2030,7,0)*C5,"")</f>
        <v>20.507000000000001</v>
      </c>
      <c r="E5" t="s">
        <v>864</v>
      </c>
    </row>
    <row r="6" spans="2:10" ht="27" customHeight="1" thickBot="1" x14ac:dyDescent="0.3">
      <c r="B6" s="65"/>
      <c r="C6" s="61"/>
      <c r="D6" s="62"/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20.507000000000001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20.987000000000002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52"/>
  <dimension ref="B2:J23"/>
  <sheetViews>
    <sheetView workbookViewId="0">
      <selection activeCell="F14" sqref="F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1172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1149</v>
      </c>
      <c r="C5" s="61">
        <v>200</v>
      </c>
      <c r="D5" s="62">
        <f>IFERROR(VLOOKUP(B5,BDD!$A$4:$G$2030,7,0)*C5,"")</f>
        <v>20.059999999999999</v>
      </c>
      <c r="E5" t="s">
        <v>864</v>
      </c>
    </row>
    <row r="6" spans="2:10" ht="27" customHeight="1" thickBot="1" x14ac:dyDescent="0.3">
      <c r="B6" s="65"/>
      <c r="C6" s="61"/>
      <c r="D6" s="62"/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20.059999999999999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20.54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53"/>
  <dimension ref="B2:J23"/>
  <sheetViews>
    <sheetView workbookViewId="0">
      <selection activeCell="F13" sqref="F13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1173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1149</v>
      </c>
      <c r="C5" s="61">
        <v>200</v>
      </c>
      <c r="D5" s="62">
        <f>IFERROR(VLOOKUP(B5,BDD!$A$4:$G$2030,7,0)*C5,"")</f>
        <v>20.059999999999999</v>
      </c>
      <c r="E5" t="s">
        <v>864</v>
      </c>
    </row>
    <row r="6" spans="2:10" ht="27" customHeight="1" thickBot="1" x14ac:dyDescent="0.3">
      <c r="B6" s="65"/>
      <c r="C6" s="61"/>
      <c r="D6" s="62"/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20.059999999999999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20.54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54"/>
  <dimension ref="B2:J23"/>
  <sheetViews>
    <sheetView workbookViewId="0">
      <selection activeCell="F14" sqref="F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1174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1149</v>
      </c>
      <c r="C5" s="61">
        <v>200</v>
      </c>
      <c r="D5" s="62">
        <f>IFERROR(VLOOKUP(B5,BDD!$A$4:$G$2030,7,0)*C5,"")</f>
        <v>20.059999999999999</v>
      </c>
      <c r="E5" t="s">
        <v>864</v>
      </c>
    </row>
    <row r="6" spans="2:10" ht="27" customHeight="1" thickBot="1" x14ac:dyDescent="0.3">
      <c r="B6" s="65"/>
      <c r="C6" s="61"/>
      <c r="D6" s="62"/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20.059999999999999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20.54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55"/>
  <dimension ref="B2:J23"/>
  <sheetViews>
    <sheetView workbookViewId="0">
      <selection activeCell="F12" sqref="F1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1175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1149</v>
      </c>
      <c r="C5" s="61">
        <v>200</v>
      </c>
      <c r="D5" s="62">
        <f>IFERROR(VLOOKUP(B5,BDD!$A$4:$G$2030,7,0)*C5,"")</f>
        <v>20.059999999999999</v>
      </c>
      <c r="E5" t="s">
        <v>864</v>
      </c>
    </row>
    <row r="6" spans="2:10" ht="27" customHeight="1" thickBot="1" x14ac:dyDescent="0.3">
      <c r="B6" s="65"/>
      <c r="C6" s="61"/>
      <c r="D6" s="62"/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20.059999999999999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20.54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56"/>
  <dimension ref="B2:J23"/>
  <sheetViews>
    <sheetView workbookViewId="0">
      <selection activeCell="G13" sqref="G13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1176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1149</v>
      </c>
      <c r="C5" s="61">
        <v>150</v>
      </c>
      <c r="D5" s="62">
        <f>IFERROR(VLOOKUP(B5,BDD!$A$4:$G$2030,7,0)*C5,"")</f>
        <v>15.045</v>
      </c>
      <c r="E5" t="s">
        <v>864</v>
      </c>
    </row>
    <row r="6" spans="2:10" ht="27" customHeight="1" thickBot="1" x14ac:dyDescent="0.3">
      <c r="B6" s="65" t="s">
        <v>393</v>
      </c>
      <c r="C6" s="61">
        <v>4</v>
      </c>
      <c r="D6" s="62">
        <f>IFERROR(VLOOKUP(B6,BDD!$A$4:$G$2030,7,0)*C6,"")</f>
        <v>4.1205600000000002</v>
      </c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19.165559999999999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19.64556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57"/>
  <dimension ref="B2:J23"/>
  <sheetViews>
    <sheetView workbookViewId="0">
      <selection activeCell="F13" sqref="F13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1177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1141</v>
      </c>
      <c r="C5" s="61">
        <v>50</v>
      </c>
      <c r="D5" s="62">
        <f>IFERROR(VLOOKUP(B5,BDD!$A$4:$G$2030,7,0)*C5,"")</f>
        <v>20.507000000000001</v>
      </c>
      <c r="E5" t="s">
        <v>864</v>
      </c>
    </row>
    <row r="6" spans="2:10" ht="27" customHeight="1" thickBot="1" x14ac:dyDescent="0.3">
      <c r="B6" s="65"/>
      <c r="C6" s="61"/>
      <c r="D6" s="62"/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20.507000000000001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20.987000000000002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58"/>
  <dimension ref="B2:J23"/>
  <sheetViews>
    <sheetView workbookViewId="0">
      <selection activeCell="G9" sqref="G9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1178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1141</v>
      </c>
      <c r="C5" s="61">
        <v>50</v>
      </c>
      <c r="D5" s="62">
        <f>IFERROR(VLOOKUP(B5,BDD!$A$4:$G$2030,7,0)*C5,"")</f>
        <v>20.507000000000001</v>
      </c>
      <c r="E5" t="s">
        <v>864</v>
      </c>
    </row>
    <row r="6" spans="2:10" ht="27" customHeight="1" thickBot="1" x14ac:dyDescent="0.3">
      <c r="B6" s="65"/>
      <c r="C6" s="61"/>
      <c r="D6" s="62"/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20.507000000000001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20.987000000000002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59"/>
  <dimension ref="B2:J23"/>
  <sheetViews>
    <sheetView workbookViewId="0">
      <selection activeCell="H9" sqref="H9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1179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1141</v>
      </c>
      <c r="C5" s="61">
        <v>50</v>
      </c>
      <c r="D5" s="62">
        <f>IFERROR(VLOOKUP(B5,BDD!$A$4:$G$2030,7,0)*C5,"")</f>
        <v>20.507000000000001</v>
      </c>
      <c r="E5" t="s">
        <v>864</v>
      </c>
    </row>
    <row r="6" spans="2:10" ht="27" customHeight="1" thickBot="1" x14ac:dyDescent="0.3">
      <c r="B6" s="65"/>
      <c r="C6" s="61"/>
      <c r="D6" s="62"/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20.507000000000001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20.987000000000002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60"/>
  <dimension ref="B2:J23"/>
  <sheetViews>
    <sheetView workbookViewId="0">
      <selection activeCell="I9" sqref="I9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1180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286</v>
      </c>
      <c r="C5" s="61">
        <v>16</v>
      </c>
      <c r="D5" s="62">
        <f>IFERROR(VLOOKUP(B5,BDD!$A$4:$G$2030,7,0)*C5,"")</f>
        <v>12.4832</v>
      </c>
      <c r="E5" t="s">
        <v>864</v>
      </c>
    </row>
    <row r="6" spans="2:10" ht="27" customHeight="1" thickBot="1" x14ac:dyDescent="0.3">
      <c r="B6" s="65" t="s">
        <v>922</v>
      </c>
      <c r="C6" s="61">
        <v>12</v>
      </c>
      <c r="D6" s="62">
        <f>IFERROR(VLOOKUP(B6,BDD!$A$4:$G$2030,7,0)*C6,"")</f>
        <v>6.3797999999999995</v>
      </c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18.863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19.343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61"/>
  <dimension ref="B2:J23"/>
  <sheetViews>
    <sheetView workbookViewId="0">
      <selection activeCell="E11" sqref="E11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1181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286</v>
      </c>
      <c r="C5" s="61">
        <v>4</v>
      </c>
      <c r="D5" s="62">
        <f>IFERROR(VLOOKUP(B5,BDD!$A$4:$G$2030,7,0)*C5,"")</f>
        <v>3.1208</v>
      </c>
      <c r="E5" t="s">
        <v>864</v>
      </c>
    </row>
    <row r="6" spans="2:10" ht="27" customHeight="1" thickBot="1" x14ac:dyDescent="0.3">
      <c r="B6" s="65" t="s">
        <v>712</v>
      </c>
      <c r="C6" s="61">
        <v>20</v>
      </c>
      <c r="D6" s="62">
        <f>IFERROR(VLOOKUP(B6,BDD!$A$4:$G$2030,7,0)*C6,"")</f>
        <v>8.7588000000000008</v>
      </c>
      <c r="E6" t="s">
        <v>864</v>
      </c>
      <c r="J6" t="s">
        <v>772</v>
      </c>
    </row>
    <row r="7" spans="2:10" ht="27" customHeight="1" thickBot="1" x14ac:dyDescent="0.3">
      <c r="B7" s="65" t="s">
        <v>135</v>
      </c>
      <c r="C7" s="61">
        <v>400</v>
      </c>
      <c r="D7" s="62">
        <f>IFERROR(VLOOKUP(B7,BDD!$A$4:$G$2030,7,0)*C7,"")</f>
        <v>9.1519999999999992</v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21.031599999999997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21.511599999999998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62"/>
  <dimension ref="B2:J23"/>
  <sheetViews>
    <sheetView workbookViewId="0">
      <selection activeCell="F5" sqref="F5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1182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922</v>
      </c>
      <c r="C5" s="61">
        <v>20</v>
      </c>
      <c r="D5" s="62">
        <f>IFERROR(VLOOKUP(B5,BDD!$A$4:$G$2030,7,0)*C5,"")</f>
        <v>10.632999999999999</v>
      </c>
      <c r="E5" t="s">
        <v>864</v>
      </c>
    </row>
    <row r="6" spans="2:10" ht="27" customHeight="1" thickBot="1" x14ac:dyDescent="0.3">
      <c r="B6" s="65"/>
      <c r="C6" s="61"/>
      <c r="D6" s="62"/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10.632999999999999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11.113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63"/>
  <dimension ref="B2:J23"/>
  <sheetViews>
    <sheetView workbookViewId="0">
      <selection activeCell="F14" sqref="F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1183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922</v>
      </c>
      <c r="C5" s="61">
        <v>20</v>
      </c>
      <c r="D5" s="62">
        <f>IFERROR(VLOOKUP(B5,BDD!$A$4:$G$2030,7,0)*C5,"")</f>
        <v>10.632999999999999</v>
      </c>
      <c r="E5" t="s">
        <v>864</v>
      </c>
    </row>
    <row r="6" spans="2:10" ht="27" customHeight="1" thickBot="1" x14ac:dyDescent="0.3">
      <c r="B6" s="65"/>
      <c r="C6" s="61"/>
      <c r="D6" s="62"/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10.632999999999999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11.113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64"/>
  <dimension ref="B2:J23"/>
  <sheetViews>
    <sheetView workbookViewId="0">
      <selection activeCell="G14" sqref="G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1184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922</v>
      </c>
      <c r="C5" s="61">
        <v>20</v>
      </c>
      <c r="D5" s="62">
        <f>IFERROR(VLOOKUP(B5,BDD!$A$4:$G$2030,7,0)*C5,"")</f>
        <v>10.632999999999999</v>
      </c>
      <c r="E5" t="s">
        <v>864</v>
      </c>
    </row>
    <row r="6" spans="2:10" ht="27" customHeight="1" thickBot="1" x14ac:dyDescent="0.3">
      <c r="B6" s="65"/>
      <c r="C6" s="61"/>
      <c r="D6" s="62"/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10.632999999999999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11.113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65"/>
  <dimension ref="B2:J23"/>
  <sheetViews>
    <sheetView workbookViewId="0">
      <selection activeCell="I13" sqref="I13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1185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922</v>
      </c>
      <c r="C5" s="61">
        <v>20</v>
      </c>
      <c r="D5" s="62">
        <f>IFERROR(VLOOKUP(B5,BDD!$A$4:$G$2030,7,0)*C5,"")</f>
        <v>10.632999999999999</v>
      </c>
      <c r="E5" t="s">
        <v>864</v>
      </c>
    </row>
    <row r="6" spans="2:10" ht="27" customHeight="1" thickBot="1" x14ac:dyDescent="0.3">
      <c r="B6" s="65"/>
      <c r="C6" s="61"/>
      <c r="D6" s="62"/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10.632999999999999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11.113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66"/>
  <dimension ref="B2:J23"/>
  <sheetViews>
    <sheetView workbookViewId="0">
      <selection activeCell="G15" sqref="G15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1186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922</v>
      </c>
      <c r="C5" s="61">
        <v>20</v>
      </c>
      <c r="D5" s="62">
        <f>IFERROR(VLOOKUP(B5,BDD!$A$4:$G$2030,7,0)*C5,"")</f>
        <v>10.632999999999999</v>
      </c>
      <c r="E5" t="s">
        <v>864</v>
      </c>
    </row>
    <row r="6" spans="2:10" ht="27" customHeight="1" thickBot="1" x14ac:dyDescent="0.3">
      <c r="B6" s="65"/>
      <c r="C6" s="61"/>
      <c r="D6" s="62"/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10.632999999999999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11.113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67"/>
  <dimension ref="B2:J23"/>
  <sheetViews>
    <sheetView workbookViewId="0">
      <selection activeCell="H13" sqref="H13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1187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1141</v>
      </c>
      <c r="C5" s="61">
        <v>50</v>
      </c>
      <c r="D5" s="62">
        <f>IFERROR(VLOOKUP(B5,BDD!$A$4:$G$2030,7,0)*C5,"")</f>
        <v>20.507000000000001</v>
      </c>
      <c r="E5" t="s">
        <v>864</v>
      </c>
    </row>
    <row r="6" spans="2:10" ht="27" customHeight="1" thickBot="1" x14ac:dyDescent="0.3">
      <c r="B6" s="65"/>
      <c r="C6" s="61"/>
      <c r="D6" s="62"/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20.507000000000001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20.987000000000002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68"/>
  <dimension ref="B2:J23"/>
  <sheetViews>
    <sheetView workbookViewId="0">
      <selection activeCell="G13" sqref="G13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1188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1141</v>
      </c>
      <c r="C5" s="61">
        <v>50</v>
      </c>
      <c r="D5" s="62">
        <f>IFERROR(VLOOKUP(B5,BDD!$A$4:$G$2030,7,0)*C5,"")</f>
        <v>20.507000000000001</v>
      </c>
      <c r="E5" t="s">
        <v>864</v>
      </c>
    </row>
    <row r="6" spans="2:10" ht="27" customHeight="1" thickBot="1" x14ac:dyDescent="0.3">
      <c r="B6" s="65"/>
      <c r="C6" s="61"/>
      <c r="D6" s="62"/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20.507000000000001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20.987000000000002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69"/>
  <dimension ref="B2:J23"/>
  <sheetViews>
    <sheetView workbookViewId="0">
      <selection activeCell="G13" sqref="G13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1189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1141</v>
      </c>
      <c r="C5" s="61">
        <v>50</v>
      </c>
      <c r="D5" s="62">
        <f>IFERROR(VLOOKUP(B5,BDD!$A$4:$G$2030,7,0)*C5,"")</f>
        <v>20.507000000000001</v>
      </c>
      <c r="E5" t="s">
        <v>864</v>
      </c>
    </row>
    <row r="6" spans="2:10" ht="27" customHeight="1" thickBot="1" x14ac:dyDescent="0.3">
      <c r="B6" s="65"/>
      <c r="C6" s="61"/>
      <c r="D6" s="62"/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20.507000000000001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20.987000000000002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70"/>
  <dimension ref="B2:J23"/>
  <sheetViews>
    <sheetView workbookViewId="0">
      <selection activeCell="G12" sqref="G1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1190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1141</v>
      </c>
      <c r="C5" s="61">
        <v>50</v>
      </c>
      <c r="D5" s="62">
        <f>IFERROR(VLOOKUP(B5,BDD!$A$4:$G$2030,7,0)*C5,"")</f>
        <v>20.507000000000001</v>
      </c>
      <c r="E5" t="s">
        <v>864</v>
      </c>
    </row>
    <row r="6" spans="2:10" ht="27" customHeight="1" thickBot="1" x14ac:dyDescent="0.3">
      <c r="B6" s="65"/>
      <c r="C6" s="61"/>
      <c r="D6" s="62"/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20.507000000000001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20.987000000000002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71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1191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1141</v>
      </c>
      <c r="C5" s="61">
        <v>50</v>
      </c>
      <c r="D5" s="62">
        <f>IFERROR(VLOOKUP(B5,BDD!$A$4:$G$2030,7,0)*C5,"")</f>
        <v>20.507000000000001</v>
      </c>
      <c r="E5" t="s">
        <v>864</v>
      </c>
    </row>
    <row r="6" spans="2:10" ht="27" customHeight="1" thickBot="1" x14ac:dyDescent="0.3">
      <c r="B6" s="65"/>
      <c r="C6" s="61"/>
      <c r="D6" s="62"/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20.507000000000001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20.987000000000002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72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1192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922</v>
      </c>
      <c r="C5" s="61">
        <v>20</v>
      </c>
      <c r="D5" s="62">
        <f>IFERROR(VLOOKUP(B5,BDD!$A$4:$G$2030,7,0)*C5,"")</f>
        <v>10.632999999999999</v>
      </c>
      <c r="E5" t="s">
        <v>864</v>
      </c>
    </row>
    <row r="6" spans="2:10" ht="27" customHeight="1" thickBot="1" x14ac:dyDescent="0.3">
      <c r="B6" s="65"/>
      <c r="C6" s="61"/>
      <c r="D6" s="62"/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10.632999999999999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11.113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73"/>
  <dimension ref="B2:J23"/>
  <sheetViews>
    <sheetView workbookViewId="0">
      <selection activeCell="C6" sqref="C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1193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922</v>
      </c>
      <c r="C5" s="61">
        <v>20</v>
      </c>
      <c r="D5" s="62">
        <f>IFERROR(VLOOKUP(B5,BDD!$A$4:$G$2030,7,0)*C5,"")</f>
        <v>10.632999999999999</v>
      </c>
      <c r="E5" t="s">
        <v>864</v>
      </c>
    </row>
    <row r="6" spans="2:10" ht="27" customHeight="1" thickBot="1" x14ac:dyDescent="0.3">
      <c r="B6" s="65"/>
      <c r="C6" s="61"/>
      <c r="D6" s="62"/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10.632999999999999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11.113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74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1194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922</v>
      </c>
      <c r="C5" s="61">
        <v>22</v>
      </c>
      <c r="D5" s="62">
        <f>IFERROR(VLOOKUP(B5,BDD!$A$4:$G$2030,7,0)*C5,"")</f>
        <v>11.696299999999999</v>
      </c>
      <c r="E5" t="s">
        <v>864</v>
      </c>
    </row>
    <row r="6" spans="2:10" ht="27" customHeight="1" thickBot="1" x14ac:dyDescent="0.3">
      <c r="B6" s="65"/>
      <c r="C6" s="61"/>
      <c r="D6" s="62"/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11.696299999999999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12.176299999999999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75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1195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227</v>
      </c>
      <c r="C5" s="61">
        <v>20</v>
      </c>
      <c r="D5" s="62">
        <f>IFERROR(VLOOKUP(B5,BDD!$A$4:$G$2030,7,0)*C5,"")</f>
        <v>10.807599999999999</v>
      </c>
      <c r="E5" t="s">
        <v>864</v>
      </c>
    </row>
    <row r="6" spans="2:10" ht="27" customHeight="1" thickBot="1" x14ac:dyDescent="0.3">
      <c r="B6" s="65"/>
      <c r="C6" s="61"/>
      <c r="D6" s="62"/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10.807599999999999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11.287599999999999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76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1196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227</v>
      </c>
      <c r="C5" s="61">
        <v>20</v>
      </c>
      <c r="D5" s="62">
        <f>IFERROR(VLOOKUP(B5,BDD!$A$4:$G$2030,7,0)*C5,"")</f>
        <v>10.807599999999999</v>
      </c>
      <c r="E5" t="s">
        <v>864</v>
      </c>
    </row>
    <row r="6" spans="2:10" ht="27" customHeight="1" thickBot="1" x14ac:dyDescent="0.3">
      <c r="B6" s="65"/>
      <c r="C6" s="61"/>
      <c r="D6" s="62"/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10.807599999999999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11.287599999999999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77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1197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227</v>
      </c>
      <c r="C5" s="61">
        <v>20</v>
      </c>
      <c r="D5" s="62">
        <f>IFERROR(VLOOKUP(B5,BDD!$A$4:$G$2030,7,0)*C5,"")</f>
        <v>10.807599999999999</v>
      </c>
      <c r="E5" t="s">
        <v>864</v>
      </c>
    </row>
    <row r="6" spans="2:10" ht="27" customHeight="1" thickBot="1" x14ac:dyDescent="0.3">
      <c r="B6" s="65"/>
      <c r="C6" s="61"/>
      <c r="D6" s="62"/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10.807599999999999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11.287599999999999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78"/>
  <dimension ref="B2:J23"/>
  <sheetViews>
    <sheetView workbookViewId="0">
      <selection activeCell="F14" sqref="F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1198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227</v>
      </c>
      <c r="C5" s="61">
        <v>20</v>
      </c>
      <c r="D5" s="62">
        <f>IFERROR(VLOOKUP(B5,BDD!$A$4:$G$2030,7,0)*C5,"")</f>
        <v>10.807599999999999</v>
      </c>
      <c r="E5" t="s">
        <v>864</v>
      </c>
    </row>
    <row r="6" spans="2:10" ht="27" customHeight="1" thickBot="1" x14ac:dyDescent="0.3">
      <c r="B6" s="65"/>
      <c r="C6" s="61"/>
      <c r="D6" s="62"/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10.807599999999999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11.287599999999999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79"/>
  <dimension ref="B2:J23"/>
  <sheetViews>
    <sheetView workbookViewId="0">
      <selection activeCell="F14" sqref="F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1199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227</v>
      </c>
      <c r="C5" s="61">
        <v>20</v>
      </c>
      <c r="D5" s="62">
        <f>IFERROR(VLOOKUP(B5,BDD!$A$4:$G$2030,7,0)*C5,"")</f>
        <v>10.807599999999999</v>
      </c>
      <c r="E5" t="s">
        <v>864</v>
      </c>
    </row>
    <row r="6" spans="2:10" ht="27" customHeight="1" thickBot="1" x14ac:dyDescent="0.3">
      <c r="B6" s="65"/>
      <c r="C6" s="61"/>
      <c r="D6" s="62"/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10.807599999999999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11.287599999999999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80"/>
  <dimension ref="B2:J23"/>
  <sheetViews>
    <sheetView workbookViewId="0">
      <selection activeCell="H13" sqref="H13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1200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2" t="s">
        <v>227</v>
      </c>
      <c r="C5" s="61">
        <v>5</v>
      </c>
      <c r="D5" s="62">
        <f>IFERROR(VLOOKUP(B5,BDD!$A$4:$G$2030,7,0)*C5,"")</f>
        <v>2.7018999999999997</v>
      </c>
      <c r="E5" t="s">
        <v>864</v>
      </c>
    </row>
    <row r="6" spans="2:10" ht="27" customHeight="1" thickBot="1" x14ac:dyDescent="0.3">
      <c r="B6" s="65" t="s">
        <v>135</v>
      </c>
      <c r="C6" s="61">
        <v>300</v>
      </c>
      <c r="D6" s="62">
        <f>IFERROR(VLOOKUP(B6,BDD!$A$4:$G$2030,7,0)*C6,"")</f>
        <v>6.863999999999999</v>
      </c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9.5658999999999992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10.0459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81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1201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135</v>
      </c>
      <c r="C5" s="61">
        <v>300</v>
      </c>
      <c r="D5" s="62">
        <f>IFERROR(VLOOKUP(B5,BDD!$A$4:$G$2030,7,0)*C5,"")</f>
        <v>6.863999999999999</v>
      </c>
      <c r="E5" t="s">
        <v>864</v>
      </c>
    </row>
    <row r="6" spans="2:10" ht="27" customHeight="1" thickBot="1" x14ac:dyDescent="0.3">
      <c r="B6" s="65" t="s">
        <v>1015</v>
      </c>
      <c r="C6" s="61">
        <v>10</v>
      </c>
      <c r="D6" s="62">
        <f>IFERROR(VLOOKUP(B6,BDD!$A$4:$G$2030,7,0)*C6,"")</f>
        <v>3.8169999999999997</v>
      </c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10.680999999999999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11.161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82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1202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1015</v>
      </c>
      <c r="C5" s="61">
        <v>30</v>
      </c>
      <c r="D5" s="62">
        <f>IFERROR(VLOOKUP(B5,BDD!$A$4:$G$2030,7,0)*C5,"")</f>
        <v>11.450999999999999</v>
      </c>
      <c r="E5" t="s">
        <v>864</v>
      </c>
      <c r="J5" t="s">
        <v>772</v>
      </c>
    </row>
    <row r="6" spans="2:10" ht="27" customHeight="1" thickBot="1" x14ac:dyDescent="0.3">
      <c r="B6" s="65"/>
      <c r="C6" s="61"/>
      <c r="D6" s="62"/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11.450999999999999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11.930999999999999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83"/>
  <dimension ref="B2:J23"/>
  <sheetViews>
    <sheetView workbookViewId="0">
      <selection activeCell="G13" sqref="G13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1203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1015</v>
      </c>
      <c r="C5" s="61">
        <v>30</v>
      </c>
      <c r="D5" s="62">
        <f>IFERROR(VLOOKUP(B5,BDD!$A$4:$G$2030,7,0)*C5,"")</f>
        <v>11.450999999999999</v>
      </c>
      <c r="E5" t="s">
        <v>864</v>
      </c>
      <c r="J5" t="s">
        <v>772</v>
      </c>
    </row>
    <row r="6" spans="2:10" ht="27" customHeight="1" thickBot="1" x14ac:dyDescent="0.3">
      <c r="B6" s="65"/>
      <c r="C6" s="61"/>
      <c r="D6" s="62"/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11.450999999999999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11.930999999999999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84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1204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1015</v>
      </c>
      <c r="C5" s="61">
        <v>30</v>
      </c>
      <c r="D5" s="62">
        <f>IFERROR(VLOOKUP(B5,BDD!$A$4:$G$2030,7,0)*C5,"")</f>
        <v>11.450999999999999</v>
      </c>
      <c r="E5" t="s">
        <v>864</v>
      </c>
      <c r="J5" t="s">
        <v>772</v>
      </c>
    </row>
    <row r="6" spans="2:10" ht="27" customHeight="1" thickBot="1" x14ac:dyDescent="0.3">
      <c r="B6" s="65"/>
      <c r="C6" s="61"/>
      <c r="D6" s="62"/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11.450999999999999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11.930999999999999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85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1220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IFERROR(VLOOKUP(B5,BDD!$A$4:$G$2030,7,0)*C5,"")</f>
        <v>6.0040800000000001</v>
      </c>
      <c r="E5" t="s">
        <v>864</v>
      </c>
      <c r="J5" t="s">
        <v>772</v>
      </c>
    </row>
    <row r="6" spans="2:10" ht="27" customHeight="1" thickBot="1" x14ac:dyDescent="0.3">
      <c r="B6" s="65" t="s">
        <v>262</v>
      </c>
      <c r="C6" s="61">
        <v>40</v>
      </c>
      <c r="D6" s="62">
        <f>IFERROR(VLOOKUP(B6,BDD!$A$4:$G$2030,7,0)*C6,"")</f>
        <v>2.2256</v>
      </c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8.2296800000000001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8.7096800000000005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86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1221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IFERROR(VLOOKUP(B5,BDD!$A$4:$G$2030,7,0)*C5,"")</f>
        <v>6.0040800000000001</v>
      </c>
      <c r="E5" t="s">
        <v>864</v>
      </c>
      <c r="J5" t="s">
        <v>772</v>
      </c>
    </row>
    <row r="6" spans="2:10" ht="27" customHeight="1" thickBot="1" x14ac:dyDescent="0.3">
      <c r="B6" s="65" t="s">
        <v>262</v>
      </c>
      <c r="C6" s="61">
        <v>40</v>
      </c>
      <c r="D6" s="62">
        <f>IFERROR(VLOOKUP(B6,BDD!$A$4:$G$2030,7,0)*C6,"")</f>
        <v>2.2256</v>
      </c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8.2296800000000001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8.7096800000000005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87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1222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IFERROR(VLOOKUP(B5,BDD!$A$4:$G$2030,7,0)*C5,"")</f>
        <v>6.0040800000000001</v>
      </c>
      <c r="E5" t="s">
        <v>864</v>
      </c>
      <c r="J5" t="s">
        <v>772</v>
      </c>
    </row>
    <row r="6" spans="2:10" ht="27" customHeight="1" thickBot="1" x14ac:dyDescent="0.3">
      <c r="B6" s="65" t="s">
        <v>262</v>
      </c>
      <c r="C6" s="61">
        <v>40</v>
      </c>
      <c r="D6" s="62">
        <f>IFERROR(VLOOKUP(B6,BDD!$A$4:$G$2030,7,0)*C6,"")</f>
        <v>2.2256</v>
      </c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8.2296800000000001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8.7096800000000005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88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1223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IFERROR(VLOOKUP(B5,BDD!$A$4:$G$2030,7,0)*C5,"")</f>
        <v>6.0040800000000001</v>
      </c>
      <c r="E5" t="s">
        <v>864</v>
      </c>
      <c r="J5" t="s">
        <v>772</v>
      </c>
    </row>
    <row r="6" spans="2:10" ht="27" customHeight="1" thickBot="1" x14ac:dyDescent="0.3">
      <c r="B6" s="65" t="s">
        <v>262</v>
      </c>
      <c r="C6" s="61">
        <v>40</v>
      </c>
      <c r="D6" s="62">
        <f>IFERROR(VLOOKUP(B6,BDD!$A$4:$G$2030,7,0)*C6,"")</f>
        <v>2.2256</v>
      </c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8.2296800000000001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8.7096800000000005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89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1224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IFERROR(VLOOKUP(B5,BDD!$A$4:$G$2030,7,0)*C5,"")</f>
        <v>6.0040800000000001</v>
      </c>
      <c r="E5" t="s">
        <v>864</v>
      </c>
      <c r="J5" t="s">
        <v>772</v>
      </c>
    </row>
    <row r="6" spans="2:10" ht="27" customHeight="1" thickBot="1" x14ac:dyDescent="0.3">
      <c r="B6" s="65" t="s">
        <v>262</v>
      </c>
      <c r="C6" s="61">
        <v>40</v>
      </c>
      <c r="D6" s="62">
        <f>IFERROR(VLOOKUP(B6,BDD!$A$4:$G$2030,7,0)*C6,"")</f>
        <v>2.2256</v>
      </c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8.2296800000000001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8.7096800000000005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90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1225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IFERROR(VLOOKUP(B5,BDD!$A$4:$G$2030,7,0)*C5,"")</f>
        <v>6.0040800000000001</v>
      </c>
      <c r="E5" t="s">
        <v>864</v>
      </c>
      <c r="J5" t="s">
        <v>772</v>
      </c>
    </row>
    <row r="6" spans="2:10" ht="27" customHeight="1" thickBot="1" x14ac:dyDescent="0.3">
      <c r="B6" s="65" t="s">
        <v>262</v>
      </c>
      <c r="C6" s="61">
        <v>40</v>
      </c>
      <c r="D6" s="62">
        <f>IFERROR(VLOOKUP(B6,BDD!$A$4:$G$2030,7,0)*C6,"")</f>
        <v>2.2256</v>
      </c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8.2296800000000001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8.7096800000000005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91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1226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IFERROR(VLOOKUP(B5,BDD!$A$4:$G$2030,7,0)*C5,"")</f>
        <v>6.0040800000000001</v>
      </c>
      <c r="E5" t="s">
        <v>864</v>
      </c>
      <c r="J5" t="s">
        <v>772</v>
      </c>
    </row>
    <row r="6" spans="2:10" ht="27" customHeight="1" thickBot="1" x14ac:dyDescent="0.3">
      <c r="B6" s="65" t="s">
        <v>262</v>
      </c>
      <c r="C6" s="61">
        <v>40</v>
      </c>
      <c r="D6" s="62">
        <f>IFERROR(VLOOKUP(B6,BDD!$A$4:$G$2030,7,0)*C6,"")</f>
        <v>2.2256</v>
      </c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8.2296800000000001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8.7096800000000005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92"/>
  <dimension ref="B2:J23"/>
  <sheetViews>
    <sheetView workbookViewId="0"/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1227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IFERROR(VLOOKUP(B5,BDD!$A$4:$G$2030,7,0)*C5,"")</f>
        <v>6.0040800000000001</v>
      </c>
      <c r="E5" t="s">
        <v>864</v>
      </c>
      <c r="J5" t="s">
        <v>772</v>
      </c>
    </row>
    <row r="6" spans="2:10" ht="27" customHeight="1" thickBot="1" x14ac:dyDescent="0.3">
      <c r="B6" s="65" t="s">
        <v>262</v>
      </c>
      <c r="C6" s="61">
        <v>40</v>
      </c>
      <c r="D6" s="62">
        <f>IFERROR(VLOOKUP(B6,BDD!$A$4:$G$2030,7,0)*C6,"")</f>
        <v>2.2256</v>
      </c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8.2296800000000001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8.7096800000000005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93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1228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IFERROR(VLOOKUP(B5,BDD!$A$4:$G$2030,7,0)*C5,"")</f>
        <v>6.0040800000000001</v>
      </c>
      <c r="E5" t="s">
        <v>864</v>
      </c>
      <c r="J5" t="s">
        <v>772</v>
      </c>
    </row>
    <row r="6" spans="2:10" ht="27" customHeight="1" thickBot="1" x14ac:dyDescent="0.3">
      <c r="B6" s="65" t="s">
        <v>262</v>
      </c>
      <c r="C6" s="61">
        <v>40</v>
      </c>
      <c r="D6" s="62">
        <f>IFERROR(VLOOKUP(B6,BDD!$A$4:$G$2030,7,0)*C6,"")</f>
        <v>2.2256</v>
      </c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8.2296800000000001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8.7096800000000005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94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1229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IFERROR(VLOOKUP(B5,BDD!$A$4:$G$2030,7,0)*C5,"")</f>
        <v>6.0040800000000001</v>
      </c>
      <c r="E5" t="s">
        <v>864</v>
      </c>
      <c r="J5" t="s">
        <v>772</v>
      </c>
    </row>
    <row r="6" spans="2:10" ht="27" customHeight="1" thickBot="1" x14ac:dyDescent="0.3">
      <c r="B6" s="65" t="s">
        <v>262</v>
      </c>
      <c r="C6" s="61">
        <v>40</v>
      </c>
      <c r="D6" s="62">
        <f>IFERROR(VLOOKUP(B6,BDD!$A$4:$G$2030,7,0)*C6,"")</f>
        <v>2.2256</v>
      </c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8.2296800000000001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8.7096800000000005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95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1230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IFERROR(VLOOKUP(B5,BDD!$A$4:$G$2030,7,0)*C5,"")</f>
        <v>6.0040800000000001</v>
      </c>
      <c r="E5" t="s">
        <v>864</v>
      </c>
      <c r="J5" t="s">
        <v>772</v>
      </c>
    </row>
    <row r="6" spans="2:10" ht="27" customHeight="1" thickBot="1" x14ac:dyDescent="0.3">
      <c r="B6" s="65" t="s">
        <v>87</v>
      </c>
      <c r="C6" s="61">
        <v>200</v>
      </c>
      <c r="D6" s="62">
        <f>IFERROR(VLOOKUP(B6,BDD!$A$4:$G$2030,7,0)*C6,"")</f>
        <v>5.8360000000000003</v>
      </c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11.84008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12.320080000000001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96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1231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IFERROR(VLOOKUP(B5,BDD!$A$4:$G$2030,7,0)*C5,"")</f>
        <v>6.0040800000000001</v>
      </c>
      <c r="E5" t="s">
        <v>864</v>
      </c>
      <c r="J5" t="s">
        <v>772</v>
      </c>
    </row>
    <row r="6" spans="2:10" ht="27" customHeight="1" thickBot="1" x14ac:dyDescent="0.3">
      <c r="B6" s="65" t="s">
        <v>87</v>
      </c>
      <c r="C6" s="61">
        <v>200</v>
      </c>
      <c r="D6" s="62">
        <f>IFERROR(VLOOKUP(B6,BDD!$A$4:$G$2030,7,0)*C6,"")</f>
        <v>5.8360000000000003</v>
      </c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11.84008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12.320080000000001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97"/>
  <dimension ref="B2:J23"/>
  <sheetViews>
    <sheetView workbookViewId="0">
      <selection activeCell="B9" sqref="B9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1232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IFERROR(VLOOKUP(B5,BDD!$A$4:$G$2030,7,0)*C5,"")</f>
        <v>6.0040800000000001</v>
      </c>
      <c r="E5" t="s">
        <v>864</v>
      </c>
      <c r="J5" t="s">
        <v>772</v>
      </c>
    </row>
    <row r="6" spans="2:10" ht="27" customHeight="1" thickBot="1" x14ac:dyDescent="0.3">
      <c r="B6" s="65" t="s">
        <v>87</v>
      </c>
      <c r="C6" s="61">
        <v>100</v>
      </c>
      <c r="D6" s="62">
        <f>IFERROR(VLOOKUP(B6,BDD!$A$4:$G$2030,7,0)*C6,"")</f>
        <v>2.9180000000000001</v>
      </c>
      <c r="E6" t="s">
        <v>864</v>
      </c>
      <c r="J6" t="s">
        <v>772</v>
      </c>
    </row>
    <row r="7" spans="2:10" ht="27" customHeight="1" thickBot="1" x14ac:dyDescent="0.3">
      <c r="B7" s="65" t="s">
        <v>113</v>
      </c>
      <c r="C7" s="61">
        <v>100</v>
      </c>
      <c r="D7" s="62">
        <f>IFERROR(VLOOKUP(B7,BDD!$A$4:$G$2030,7,0)*C7,"")</f>
        <v>4.3540000000000001</v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13.27608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13.756080000000001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98"/>
  <dimension ref="B2:J23"/>
  <sheetViews>
    <sheetView workbookViewId="0">
      <selection activeCell="B7" sqref="B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1233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IFERROR(VLOOKUP(B5,BDD!$A$4:$G$2030,7,0)*C5,"")</f>
        <v>6.0040800000000001</v>
      </c>
      <c r="E5" t="s">
        <v>864</v>
      </c>
      <c r="J5" t="s">
        <v>772</v>
      </c>
    </row>
    <row r="6" spans="2:10" ht="27" customHeight="1" thickBot="1" x14ac:dyDescent="0.3">
      <c r="B6" s="65" t="s">
        <v>113</v>
      </c>
      <c r="C6" s="61">
        <v>100</v>
      </c>
      <c r="D6" s="62">
        <f>IFERROR(VLOOKUP(B6,BDD!$A$4:$G$2030,7,0)*C6,"")</f>
        <v>4.3540000000000001</v>
      </c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10.358080000000001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10.838080000000001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99"/>
  <dimension ref="B2:J23"/>
  <sheetViews>
    <sheetView workbookViewId="0">
      <selection activeCell="B7" sqref="B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1234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IFERROR(VLOOKUP(B5,BDD!$A$4:$G$2030,7,0)*C5,"")</f>
        <v>6.0040800000000001</v>
      </c>
      <c r="E5" t="s">
        <v>864</v>
      </c>
      <c r="J5" t="s">
        <v>772</v>
      </c>
    </row>
    <row r="6" spans="2:10" ht="27" customHeight="1" thickBot="1" x14ac:dyDescent="0.3">
      <c r="B6" s="65" t="s">
        <v>113</v>
      </c>
      <c r="C6" s="61">
        <v>100</v>
      </c>
      <c r="D6" s="62">
        <f>IFERROR(VLOOKUP(B6,BDD!$A$4:$G$2030,7,0)*C6,"")</f>
        <v>4.3540000000000001</v>
      </c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10.358080000000001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10.838080000000001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00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1235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789</v>
      </c>
      <c r="C5" s="61">
        <v>5</v>
      </c>
      <c r="D5" s="62">
        <f>IFERROR(VLOOKUP(B5,BDD!$A$4:$G$2030,7,0)*C5,"")</f>
        <v>10.9</v>
      </c>
      <c r="E5" t="s">
        <v>864</v>
      </c>
      <c r="J5" t="s">
        <v>772</v>
      </c>
    </row>
    <row r="6" spans="2:10" ht="27" customHeight="1" thickBot="1" x14ac:dyDescent="0.3">
      <c r="B6" s="65" t="s">
        <v>109</v>
      </c>
      <c r="C6" s="61">
        <v>200</v>
      </c>
      <c r="D6" s="62">
        <f>IFERROR(VLOOKUP(B6,BDD!$A$4:$G$2030,7,0)*C6,"")</f>
        <v>3.2879999999999998</v>
      </c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14.188000000000001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14.668000000000001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01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1236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789</v>
      </c>
      <c r="C5" s="61">
        <v>5</v>
      </c>
      <c r="D5" s="62">
        <f>IFERROR(VLOOKUP(B5,BDD!$A$4:$G$2030,7,0)*C5,"")</f>
        <v>10.9</v>
      </c>
      <c r="E5" t="s">
        <v>864</v>
      </c>
      <c r="J5" t="s">
        <v>772</v>
      </c>
    </row>
    <row r="6" spans="2:10" ht="27" customHeight="1" thickBot="1" x14ac:dyDescent="0.3">
      <c r="B6" s="65" t="s">
        <v>109</v>
      </c>
      <c r="C6" s="61">
        <v>200</v>
      </c>
      <c r="D6" s="62">
        <f>IFERROR(VLOOKUP(B6,BDD!$A$4:$G$2030,7,0)*C6,"")</f>
        <v>3.2879999999999998</v>
      </c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14.188000000000001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14.668000000000001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02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1237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789</v>
      </c>
      <c r="C5" s="61">
        <v>5</v>
      </c>
      <c r="D5" s="62">
        <f>IFERROR(VLOOKUP(B5,BDD!$A$4:$G$2030,7,0)*C5,"")</f>
        <v>10.9</v>
      </c>
      <c r="E5" t="s">
        <v>864</v>
      </c>
      <c r="J5" t="s">
        <v>772</v>
      </c>
    </row>
    <row r="6" spans="2:10" ht="27" customHeight="1" thickBot="1" x14ac:dyDescent="0.3">
      <c r="B6" s="65" t="s">
        <v>109</v>
      </c>
      <c r="C6" s="61">
        <v>200</v>
      </c>
      <c r="D6" s="62">
        <f>IFERROR(VLOOKUP(B6,BDD!$A$4:$G$2030,7,0)*C6,"")</f>
        <v>3.2879999999999998</v>
      </c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14.188000000000001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14.668000000000001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03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1238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789</v>
      </c>
      <c r="C5" s="61">
        <v>5</v>
      </c>
      <c r="D5" s="62">
        <f>IFERROR(VLOOKUP(B5,BDD!$A$4:$G$2030,7,0)*C5,"")</f>
        <v>10.9</v>
      </c>
      <c r="E5" t="s">
        <v>864</v>
      </c>
      <c r="J5" t="s">
        <v>772</v>
      </c>
    </row>
    <row r="6" spans="2:10" ht="27" customHeight="1" thickBot="1" x14ac:dyDescent="0.3">
      <c r="B6" s="65" t="s">
        <v>109</v>
      </c>
      <c r="C6" s="61">
        <v>200</v>
      </c>
      <c r="D6" s="62">
        <f>IFERROR(VLOOKUP(B6,BDD!$A$4:$G$2030,7,0)*C6,"")</f>
        <v>3.2879999999999998</v>
      </c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14.188000000000001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14.668000000000001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04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1239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789</v>
      </c>
      <c r="C5" s="61">
        <v>5</v>
      </c>
      <c r="D5" s="62">
        <f>IFERROR(VLOOKUP(B5,BDD!$A$4:$G$2030,7,0)*C5,"")</f>
        <v>10.9</v>
      </c>
      <c r="E5" t="s">
        <v>864</v>
      </c>
      <c r="J5" t="s">
        <v>772</v>
      </c>
    </row>
    <row r="6" spans="2:10" ht="27" customHeight="1" thickBot="1" x14ac:dyDescent="0.3">
      <c r="B6" s="65" t="s">
        <v>723</v>
      </c>
      <c r="C6" s="61">
        <v>20</v>
      </c>
      <c r="D6" s="62">
        <f>IFERROR(VLOOKUP(B6,BDD!$A$4:$G$2030,7,0)*C6,"")</f>
        <v>1.7871999999999999</v>
      </c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12.687200000000001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13.167200000000001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05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1240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789</v>
      </c>
      <c r="C5" s="61">
        <v>5</v>
      </c>
      <c r="D5" s="62">
        <f>IFERROR(VLOOKUP(B5,BDD!$A$4:$G$2030,7,0)*C5,"")</f>
        <v>10.9</v>
      </c>
      <c r="E5" t="s">
        <v>864</v>
      </c>
      <c r="J5" t="s">
        <v>772</v>
      </c>
    </row>
    <row r="6" spans="2:10" ht="27" customHeight="1" thickBot="1" x14ac:dyDescent="0.3">
      <c r="B6" s="65" t="s">
        <v>723</v>
      </c>
      <c r="C6" s="61">
        <v>20</v>
      </c>
      <c r="D6" s="62">
        <f>IFERROR(VLOOKUP(B6,BDD!$A$4:$G$2030,7,0)*C6,"")</f>
        <v>1.7871999999999999</v>
      </c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12.687200000000001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13.167200000000001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06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1241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789</v>
      </c>
      <c r="C5" s="61">
        <v>5</v>
      </c>
      <c r="D5" s="62">
        <f>IFERROR(VLOOKUP(B5,BDD!$A$4:$G$2030,7,0)*C5,"")</f>
        <v>10.9</v>
      </c>
      <c r="E5" t="s">
        <v>864</v>
      </c>
      <c r="J5" t="s">
        <v>772</v>
      </c>
    </row>
    <row r="6" spans="2:10" ht="27" customHeight="1" thickBot="1" x14ac:dyDescent="0.3">
      <c r="B6" s="65" t="s">
        <v>87</v>
      </c>
      <c r="C6" s="61">
        <v>100</v>
      </c>
      <c r="D6" s="62">
        <f>IFERROR(VLOOKUP(B6,BDD!$A$4:$G$2030,7,0)*C6,"")</f>
        <v>2.9180000000000001</v>
      </c>
      <c r="E6" t="s">
        <v>864</v>
      </c>
      <c r="J6" t="s">
        <v>772</v>
      </c>
    </row>
    <row r="7" spans="2:10" ht="27" customHeight="1" thickBot="1" x14ac:dyDescent="0.3">
      <c r="B7" s="65" t="s">
        <v>272</v>
      </c>
      <c r="C7" s="61">
        <v>40</v>
      </c>
      <c r="D7" s="62">
        <f>IFERROR(VLOOKUP(B7,BDD!$A$4:$G$2030,7,0)*C7,"")</f>
        <v>1.0920000000000001</v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14.910000000000002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15.390000000000002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07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1242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789</v>
      </c>
      <c r="C5" s="61">
        <v>5</v>
      </c>
      <c r="D5" s="62">
        <f>IFERROR(VLOOKUP(B5,BDD!$A$4:$G$2030,7,0)*C5,"")</f>
        <v>10.9</v>
      </c>
      <c r="E5" t="s">
        <v>864</v>
      </c>
      <c r="J5" t="s">
        <v>772</v>
      </c>
    </row>
    <row r="6" spans="2:10" ht="27" customHeight="1" thickBot="1" x14ac:dyDescent="0.3">
      <c r="B6" s="65" t="s">
        <v>865</v>
      </c>
      <c r="C6" s="61">
        <v>20</v>
      </c>
      <c r="D6" s="62">
        <f>IFERROR(VLOOKUP(B6,BDD!$A$4:$G$2030,7,0)*C6,"")</f>
        <v>2.5530000000000004</v>
      </c>
      <c r="E6" t="s">
        <v>864</v>
      </c>
      <c r="J6" t="s">
        <v>772</v>
      </c>
    </row>
    <row r="7" spans="2:10" ht="27" customHeight="1" thickBot="1" x14ac:dyDescent="0.3">
      <c r="B7" s="65" t="s">
        <v>374</v>
      </c>
      <c r="C7" s="61">
        <v>10</v>
      </c>
      <c r="D7" s="62">
        <f>IFERROR(VLOOKUP(B7,BDD!$A$4:$G$2030,7,0)*C7,"")</f>
        <v>5.1400000000000006</v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18.593000000000004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19.073000000000004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08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1243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789</v>
      </c>
      <c r="C5" s="61">
        <v>5</v>
      </c>
      <c r="D5" s="62">
        <f>IFERROR(VLOOKUP(B5,BDD!$A$4:$G$2030,7,0)*C5,"")</f>
        <v>10.9</v>
      </c>
      <c r="E5" t="s">
        <v>864</v>
      </c>
      <c r="J5" t="s">
        <v>772</v>
      </c>
    </row>
    <row r="6" spans="2:10" ht="27" customHeight="1" thickBot="1" x14ac:dyDescent="0.3">
      <c r="B6" s="65" t="s">
        <v>865</v>
      </c>
      <c r="C6" s="61">
        <v>20</v>
      </c>
      <c r="D6" s="62">
        <f>IFERROR(VLOOKUP(B6,BDD!$A$4:$G$2030,7,0)*C6,"")</f>
        <v>2.5530000000000004</v>
      </c>
      <c r="E6" t="s">
        <v>864</v>
      </c>
      <c r="J6" t="s">
        <v>772</v>
      </c>
    </row>
    <row r="7" spans="2:10" ht="27" customHeight="1" thickBot="1" x14ac:dyDescent="0.3">
      <c r="B7" s="65" t="s">
        <v>374</v>
      </c>
      <c r="C7" s="61">
        <v>10</v>
      </c>
      <c r="D7" s="62">
        <f>IFERROR(VLOOKUP(B7,BDD!$A$4:$G$2030,7,0)*C7,"")</f>
        <v>5.1400000000000006</v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18.593000000000004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19.073000000000004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09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1244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789</v>
      </c>
      <c r="C5" s="61">
        <v>5</v>
      </c>
      <c r="D5" s="62">
        <f>IFERROR(VLOOKUP(B5,BDD!$A$4:$G$2030,7,0)*C5,"")</f>
        <v>10.9</v>
      </c>
      <c r="E5" t="s">
        <v>864</v>
      </c>
      <c r="J5" t="s">
        <v>772</v>
      </c>
    </row>
    <row r="6" spans="2:10" ht="27" customHeight="1" thickBot="1" x14ac:dyDescent="0.3">
      <c r="B6" s="65" t="s">
        <v>865</v>
      </c>
      <c r="C6" s="61">
        <v>20</v>
      </c>
      <c r="D6" s="62">
        <f>IFERROR(VLOOKUP(B6,BDD!$A$4:$G$2030,7,0)*C6,"")</f>
        <v>2.5530000000000004</v>
      </c>
      <c r="E6" t="s">
        <v>864</v>
      </c>
      <c r="J6" t="s">
        <v>772</v>
      </c>
    </row>
    <row r="7" spans="2:10" ht="27" customHeight="1" thickBot="1" x14ac:dyDescent="0.3">
      <c r="B7" s="65" t="s">
        <v>374</v>
      </c>
      <c r="C7" s="61">
        <v>10</v>
      </c>
      <c r="D7" s="62">
        <f>IFERROR(VLOOKUP(B7,BDD!$A$4:$G$2030,7,0)*C7,"")</f>
        <v>5.1400000000000006</v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18.593000000000004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19.073000000000004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10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1245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789</v>
      </c>
      <c r="C5" s="61">
        <v>5</v>
      </c>
      <c r="D5" s="62">
        <f>IFERROR(VLOOKUP(B5,BDD!$A$4:$G$2030,7,0)*C5,"")</f>
        <v>10.9</v>
      </c>
      <c r="E5" t="s">
        <v>864</v>
      </c>
      <c r="J5" t="s">
        <v>772</v>
      </c>
    </row>
    <row r="6" spans="2:10" ht="27" customHeight="1" thickBot="1" x14ac:dyDescent="0.3">
      <c r="B6" s="65" t="s">
        <v>865</v>
      </c>
      <c r="C6" s="61">
        <v>20</v>
      </c>
      <c r="D6" s="62">
        <f>IFERROR(VLOOKUP(B6,BDD!$A$4:$G$2030,7,0)*C6,"")</f>
        <v>2.5530000000000004</v>
      </c>
      <c r="E6" t="s">
        <v>864</v>
      </c>
      <c r="J6" t="s">
        <v>772</v>
      </c>
    </row>
    <row r="7" spans="2:10" ht="27" customHeight="1" thickBot="1" x14ac:dyDescent="0.3">
      <c r="B7" s="65" t="s">
        <v>374</v>
      </c>
      <c r="C7" s="61">
        <v>10</v>
      </c>
      <c r="D7" s="62">
        <f>IFERROR(VLOOKUP(B7,BDD!$A$4:$G$2030,7,0)*C7,"")</f>
        <v>5.1400000000000006</v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IFERROR(VLOOKUP(B8,BDD!$A$4:$G$2030,7,0)*C8,"")</f>
        <v/>
      </c>
    </row>
    <row r="9" spans="2:10" ht="27" customHeight="1" thickBot="1" x14ac:dyDescent="0.3">
      <c r="B9" s="65"/>
      <c r="C9" s="61"/>
      <c r="D9" s="62" t="str">
        <f>IFERROR(VLOOKUP(B9,BDD!$A$4:$G$2030,7,0)*C9,"")</f>
        <v/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18.593000000000004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19.073000000000004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11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1246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789</v>
      </c>
      <c r="C5" s="61">
        <v>2</v>
      </c>
      <c r="D5" s="62">
        <f>IFERROR(VLOOKUP(B5,BDD!$A$4:$G$2030,7,0)*C5,"")</f>
        <v>4.3600000000000003</v>
      </c>
      <c r="E5" t="s">
        <v>864</v>
      </c>
      <c r="J5" t="s">
        <v>772</v>
      </c>
    </row>
    <row r="6" spans="2:10" ht="27" customHeight="1" thickBot="1" x14ac:dyDescent="0.3">
      <c r="B6" s="65" t="s">
        <v>909</v>
      </c>
      <c r="C6" s="61">
        <v>30</v>
      </c>
      <c r="D6" s="62">
        <f>IFERROR(VLOOKUP(B6,BDD!$A$4:$G$2030,7,0)*C6,"")</f>
        <v>10.129800000000001</v>
      </c>
      <c r="E6" t="s">
        <v>864</v>
      </c>
      <c r="J6" t="s">
        <v>772</v>
      </c>
    </row>
    <row r="7" spans="2:10" ht="27" customHeight="1" thickBot="1" x14ac:dyDescent="0.3">
      <c r="B7" s="65" t="s">
        <v>865</v>
      </c>
      <c r="C7" s="61">
        <v>30</v>
      </c>
      <c r="D7" s="62">
        <f>IFERROR(VLOOKUP(B7,BDD!$A$4:$G$2030,7,0)*C7,"")</f>
        <v>3.8295000000000003</v>
      </c>
      <c r="E7" t="s">
        <v>864</v>
      </c>
      <c r="J7" t="s">
        <v>772</v>
      </c>
    </row>
    <row r="8" spans="2:10" ht="27" customHeight="1" thickBot="1" x14ac:dyDescent="0.3">
      <c r="B8" s="65" t="s">
        <v>272</v>
      </c>
      <c r="C8" s="61">
        <v>40</v>
      </c>
      <c r="D8" s="62">
        <f>IFERROR(VLOOKUP(B8,BDD!$A$4:$G$2030,7,0)*C8,"")</f>
        <v>1.0920000000000001</v>
      </c>
    </row>
    <row r="9" spans="2:10" ht="27" customHeight="1" thickBot="1" x14ac:dyDescent="0.3">
      <c r="B9" s="65" t="s">
        <v>235</v>
      </c>
      <c r="C9" s="61">
        <v>200</v>
      </c>
      <c r="D9" s="62">
        <f>IFERROR(VLOOKUP(B9,BDD!$A$4:$G$2030,7,0)*C9,"")</f>
        <v>1.5760000000000001</v>
      </c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20.987300000000001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21.467300000000002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12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1247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909</v>
      </c>
      <c r="C5" s="61">
        <v>30</v>
      </c>
      <c r="D5" s="62">
        <f>IFERROR(VLOOKUP(B5,BDD!$A$4:$G$2030,7,0)*C5,"")</f>
        <v>10.129800000000001</v>
      </c>
      <c r="E5" t="s">
        <v>864</v>
      </c>
      <c r="J5" t="s">
        <v>772</v>
      </c>
    </row>
    <row r="6" spans="2:10" ht="27" customHeight="1" thickBot="1" x14ac:dyDescent="0.3">
      <c r="B6" s="65"/>
      <c r="C6" s="61"/>
      <c r="D6" s="62"/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10.129800000000001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10.609800000000002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13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1248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909</v>
      </c>
      <c r="C5" s="61">
        <v>10</v>
      </c>
      <c r="D5" s="62">
        <f>IFERROR(VLOOKUP(B5,BDD!$A$4:$G$2030,7,0)*C5,"")</f>
        <v>3.3766000000000003</v>
      </c>
      <c r="E5" t="s">
        <v>864</v>
      </c>
      <c r="J5" t="s">
        <v>772</v>
      </c>
    </row>
    <row r="6" spans="2:10" ht="27" customHeight="1" thickBot="1" x14ac:dyDescent="0.3">
      <c r="B6" s="65" t="s">
        <v>865</v>
      </c>
      <c r="C6" s="61">
        <v>40</v>
      </c>
      <c r="D6" s="62">
        <f>IFERROR(VLOOKUP(B6,BDD!$A$4:$G$2030,7,0)*C6,"")</f>
        <v>5.1060000000000008</v>
      </c>
      <c r="E6" t="s">
        <v>864</v>
      </c>
      <c r="J6" t="s">
        <v>772</v>
      </c>
    </row>
    <row r="7" spans="2:10" ht="27" customHeight="1" thickBot="1" x14ac:dyDescent="0.3">
      <c r="B7" s="65" t="s">
        <v>272</v>
      </c>
      <c r="C7" s="61">
        <v>20</v>
      </c>
      <c r="D7" s="62">
        <f>IFERROR(VLOOKUP(B7,BDD!$A$4:$G$2030,7,0)*C7,"")</f>
        <v>0.54600000000000004</v>
      </c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9.0286000000000008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9.5086000000000013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14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1249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1250</v>
      </c>
      <c r="C5" s="61">
        <v>12</v>
      </c>
      <c r="D5" s="62">
        <f>IFERROR(VLOOKUP(B5,BDD!$A$4:$G$2030,7,0)*C5,"")</f>
        <v>9.6806400000000004</v>
      </c>
      <c r="E5" t="s">
        <v>864</v>
      </c>
      <c r="J5" t="s">
        <v>772</v>
      </c>
    </row>
    <row r="6" spans="2:10" ht="27" customHeight="1" thickBot="1" x14ac:dyDescent="0.3">
      <c r="B6" s="65"/>
      <c r="C6" s="61"/>
      <c r="D6" s="62"/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9.6806400000000004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10.160640000000001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15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1251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1250</v>
      </c>
      <c r="C5" s="61">
        <v>12</v>
      </c>
      <c r="D5" s="62">
        <f>IFERROR(VLOOKUP(B5,BDD!$A$4:$G$2030,7,0)*C5,"")</f>
        <v>9.6806400000000004</v>
      </c>
      <c r="E5" t="s">
        <v>864</v>
      </c>
      <c r="J5" t="s">
        <v>772</v>
      </c>
    </row>
    <row r="6" spans="2:10" ht="27" customHeight="1" thickBot="1" x14ac:dyDescent="0.3">
      <c r="B6" s="65"/>
      <c r="C6" s="61"/>
      <c r="D6" s="62"/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9.6806400000000004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10.160640000000001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16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1252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1250</v>
      </c>
      <c r="C5" s="61">
        <v>6</v>
      </c>
      <c r="D5" s="62">
        <f>IFERROR(VLOOKUP(B5,BDD!$A$4:$G$2030,7,0)*C5,"")</f>
        <v>4.8403200000000002</v>
      </c>
      <c r="E5" t="s">
        <v>864</v>
      </c>
      <c r="J5" t="s">
        <v>772</v>
      </c>
    </row>
    <row r="6" spans="2:10" ht="27" customHeight="1" thickBot="1" x14ac:dyDescent="0.3">
      <c r="B6" s="65" t="s">
        <v>374</v>
      </c>
      <c r="C6" s="61">
        <v>10</v>
      </c>
      <c r="D6" s="62">
        <f>IFERROR(VLOOKUP(B6,BDD!$A$4:$G$2030,7,0)*C6,"")</f>
        <v>5.1400000000000006</v>
      </c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9.9803200000000007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10.460320000000001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17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1253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1254</v>
      </c>
      <c r="C5" s="61">
        <v>10</v>
      </c>
      <c r="D5" s="62">
        <f>IFERROR(VLOOKUP(B5,BDD!$A$4:$G$2030,7,0)*C5,"")</f>
        <v>11.206499999999998</v>
      </c>
      <c r="E5" t="s">
        <v>864</v>
      </c>
      <c r="J5" t="s">
        <v>772</v>
      </c>
    </row>
    <row r="6" spans="2:10" ht="27" customHeight="1" thickBot="1" x14ac:dyDescent="0.3">
      <c r="B6" s="65"/>
      <c r="C6" s="61"/>
      <c r="D6" s="62"/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11.206499999999998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11.686499999999999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18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1255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1254</v>
      </c>
      <c r="C5" s="61">
        <v>10</v>
      </c>
      <c r="D5" s="62">
        <f>IFERROR(VLOOKUP(B5,BDD!$A$4:$G$2030,7,0)*C5,"")</f>
        <v>11.206499999999998</v>
      </c>
      <c r="E5" t="s">
        <v>864</v>
      </c>
      <c r="J5" t="s">
        <v>772</v>
      </c>
    </row>
    <row r="6" spans="2:10" ht="27" customHeight="1" thickBot="1" x14ac:dyDescent="0.3">
      <c r="B6" s="65"/>
      <c r="C6" s="61"/>
      <c r="D6" s="62"/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11.206499999999998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11.686499999999999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19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1256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1254</v>
      </c>
      <c r="C5" s="61">
        <v>10</v>
      </c>
      <c r="D5" s="62">
        <f>IFERROR(VLOOKUP(B5,BDD!$A$4:$G$2030,7,0)*C5,"")</f>
        <v>11.206499999999998</v>
      </c>
      <c r="E5" t="s">
        <v>864</v>
      </c>
      <c r="J5" t="s">
        <v>772</v>
      </c>
    </row>
    <row r="6" spans="2:10" ht="27" customHeight="1" thickBot="1" x14ac:dyDescent="0.3">
      <c r="B6" s="65"/>
      <c r="C6" s="61"/>
      <c r="D6" s="62"/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11.206499999999998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11.686499999999999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20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1257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1254</v>
      </c>
      <c r="C5" s="61">
        <v>10</v>
      </c>
      <c r="D5" s="62">
        <f>IFERROR(VLOOKUP(B5,BDD!$A$4:$G$2030,7,0)*C5,"")</f>
        <v>11.206499999999998</v>
      </c>
      <c r="E5" t="s">
        <v>864</v>
      </c>
      <c r="J5" t="s">
        <v>772</v>
      </c>
    </row>
    <row r="6" spans="2:10" ht="27" customHeight="1" thickBot="1" x14ac:dyDescent="0.3">
      <c r="B6" s="65"/>
      <c r="C6" s="61"/>
      <c r="D6" s="62"/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11.206499999999998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11.686499999999999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21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1258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1254</v>
      </c>
      <c r="C5" s="61">
        <v>10</v>
      </c>
      <c r="D5" s="62">
        <f>IFERROR(VLOOKUP(B5,BDD!$A$4:$G$2030,7,0)*C5,"")</f>
        <v>11.206499999999998</v>
      </c>
      <c r="E5" t="s">
        <v>864</v>
      </c>
      <c r="J5" t="s">
        <v>772</v>
      </c>
    </row>
    <row r="6" spans="2:10" ht="27" customHeight="1" thickBot="1" x14ac:dyDescent="0.3">
      <c r="B6" s="65"/>
      <c r="C6" s="61"/>
      <c r="D6" s="62"/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11.206499999999998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11.686499999999999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22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1259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1254</v>
      </c>
      <c r="C5" s="61">
        <v>10</v>
      </c>
      <c r="D5" s="62">
        <f>IFERROR(VLOOKUP(B5,BDD!$A$4:$G$2030,7,0)*C5,"")</f>
        <v>11.206499999999998</v>
      </c>
      <c r="E5" t="s">
        <v>864</v>
      </c>
      <c r="J5" t="s">
        <v>772</v>
      </c>
    </row>
    <row r="6" spans="2:10" ht="27" customHeight="1" thickBot="1" x14ac:dyDescent="0.3">
      <c r="B6" s="65"/>
      <c r="C6" s="61"/>
      <c r="D6" s="62"/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11.206499999999998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11.686499999999999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23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1260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1254</v>
      </c>
      <c r="C5" s="61">
        <v>10</v>
      </c>
      <c r="D5" s="62">
        <f>IFERROR(VLOOKUP(B5,BDD!$A$4:$G$2030,7,0)*C5,"")</f>
        <v>11.206499999999998</v>
      </c>
      <c r="E5" t="s">
        <v>864</v>
      </c>
      <c r="J5" t="s">
        <v>772</v>
      </c>
    </row>
    <row r="6" spans="2:10" ht="27" customHeight="1" thickBot="1" x14ac:dyDescent="0.3">
      <c r="B6" s="65"/>
      <c r="C6" s="61"/>
      <c r="D6" s="62"/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11.206499999999998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11.686499999999999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24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1261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1254</v>
      </c>
      <c r="C5" s="61">
        <v>10</v>
      </c>
      <c r="D5" s="62">
        <f>IFERROR(VLOOKUP(B5,BDD!$A$4:$G$2030,7,0)*C5,"")</f>
        <v>11.206499999999998</v>
      </c>
      <c r="E5" t="s">
        <v>864</v>
      </c>
      <c r="J5" t="s">
        <v>772</v>
      </c>
    </row>
    <row r="6" spans="2:10" ht="27" customHeight="1" thickBot="1" x14ac:dyDescent="0.3">
      <c r="B6" s="65"/>
      <c r="C6" s="61"/>
      <c r="D6" s="62"/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11.206499999999998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11.686499999999999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25"/>
  <dimension ref="B2:J23"/>
  <sheetViews>
    <sheetView workbookViewId="0">
      <selection activeCell="B6" sqref="B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1262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1264</v>
      </c>
      <c r="C5" s="61">
        <v>12</v>
      </c>
      <c r="D5" s="62">
        <f>IFERROR(VLOOKUP(B5,BDD!$A$4:$G$2030,7,0)*C5,"")</f>
        <v>12.587999999999999</v>
      </c>
      <c r="E5" t="s">
        <v>864</v>
      </c>
      <c r="J5" t="s">
        <v>772</v>
      </c>
    </row>
    <row r="6" spans="2:10" ht="27" customHeight="1" thickBot="1" x14ac:dyDescent="0.3">
      <c r="B6" s="65"/>
      <c r="C6" s="61"/>
      <c r="D6" s="62"/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12.587999999999999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13.068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26"/>
  <dimension ref="B2:J23"/>
  <sheetViews>
    <sheetView workbookViewId="0">
      <selection activeCell="C2" sqref="C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1263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1264</v>
      </c>
      <c r="C5" s="61">
        <v>12</v>
      </c>
      <c r="D5" s="62">
        <f>IFERROR(VLOOKUP(B5,BDD!$A$4:$G$2030,7,0)*C5,"")</f>
        <v>12.587999999999999</v>
      </c>
      <c r="E5" t="s">
        <v>864</v>
      </c>
      <c r="J5" t="s">
        <v>772</v>
      </c>
    </row>
    <row r="6" spans="2:10" ht="27" customHeight="1" thickBot="1" x14ac:dyDescent="0.3">
      <c r="B6" s="65"/>
      <c r="C6" s="61"/>
      <c r="D6" s="62"/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12.587999999999999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13.068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27"/>
  <dimension ref="B2:J23"/>
  <sheetViews>
    <sheetView workbookViewId="0">
      <selection activeCell="I12" sqref="I1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1265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1264</v>
      </c>
      <c r="C5" s="61">
        <v>12</v>
      </c>
      <c r="D5" s="62">
        <f>IFERROR(VLOOKUP(B5,BDD!$A$4:$G$2030,7,0)*C5,"")</f>
        <v>12.587999999999999</v>
      </c>
      <c r="E5" t="s">
        <v>864</v>
      </c>
      <c r="J5" t="s">
        <v>772</v>
      </c>
    </row>
    <row r="6" spans="2:10" ht="27" customHeight="1" thickBot="1" x14ac:dyDescent="0.3">
      <c r="B6" s="65"/>
      <c r="C6" s="61"/>
      <c r="D6" s="62"/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12.587999999999999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13.068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28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1266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1264</v>
      </c>
      <c r="C5" s="61">
        <v>12</v>
      </c>
      <c r="D5" s="62">
        <f>IFERROR(VLOOKUP(B5,BDD!$A$4:$G$2030,7,0)*C5,"")</f>
        <v>12.587999999999999</v>
      </c>
      <c r="E5" t="s">
        <v>864</v>
      </c>
      <c r="J5" t="s">
        <v>772</v>
      </c>
    </row>
    <row r="6" spans="2:10" ht="27" customHeight="1" thickBot="1" x14ac:dyDescent="0.3">
      <c r="B6" s="65"/>
      <c r="C6" s="61"/>
      <c r="D6" s="62"/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12.587999999999999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13.068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29"/>
  <dimension ref="B2:J23"/>
  <sheetViews>
    <sheetView workbookViewId="0">
      <selection activeCell="H10" sqref="H10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1298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1264</v>
      </c>
      <c r="C5" s="61">
        <v>12</v>
      </c>
      <c r="D5" s="62">
        <f>IFERROR(VLOOKUP(B5,BDD!$A$4:$G$2030,7,0)*C5,"")</f>
        <v>12.587999999999999</v>
      </c>
      <c r="E5" t="s">
        <v>864</v>
      </c>
      <c r="J5" t="s">
        <v>772</v>
      </c>
    </row>
    <row r="6" spans="2:10" ht="27" customHeight="1" thickBot="1" x14ac:dyDescent="0.3">
      <c r="B6" s="65"/>
      <c r="C6" s="61"/>
      <c r="D6" s="62"/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12.587999999999999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13.068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30"/>
  <dimension ref="B2:J23"/>
  <sheetViews>
    <sheetView workbookViewId="0">
      <selection activeCell="G12" sqref="G1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1267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1264</v>
      </c>
      <c r="C5" s="61">
        <v>12</v>
      </c>
      <c r="D5" s="62">
        <f>IFERROR(VLOOKUP(B5,BDD!$A$4:$G$2030,7,0)*C5,"")</f>
        <v>12.587999999999999</v>
      </c>
      <c r="E5" t="s">
        <v>864</v>
      </c>
      <c r="J5" t="s">
        <v>772</v>
      </c>
    </row>
    <row r="6" spans="2:10" ht="27" customHeight="1" thickBot="1" x14ac:dyDescent="0.3">
      <c r="B6" s="65"/>
      <c r="C6" s="61"/>
      <c r="D6" s="62"/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12.587999999999999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13.068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31"/>
  <dimension ref="B2:J23"/>
  <sheetViews>
    <sheetView workbookViewId="0">
      <selection activeCell="E14" sqref="E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1268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1264</v>
      </c>
      <c r="C5" s="61">
        <v>12</v>
      </c>
      <c r="D5" s="62">
        <f>IFERROR(VLOOKUP(B5,BDD!$A$4:$G$2030,7,0)*C5,"")</f>
        <v>12.587999999999999</v>
      </c>
      <c r="E5" t="s">
        <v>864</v>
      </c>
      <c r="J5" t="s">
        <v>772</v>
      </c>
    </row>
    <row r="6" spans="2:10" ht="27" customHeight="1" thickBot="1" x14ac:dyDescent="0.3">
      <c r="B6" s="65"/>
      <c r="C6" s="61"/>
      <c r="D6" s="62"/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12.587999999999999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13.068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32"/>
  <dimension ref="B2:J23"/>
  <sheetViews>
    <sheetView workbookViewId="0">
      <selection activeCell="B3" sqref="B3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1269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1264</v>
      </c>
      <c r="C5" s="61">
        <v>12</v>
      </c>
      <c r="D5" s="62">
        <f>IFERROR(VLOOKUP(B5,BDD!$A$4:$G$2030,7,0)*C5,"")</f>
        <v>12.587999999999999</v>
      </c>
      <c r="E5" t="s">
        <v>864</v>
      </c>
      <c r="J5" t="s">
        <v>772</v>
      </c>
    </row>
    <row r="6" spans="2:10" ht="27" customHeight="1" thickBot="1" x14ac:dyDescent="0.3">
      <c r="B6" s="65"/>
      <c r="C6" s="61"/>
      <c r="D6" s="62"/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12.587999999999999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13.068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33"/>
  <dimension ref="B2:J23"/>
  <sheetViews>
    <sheetView workbookViewId="0">
      <selection activeCell="I13" sqref="I13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1270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1264</v>
      </c>
      <c r="C5" s="61">
        <v>12</v>
      </c>
      <c r="D5" s="62">
        <f>IFERROR(VLOOKUP(B5,BDD!$A$4:$G$2030,7,0)*C5,"")</f>
        <v>12.587999999999999</v>
      </c>
      <c r="E5" t="s">
        <v>864</v>
      </c>
      <c r="J5" t="s">
        <v>772</v>
      </c>
    </row>
    <row r="6" spans="2:10" ht="27" customHeight="1" thickBot="1" x14ac:dyDescent="0.3">
      <c r="B6" s="65"/>
      <c r="C6" s="61"/>
      <c r="D6" s="62"/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12.587999999999999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13.068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34"/>
  <dimension ref="B2:J23"/>
  <sheetViews>
    <sheetView workbookViewId="0">
      <selection activeCell="D5" sqref="D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1271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1264</v>
      </c>
      <c r="C5" s="61">
        <v>6</v>
      </c>
      <c r="D5" s="62">
        <f>IFERROR(VLOOKUP(B5,BDD!$A$4:$G$2030,7,0)*C5,"")</f>
        <v>6.2939999999999996</v>
      </c>
      <c r="E5" t="s">
        <v>864</v>
      </c>
      <c r="J5" t="s">
        <v>772</v>
      </c>
    </row>
    <row r="6" spans="2:10" ht="27" customHeight="1" thickBot="1" x14ac:dyDescent="0.3">
      <c r="B6" s="65" t="s">
        <v>747</v>
      </c>
      <c r="C6" s="61">
        <v>100</v>
      </c>
      <c r="D6" s="62">
        <f>IFERROR(VLOOKUP(B6,BDD!$A$4:$G$2030,7,0)*C6,"")</f>
        <v>5.04</v>
      </c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11.334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11.814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35"/>
  <dimension ref="B2:J23"/>
  <sheetViews>
    <sheetView workbookViewId="0">
      <selection activeCell="J20" sqref="J20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1272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747</v>
      </c>
      <c r="C5" s="61">
        <v>150</v>
      </c>
      <c r="D5" s="62">
        <f>IFERROR(VLOOKUP(B5,BDD!$A$4:$G$2030,7,0)*C5,"")</f>
        <v>7.5600000000000005</v>
      </c>
      <c r="E5" t="s">
        <v>864</v>
      </c>
      <c r="J5" t="s">
        <v>772</v>
      </c>
    </row>
    <row r="6" spans="2:10" ht="27" customHeight="1" thickBot="1" x14ac:dyDescent="0.3">
      <c r="B6" s="65"/>
      <c r="C6" s="61"/>
      <c r="D6" s="62"/>
      <c r="E6" t="s">
        <v>864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2:10" ht="27" customHeight="1" thickBot="1" x14ac:dyDescent="0.3">
      <c r="B11" s="63"/>
      <c r="C11" s="64"/>
      <c r="D11" s="62" t="str">
        <f>IFERROR(VLOOKUP(B11,BDD!$A$4:$G$2030,7,0)*C11,"")</f>
        <v/>
      </c>
    </row>
    <row r="12" spans="2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2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2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2:10" ht="27" customHeight="1" thickBot="1" x14ac:dyDescent="0.3">
      <c r="B15" s="106" t="s">
        <v>773</v>
      </c>
      <c r="C15" s="107"/>
      <c r="D15" s="75">
        <f>SUM($D$5:$D$14)</f>
        <v>7.5600000000000005</v>
      </c>
      <c r="E15" t="s">
        <v>862</v>
      </c>
      <c r="F15" s="67"/>
    </row>
    <row r="16" spans="2:10" ht="27" customHeight="1" thickBot="1" x14ac:dyDescent="0.3">
      <c r="B16" s="111" t="s">
        <v>774</v>
      </c>
      <c r="C16" s="112"/>
      <c r="D16" s="76">
        <f>D15+E16</f>
        <v>8.0400000000000009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36"/>
  <dimension ref="A1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400</v>
      </c>
    </row>
    <row r="2" spans="1:10" ht="20.25" customHeight="1" x14ac:dyDescent="0.25">
      <c r="B2" s="69" t="s">
        <v>1273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747</v>
      </c>
      <c r="C5" s="61">
        <v>150</v>
      </c>
      <c r="D5" s="62">
        <f>IFERROR(VLOOKUP(B5,BDD!$A$4:$G$2030,7,0)*C5,"")</f>
        <v>7.5600000000000005</v>
      </c>
      <c r="E5" t="s">
        <v>864</v>
      </c>
      <c r="J5" t="s">
        <v>772</v>
      </c>
    </row>
    <row r="6" spans="1:10" ht="27" customHeight="1" thickBot="1" x14ac:dyDescent="0.3">
      <c r="B6" s="65"/>
      <c r="C6" s="61"/>
      <c r="D6" s="62"/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7.5600000000000005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8.0400000000000009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37"/>
  <dimension ref="A1:J23"/>
  <sheetViews>
    <sheetView workbookViewId="0">
      <selection activeCell="B5" sqref="B5:C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400</v>
      </c>
    </row>
    <row r="2" spans="1:10" ht="20.25" customHeight="1" x14ac:dyDescent="0.25">
      <c r="B2" s="69" t="s">
        <v>1283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374</v>
      </c>
      <c r="C5" s="61">
        <v>20</v>
      </c>
      <c r="D5" s="62">
        <f>IFERROR(VLOOKUP(B5,BDD!$A$4:$G$2030,7,0)*C5,"")</f>
        <v>10.280000000000001</v>
      </c>
      <c r="E5" t="s">
        <v>864</v>
      </c>
      <c r="J5" t="s">
        <v>772</v>
      </c>
    </row>
    <row r="6" spans="1:10" ht="27" customHeight="1" thickBot="1" x14ac:dyDescent="0.3">
      <c r="B6" s="65" t="s">
        <v>723</v>
      </c>
      <c r="C6" s="61">
        <v>80</v>
      </c>
      <c r="D6" s="62">
        <f>IFERROR(VLOOKUP(B6,BDD!$A$4:$G$2030,7,0)*C6,"")</f>
        <v>7.1487999999999996</v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17.428800000000003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17.908800000000003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38"/>
  <dimension ref="A1:J23"/>
  <sheetViews>
    <sheetView workbookViewId="0">
      <selection activeCell="B5" sqref="B5:C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400</v>
      </c>
    </row>
    <row r="2" spans="1:10" ht="20.25" customHeight="1" x14ac:dyDescent="0.25">
      <c r="B2" s="69" t="s">
        <v>1282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374</v>
      </c>
      <c r="C5" s="61">
        <v>20</v>
      </c>
      <c r="D5" s="62">
        <f>IFERROR(VLOOKUP(B5,BDD!$A$4:$G$2030,7,0)*C5,"")</f>
        <v>10.280000000000001</v>
      </c>
      <c r="E5" t="s">
        <v>864</v>
      </c>
      <c r="J5" t="s">
        <v>772</v>
      </c>
    </row>
    <row r="6" spans="1:10" ht="27" customHeight="1" thickBot="1" x14ac:dyDescent="0.3">
      <c r="B6" s="65" t="s">
        <v>723</v>
      </c>
      <c r="C6" s="61">
        <v>80</v>
      </c>
      <c r="D6" s="62">
        <f>IFERROR(VLOOKUP(B6,BDD!$A$4:$G$2030,7,0)*C6,"")</f>
        <v>7.1487999999999996</v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17.428800000000003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17.908800000000003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39"/>
  <dimension ref="A1:J23"/>
  <sheetViews>
    <sheetView workbookViewId="0">
      <selection activeCell="B6" sqref="B6:C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400</v>
      </c>
    </row>
    <row r="2" spans="1:10" ht="20.25" customHeight="1" x14ac:dyDescent="0.25">
      <c r="B2" s="69" t="s">
        <v>1281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374</v>
      </c>
      <c r="C5" s="61">
        <v>20</v>
      </c>
      <c r="D5" s="62">
        <f>IFERROR(VLOOKUP(B5,BDD!$A$4:$G$2030,7,0)*C5,"")</f>
        <v>10.280000000000001</v>
      </c>
      <c r="E5" t="s">
        <v>864</v>
      </c>
      <c r="J5" t="s">
        <v>772</v>
      </c>
    </row>
    <row r="6" spans="1:10" ht="27" customHeight="1" thickBot="1" x14ac:dyDescent="0.3">
      <c r="B6" s="65" t="s">
        <v>723</v>
      </c>
      <c r="C6" s="61">
        <v>30</v>
      </c>
      <c r="D6" s="62">
        <f>IFERROR(VLOOKUP(B6,BDD!$A$4:$G$2030,7,0)*C6,"")</f>
        <v>2.6807999999999996</v>
      </c>
      <c r="E6" t="s">
        <v>864</v>
      </c>
      <c r="J6" t="s">
        <v>772</v>
      </c>
    </row>
    <row r="7" spans="1:10" ht="27" customHeight="1" thickBot="1" x14ac:dyDescent="0.3">
      <c r="B7" s="65" t="s">
        <v>1284</v>
      </c>
      <c r="C7" s="61">
        <v>40</v>
      </c>
      <c r="D7" s="62">
        <f>IFERROR(VLOOKUP(B7,BDD!$A$4:$G$2030,7,0)*C7,"")</f>
        <v>4</v>
      </c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16.960799999999999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17.440799999999999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40"/>
  <dimension ref="A1:J23"/>
  <sheetViews>
    <sheetView workbookViewId="0">
      <selection activeCell="B5" sqref="B5:C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400</v>
      </c>
    </row>
    <row r="2" spans="1:10" ht="20.25" customHeight="1" x14ac:dyDescent="0.25">
      <c r="B2" s="69" t="s">
        <v>1280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374</v>
      </c>
      <c r="C5" s="61">
        <v>20</v>
      </c>
      <c r="D5" s="62">
        <f>IFERROR(VLOOKUP(B5,BDD!$A$4:$G$2030,7,0)*C5,"")</f>
        <v>10.280000000000001</v>
      </c>
      <c r="E5" t="s">
        <v>864</v>
      </c>
      <c r="J5" t="s">
        <v>772</v>
      </c>
    </row>
    <row r="6" spans="1:10" ht="27" customHeight="1" thickBot="1" x14ac:dyDescent="0.3">
      <c r="B6" s="65" t="s">
        <v>1284</v>
      </c>
      <c r="C6" s="61">
        <v>60</v>
      </c>
      <c r="D6" s="62">
        <f>IFERROR(VLOOKUP(B6,BDD!$A$4:$G$2030,7,0)*C6,"")</f>
        <v>6</v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16.28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16.760000000000002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41"/>
  <dimension ref="A1:J23"/>
  <sheetViews>
    <sheetView workbookViewId="0">
      <selection activeCell="D5" sqref="D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400</v>
      </c>
    </row>
    <row r="2" spans="1:10" ht="20.25" customHeight="1" x14ac:dyDescent="0.25">
      <c r="B2" s="69" t="s">
        <v>1279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374</v>
      </c>
      <c r="C5" s="61">
        <v>20</v>
      </c>
      <c r="D5" s="62">
        <f>IFERROR(VLOOKUP(B5,BDD!$A$4:$G$2030,7,0)*C5,"")</f>
        <v>10.280000000000001</v>
      </c>
      <c r="E5" t="s">
        <v>864</v>
      </c>
      <c r="J5" t="s">
        <v>772</v>
      </c>
    </row>
    <row r="6" spans="1:10" ht="27" customHeight="1" thickBot="1" x14ac:dyDescent="0.3">
      <c r="B6" s="65" t="s">
        <v>1284</v>
      </c>
      <c r="C6" s="61">
        <v>60</v>
      </c>
      <c r="D6" s="62">
        <f>IFERROR(VLOOKUP(B6,BDD!$A$4:$G$2030,7,0)*C6,"")</f>
        <v>6</v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16.28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16.760000000000002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42"/>
  <dimension ref="A1:J23"/>
  <sheetViews>
    <sheetView workbookViewId="0">
      <selection activeCell="D5" sqref="D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400</v>
      </c>
    </row>
    <row r="2" spans="1:10" ht="20.25" customHeight="1" x14ac:dyDescent="0.25">
      <c r="B2" s="69" t="s">
        <v>1278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374</v>
      </c>
      <c r="C5" s="61">
        <v>20</v>
      </c>
      <c r="D5" s="62">
        <f>IFERROR(VLOOKUP(B5,BDD!$A$4:$G$2030,7,0)*C5,"")</f>
        <v>10.280000000000001</v>
      </c>
      <c r="E5" t="s">
        <v>864</v>
      </c>
      <c r="J5" t="s">
        <v>772</v>
      </c>
    </row>
    <row r="6" spans="1:10" ht="27" customHeight="1" thickBot="1" x14ac:dyDescent="0.3">
      <c r="B6" s="65" t="s">
        <v>1284</v>
      </c>
      <c r="C6" s="61">
        <v>60</v>
      </c>
      <c r="D6" s="62">
        <f>IFERROR(VLOOKUP(B6,BDD!$A$4:$G$2030,7,0)*C6,"")</f>
        <v>6</v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16.28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16.760000000000002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43"/>
  <dimension ref="A1:J23"/>
  <sheetViews>
    <sheetView workbookViewId="0">
      <selection activeCell="D5" sqref="D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400</v>
      </c>
    </row>
    <row r="2" spans="1:10" ht="20.25" customHeight="1" x14ac:dyDescent="0.25">
      <c r="B2" s="69" t="s">
        <v>1277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374</v>
      </c>
      <c r="C5" s="61">
        <v>20</v>
      </c>
      <c r="D5" s="62">
        <f>IFERROR(VLOOKUP(B5,BDD!$A$4:$G$2030,7,0)*C5,"")</f>
        <v>10.280000000000001</v>
      </c>
      <c r="E5" t="s">
        <v>864</v>
      </c>
      <c r="J5" t="s">
        <v>772</v>
      </c>
    </row>
    <row r="6" spans="1:10" ht="27" customHeight="1" thickBot="1" x14ac:dyDescent="0.3">
      <c r="B6" s="65" t="s">
        <v>1284</v>
      </c>
      <c r="C6" s="61">
        <v>60</v>
      </c>
      <c r="D6" s="62">
        <f>IFERROR(VLOOKUP(B6,BDD!$A$4:$G$2030,7,0)*C6,"")</f>
        <v>6</v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16.28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16.760000000000002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44"/>
  <dimension ref="A1:J23"/>
  <sheetViews>
    <sheetView workbookViewId="0">
      <selection activeCell="D5" sqref="D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400</v>
      </c>
    </row>
    <row r="2" spans="1:10" ht="20.25" customHeight="1" x14ac:dyDescent="0.25">
      <c r="B2" s="69" t="s">
        <v>1276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1284</v>
      </c>
      <c r="C5" s="61">
        <v>20</v>
      </c>
      <c r="D5" s="62">
        <f>IFERROR(VLOOKUP(B5,BDD!$A$4:$G$2030,7,0)*C5,"")</f>
        <v>2</v>
      </c>
      <c r="E5" t="s">
        <v>864</v>
      </c>
      <c r="J5" t="s">
        <v>772</v>
      </c>
    </row>
    <row r="6" spans="1:10" ht="27" customHeight="1" thickBot="1" x14ac:dyDescent="0.3">
      <c r="B6" s="65" t="s">
        <v>867</v>
      </c>
      <c r="C6" s="61">
        <v>100</v>
      </c>
      <c r="D6" s="62">
        <f>IFERROR(VLOOKUP(B6,BDD!$A$4:$G$2030,7,0)*C6,"")</f>
        <v>10.0625</v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12.0625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12.5425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45"/>
  <dimension ref="A1:J23"/>
  <sheetViews>
    <sheetView workbookViewId="0">
      <selection activeCell="D5" sqref="D5:D8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400</v>
      </c>
    </row>
    <row r="2" spans="1:10" ht="20.25" customHeight="1" x14ac:dyDescent="0.25">
      <c r="B2" s="69" t="s">
        <v>1275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867</v>
      </c>
      <c r="C5" s="61">
        <v>54</v>
      </c>
      <c r="D5" s="62">
        <f>IFERROR(VLOOKUP(B5,BDD!$A$4:$G$2030,7,0)*C5,"")</f>
        <v>5.4337500000000007</v>
      </c>
      <c r="E5" t="s">
        <v>864</v>
      </c>
      <c r="J5" t="s">
        <v>772</v>
      </c>
    </row>
    <row r="6" spans="1:10" ht="27" customHeight="1" thickBot="1" x14ac:dyDescent="0.3">
      <c r="B6" s="65" t="s">
        <v>213</v>
      </c>
      <c r="C6" s="61">
        <v>26</v>
      </c>
      <c r="D6" s="62">
        <f>IFERROR(VLOOKUP(B6,BDD!$A$4:$G$2030,7,0)*C6,"")</f>
        <v>4.1610399999999998</v>
      </c>
      <c r="E6" t="s">
        <v>864</v>
      </c>
      <c r="J6" t="s">
        <v>772</v>
      </c>
    </row>
    <row r="7" spans="1:10" ht="27" customHeight="1" thickBot="1" x14ac:dyDescent="0.3">
      <c r="B7" s="65" t="s">
        <v>747</v>
      </c>
      <c r="C7" s="61">
        <v>150</v>
      </c>
      <c r="D7" s="62">
        <f>IFERROR(VLOOKUP(B7,BDD!$A$4:$G$2030,7,0)*C7,"")</f>
        <v>7.5600000000000005</v>
      </c>
      <c r="E7" t="s">
        <v>864</v>
      </c>
      <c r="J7" t="s">
        <v>772</v>
      </c>
    </row>
    <row r="8" spans="1:10" ht="27" customHeight="1" thickBot="1" x14ac:dyDescent="0.3">
      <c r="B8" s="65" t="s">
        <v>235</v>
      </c>
      <c r="C8" s="61">
        <v>150</v>
      </c>
      <c r="D8" s="62">
        <f>IFERROR(VLOOKUP(B8,BDD!$A$4:$G$2030,7,0)*C8,"")</f>
        <v>1.1819999999999999</v>
      </c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18.336789999999997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18.816789999999997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46"/>
  <dimension ref="A1:J23"/>
  <sheetViews>
    <sheetView workbookViewId="0">
      <selection activeCell="C9" sqref="C9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1274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747</v>
      </c>
      <c r="C5" s="61">
        <v>150</v>
      </c>
      <c r="D5" s="62">
        <f>IFERROR(VLOOKUP(B5,BDD!$A$4:$G$2030,7,0)*C5,"")</f>
        <v>7.5600000000000005</v>
      </c>
      <c r="E5" t="s">
        <v>864</v>
      </c>
      <c r="J5" t="s">
        <v>772</v>
      </c>
    </row>
    <row r="6" spans="1:10" ht="27" customHeight="1" thickBot="1" x14ac:dyDescent="0.3">
      <c r="B6" s="65"/>
      <c r="C6" s="61"/>
      <c r="D6" s="62"/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7.5600000000000005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8.0400000000000009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8"/>
  <dimension ref="A1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1299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397</v>
      </c>
      <c r="C5" s="61">
        <v>6</v>
      </c>
      <c r="D5" s="62">
        <f>IFERROR(VLOOKUP(B5,BDD!$A$4:$G$2030,7,0)*C5,"")</f>
        <v>13.200000000000001</v>
      </c>
      <c r="E5" t="s">
        <v>864</v>
      </c>
      <c r="J5" t="s">
        <v>772</v>
      </c>
    </row>
    <row r="6" spans="1:10" ht="27" customHeight="1" thickBot="1" x14ac:dyDescent="0.3">
      <c r="B6" s="65" t="s">
        <v>45</v>
      </c>
      <c r="C6" s="61">
        <v>250</v>
      </c>
      <c r="D6" s="62">
        <f>IFERROR(VLOOKUP(B6,BDD!$A$4:$G$2030,7,0)*C6,"")</f>
        <v>2.72</v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15.920000000000002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16.400000000000002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9"/>
  <dimension ref="A1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1300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397</v>
      </c>
      <c r="C5" s="61">
        <v>6</v>
      </c>
      <c r="D5" s="62">
        <f>IFERROR(VLOOKUP(B5,BDD!$A$4:$G$2030,7,0)*C5,"")</f>
        <v>13.200000000000001</v>
      </c>
      <c r="E5" t="s">
        <v>864</v>
      </c>
      <c r="J5" t="s">
        <v>772</v>
      </c>
    </row>
    <row r="6" spans="1:10" ht="27" customHeight="1" thickBot="1" x14ac:dyDescent="0.3">
      <c r="B6" s="65" t="s">
        <v>45</v>
      </c>
      <c r="C6" s="61">
        <v>250</v>
      </c>
      <c r="D6" s="62">
        <f>IFERROR(VLOOKUP(B6,BDD!$A$4:$G$2030,7,0)*C6,"")</f>
        <v>2.72</v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15.920000000000002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16.400000000000002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0"/>
  <dimension ref="A1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1301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397</v>
      </c>
      <c r="C5" s="61">
        <v>6</v>
      </c>
      <c r="D5" s="62">
        <f>IFERROR(VLOOKUP(B5,BDD!$A$4:$G$2030,7,0)*C5,"")</f>
        <v>13.200000000000001</v>
      </c>
      <c r="E5" t="s">
        <v>864</v>
      </c>
      <c r="J5" t="s">
        <v>772</v>
      </c>
    </row>
    <row r="6" spans="1:10" ht="27" customHeight="1" thickBot="1" x14ac:dyDescent="0.3">
      <c r="B6" s="65" t="s">
        <v>1135</v>
      </c>
      <c r="C6" s="61">
        <v>20</v>
      </c>
      <c r="D6" s="62">
        <f>IFERROR(VLOOKUP(B6,BDD!$A$4:$G$2030,7,0)*C6,"")</f>
        <v>4.9880000000000004</v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18.188000000000002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18.668000000000003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1"/>
  <dimension ref="A1:J23"/>
  <sheetViews>
    <sheetView workbookViewId="0">
      <selection activeCell="B2" sqref="B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1302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397</v>
      </c>
      <c r="C5" s="61">
        <v>6</v>
      </c>
      <c r="D5" s="62">
        <f>IFERROR(VLOOKUP(B5,BDD!$A$4:$G$2030,7,0)*C5,"")</f>
        <v>13.200000000000001</v>
      </c>
      <c r="E5" t="s">
        <v>864</v>
      </c>
      <c r="J5" t="s">
        <v>772</v>
      </c>
    </row>
    <row r="6" spans="1:10" ht="27" customHeight="1" thickBot="1" x14ac:dyDescent="0.3">
      <c r="B6" s="65" t="s">
        <v>1135</v>
      </c>
      <c r="C6" s="61">
        <v>20</v>
      </c>
      <c r="D6" s="62">
        <f>IFERROR(VLOOKUP(B6,BDD!$A$4:$G$2030,7,0)*C6,"")</f>
        <v>4.9880000000000004</v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18.188000000000002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18.668000000000003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2"/>
  <dimension ref="A1:J23"/>
  <sheetViews>
    <sheetView workbookViewId="0">
      <selection activeCell="B11" sqref="B11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1303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397</v>
      </c>
      <c r="C5" s="61">
        <v>1</v>
      </c>
      <c r="D5" s="62">
        <f>IFERROR(VLOOKUP(B5,BDD!$A$4:$G$2030,7,0)*C5,"")</f>
        <v>2.2000000000000002</v>
      </c>
      <c r="E5" t="s">
        <v>864</v>
      </c>
      <c r="J5" t="s">
        <v>772</v>
      </c>
    </row>
    <row r="6" spans="1:10" ht="27" customHeight="1" thickBot="1" x14ac:dyDescent="0.3">
      <c r="B6" s="65" t="s">
        <v>1135</v>
      </c>
      <c r="C6" s="61">
        <v>15</v>
      </c>
      <c r="D6" s="62">
        <f>IFERROR(VLOOKUP(B6,BDD!$A$4:$G$2030,7,0)*C6,"")</f>
        <v>3.7410000000000001</v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5.9410000000000007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6.4210000000000012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3"/>
  <dimension ref="A1:J23"/>
  <sheetViews>
    <sheetView workbookViewId="0">
      <selection activeCell="B7" sqref="B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1304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1135</v>
      </c>
      <c r="C5" s="61">
        <v>30</v>
      </c>
      <c r="D5" s="62">
        <f>IFERROR(VLOOKUP(B5,BDD!$A$4:$G$2030,7,0)*C5,"")</f>
        <v>7.4820000000000002</v>
      </c>
      <c r="E5" t="s">
        <v>864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IFERROR(VLOOKUP(B6,BDD!$A$4:$G$2030,7,0)*C6,"")</f>
        <v/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7.4820000000000002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7.7220000000000004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4"/>
  <dimension ref="A1:J23"/>
  <sheetViews>
    <sheetView workbookViewId="0">
      <selection activeCell="C10" sqref="C10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1307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1135</v>
      </c>
      <c r="C5" s="61">
        <v>30</v>
      </c>
      <c r="D5" s="62">
        <f>IFERROR(VLOOKUP(B5,BDD!$A$4:$G$2030,7,0)*C5,"")</f>
        <v>7.4820000000000002</v>
      </c>
      <c r="E5" t="s">
        <v>864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IFERROR(VLOOKUP(B6,BDD!$A$4:$G$2030,7,0)*C6,"")</f>
        <v/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7.4820000000000002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7.7220000000000004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5"/>
  <dimension ref="A1:J23"/>
  <sheetViews>
    <sheetView workbookViewId="0">
      <selection activeCell="B8" sqref="B8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1306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1135</v>
      </c>
      <c r="C5" s="61">
        <v>30</v>
      </c>
      <c r="D5" s="62">
        <f>IFERROR(VLOOKUP(B5,BDD!$A$4:$G$2030,7,0)*C5,"")</f>
        <v>7.4820000000000002</v>
      </c>
      <c r="E5" t="s">
        <v>864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IFERROR(VLOOKUP(B6,BDD!$A$4:$G$2030,7,0)*C6,"")</f>
        <v/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7.4820000000000002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7.7220000000000004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6"/>
  <dimension ref="A1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1305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1135</v>
      </c>
      <c r="C5" s="61">
        <v>7</v>
      </c>
      <c r="D5" s="62">
        <f>IFERROR(VLOOKUP(B5,BDD!$A$4:$G$2030,7,0)*C5,"")</f>
        <v>1.7458</v>
      </c>
      <c r="E5" t="s">
        <v>864</v>
      </c>
      <c r="J5" t="s">
        <v>772</v>
      </c>
    </row>
    <row r="6" spans="1:10" ht="27" customHeight="1" thickBot="1" x14ac:dyDescent="0.3">
      <c r="B6" s="65" t="s">
        <v>747</v>
      </c>
      <c r="C6" s="61">
        <v>139</v>
      </c>
      <c r="D6" s="62">
        <f>IFERROR(VLOOKUP(B6,BDD!$A$4:$G$2030,7,0)*C6,"")</f>
        <v>7.0056000000000003</v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8.7514000000000003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8.9914000000000005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7"/>
  <dimension ref="A1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1308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1144</v>
      </c>
      <c r="C5" s="61">
        <v>100</v>
      </c>
      <c r="D5" s="62">
        <f>IFERROR(VLOOKUP(B5,BDD!$A$4:$G$2030,7,0)*C5,"")</f>
        <v>14.48</v>
      </c>
      <c r="E5" t="s">
        <v>864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IFERROR(VLOOKUP(B6,BDD!$A$4:$G$2030,7,0)*C6,"")</f>
        <v/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14.48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14.96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8"/>
  <dimension ref="A1:J23"/>
  <sheetViews>
    <sheetView workbookViewId="0">
      <selection activeCell="D7" sqref="D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1309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1144</v>
      </c>
      <c r="C5" s="61">
        <v>100</v>
      </c>
      <c r="D5" s="62">
        <f>IFERROR(VLOOKUP(B5,BDD!$A$4:$G$2030,7,0)*C5,"")</f>
        <v>14.48</v>
      </c>
      <c r="E5" t="s">
        <v>864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IFERROR(VLOOKUP(B6,BDD!$A$4:$G$2030,7,0)*C6,"")</f>
        <v/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14.48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14.96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9"/>
  <dimension ref="A1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1310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1144</v>
      </c>
      <c r="C5" s="61">
        <v>75</v>
      </c>
      <c r="D5" s="62">
        <f>IFERROR(VLOOKUP(B5,BDD!$A$4:$G$2030,7,0)*C5,"")</f>
        <v>10.860000000000001</v>
      </c>
      <c r="E5" t="s">
        <v>864</v>
      </c>
      <c r="J5" t="s">
        <v>772</v>
      </c>
    </row>
    <row r="6" spans="1:10" ht="27" customHeight="1" thickBot="1" x14ac:dyDescent="0.3">
      <c r="B6" s="65" t="s">
        <v>53</v>
      </c>
      <c r="C6" s="61">
        <v>10</v>
      </c>
      <c r="D6" s="62">
        <f>IFERROR(VLOOKUP(B6,BDD!$A$4:$G$2030,7,0)*C6,"")</f>
        <v>4.7602000000000002</v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15.620200000000001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16.100200000000001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0"/>
  <dimension ref="A1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1311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53</v>
      </c>
      <c r="C5" s="61">
        <v>40</v>
      </c>
      <c r="D5" s="62">
        <f>IFERROR(VLOOKUP(B5,BDD!$A$4:$G$2030,7,0)*C5,"")</f>
        <v>19.040800000000001</v>
      </c>
      <c r="E5" t="s">
        <v>864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IFERROR(VLOOKUP(B6,BDD!$A$4:$G$2030,7,0)*C6,"")</f>
        <v/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19.040800000000001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19.520800000000001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1"/>
  <dimension ref="A1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1312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756</v>
      </c>
      <c r="C5" s="61">
        <v>120</v>
      </c>
      <c r="D5" s="62">
        <f>IFERROR(VLOOKUP(B5,BDD!$A$4:$G$2030,7,0)*C5,"")</f>
        <v>17.772000000000002</v>
      </c>
      <c r="E5" t="s">
        <v>864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IFERROR(VLOOKUP(B6,BDD!$A$4:$G$2030,7,0)*C6,"")</f>
        <v/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17.772000000000002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18.252000000000002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2"/>
  <dimension ref="A1:J23"/>
  <sheetViews>
    <sheetView workbookViewId="0">
      <selection activeCell="B6" sqref="B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1313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1250</v>
      </c>
      <c r="C5" s="61">
        <v>12</v>
      </c>
      <c r="D5" s="62">
        <f>IFERROR(VLOOKUP(B5,BDD!$A$4:$G$2030,7,0)*C5,"")</f>
        <v>9.6806400000000004</v>
      </c>
      <c r="E5" t="s">
        <v>864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IFERROR(VLOOKUP(B6,BDD!$A$4:$G$2030,7,0)*C6,"")</f>
        <v/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9.6806400000000004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10.160640000000001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3"/>
  <dimension ref="A1:J23"/>
  <sheetViews>
    <sheetView workbookViewId="0">
      <selection activeCell="D9" sqref="D9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1315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1250</v>
      </c>
      <c r="C5" s="61">
        <v>12</v>
      </c>
      <c r="D5" s="62">
        <f>IFERROR(VLOOKUP(B5,BDD!$A$4:$G$2030,7,0)*C5,"")</f>
        <v>9.6806400000000004</v>
      </c>
      <c r="E5" t="s">
        <v>864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IFERROR(VLOOKUP(B6,BDD!$A$4:$G$2030,7,0)*C6,"")</f>
        <v/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9.6806400000000004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10.160640000000001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4"/>
  <dimension ref="A1:J23"/>
  <sheetViews>
    <sheetView workbookViewId="0">
      <selection activeCell="B2" sqref="B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1316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1250</v>
      </c>
      <c r="C5" s="61">
        <v>12</v>
      </c>
      <c r="D5" s="62">
        <f>IFERROR(VLOOKUP(B5,BDD!$A$4:$G$2030,7,0)*C5,"")</f>
        <v>9.6806400000000004</v>
      </c>
      <c r="E5" t="s">
        <v>864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IFERROR(VLOOKUP(B6,BDD!$A$4:$G$2030,7,0)*C6,"")</f>
        <v/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9.6806400000000004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10.160640000000001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5"/>
  <dimension ref="A1:J23"/>
  <sheetViews>
    <sheetView workbookViewId="0">
      <selection activeCell="B2" sqref="B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1317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1250</v>
      </c>
      <c r="C5" s="61">
        <v>12</v>
      </c>
      <c r="D5" s="62">
        <f>IFERROR(VLOOKUP(B5,BDD!$A$4:$G$2030,7,0)*C5,"")</f>
        <v>9.6806400000000004</v>
      </c>
      <c r="E5" t="s">
        <v>864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IFERROR(VLOOKUP(B6,BDD!$A$4:$G$2030,7,0)*C6,"")</f>
        <v/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9.6806400000000004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10.160640000000001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6"/>
  <dimension ref="A1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1318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72" t="s">
        <v>1144</v>
      </c>
      <c r="C5" s="61">
        <v>120</v>
      </c>
      <c r="D5" s="62">
        <f>IFERROR(VLOOKUP(B5,BDD!$A$4:$G$2030,7,0)*C5,"")</f>
        <v>17.376000000000001</v>
      </c>
      <c r="E5" t="s">
        <v>864</v>
      </c>
      <c r="J5" t="s">
        <v>772</v>
      </c>
    </row>
    <row r="6" spans="1:10" ht="27" customHeight="1" thickBot="1" x14ac:dyDescent="0.3">
      <c r="B6" s="63" t="s">
        <v>370</v>
      </c>
      <c r="C6" s="64">
        <v>10</v>
      </c>
      <c r="D6" s="62">
        <f>IFERROR(VLOOKUP(B6,BDD!$A$4:$G$2030,7,0)*C6,"")</f>
        <v>2.4991999999999996</v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19.8752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20.3552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7"/>
  <dimension ref="A1:J23"/>
  <sheetViews>
    <sheetView workbookViewId="0">
      <selection activeCell="B10" sqref="B10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1319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72" t="s">
        <v>1144</v>
      </c>
      <c r="C5" s="61">
        <v>50</v>
      </c>
      <c r="D5" s="62">
        <f>IFERROR(VLOOKUP(B5,BDD!$A$4:$G$2030,7,0)*C5,"")</f>
        <v>7.24</v>
      </c>
      <c r="E5" t="s">
        <v>864</v>
      </c>
      <c r="J5" t="s">
        <v>772</v>
      </c>
    </row>
    <row r="6" spans="1:10" ht="27" customHeight="1" thickBot="1" x14ac:dyDescent="0.3">
      <c r="B6" s="63" t="s">
        <v>284</v>
      </c>
      <c r="C6" s="64">
        <v>20</v>
      </c>
      <c r="D6" s="62">
        <f>IFERROR(VLOOKUP(B6,BDD!$A$4:$G$2030,7,0)*C6,"")</f>
        <v>2.9660000000000002</v>
      </c>
      <c r="E6" t="s">
        <v>864</v>
      </c>
      <c r="J6" t="s">
        <v>772</v>
      </c>
    </row>
    <row r="7" spans="1:10" ht="27" customHeight="1" thickBot="1" x14ac:dyDescent="0.3">
      <c r="B7" s="65" t="s">
        <v>370</v>
      </c>
      <c r="C7" s="61">
        <v>40</v>
      </c>
      <c r="D7" s="62">
        <f>IFERROR(VLOOKUP(B7,BDD!$A$4:$G$2030,7,0)*C7,"")</f>
        <v>9.9967999999999986</v>
      </c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20.202799999999996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20.682799999999997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8"/>
  <dimension ref="A1:J23"/>
  <sheetViews>
    <sheetView workbookViewId="0">
      <selection activeCell="B7" sqref="B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1320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72" t="s">
        <v>227</v>
      </c>
      <c r="C5" s="61">
        <v>25</v>
      </c>
      <c r="D5" s="62">
        <f>IFERROR(VLOOKUP(B5,BDD!$A$4:$G$2030,7,0)*C5,"")</f>
        <v>13.509499999999999</v>
      </c>
      <c r="E5" t="s">
        <v>864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IFERROR(VLOOKUP(B6,BDD!$A$4:$G$2030,7,0)*C6,"")</f>
        <v/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13.509499999999999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13.9895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9"/>
  <dimension ref="A1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1321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72" t="s">
        <v>221</v>
      </c>
      <c r="C5" s="61">
        <v>200</v>
      </c>
      <c r="D5" s="62">
        <f>IFERROR(VLOOKUP(B5,BDD!$A$4:$G$2030,7,0)*C5,"")</f>
        <v>23</v>
      </c>
      <c r="E5" t="s">
        <v>864</v>
      </c>
      <c r="J5" t="s">
        <v>772</v>
      </c>
    </row>
    <row r="6" spans="1:10" ht="27" customHeight="1" thickBot="1" x14ac:dyDescent="0.3">
      <c r="B6" s="63" t="s">
        <v>1135</v>
      </c>
      <c r="C6" s="64">
        <v>10</v>
      </c>
      <c r="D6" s="62">
        <f>IFERROR(VLOOKUP(B6,BDD!$A$4:$G$2030,7,0)*C6,"")</f>
        <v>2.4940000000000002</v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25.494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25.974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0"/>
  <dimension ref="A1:J23"/>
  <sheetViews>
    <sheetView workbookViewId="0">
      <selection activeCell="B5" sqref="B5:D5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1322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0" t="s">
        <v>227</v>
      </c>
      <c r="C5" s="61">
        <v>25</v>
      </c>
      <c r="D5" s="62">
        <f>IFERROR(VLOOKUP(B5,BDD!$A$4:$G$2030,7,0)*C5,"")</f>
        <v>13.509499999999999</v>
      </c>
      <c r="E5" t="s">
        <v>864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IFERROR(VLOOKUP(B6,BDD!$A$4:$G$2030,7,0)*C6,"")</f>
        <v/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13.509499999999999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13.9895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1"/>
  <dimension ref="A1:J23"/>
  <sheetViews>
    <sheetView workbookViewId="0">
      <selection activeCell="B5" sqref="B5:D5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1323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0" t="s">
        <v>227</v>
      </c>
      <c r="C5" s="61">
        <v>25</v>
      </c>
      <c r="D5" s="62">
        <f>IFERROR(VLOOKUP(B5,BDD!$A$4:$G$2030,7,0)*C5,"")</f>
        <v>13.509499999999999</v>
      </c>
      <c r="E5" t="s">
        <v>864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IFERROR(VLOOKUP(B6,BDD!$A$4:$G$2030,7,0)*C6,"")</f>
        <v/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13.509499999999999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13.9895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2"/>
  <dimension ref="A1:J23"/>
  <sheetViews>
    <sheetView workbookViewId="0">
      <selection activeCell="B5" sqref="B5:D5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1324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0" t="s">
        <v>227</v>
      </c>
      <c r="C5" s="61">
        <v>25</v>
      </c>
      <c r="D5" s="62">
        <f>IFERROR(VLOOKUP(B5,BDD!$A$4:$G$2030,7,0)*C5,"")</f>
        <v>13.509499999999999</v>
      </c>
      <c r="E5" t="s">
        <v>864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IFERROR(VLOOKUP(B6,BDD!$A$4:$G$2030,7,0)*C6,"")</f>
        <v/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13.509499999999999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13.9895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3"/>
  <dimension ref="A1:J23"/>
  <sheetViews>
    <sheetView workbookViewId="0">
      <selection activeCell="B5" sqref="B5:D5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1325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0" t="s">
        <v>213</v>
      </c>
      <c r="C5" s="61">
        <v>100</v>
      </c>
      <c r="D5" s="62">
        <f>IFERROR(VLOOKUP(B5,BDD!$A$4:$G$2030,7,0)*C5,"")</f>
        <v>16.003999999999998</v>
      </c>
      <c r="E5" t="s">
        <v>864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IFERROR(VLOOKUP(B6,BDD!$A$4:$G$2030,7,0)*C6,"")</f>
        <v/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16.003999999999998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16.483999999999998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4"/>
  <dimension ref="A1:J23"/>
  <sheetViews>
    <sheetView workbookViewId="0">
      <selection activeCell="B5" sqref="B5:D5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1326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0" t="s">
        <v>332</v>
      </c>
      <c r="C5" s="61">
        <v>100</v>
      </c>
      <c r="D5" s="62">
        <f>IFERROR(VLOOKUP(B5,BDD!$A$4:$G$2030,7,0)*C5,"")</f>
        <v>6.2079999999999993</v>
      </c>
      <c r="E5" t="s">
        <v>864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IFERROR(VLOOKUP(B6,BDD!$A$4:$G$2030,7,0)*C6,"")</f>
        <v/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6.2079999999999993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6.6879999999999988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5"/>
  <dimension ref="A1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1327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0" t="s">
        <v>1135</v>
      </c>
      <c r="C5" s="61">
        <v>60</v>
      </c>
      <c r="D5" s="62">
        <f>IFERROR(VLOOKUP(B5,BDD!$A$4:$G$2030,7,0)*C5,"")</f>
        <v>14.964</v>
      </c>
      <c r="E5" t="s">
        <v>864</v>
      </c>
      <c r="J5" t="s">
        <v>772</v>
      </c>
    </row>
    <row r="6" spans="1:10" ht="27" customHeight="1" thickBot="1" x14ac:dyDescent="0.3">
      <c r="B6" s="63" t="s">
        <v>469</v>
      </c>
      <c r="C6" s="64">
        <v>10</v>
      </c>
      <c r="D6" s="62">
        <f>IFERROR(VLOOKUP(B6,BDD!$A$4:$G$2030,7,0)*C6,"")</f>
        <v>2.129</v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17.093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17.573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6"/>
  <dimension ref="A1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1328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0" t="s">
        <v>1135</v>
      </c>
      <c r="C5" s="61">
        <v>60</v>
      </c>
      <c r="D5" s="62">
        <f>IFERROR(VLOOKUP(B5,BDD!$A$4:$G$2030,7,0)*C5,"")</f>
        <v>14.964</v>
      </c>
      <c r="E5" t="s">
        <v>864</v>
      </c>
      <c r="J5" t="s">
        <v>772</v>
      </c>
    </row>
    <row r="6" spans="1:10" ht="27" customHeight="1" thickBot="1" x14ac:dyDescent="0.3">
      <c r="B6" s="63" t="s">
        <v>469</v>
      </c>
      <c r="C6" s="64">
        <v>10</v>
      </c>
      <c r="D6" s="62">
        <f>IFERROR(VLOOKUP(B6,BDD!$A$4:$G$2030,7,0)*C6,"")</f>
        <v>2.129</v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17.093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17.573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7"/>
  <dimension ref="A1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1329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0" t="s">
        <v>1135</v>
      </c>
      <c r="C5" s="61">
        <v>60</v>
      </c>
      <c r="D5" s="62">
        <f>IFERROR(VLOOKUP(B5,BDD!$A$4:$G$2030,7,0)*C5,"")</f>
        <v>14.964</v>
      </c>
      <c r="E5" t="s">
        <v>864</v>
      </c>
      <c r="J5" t="s">
        <v>772</v>
      </c>
    </row>
    <row r="6" spans="1:10" ht="27" customHeight="1" thickBot="1" x14ac:dyDescent="0.3">
      <c r="B6" s="63" t="s">
        <v>473</v>
      </c>
      <c r="C6" s="64">
        <v>20</v>
      </c>
      <c r="D6" s="62">
        <f>IFERROR(VLOOKUP(B6,BDD!$A$4:$G$2030,7,0)*C6,"")</f>
        <v>4.4455999999999998</v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19.409600000000001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19.889600000000002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8"/>
  <dimension ref="A1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1330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0" t="s">
        <v>1135</v>
      </c>
      <c r="C5" s="61">
        <v>60</v>
      </c>
      <c r="D5" s="62">
        <f>IFERROR(VLOOKUP(B5,BDD!$A$4:$G$2030,7,0)*C5,"")</f>
        <v>14.964</v>
      </c>
      <c r="E5" t="s">
        <v>864</v>
      </c>
      <c r="J5" t="s">
        <v>772</v>
      </c>
    </row>
    <row r="6" spans="1:10" ht="27" customHeight="1" thickBot="1" x14ac:dyDescent="0.3">
      <c r="B6" s="63" t="s">
        <v>473</v>
      </c>
      <c r="C6" s="64">
        <v>20</v>
      </c>
      <c r="D6" s="62">
        <f>IFERROR(VLOOKUP(B6,BDD!$A$4:$G$2030,7,0)*C6,"")</f>
        <v>4.4455999999999998</v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19.409600000000001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19.889600000000002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9"/>
  <dimension ref="A1:J23"/>
  <sheetViews>
    <sheetView workbookViewId="0">
      <selection activeCell="G14" sqref="G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1331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0" t="s">
        <v>1135</v>
      </c>
      <c r="C5" s="61">
        <v>50</v>
      </c>
      <c r="D5" s="62">
        <f>IFERROR(VLOOKUP(B5,BDD!$A$4:$G$2030,7,0)*C5,"")</f>
        <v>12.47</v>
      </c>
      <c r="E5" t="s">
        <v>864</v>
      </c>
      <c r="J5" t="s">
        <v>772</v>
      </c>
    </row>
    <row r="6" spans="1:10" ht="27" customHeight="1" thickBot="1" x14ac:dyDescent="0.3">
      <c r="B6" s="63" t="s">
        <v>473</v>
      </c>
      <c r="C6" s="64">
        <v>20</v>
      </c>
      <c r="D6" s="62">
        <f>IFERROR(VLOOKUP(B6,BDD!$A$4:$G$2030,7,0)*C6,"")</f>
        <v>4.4455999999999998</v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16.915600000000001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17.395600000000002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0"/>
  <dimension ref="A1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1332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72" t="s">
        <v>457</v>
      </c>
      <c r="C5" s="61">
        <v>200</v>
      </c>
      <c r="D5" s="62">
        <f>IFERROR(VLOOKUP(B5,BDD!$A$4:$G$2030,7,0)*C5,"")</f>
        <v>5.88</v>
      </c>
      <c r="E5" t="s">
        <v>864</v>
      </c>
      <c r="J5" t="s">
        <v>772</v>
      </c>
    </row>
    <row r="6" spans="1:10" ht="27" customHeight="1" thickBot="1" x14ac:dyDescent="0.3">
      <c r="B6" s="63" t="s">
        <v>723</v>
      </c>
      <c r="C6" s="64">
        <v>20</v>
      </c>
      <c r="D6" s="62">
        <f>IFERROR(VLOOKUP(B6,BDD!$A$4:$G$2030,7,0)*C6,"")</f>
        <v>1.7871999999999999</v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7.6671999999999993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8.1471999999999998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1"/>
  <dimension ref="A1:J23"/>
  <sheetViews>
    <sheetView workbookViewId="0">
      <selection activeCell="B5" sqref="B5:D5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1333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72" t="s">
        <v>723</v>
      </c>
      <c r="C5" s="61">
        <v>120</v>
      </c>
      <c r="D5" s="62">
        <f>IFERROR(VLOOKUP(B5,BDD!$A$4:$G$2030,7,0)*C5,"")</f>
        <v>10.723199999999999</v>
      </c>
      <c r="E5" t="s">
        <v>864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IFERROR(VLOOKUP(B6,BDD!$A$4:$G$2030,7,0)*C6,"")</f>
        <v/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10.723199999999999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11.203199999999999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2"/>
  <dimension ref="A1:J23"/>
  <sheetViews>
    <sheetView workbookViewId="0">
      <selection activeCell="B5" sqref="B5:D5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1334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72" t="s">
        <v>723</v>
      </c>
      <c r="C5" s="61">
        <v>120</v>
      </c>
      <c r="D5" s="62">
        <f>IFERROR(VLOOKUP(B5,BDD!$A$4:$G$2030,7,0)*C5,"")</f>
        <v>10.723199999999999</v>
      </c>
      <c r="E5" t="s">
        <v>864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IFERROR(VLOOKUP(B6,BDD!$A$4:$G$2030,7,0)*C6,"")</f>
        <v/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10.723199999999999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11.203199999999999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3"/>
  <dimension ref="A1:J23"/>
  <sheetViews>
    <sheetView workbookViewId="0">
      <selection activeCell="B5" sqref="B5:D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1335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72" t="s">
        <v>11</v>
      </c>
      <c r="C5" s="61">
        <v>40</v>
      </c>
      <c r="D5" s="62">
        <f>IFERROR(VLOOKUP(B5,BDD!$A$4:$G$2030,7,0)*C5,"")</f>
        <v>8.9263999999999992</v>
      </c>
      <c r="E5" t="s">
        <v>864</v>
      </c>
      <c r="J5" t="s">
        <v>772</v>
      </c>
    </row>
    <row r="6" spans="1:10" ht="27" customHeight="1" thickBot="1" x14ac:dyDescent="0.3">
      <c r="B6" s="63" t="s">
        <v>27</v>
      </c>
      <c r="C6" s="64">
        <v>250</v>
      </c>
      <c r="D6" s="62">
        <f>IFERROR(VLOOKUP(B6,BDD!$A$4:$G$2030,7,0)*C6,"")</f>
        <v>8.8699999999999992</v>
      </c>
      <c r="E6" t="s">
        <v>864</v>
      </c>
      <c r="J6" t="s">
        <v>772</v>
      </c>
    </row>
    <row r="7" spans="1:10" ht="27" customHeight="1" thickBot="1" x14ac:dyDescent="0.3">
      <c r="B7" s="65" t="s">
        <v>45</v>
      </c>
      <c r="C7" s="61">
        <v>750</v>
      </c>
      <c r="D7" s="62">
        <f>IFERROR(VLOOKUP(B7,BDD!$A$4:$G$2030,7,0)*C7,"")</f>
        <v>8.16</v>
      </c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25.956399999999999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26.436399999999999</v>
      </c>
      <c r="E16">
        <v>0.48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4"/>
  <dimension ref="A1:J23"/>
  <sheetViews>
    <sheetView workbookViewId="0">
      <selection activeCell="B5" sqref="B5:D8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1314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72" t="s">
        <v>33</v>
      </c>
      <c r="C5" s="61">
        <v>200</v>
      </c>
      <c r="D5" s="62">
        <f>IFERROR(VLOOKUP(B5,BDD!$A$4:$G$2030,7,0)*C5,"")</f>
        <v>6.7040000000000006</v>
      </c>
      <c r="E5" t="s">
        <v>864</v>
      </c>
      <c r="J5" t="s">
        <v>772</v>
      </c>
    </row>
    <row r="6" spans="1:10" ht="27" customHeight="1" thickBot="1" x14ac:dyDescent="0.3">
      <c r="B6" s="63" t="s">
        <v>31</v>
      </c>
      <c r="C6" s="64">
        <v>200</v>
      </c>
      <c r="D6" s="62">
        <f>IFERROR(VLOOKUP(B6,BDD!$A$4:$G$2030,7,0)*C6,"")</f>
        <v>3.5479999999999996</v>
      </c>
      <c r="E6" t="s">
        <v>864</v>
      </c>
      <c r="J6" t="s">
        <v>772</v>
      </c>
    </row>
    <row r="7" spans="1:10" ht="27" customHeight="1" thickBot="1" x14ac:dyDescent="0.3">
      <c r="B7" s="65" t="s">
        <v>45</v>
      </c>
      <c r="C7" s="61">
        <v>750</v>
      </c>
      <c r="D7" s="62">
        <f>IFERROR(VLOOKUP(B7,BDD!$A$4:$G$2030,7,0)*C7,"")</f>
        <v>8.16</v>
      </c>
      <c r="E7" t="s">
        <v>864</v>
      </c>
      <c r="J7" t="s">
        <v>772</v>
      </c>
    </row>
    <row r="8" spans="1:10" ht="27" customHeight="1" thickBot="1" x14ac:dyDescent="0.3">
      <c r="B8" s="65" t="s">
        <v>129</v>
      </c>
      <c r="C8" s="61">
        <v>500</v>
      </c>
      <c r="D8" s="62">
        <f>IFERROR(VLOOKUP(B8,BDD!$A$4:$G$2030,7,0)*C8,"")</f>
        <v>4.8499999999999996</v>
      </c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23.262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23.501999999999999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5"/>
  <dimension ref="A1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1336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72" t="s">
        <v>53</v>
      </c>
      <c r="C5" s="61">
        <v>100</v>
      </c>
      <c r="D5" s="62">
        <f>IFERROR(VLOOKUP(B5,BDD!$A$4:$G$2030,7,0)*C5,"")</f>
        <v>47.601999999999997</v>
      </c>
      <c r="E5" t="s">
        <v>864</v>
      </c>
      <c r="J5" t="s">
        <v>772</v>
      </c>
    </row>
    <row r="6" spans="1:10" ht="27" customHeight="1" thickBot="1" x14ac:dyDescent="0.3">
      <c r="B6" s="63" t="s">
        <v>334</v>
      </c>
      <c r="C6" s="64">
        <v>100</v>
      </c>
      <c r="D6" s="62">
        <f>IFERROR(VLOOKUP(B6,BDD!$A$4:$G$2030,7,0)*C6,"")</f>
        <v>1.756</v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49.357999999999997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49.597999999999999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6"/>
  <dimension ref="A1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1378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72" t="s">
        <v>731</v>
      </c>
      <c r="C5" s="61">
        <v>600</v>
      </c>
      <c r="D5" s="62">
        <f>IFERROR(VLOOKUP(B5,BDD!$A$4:$G$2030,7,0)*C5,"")</f>
        <v>17.579999999999998</v>
      </c>
      <c r="E5" t="s">
        <v>864</v>
      </c>
      <c r="J5" t="s">
        <v>772</v>
      </c>
    </row>
    <row r="6" spans="1:10" ht="27" customHeight="1" thickBot="1" x14ac:dyDescent="0.3">
      <c r="B6" s="63" t="s">
        <v>334</v>
      </c>
      <c r="C6" s="64">
        <v>100</v>
      </c>
      <c r="D6" s="62">
        <f>IFERROR(VLOOKUP(B6,BDD!$A$4:$G$2030,7,0)*C6,"")</f>
        <v>1.756</v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19.335999999999999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19.575999999999997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7"/>
  <dimension ref="A1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1379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72" t="s">
        <v>131</v>
      </c>
      <c r="C5" s="61">
        <v>160</v>
      </c>
      <c r="D5" s="62">
        <f>IFERROR(VLOOKUP(B5,BDD!$A$4:$G$2030,7,0)*C5,"")</f>
        <v>2.7072000000000003</v>
      </c>
      <c r="E5" t="s">
        <v>864</v>
      </c>
      <c r="J5" t="s">
        <v>772</v>
      </c>
    </row>
    <row r="6" spans="1:10" ht="27" customHeight="1" thickBot="1" x14ac:dyDescent="0.3">
      <c r="B6" s="63" t="s">
        <v>944</v>
      </c>
      <c r="C6" s="64">
        <v>300</v>
      </c>
      <c r="D6" s="62">
        <f>IFERROR(VLOOKUP(B6,BDD!$A$4:$G$2030,7,0)*C6,"")</f>
        <v>5.2050000000000001</v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7.9122000000000003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8.1522000000000006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8"/>
  <dimension ref="A1:J23"/>
  <sheetViews>
    <sheetView workbookViewId="0">
      <selection activeCell="B5" sqref="B5:D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1339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72" t="s">
        <v>1404</v>
      </c>
      <c r="C5" s="61">
        <v>200</v>
      </c>
      <c r="D5" s="62">
        <f>IFERROR(VLOOKUP(B5,BDD!$A$4:$G$2030,7,0)*C5,"")</f>
        <v>0.45840000000000003</v>
      </c>
      <c r="E5" t="s">
        <v>864</v>
      </c>
      <c r="J5" t="s">
        <v>772</v>
      </c>
    </row>
    <row r="6" spans="1:10" ht="27" customHeight="1" thickBot="1" x14ac:dyDescent="0.3">
      <c r="B6" s="63" t="s">
        <v>157</v>
      </c>
      <c r="C6" s="64">
        <v>200</v>
      </c>
      <c r="D6" s="62">
        <f>IFERROR(VLOOKUP(B6,BDD!$A$4:$G$2030,7,0)*C6,"")</f>
        <v>0.81199999999999983</v>
      </c>
      <c r="E6" t="s">
        <v>864</v>
      </c>
      <c r="J6" t="s">
        <v>772</v>
      </c>
    </row>
    <row r="7" spans="1:10" ht="27" customHeight="1" thickBot="1" x14ac:dyDescent="0.3">
      <c r="B7" s="65" t="s">
        <v>131</v>
      </c>
      <c r="C7" s="61">
        <v>200</v>
      </c>
      <c r="D7" s="62">
        <f>IFERROR(VLOOKUP(B7,BDD!$A$4:$G$2030,7,0)*C7,"")</f>
        <v>3.3840000000000003</v>
      </c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4.6544000000000008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4.894400000000001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9"/>
  <dimension ref="A1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1338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72" t="s">
        <v>1034</v>
      </c>
      <c r="C5" s="61">
        <v>10</v>
      </c>
      <c r="D5" s="62">
        <f>IFERROR(VLOOKUP(B5,BDD!$A$4:$G$2030,7,0)*C5,"")</f>
        <v>4.4719999999999995</v>
      </c>
      <c r="E5" t="s">
        <v>864</v>
      </c>
      <c r="J5" t="s">
        <v>772</v>
      </c>
    </row>
    <row r="6" spans="1:10" ht="27" customHeight="1" thickBot="1" x14ac:dyDescent="0.3">
      <c r="B6" s="63" t="s">
        <v>1404</v>
      </c>
      <c r="C6" s="64">
        <v>300</v>
      </c>
      <c r="D6" s="62">
        <f>IFERROR(VLOOKUP(B6,BDD!$A$4:$G$2030,7,0)*C6,"")</f>
        <v>0.6876000000000001</v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5.1595999999999993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5.3995999999999995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0"/>
  <dimension ref="A1:J23"/>
  <sheetViews>
    <sheetView workbookViewId="0">
      <selection activeCell="B5" sqref="B5:D5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1337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72" t="s">
        <v>258</v>
      </c>
      <c r="C5" s="61">
        <v>200</v>
      </c>
      <c r="D5" s="62">
        <f>IFERROR(VLOOKUP(B5,BDD!$A$4:$G$2030,7,0)*C5,"")</f>
        <v>17.928000000000001</v>
      </c>
      <c r="E5" t="s">
        <v>864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IFERROR(VLOOKUP(B6,BDD!$A$4:$G$2030,7,0)*C6,"")</f>
        <v/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17.928000000000001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18.167999999999999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1"/>
  <dimension ref="A1:J23"/>
  <sheetViews>
    <sheetView workbookViewId="0">
      <selection activeCell="B5" sqref="B5:D5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1340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72" t="s">
        <v>258</v>
      </c>
      <c r="C5" s="61">
        <v>200</v>
      </c>
      <c r="D5" s="62">
        <f>IFERROR(VLOOKUP(B5,BDD!$A$4:$G$2030,7,0)*C5,"")</f>
        <v>17.928000000000001</v>
      </c>
      <c r="E5" t="s">
        <v>864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IFERROR(VLOOKUP(B6,BDD!$A$4:$G$2030,7,0)*C6,"")</f>
        <v/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17.928000000000001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18.167999999999999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2"/>
  <dimension ref="A1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1341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72" t="s">
        <v>258</v>
      </c>
      <c r="C5" s="61">
        <v>100</v>
      </c>
      <c r="D5" s="62">
        <f>IFERROR(VLOOKUP(B5,BDD!$A$4:$G$2030,7,0)*C5,"")</f>
        <v>8.9640000000000004</v>
      </c>
      <c r="E5" t="s">
        <v>864</v>
      </c>
      <c r="J5" t="s">
        <v>772</v>
      </c>
    </row>
    <row r="6" spans="1:10" ht="27" customHeight="1" thickBot="1" x14ac:dyDescent="0.3">
      <c r="B6" s="63" t="s">
        <v>300</v>
      </c>
      <c r="C6" s="64">
        <v>30</v>
      </c>
      <c r="D6" s="62">
        <f>IFERROR(VLOOKUP(B6,BDD!$A$4:$G$2030,7,0)*C6,"")</f>
        <v>2.3058000000000001</v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11.2698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11.5098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3"/>
  <dimension ref="A1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1344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72" t="s">
        <v>989</v>
      </c>
      <c r="C5" s="61">
        <v>240</v>
      </c>
      <c r="D5" s="62">
        <f>IFERROR(VLOOKUP(B5,BDD!$A$4:$G$2030,7,0)*C5,"")</f>
        <v>12.816000000000001</v>
      </c>
      <c r="E5" t="s">
        <v>864</v>
      </c>
      <c r="J5" t="s">
        <v>772</v>
      </c>
    </row>
    <row r="6" spans="1:10" ht="27" customHeight="1" thickBot="1" x14ac:dyDescent="0.3">
      <c r="B6" s="63" t="s">
        <v>300</v>
      </c>
      <c r="C6" s="64">
        <v>20</v>
      </c>
      <c r="D6" s="62">
        <f>IFERROR(VLOOKUP(B6,BDD!$A$4:$G$2030,7,0)*C6,"")</f>
        <v>1.5371999999999999</v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14.353200000000001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14.593200000000001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4"/>
  <dimension ref="A1:J23"/>
  <sheetViews>
    <sheetView workbookViewId="0">
      <selection activeCell="B5" sqref="B5:D5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1343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72" t="s">
        <v>989</v>
      </c>
      <c r="C5" s="61">
        <v>200</v>
      </c>
      <c r="D5" s="62">
        <f>IFERROR(VLOOKUP(B5,BDD!$A$4:$G$2030,7,0)*C5,"")</f>
        <v>10.68</v>
      </c>
      <c r="E5" t="s">
        <v>864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IFERROR(VLOOKUP(B6,BDD!$A$4:$G$2030,7,0)*C6,"")</f>
        <v/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10.68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10.92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5"/>
  <dimension ref="A1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1342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72" t="s">
        <v>989</v>
      </c>
      <c r="C5" s="61">
        <v>120</v>
      </c>
      <c r="D5" s="62">
        <f>IFERROR(VLOOKUP(B5,BDD!$A$4:$G$2030,7,0)*C5,"")</f>
        <v>6.4080000000000004</v>
      </c>
      <c r="E5" t="s">
        <v>864</v>
      </c>
      <c r="J5" t="s">
        <v>772</v>
      </c>
    </row>
    <row r="6" spans="1:10" ht="27" customHeight="1" thickBot="1" x14ac:dyDescent="0.3">
      <c r="B6" s="63" t="s">
        <v>300</v>
      </c>
      <c r="C6" s="64">
        <v>30</v>
      </c>
      <c r="D6" s="62">
        <f>IFERROR(VLOOKUP(B6,BDD!$A$4:$G$2030,7,0)*C6,"")</f>
        <v>2.3058000000000001</v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8.7138000000000009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8.9538000000000011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6"/>
  <dimension ref="A1:J23"/>
  <sheetViews>
    <sheetView workbookViewId="0">
      <selection activeCell="B5" sqref="B5:D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1345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72" t="s">
        <v>332</v>
      </c>
      <c r="C5" s="61">
        <v>50</v>
      </c>
      <c r="D5" s="62">
        <f>IFERROR(VLOOKUP(B5,BDD!$A$4:$G$2030,7,0)*C5,"")</f>
        <v>3.1039999999999996</v>
      </c>
      <c r="E5" t="s">
        <v>864</v>
      </c>
      <c r="J5" t="s">
        <v>772</v>
      </c>
    </row>
    <row r="6" spans="1:10" ht="27" customHeight="1" thickBot="1" x14ac:dyDescent="0.3">
      <c r="B6" s="63" t="s">
        <v>300</v>
      </c>
      <c r="C6" s="64">
        <v>20</v>
      </c>
      <c r="D6" s="62">
        <f>IFERROR(VLOOKUP(B6,BDD!$A$4:$G$2030,7,0)*C6,"")</f>
        <v>1.5371999999999999</v>
      </c>
      <c r="E6" t="s">
        <v>864</v>
      </c>
      <c r="J6" t="s">
        <v>772</v>
      </c>
    </row>
    <row r="7" spans="1:10" ht="27" customHeight="1" thickBot="1" x14ac:dyDescent="0.3">
      <c r="B7" s="65" t="s">
        <v>358</v>
      </c>
      <c r="C7" s="61">
        <v>20</v>
      </c>
      <c r="D7" s="62">
        <f>IFERROR(VLOOKUP(B7,BDD!$A$4:$G$2030,7,0)*C7,"")</f>
        <v>1.8308000000000002</v>
      </c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6.4719999999999995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6.7119999999999997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7"/>
  <dimension ref="A1:J23"/>
  <sheetViews>
    <sheetView workbookViewId="0">
      <selection activeCell="B5" sqref="B5:D5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1357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72" t="s">
        <v>368</v>
      </c>
      <c r="C5" s="61">
        <v>400</v>
      </c>
      <c r="D5" s="62">
        <f>IFERROR(VLOOKUP(B5,BDD!$A$4:$G$2030,7,0)*C5,"")</f>
        <v>16.247999999999998</v>
      </c>
      <c r="E5" t="s">
        <v>864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IFERROR(VLOOKUP(B6,BDD!$A$4:$G$2030,7,0)*C6,"")</f>
        <v/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16.247999999999998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16.487999999999996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8"/>
  <dimension ref="A1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1356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72" t="s">
        <v>368</v>
      </c>
      <c r="C5" s="61">
        <v>100</v>
      </c>
      <c r="D5" s="62">
        <f>IFERROR(VLOOKUP(B5,BDD!$A$4:$G$2030,7,0)*C5,"")</f>
        <v>4.0619999999999994</v>
      </c>
      <c r="E5" t="s">
        <v>864</v>
      </c>
      <c r="J5" t="s">
        <v>772</v>
      </c>
    </row>
    <row r="6" spans="1:10" ht="27" customHeight="1" thickBot="1" x14ac:dyDescent="0.3">
      <c r="B6" s="63" t="s">
        <v>256</v>
      </c>
      <c r="C6" s="64">
        <v>300</v>
      </c>
      <c r="D6" s="62">
        <f>IFERROR(VLOOKUP(B6,BDD!$A$4:$G$2030,7,0)*C6,"")</f>
        <v>13.776000000000002</v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17.838000000000001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18.077999999999999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9"/>
  <dimension ref="A1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1355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72" t="s">
        <v>256</v>
      </c>
      <c r="C5" s="61">
        <v>200</v>
      </c>
      <c r="D5" s="62">
        <f>IFERROR(VLOOKUP(B5,BDD!$A$4:$G$2030,7,0)*C5,"")</f>
        <v>9.1840000000000011</v>
      </c>
      <c r="E5" t="s">
        <v>864</v>
      </c>
      <c r="J5" t="s">
        <v>772</v>
      </c>
    </row>
    <row r="6" spans="1:10" ht="27" customHeight="1" thickBot="1" x14ac:dyDescent="0.3">
      <c r="B6" s="63" t="s">
        <v>239</v>
      </c>
      <c r="C6" s="64">
        <v>6</v>
      </c>
      <c r="D6" s="62">
        <f>IFERROR(VLOOKUP(B6,BDD!$A$4:$G$2030,7,0)*C6,"")</f>
        <v>3.2488800000000007</v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12.432880000000001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12.672880000000001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0"/>
  <dimension ref="A1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1354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72" t="s">
        <v>1405</v>
      </c>
      <c r="C5" s="61">
        <v>300</v>
      </c>
      <c r="D5" s="62">
        <f>IFERROR(VLOOKUP(B5,BDD!$A$4:$G$2030,7,0)*C5,"")</f>
        <v>13.293000000000001</v>
      </c>
      <c r="E5" t="s">
        <v>864</v>
      </c>
      <c r="J5" t="s">
        <v>772</v>
      </c>
    </row>
    <row r="6" spans="1:10" ht="27" customHeight="1" thickBot="1" x14ac:dyDescent="0.3">
      <c r="B6" s="63" t="s">
        <v>989</v>
      </c>
      <c r="C6" s="64">
        <v>40</v>
      </c>
      <c r="D6" s="62">
        <f>IFERROR(VLOOKUP(B6,BDD!$A$4:$G$2030,7,0)*C6,"")</f>
        <v>2.1360000000000001</v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15.429000000000002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15.669000000000002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1"/>
  <dimension ref="A1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1353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72" t="s">
        <v>1405</v>
      </c>
      <c r="C5" s="61">
        <v>200</v>
      </c>
      <c r="D5" s="62">
        <f>IFERROR(VLOOKUP(B5,BDD!$A$4:$G$2030,7,0)*C5,"")</f>
        <v>8.8620000000000001</v>
      </c>
      <c r="E5" t="s">
        <v>864</v>
      </c>
      <c r="J5" t="s">
        <v>772</v>
      </c>
    </row>
    <row r="6" spans="1:10" ht="27" customHeight="1" thickBot="1" x14ac:dyDescent="0.3">
      <c r="B6" s="63" t="s">
        <v>244</v>
      </c>
      <c r="C6" s="64">
        <v>200</v>
      </c>
      <c r="D6" s="62">
        <f>IFERROR(VLOOKUP(B6,BDD!$A$4:$G$2030,7,0)*C6,"")</f>
        <v>8.7319999999999993</v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17.594000000000001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17.834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2"/>
  <dimension ref="A1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1352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72" t="s">
        <v>244</v>
      </c>
      <c r="C5" s="61">
        <v>300</v>
      </c>
      <c r="D5" s="62">
        <f>IFERROR(VLOOKUP(B5,BDD!$A$4:$G$2030,7,0)*C5,"")</f>
        <v>13.097999999999999</v>
      </c>
      <c r="E5" t="s">
        <v>864</v>
      </c>
      <c r="J5" t="s">
        <v>772</v>
      </c>
    </row>
    <row r="6" spans="1:10" ht="27" customHeight="1" thickBot="1" x14ac:dyDescent="0.3">
      <c r="B6" s="63" t="s">
        <v>169</v>
      </c>
      <c r="C6" s="64">
        <v>200</v>
      </c>
      <c r="D6" s="62">
        <f>IFERROR(VLOOKUP(B6,BDD!$A$4:$G$2030,7,0)*C6,"")</f>
        <v>1.528</v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14.625999999999999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14.866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3"/>
  <dimension ref="A1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1351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72" t="s">
        <v>241</v>
      </c>
      <c r="C5" s="61">
        <v>14</v>
      </c>
      <c r="D5" s="62">
        <f>IFERROR(VLOOKUP(B5,BDD!$A$4:$G$2030,7,0)*C5,"")</f>
        <v>7.5084800000000005</v>
      </c>
      <c r="E5" t="s">
        <v>864</v>
      </c>
      <c r="J5" t="s">
        <v>772</v>
      </c>
    </row>
    <row r="6" spans="1:10" ht="27" customHeight="1" thickBot="1" x14ac:dyDescent="0.3">
      <c r="B6" s="63" t="s">
        <v>407</v>
      </c>
      <c r="C6" s="64">
        <v>120</v>
      </c>
      <c r="D6" s="62">
        <f>IFERROR(VLOOKUP(B6,BDD!$A$4:$G$2030,7,0)*C6,"")</f>
        <v>4.6224000000000007</v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12.130880000000001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12.370880000000001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4"/>
  <dimension ref="A1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1350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72" t="s">
        <v>1034</v>
      </c>
      <c r="C5" s="61">
        <v>30</v>
      </c>
      <c r="D5" s="62">
        <f>IFERROR(VLOOKUP(B5,BDD!$A$4:$G$2030,7,0)*C5,"")</f>
        <v>13.416</v>
      </c>
      <c r="E5" t="s">
        <v>864</v>
      </c>
      <c r="J5" t="s">
        <v>772</v>
      </c>
    </row>
    <row r="6" spans="1:10" ht="27" customHeight="1" thickBot="1" x14ac:dyDescent="0.3">
      <c r="B6" s="63" t="s">
        <v>167</v>
      </c>
      <c r="C6" s="64">
        <v>200</v>
      </c>
      <c r="D6" s="62">
        <f>IFERROR(VLOOKUP(B6,BDD!$A$4:$G$2030,7,0)*C6,"")</f>
        <v>1.296</v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14.712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14.952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5"/>
  <dimension ref="A1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1349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72" t="s">
        <v>944</v>
      </c>
      <c r="C5" s="61">
        <v>200</v>
      </c>
      <c r="D5" s="62">
        <f>IFERROR(VLOOKUP(B5,BDD!$A$4:$G$2030,7,0)*C5,"")</f>
        <v>3.47</v>
      </c>
      <c r="E5" t="s">
        <v>864</v>
      </c>
      <c r="J5" t="s">
        <v>772</v>
      </c>
    </row>
    <row r="6" spans="1:10" ht="27" customHeight="1" thickBot="1" x14ac:dyDescent="0.3">
      <c r="B6" s="63" t="s">
        <v>111</v>
      </c>
      <c r="C6" s="64">
        <v>200</v>
      </c>
      <c r="D6" s="62">
        <f>IFERROR(VLOOKUP(B6,BDD!$A$4:$G$2030,7,0)*C6,"")</f>
        <v>4.4840000000000009</v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7.9540000000000006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8.1940000000000008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6"/>
  <dimension ref="A1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1348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72" t="s">
        <v>111</v>
      </c>
      <c r="C5" s="61">
        <v>300</v>
      </c>
      <c r="D5" s="62">
        <f>IFERROR(VLOOKUP(B5,BDD!$A$4:$G$2030,7,0)*C5,"")</f>
        <v>6.7260000000000009</v>
      </c>
      <c r="E5" t="s">
        <v>864</v>
      </c>
      <c r="J5" t="s">
        <v>772</v>
      </c>
    </row>
    <row r="6" spans="1:10" ht="27" customHeight="1" thickBot="1" x14ac:dyDescent="0.3">
      <c r="B6" s="63" t="s">
        <v>165</v>
      </c>
      <c r="C6" s="64">
        <v>200</v>
      </c>
      <c r="D6" s="62">
        <f>IFERROR(VLOOKUP(B6,BDD!$A$4:$G$2030,7,0)*C6,"")</f>
        <v>0.81600000000000006</v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7.5420000000000007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7.7820000000000009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7"/>
  <dimension ref="A1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1347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72" t="s">
        <v>127</v>
      </c>
      <c r="C5" s="61">
        <v>500</v>
      </c>
      <c r="D5" s="62">
        <f>IFERROR(VLOOKUP(B5,BDD!$A$4:$G$2030,7,0)*C5,"")</f>
        <v>6.32</v>
      </c>
      <c r="E5" t="s">
        <v>864</v>
      </c>
      <c r="J5" t="s">
        <v>772</v>
      </c>
    </row>
    <row r="6" spans="1:10" ht="27" customHeight="1" thickBot="1" x14ac:dyDescent="0.3">
      <c r="B6" s="63" t="s">
        <v>161</v>
      </c>
      <c r="C6" s="64">
        <v>200</v>
      </c>
      <c r="D6" s="62">
        <f>IFERROR(VLOOKUP(B6,BDD!$A$4:$G$2030,7,0)*C6,"")</f>
        <v>1.1839999999999999</v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7.5040000000000004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7.7440000000000007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8"/>
  <dimension ref="A1:J23"/>
  <sheetViews>
    <sheetView workbookViewId="0">
      <selection activeCell="B5" sqref="B5:D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1346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72" t="s">
        <v>419</v>
      </c>
      <c r="C5" s="61">
        <v>10</v>
      </c>
      <c r="D5" s="62">
        <f>IFERROR(VLOOKUP(B5,BDD!$A$4:$G$2030,7,0)*C5,"")</f>
        <v>1.208</v>
      </c>
      <c r="E5" t="s">
        <v>864</v>
      </c>
      <c r="J5" t="s">
        <v>772</v>
      </c>
    </row>
    <row r="6" spans="1:10" ht="27" customHeight="1" thickBot="1" x14ac:dyDescent="0.3">
      <c r="B6" s="63" t="s">
        <v>121</v>
      </c>
      <c r="C6" s="64">
        <v>500</v>
      </c>
      <c r="D6" s="62">
        <f>IFERROR(VLOOKUP(B6,BDD!$A$4:$G$2030,7,0)*C6,"")</f>
        <v>5.2</v>
      </c>
      <c r="E6" t="s">
        <v>864</v>
      </c>
      <c r="J6" t="s">
        <v>772</v>
      </c>
    </row>
    <row r="7" spans="1:10" ht="27" customHeight="1" thickBot="1" x14ac:dyDescent="0.3">
      <c r="B7" s="65" t="s">
        <v>119</v>
      </c>
      <c r="C7" s="61">
        <v>300</v>
      </c>
      <c r="D7" s="62">
        <f>IFERROR(VLOOKUP(B7,BDD!$A$4:$G$2030,7,0)*C7,"")</f>
        <v>3.1260000000000003</v>
      </c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9.5340000000000007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9.7740000000000009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9"/>
  <dimension ref="A1:J23"/>
  <sheetViews>
    <sheetView workbookViewId="0">
      <selection activeCell="B5" sqref="B5:D5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1358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72" t="s">
        <v>75</v>
      </c>
      <c r="C5" s="61">
        <v>25</v>
      </c>
      <c r="D5" s="62">
        <f>IFERROR(VLOOKUP(B5,BDD!$A$4:$G$2030,7,0)*C5,"")</f>
        <v>9.8369999999999997</v>
      </c>
      <c r="E5" t="s">
        <v>864</v>
      </c>
      <c r="J5" t="s">
        <v>772</v>
      </c>
    </row>
    <row r="6" spans="1:10" ht="27" customHeight="1" thickBot="1" x14ac:dyDescent="0.3">
      <c r="B6" s="65"/>
      <c r="C6" s="61"/>
      <c r="D6" s="62"/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9.8369999999999997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10.077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0"/>
  <dimension ref="A1:J23"/>
  <sheetViews>
    <sheetView workbookViewId="0">
      <selection activeCell="B5" sqref="B5:D5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1359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72" t="s">
        <v>75</v>
      </c>
      <c r="C5" s="61">
        <v>25</v>
      </c>
      <c r="D5" s="62">
        <f>IFERROR(VLOOKUP(B5,BDD!$A$4:$G$2030,7,0)*C5,"")</f>
        <v>9.8369999999999997</v>
      </c>
      <c r="E5" t="s">
        <v>864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IFERROR(VLOOKUP(B6,BDD!$A$4:$G$2030,7,0)*C6,"")</f>
        <v/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9.8369999999999997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10.077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1"/>
  <dimension ref="A1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1360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72" t="s">
        <v>411</v>
      </c>
      <c r="C5" s="61">
        <v>6</v>
      </c>
      <c r="D5" s="62">
        <f>IFERROR(VLOOKUP(B5,BDD!$A$4:$G$2030,7,0)*C5,"")</f>
        <v>7.4109600000000002</v>
      </c>
      <c r="E5" t="s">
        <v>864</v>
      </c>
      <c r="J5" t="s">
        <v>772</v>
      </c>
    </row>
    <row r="6" spans="1:10" ht="27" customHeight="1" thickBot="1" x14ac:dyDescent="0.3">
      <c r="B6" s="63" t="s">
        <v>407</v>
      </c>
      <c r="C6" s="64">
        <v>40</v>
      </c>
      <c r="D6" s="62">
        <f>IFERROR(VLOOKUP(B6,BDD!$A$4:$G$2030,7,0)*C6,"")</f>
        <v>1.5408000000000002</v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8.9517600000000002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9.1917600000000004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2"/>
  <dimension ref="A1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1366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72" t="s">
        <v>411</v>
      </c>
      <c r="C5" s="61">
        <v>6</v>
      </c>
      <c r="D5" s="62">
        <f>IFERROR(VLOOKUP(B5,BDD!$A$4:$G$2030,7,0)*C5,"")</f>
        <v>7.4109600000000002</v>
      </c>
      <c r="E5" t="s">
        <v>864</v>
      </c>
      <c r="J5" t="s">
        <v>772</v>
      </c>
    </row>
    <row r="6" spans="1:10" ht="27" customHeight="1" thickBot="1" x14ac:dyDescent="0.3">
      <c r="B6" s="63" t="s">
        <v>1284</v>
      </c>
      <c r="C6" s="64">
        <v>20</v>
      </c>
      <c r="D6" s="62">
        <f>IFERROR(VLOOKUP(B6,BDD!$A$4:$G$2030,7,0)*C6,"")</f>
        <v>2</v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9.4109599999999993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9.6509599999999995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3"/>
  <dimension ref="A1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1365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72" t="s">
        <v>411</v>
      </c>
      <c r="C5" s="61">
        <v>3</v>
      </c>
      <c r="D5" s="62">
        <f>IFERROR(VLOOKUP(B5,BDD!$A$4:$G$2030,7,0)*C5,"")</f>
        <v>3.7054800000000001</v>
      </c>
      <c r="E5" t="s">
        <v>864</v>
      </c>
      <c r="J5" t="s">
        <v>772</v>
      </c>
    </row>
    <row r="6" spans="1:10" ht="27" customHeight="1" thickBot="1" x14ac:dyDescent="0.3">
      <c r="B6" s="63" t="s">
        <v>1284</v>
      </c>
      <c r="C6" s="64">
        <v>6</v>
      </c>
      <c r="D6" s="62">
        <f>IFERROR(VLOOKUP(B6,BDD!$A$4:$G$2030,7,0)*C6,"")</f>
        <v>0.60000000000000009</v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4.3054800000000002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4.5454800000000004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8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4"/>
  <dimension ref="A1:J23"/>
  <sheetViews>
    <sheetView workbookViewId="0">
      <selection activeCell="B5" sqref="B5:D5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1364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72" t="s">
        <v>958</v>
      </c>
      <c r="C5" s="61">
        <v>320</v>
      </c>
      <c r="D5" s="62">
        <f>IFERROR(VLOOKUP(B5,BDD!$A$4:$G$2030,7,0)*C5,"")</f>
        <v>10.592000000000002</v>
      </c>
      <c r="E5" t="s">
        <v>864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IFERROR(VLOOKUP(B6,BDD!$A$4:$G$2030,7,0)*C6,"")</f>
        <v/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10.592000000000002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10.832000000000003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5"/>
  <dimension ref="A1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1363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72" t="s">
        <v>731</v>
      </c>
      <c r="C5" s="61">
        <v>400</v>
      </c>
      <c r="D5" s="62">
        <f>IFERROR(VLOOKUP(B5,BDD!$A$4:$G$2030,7,0)*C5,"")</f>
        <v>11.72</v>
      </c>
      <c r="E5" t="s">
        <v>864</v>
      </c>
      <c r="J5" t="s">
        <v>772</v>
      </c>
    </row>
    <row r="6" spans="1:10" ht="27" customHeight="1" thickBot="1" x14ac:dyDescent="0.3">
      <c r="B6" s="63" t="s">
        <v>182</v>
      </c>
      <c r="C6" s="64">
        <v>250</v>
      </c>
      <c r="D6" s="62">
        <f>IFERROR(VLOOKUP(B6,BDD!$A$4:$G$2030,7,0)*C6,"")</f>
        <v>13.845000000000001</v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25.565000000000001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25.805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6"/>
  <dimension ref="A1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1362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72" t="s">
        <v>182</v>
      </c>
      <c r="C5" s="61">
        <v>350</v>
      </c>
      <c r="D5" s="62">
        <f>IFERROR(VLOOKUP(B5,BDD!$A$4:$G$2030,7,0)*C5,"")</f>
        <v>19.383000000000003</v>
      </c>
      <c r="E5" t="s">
        <v>864</v>
      </c>
      <c r="J5" t="s">
        <v>772</v>
      </c>
    </row>
    <row r="6" spans="1:10" ht="27" customHeight="1" thickBot="1" x14ac:dyDescent="0.3">
      <c r="B6" s="63" t="s">
        <v>79</v>
      </c>
      <c r="C6" s="64">
        <v>400</v>
      </c>
      <c r="D6" s="62">
        <f>IFERROR(VLOOKUP(B6,BDD!$A$4:$G$2030,7,0)*C6,"")</f>
        <v>5.992</v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3"/>
      <c r="C8" s="61"/>
      <c r="D8" s="62"/>
    </row>
    <row r="9" spans="1:10" ht="27" customHeight="1" thickBot="1" x14ac:dyDescent="0.3">
      <c r="B9" s="63"/>
      <c r="C9" s="66"/>
      <c r="D9" s="62"/>
    </row>
    <row r="10" spans="1:10" ht="27" customHeight="1" thickBot="1" x14ac:dyDescent="0.3">
      <c r="B10" s="63"/>
      <c r="C10" s="64"/>
      <c r="D10" s="62"/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25.375000000000004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25.615000000000002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8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7"/>
  <dimension ref="A1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1361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72" t="s">
        <v>171</v>
      </c>
      <c r="C5" s="61">
        <v>300</v>
      </c>
      <c r="D5" s="62">
        <f>IFERROR(VLOOKUP(B5,BDD!$A$4:$G$2030,7,0)*C5,"")</f>
        <v>11.069999999999999</v>
      </c>
      <c r="E5" t="s">
        <v>864</v>
      </c>
      <c r="J5" t="s">
        <v>772</v>
      </c>
    </row>
    <row r="6" spans="1:10" ht="27" customHeight="1" thickBot="1" x14ac:dyDescent="0.3">
      <c r="B6" s="63" t="s">
        <v>1284</v>
      </c>
      <c r="C6" s="64">
        <v>10</v>
      </c>
      <c r="D6" s="62">
        <f>IFERROR(VLOOKUP(B6,BDD!$A$4:$G$2030,7,0)*C6,"")</f>
        <v>1</v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3"/>
      <c r="C8" s="61"/>
      <c r="D8" s="62"/>
    </row>
    <row r="9" spans="1:10" ht="27" customHeight="1" thickBot="1" x14ac:dyDescent="0.3">
      <c r="B9" s="63"/>
      <c r="C9" s="66"/>
      <c r="D9" s="62"/>
    </row>
    <row r="10" spans="1:10" ht="27" customHeight="1" thickBot="1" x14ac:dyDescent="0.3">
      <c r="B10" s="63"/>
      <c r="C10" s="64"/>
      <c r="D10" s="62"/>
      <c r="E10" t="s">
        <v>864</v>
      </c>
    </row>
    <row r="11" spans="1:10" ht="27" customHeight="1" thickBot="1" x14ac:dyDescent="0.3">
      <c r="B11" s="63"/>
      <c r="C11" s="64"/>
      <c r="D11" s="62"/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12.069999999999999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12.309999999999999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8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8"/>
  <dimension ref="A1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1367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72" t="s">
        <v>171</v>
      </c>
      <c r="C5" s="61">
        <v>300</v>
      </c>
      <c r="D5" s="62">
        <f>IFERROR(VLOOKUP(B5,BDD!$A$4:$G$2030,7,0)*C5,"")</f>
        <v>11.069999999999999</v>
      </c>
      <c r="E5" t="s">
        <v>864</v>
      </c>
      <c r="J5" t="s">
        <v>772</v>
      </c>
    </row>
    <row r="6" spans="1:10" ht="27" customHeight="1" thickBot="1" x14ac:dyDescent="0.3">
      <c r="B6" s="63" t="s">
        <v>1284</v>
      </c>
      <c r="C6" s="64">
        <v>10</v>
      </c>
      <c r="D6" s="62">
        <f>IFERROR(VLOOKUP(B6,BDD!$A$4:$G$2030,7,0)*C6,"")</f>
        <v>1</v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3"/>
      <c r="C8" s="61"/>
      <c r="D8" s="62"/>
    </row>
    <row r="9" spans="1:10" ht="27" customHeight="1" thickBot="1" x14ac:dyDescent="0.3">
      <c r="B9" s="63"/>
      <c r="C9" s="66"/>
      <c r="D9" s="62"/>
    </row>
    <row r="10" spans="1:10" ht="27" customHeight="1" thickBot="1" x14ac:dyDescent="0.3">
      <c r="B10" s="63"/>
      <c r="C10" s="64"/>
      <c r="D10" s="62"/>
      <c r="E10" t="s">
        <v>864</v>
      </c>
    </row>
    <row r="11" spans="1:10" ht="27" customHeight="1" thickBot="1" x14ac:dyDescent="0.3">
      <c r="B11" s="63"/>
      <c r="C11" s="64"/>
      <c r="D11" s="62"/>
    </row>
    <row r="12" spans="1:10" ht="27" customHeight="1" thickBot="1" x14ac:dyDescent="0.3">
      <c r="B12" s="63"/>
      <c r="C12" s="64"/>
      <c r="D12" s="62"/>
      <c r="E12" t="s">
        <v>864</v>
      </c>
    </row>
    <row r="13" spans="1:10" ht="27" customHeight="1" thickBot="1" x14ac:dyDescent="0.3">
      <c r="B13" s="63"/>
      <c r="C13" s="64"/>
      <c r="D13" s="62"/>
      <c r="E13" t="s">
        <v>864</v>
      </c>
    </row>
    <row r="14" spans="1:10" ht="26.25" customHeight="1" thickBot="1" x14ac:dyDescent="0.3">
      <c r="B14" s="63"/>
      <c r="C14" s="64"/>
      <c r="D14" s="62"/>
      <c r="E14" t="s">
        <v>864</v>
      </c>
    </row>
    <row r="15" spans="1:10" ht="27" customHeight="1" thickBot="1" x14ac:dyDescent="0.3">
      <c r="B15" s="63"/>
      <c r="C15" s="61"/>
      <c r="D15" s="62"/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0.24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2">
    <mergeCell ref="B16:C16"/>
    <mergeCell ref="B17:D17"/>
  </mergeCells>
  <pageMargins left="0.7" right="0.7" top="0.75" bottom="0.75" header="0.3" footer="0.3"/>
</worksheet>
</file>

<file path=xl/worksheets/sheet48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9"/>
  <dimension ref="A1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1368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72" t="s">
        <v>171</v>
      </c>
      <c r="C5" s="61">
        <v>300</v>
      </c>
      <c r="D5" s="62">
        <f>IFERROR(VLOOKUP(B5,BDD!$A$4:$G$2030,7,0)*C5,"")</f>
        <v>11.069999999999999</v>
      </c>
      <c r="E5" t="s">
        <v>864</v>
      </c>
      <c r="J5" t="s">
        <v>772</v>
      </c>
    </row>
    <row r="6" spans="1:10" ht="27" customHeight="1" thickBot="1" x14ac:dyDescent="0.3">
      <c r="B6" s="63" t="s">
        <v>1284</v>
      </c>
      <c r="C6" s="64">
        <v>10</v>
      </c>
      <c r="D6" s="62">
        <f>IFERROR(VLOOKUP(B6,BDD!$A$4:$G$2030,7,0)*C6,"")</f>
        <v>1</v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3"/>
      <c r="C8" s="61"/>
      <c r="D8" s="62"/>
    </row>
    <row r="9" spans="1:10" ht="27" customHeight="1" thickBot="1" x14ac:dyDescent="0.3">
      <c r="B9" s="63"/>
      <c r="C9" s="66"/>
      <c r="D9" s="62"/>
    </row>
    <row r="10" spans="1:10" ht="27" customHeight="1" thickBot="1" x14ac:dyDescent="0.3">
      <c r="B10" s="63"/>
      <c r="C10" s="64"/>
      <c r="D10" s="62"/>
      <c r="E10" t="s">
        <v>864</v>
      </c>
    </row>
    <row r="11" spans="1:10" ht="27" customHeight="1" thickBot="1" x14ac:dyDescent="0.3">
      <c r="B11" s="63"/>
      <c r="C11" s="64"/>
      <c r="D11" s="62"/>
    </row>
    <row r="12" spans="1:10" ht="27" customHeight="1" thickBot="1" x14ac:dyDescent="0.3">
      <c r="B12" s="63"/>
      <c r="C12" s="64"/>
      <c r="D12" s="62"/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12.069999999999999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12.309999999999999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8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0"/>
  <dimension ref="A1:J23"/>
  <sheetViews>
    <sheetView workbookViewId="0">
      <selection activeCell="B5" sqref="B5:D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1369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72" t="s">
        <v>171</v>
      </c>
      <c r="C5" s="61">
        <v>100</v>
      </c>
      <c r="D5" s="62">
        <f>IFERROR(VLOOKUP(B5,BDD!$A$4:$G$2030,7,0)*C5,"")</f>
        <v>3.6899999999999995</v>
      </c>
      <c r="E5" t="s">
        <v>864</v>
      </c>
      <c r="J5" t="s">
        <v>772</v>
      </c>
    </row>
    <row r="6" spans="1:10" ht="27" customHeight="1" thickBot="1" x14ac:dyDescent="0.3">
      <c r="B6" s="63" t="s">
        <v>1284</v>
      </c>
      <c r="C6" s="64">
        <v>20</v>
      </c>
      <c r="D6" s="62">
        <f>IFERROR(VLOOKUP(B6,BDD!$A$4:$G$2030,7,0)*C6,"")</f>
        <v>2</v>
      </c>
      <c r="E6" t="s">
        <v>864</v>
      </c>
      <c r="J6" t="s">
        <v>772</v>
      </c>
    </row>
    <row r="7" spans="1:10" ht="27" customHeight="1" thickBot="1" x14ac:dyDescent="0.3">
      <c r="B7" s="65" t="s">
        <v>77</v>
      </c>
      <c r="C7" s="61">
        <v>200</v>
      </c>
      <c r="D7" s="62">
        <f>IFERROR(VLOOKUP(B7,BDD!$A$4:$G$2030,7,0)*C7,"")</f>
        <v>3.8759999999999994</v>
      </c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9.5659999999999989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9.8059999999999992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8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1"/>
  <dimension ref="A1:J23"/>
  <sheetViews>
    <sheetView workbookViewId="0">
      <selection activeCell="B5" sqref="B5:D5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1370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72" t="s">
        <v>135</v>
      </c>
      <c r="C5" s="61">
        <v>600</v>
      </c>
      <c r="D5" s="62">
        <f>IFERROR(VLOOKUP(B5,BDD!$A$4:$G$2030,7,0)*C5,"")</f>
        <v>13.727999999999998</v>
      </c>
      <c r="E5" t="s">
        <v>864</v>
      </c>
      <c r="J5" t="s">
        <v>772</v>
      </c>
    </row>
    <row r="6" spans="1:10" ht="27" customHeight="1" thickBot="1" x14ac:dyDescent="0.3">
      <c r="B6" s="63"/>
      <c r="C6" s="64"/>
      <c r="D6" s="62"/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13.727999999999998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13.967999999999998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8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2"/>
  <dimension ref="A1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1371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72" t="s">
        <v>135</v>
      </c>
      <c r="C5" s="61">
        <v>400</v>
      </c>
      <c r="D5" s="62">
        <f>IFERROR(VLOOKUP(B5,BDD!$A$4:$G$2030,7,0)*C5,"")</f>
        <v>9.1519999999999992</v>
      </c>
      <c r="E5" t="s">
        <v>864</v>
      </c>
      <c r="J5" t="s">
        <v>772</v>
      </c>
    </row>
    <row r="6" spans="1:10" ht="27" customHeight="1" thickBot="1" x14ac:dyDescent="0.3">
      <c r="B6" s="63" t="s">
        <v>113</v>
      </c>
      <c r="C6" s="64">
        <v>100</v>
      </c>
      <c r="D6" s="62">
        <f>IFERROR(VLOOKUP(B6,BDD!$A$4:$G$2030,7,0)*C6,"")</f>
        <v>4.3540000000000001</v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13.506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13.746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8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3"/>
  <dimension ref="A1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1372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72" t="s">
        <v>111</v>
      </c>
      <c r="C5" s="61">
        <v>300</v>
      </c>
      <c r="D5" s="62">
        <f>IFERROR(VLOOKUP(B5,BDD!$A$4:$G$2030,7,0)*C5,"")</f>
        <v>6.7260000000000009</v>
      </c>
      <c r="E5" t="s">
        <v>864</v>
      </c>
      <c r="J5" t="s">
        <v>772</v>
      </c>
    </row>
    <row r="6" spans="1:10" ht="27" customHeight="1" thickBot="1" x14ac:dyDescent="0.3">
      <c r="B6" s="63" t="s">
        <v>109</v>
      </c>
      <c r="C6" s="64">
        <v>100</v>
      </c>
      <c r="D6" s="62">
        <f>IFERROR(VLOOKUP(B6,BDD!$A$4:$G$2030,7,0)*C6,"")</f>
        <v>1.6439999999999999</v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8.370000000000001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8.6100000000000012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9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4"/>
  <dimension ref="A1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1373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72" t="s">
        <v>958</v>
      </c>
      <c r="C5" s="61">
        <v>180</v>
      </c>
      <c r="D5" s="62">
        <f>IFERROR(VLOOKUP(B5,BDD!$A$4:$G$2030,7,0)*C5,"")</f>
        <v>5.9580000000000011</v>
      </c>
      <c r="E5" t="s">
        <v>864</v>
      </c>
      <c r="J5" t="s">
        <v>772</v>
      </c>
    </row>
    <row r="6" spans="1:10" ht="27" customHeight="1" thickBot="1" x14ac:dyDescent="0.3">
      <c r="B6" s="63" t="s">
        <v>87</v>
      </c>
      <c r="C6" s="64">
        <v>300</v>
      </c>
      <c r="D6" s="62">
        <f>IFERROR(VLOOKUP(B6,BDD!$A$4:$G$2030,7,0)*C6,"")</f>
        <v>8.7539999999999996</v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14.712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14.952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9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5"/>
  <dimension ref="A1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1374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72" t="s">
        <v>87</v>
      </c>
      <c r="C5" s="61">
        <v>400</v>
      </c>
      <c r="D5" s="62">
        <f>IFERROR(VLOOKUP(B5,BDD!$A$4:$G$2030,7,0)*C5,"")</f>
        <v>11.672000000000001</v>
      </c>
      <c r="E5" t="s">
        <v>864</v>
      </c>
      <c r="J5" t="s">
        <v>772</v>
      </c>
    </row>
    <row r="6" spans="1:10" ht="27" customHeight="1" thickBot="1" x14ac:dyDescent="0.3">
      <c r="B6" s="63" t="s">
        <v>109</v>
      </c>
      <c r="C6" s="64">
        <v>100</v>
      </c>
      <c r="D6" s="62">
        <f>IFERROR(VLOOKUP(B6,BDD!$A$4:$G$2030,7,0)*C6,"")</f>
        <v>1.6439999999999999</v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13.316000000000001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13.556000000000001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9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6"/>
  <dimension ref="A1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1375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72" t="s">
        <v>87</v>
      </c>
      <c r="C5" s="61">
        <v>500</v>
      </c>
      <c r="D5" s="62">
        <f>IFERROR(VLOOKUP(B5,BDD!$A$4:$G$2030,7,0)*C5,"")</f>
        <v>14.59</v>
      </c>
      <c r="E5" t="s">
        <v>864</v>
      </c>
      <c r="J5" t="s">
        <v>772</v>
      </c>
    </row>
    <row r="6" spans="1:10" ht="27" customHeight="1" thickBot="1" x14ac:dyDescent="0.3">
      <c r="B6" s="63" t="s">
        <v>272</v>
      </c>
      <c r="C6" s="64">
        <v>100</v>
      </c>
      <c r="D6" s="62">
        <f>IFERROR(VLOOKUP(B6,BDD!$A$4:$G$2030,7,0)*C6,"")</f>
        <v>2.73</v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17.32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17.559999999999999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9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7"/>
  <dimension ref="A1:J23"/>
  <sheetViews>
    <sheetView workbookViewId="0">
      <selection activeCell="B5" sqref="B5:D8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1376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72" t="s">
        <v>87</v>
      </c>
      <c r="C5" s="61">
        <v>300</v>
      </c>
      <c r="D5" s="62">
        <f>IFERROR(VLOOKUP(B5,BDD!$A$4:$G$2030,7,0)*C5,"")</f>
        <v>8.7539999999999996</v>
      </c>
      <c r="E5" t="s">
        <v>864</v>
      </c>
      <c r="J5" t="s">
        <v>772</v>
      </c>
    </row>
    <row r="6" spans="1:10" ht="27" customHeight="1" thickBot="1" x14ac:dyDescent="0.3">
      <c r="B6" s="63" t="s">
        <v>272</v>
      </c>
      <c r="C6" s="64">
        <v>50</v>
      </c>
      <c r="D6" s="62">
        <f>IFERROR(VLOOKUP(B6,BDD!$A$4:$G$2030,7,0)*C6,"")</f>
        <v>1.365</v>
      </c>
      <c r="E6" t="s">
        <v>864</v>
      </c>
      <c r="J6" t="s">
        <v>772</v>
      </c>
    </row>
    <row r="7" spans="1:10" ht="27" customHeight="1" thickBot="1" x14ac:dyDescent="0.3">
      <c r="B7" s="65" t="s">
        <v>109</v>
      </c>
      <c r="C7" s="61">
        <v>270</v>
      </c>
      <c r="D7" s="62">
        <f>IFERROR(VLOOKUP(B7,BDD!$A$4:$G$2030,7,0)*C7,"")</f>
        <v>4.4387999999999996</v>
      </c>
      <c r="E7" t="s">
        <v>864</v>
      </c>
      <c r="J7" t="s">
        <v>772</v>
      </c>
    </row>
    <row r="8" spans="1:10" ht="27" customHeight="1" thickBot="1" x14ac:dyDescent="0.3">
      <c r="B8" s="65" t="s">
        <v>79</v>
      </c>
      <c r="C8" s="61">
        <v>200</v>
      </c>
      <c r="D8" s="62">
        <f>IFERROR(VLOOKUP(B8,BDD!$A$4:$G$2030,7,0)*C8,"")</f>
        <v>2.996</v>
      </c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17.553799999999999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17.793799999999997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9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8"/>
  <dimension ref="A1:J23"/>
  <sheetViews>
    <sheetView workbookViewId="0">
      <selection activeCell="B5" sqref="B5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1377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72" t="s">
        <v>79</v>
      </c>
      <c r="C5" s="61">
        <v>400</v>
      </c>
      <c r="D5" s="62">
        <f>IFERROR(VLOOKUP(B5,BDD!$A$4:$G$2030,7,0)*C5,"")</f>
        <v>5.992</v>
      </c>
      <c r="E5" t="s">
        <v>864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IFERROR(VLOOKUP(B6,BDD!$A$4:$G$2030,7,0)*C6,"")</f>
        <v/>
      </c>
      <c r="E6" t="s">
        <v>864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864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IFERROR(VLOOKUP(B10,BDD!$A$4:$G$2030,7,0)*C10,"")</f>
        <v/>
      </c>
      <c r="E10" t="s">
        <v>864</v>
      </c>
    </row>
    <row r="11" spans="1:10" ht="27" customHeight="1" thickBot="1" x14ac:dyDescent="0.3">
      <c r="B11" s="63"/>
      <c r="C11" s="64"/>
      <c r="D11" s="62" t="str">
        <f>IFERROR(VLOOKUP(B11,BDD!$A$4:$G$2030,7,0)*C11,"")</f>
        <v/>
      </c>
    </row>
    <row r="12" spans="1:10" ht="27" customHeight="1" thickBot="1" x14ac:dyDescent="0.3">
      <c r="B12" s="63"/>
      <c r="C12" s="66"/>
      <c r="D12" s="62" t="str">
        <f>IFERROR(VLOOKUP(B12,BDD!$A$4:$G$2030,7,0)*C12,"")</f>
        <v/>
      </c>
      <c r="E12" t="s">
        <v>864</v>
      </c>
    </row>
    <row r="13" spans="1:10" ht="27" customHeight="1" thickBot="1" x14ac:dyDescent="0.3">
      <c r="B13" s="63"/>
      <c r="C13" s="64"/>
      <c r="D13" s="62" t="str">
        <f>IFERROR(VLOOKUP(B13,BDD!$A$4:$G$2030,7,0)*C13,"")</f>
        <v/>
      </c>
      <c r="E13" t="s">
        <v>864</v>
      </c>
    </row>
    <row r="14" spans="1:10" ht="26.25" customHeight="1" thickBot="1" x14ac:dyDescent="0.3">
      <c r="B14" s="63"/>
      <c r="C14" s="61"/>
      <c r="D14" s="62" t="str">
        <f>IFERROR(VLOOKUP(B14,BDD!$A$4:$G$2030,7,0)*C14,"")</f>
        <v/>
      </c>
      <c r="E14" t="s">
        <v>864</v>
      </c>
    </row>
    <row r="15" spans="1:10" ht="27" customHeight="1" thickBot="1" x14ac:dyDescent="0.3">
      <c r="B15" s="106" t="s">
        <v>773</v>
      </c>
      <c r="C15" s="107"/>
      <c r="D15" s="75">
        <f>SUM($D$5:$D$14)</f>
        <v>5.992</v>
      </c>
      <c r="E15" t="s">
        <v>862</v>
      </c>
      <c r="F15" s="67"/>
    </row>
    <row r="16" spans="1:10" ht="27" customHeight="1" thickBot="1" x14ac:dyDescent="0.3">
      <c r="B16" s="111" t="s">
        <v>774</v>
      </c>
      <c r="C16" s="112"/>
      <c r="D16" s="76">
        <f>D15+E16</f>
        <v>6.2320000000000002</v>
      </c>
      <c r="E16">
        <v>0.24</v>
      </c>
      <c r="F16" s="67"/>
    </row>
    <row r="17" spans="2:4" ht="27" customHeight="1" thickTop="1" x14ac:dyDescent="0.25">
      <c r="B17" s="110" t="s">
        <v>775</v>
      </c>
      <c r="C17" s="110"/>
      <c r="D17" s="110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494</vt:i4>
      </vt:variant>
    </vt:vector>
  </HeadingPairs>
  <TitlesOfParts>
    <vt:vector size="494" baseType="lpstr">
      <vt:lpstr>total</vt:lpstr>
      <vt:lpstr>BDD</vt:lpstr>
      <vt:lpstr>NOTE DE COLISAGE</vt:lpstr>
      <vt:lpstr>01</vt:lpstr>
      <vt:lpstr>02</vt:lpstr>
      <vt:lpstr>03</vt:lpstr>
      <vt:lpstr>04</vt:lpstr>
      <vt:lpstr>05</vt:lpstr>
      <vt:lpstr>06</vt:lpstr>
      <vt:lpstr>07</vt:lpstr>
      <vt:lpstr>08</vt:lpstr>
      <vt:lpstr>09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  <vt:lpstr>21</vt:lpstr>
      <vt:lpstr>22</vt:lpstr>
      <vt:lpstr>23</vt:lpstr>
      <vt:lpstr>24</vt:lpstr>
      <vt:lpstr>25</vt:lpstr>
      <vt:lpstr>26</vt:lpstr>
      <vt:lpstr>27</vt:lpstr>
      <vt:lpstr>28</vt:lpstr>
      <vt:lpstr>29</vt:lpstr>
      <vt:lpstr>30</vt:lpstr>
      <vt:lpstr>31</vt:lpstr>
      <vt:lpstr>32</vt:lpstr>
      <vt:lpstr>33</vt:lpstr>
      <vt:lpstr>34</vt:lpstr>
      <vt:lpstr>35</vt:lpstr>
      <vt:lpstr>36</vt:lpstr>
      <vt:lpstr>37</vt:lpstr>
      <vt:lpstr>38</vt:lpstr>
      <vt:lpstr>39</vt:lpstr>
      <vt:lpstr>40</vt:lpstr>
      <vt:lpstr>41</vt:lpstr>
      <vt:lpstr>42</vt:lpstr>
      <vt:lpstr>43</vt:lpstr>
      <vt:lpstr>44</vt:lpstr>
      <vt:lpstr>45</vt:lpstr>
      <vt:lpstr>46</vt:lpstr>
      <vt:lpstr>47</vt:lpstr>
      <vt:lpstr>48</vt:lpstr>
      <vt:lpstr>49</vt:lpstr>
      <vt:lpstr>50</vt:lpstr>
      <vt:lpstr>51</vt:lpstr>
      <vt:lpstr>52</vt:lpstr>
      <vt:lpstr>53</vt:lpstr>
      <vt:lpstr>54</vt:lpstr>
      <vt:lpstr>55</vt:lpstr>
      <vt:lpstr>56</vt:lpstr>
      <vt:lpstr>57</vt:lpstr>
      <vt:lpstr>58</vt:lpstr>
      <vt:lpstr>59</vt:lpstr>
      <vt:lpstr>60</vt:lpstr>
      <vt:lpstr>61</vt:lpstr>
      <vt:lpstr>62</vt:lpstr>
      <vt:lpstr>63</vt:lpstr>
      <vt:lpstr>64</vt:lpstr>
      <vt:lpstr>65</vt:lpstr>
      <vt:lpstr>66</vt:lpstr>
      <vt:lpstr>67</vt:lpstr>
      <vt:lpstr>68</vt:lpstr>
      <vt:lpstr>69</vt:lpstr>
      <vt:lpstr>70</vt:lpstr>
      <vt:lpstr>71</vt:lpstr>
      <vt:lpstr>72</vt:lpstr>
      <vt:lpstr>73</vt:lpstr>
      <vt:lpstr>74</vt:lpstr>
      <vt:lpstr>75</vt:lpstr>
      <vt:lpstr>76</vt:lpstr>
      <vt:lpstr>77</vt:lpstr>
      <vt:lpstr>78</vt:lpstr>
      <vt:lpstr>79</vt:lpstr>
      <vt:lpstr>80</vt:lpstr>
      <vt:lpstr>81</vt:lpstr>
      <vt:lpstr>82</vt:lpstr>
      <vt:lpstr>83</vt:lpstr>
      <vt:lpstr>84</vt:lpstr>
      <vt:lpstr>85</vt:lpstr>
      <vt:lpstr>86</vt:lpstr>
      <vt:lpstr>87</vt:lpstr>
      <vt:lpstr>88</vt:lpstr>
      <vt:lpstr>89</vt:lpstr>
      <vt:lpstr>90</vt:lpstr>
      <vt:lpstr>91</vt:lpstr>
      <vt:lpstr>92</vt:lpstr>
      <vt:lpstr>93</vt:lpstr>
      <vt:lpstr>94</vt:lpstr>
      <vt:lpstr>95</vt:lpstr>
      <vt:lpstr>96</vt:lpstr>
      <vt:lpstr>97</vt:lpstr>
      <vt:lpstr>98</vt:lpstr>
      <vt:lpstr>99</vt:lpstr>
      <vt:lpstr>100</vt:lpstr>
      <vt:lpstr>101</vt:lpstr>
      <vt:lpstr>102</vt:lpstr>
      <vt:lpstr>103</vt:lpstr>
      <vt:lpstr>104</vt:lpstr>
      <vt:lpstr>105</vt:lpstr>
      <vt:lpstr>106</vt:lpstr>
      <vt:lpstr>107</vt:lpstr>
      <vt:lpstr>108</vt:lpstr>
      <vt:lpstr>109</vt:lpstr>
      <vt:lpstr>110</vt:lpstr>
      <vt:lpstr>111</vt:lpstr>
      <vt:lpstr>112</vt:lpstr>
      <vt:lpstr>113</vt:lpstr>
      <vt:lpstr>114</vt:lpstr>
      <vt:lpstr>115</vt:lpstr>
      <vt:lpstr>116</vt:lpstr>
      <vt:lpstr>117</vt:lpstr>
      <vt:lpstr>118</vt:lpstr>
      <vt:lpstr>119</vt:lpstr>
      <vt:lpstr>120</vt:lpstr>
      <vt:lpstr>121</vt:lpstr>
      <vt:lpstr>122</vt:lpstr>
      <vt:lpstr>123</vt:lpstr>
      <vt:lpstr>124</vt:lpstr>
      <vt:lpstr>125</vt:lpstr>
      <vt:lpstr>126</vt:lpstr>
      <vt:lpstr>127</vt:lpstr>
      <vt:lpstr>128</vt:lpstr>
      <vt:lpstr>129</vt:lpstr>
      <vt:lpstr>130</vt:lpstr>
      <vt:lpstr>131</vt:lpstr>
      <vt:lpstr>132</vt:lpstr>
      <vt:lpstr>133</vt:lpstr>
      <vt:lpstr>134</vt:lpstr>
      <vt:lpstr>135</vt:lpstr>
      <vt:lpstr>136</vt:lpstr>
      <vt:lpstr>137</vt:lpstr>
      <vt:lpstr>138</vt:lpstr>
      <vt:lpstr>139</vt:lpstr>
      <vt:lpstr>140</vt:lpstr>
      <vt:lpstr>141</vt:lpstr>
      <vt:lpstr>142</vt:lpstr>
      <vt:lpstr>143</vt:lpstr>
      <vt:lpstr>144</vt:lpstr>
      <vt:lpstr>145</vt:lpstr>
      <vt:lpstr>146</vt:lpstr>
      <vt:lpstr>147</vt:lpstr>
      <vt:lpstr>148</vt:lpstr>
      <vt:lpstr>149</vt:lpstr>
      <vt:lpstr>150</vt:lpstr>
      <vt:lpstr>151</vt:lpstr>
      <vt:lpstr>152</vt:lpstr>
      <vt:lpstr>153</vt:lpstr>
      <vt:lpstr>154</vt:lpstr>
      <vt:lpstr>155</vt:lpstr>
      <vt:lpstr>156</vt:lpstr>
      <vt:lpstr>157</vt:lpstr>
      <vt:lpstr>158</vt:lpstr>
      <vt:lpstr>159</vt:lpstr>
      <vt:lpstr>160</vt:lpstr>
      <vt:lpstr>161</vt:lpstr>
      <vt:lpstr>162</vt:lpstr>
      <vt:lpstr>163</vt:lpstr>
      <vt:lpstr>164</vt:lpstr>
      <vt:lpstr>165</vt:lpstr>
      <vt:lpstr>166</vt:lpstr>
      <vt:lpstr>167</vt:lpstr>
      <vt:lpstr>168</vt:lpstr>
      <vt:lpstr>169</vt:lpstr>
      <vt:lpstr>170</vt:lpstr>
      <vt:lpstr>171</vt:lpstr>
      <vt:lpstr>172</vt:lpstr>
      <vt:lpstr>173</vt:lpstr>
      <vt:lpstr>174</vt:lpstr>
      <vt:lpstr>175</vt:lpstr>
      <vt:lpstr>176</vt:lpstr>
      <vt:lpstr>177</vt:lpstr>
      <vt:lpstr>178</vt:lpstr>
      <vt:lpstr>179</vt:lpstr>
      <vt:lpstr>180</vt:lpstr>
      <vt:lpstr>181</vt:lpstr>
      <vt:lpstr>182</vt:lpstr>
      <vt:lpstr>183</vt:lpstr>
      <vt:lpstr>184</vt:lpstr>
      <vt:lpstr>185</vt:lpstr>
      <vt:lpstr>186</vt:lpstr>
      <vt:lpstr>187</vt:lpstr>
      <vt:lpstr>188</vt:lpstr>
      <vt:lpstr>189</vt:lpstr>
      <vt:lpstr>190</vt:lpstr>
      <vt:lpstr>191</vt:lpstr>
      <vt:lpstr>192</vt:lpstr>
      <vt:lpstr>193</vt:lpstr>
      <vt:lpstr>194</vt:lpstr>
      <vt:lpstr>195</vt:lpstr>
      <vt:lpstr>196</vt:lpstr>
      <vt:lpstr>197</vt:lpstr>
      <vt:lpstr>198</vt:lpstr>
      <vt:lpstr>199</vt:lpstr>
      <vt:lpstr>200</vt:lpstr>
      <vt:lpstr>201</vt:lpstr>
      <vt:lpstr>202</vt:lpstr>
      <vt:lpstr>203</vt:lpstr>
      <vt:lpstr>204</vt:lpstr>
      <vt:lpstr>205</vt:lpstr>
      <vt:lpstr>206</vt:lpstr>
      <vt:lpstr>207</vt:lpstr>
      <vt:lpstr>208</vt:lpstr>
      <vt:lpstr>209</vt:lpstr>
      <vt:lpstr>210</vt:lpstr>
      <vt:lpstr>211</vt:lpstr>
      <vt:lpstr>212</vt:lpstr>
      <vt:lpstr>213</vt:lpstr>
      <vt:lpstr>214</vt:lpstr>
      <vt:lpstr>215</vt:lpstr>
      <vt:lpstr>216</vt:lpstr>
      <vt:lpstr>217</vt:lpstr>
      <vt:lpstr>218</vt:lpstr>
      <vt:lpstr>219</vt:lpstr>
      <vt:lpstr>220</vt:lpstr>
      <vt:lpstr>221</vt:lpstr>
      <vt:lpstr>222</vt:lpstr>
      <vt:lpstr>223</vt:lpstr>
      <vt:lpstr>224</vt:lpstr>
      <vt:lpstr>225</vt:lpstr>
      <vt:lpstr>226</vt:lpstr>
      <vt:lpstr>227</vt:lpstr>
      <vt:lpstr>228</vt:lpstr>
      <vt:lpstr>229</vt:lpstr>
      <vt:lpstr>230</vt:lpstr>
      <vt:lpstr>231</vt:lpstr>
      <vt:lpstr>232</vt:lpstr>
      <vt:lpstr>233</vt:lpstr>
      <vt:lpstr>234</vt:lpstr>
      <vt:lpstr>235</vt:lpstr>
      <vt:lpstr>236</vt:lpstr>
      <vt:lpstr>237</vt:lpstr>
      <vt:lpstr>238</vt:lpstr>
      <vt:lpstr>239</vt:lpstr>
      <vt:lpstr>240</vt:lpstr>
      <vt:lpstr>241</vt:lpstr>
      <vt:lpstr>242</vt:lpstr>
      <vt:lpstr>243</vt:lpstr>
      <vt:lpstr>244</vt:lpstr>
      <vt:lpstr>245</vt:lpstr>
      <vt:lpstr>246</vt:lpstr>
      <vt:lpstr>247</vt:lpstr>
      <vt:lpstr>248</vt:lpstr>
      <vt:lpstr>249</vt:lpstr>
      <vt:lpstr>250</vt:lpstr>
      <vt:lpstr>251</vt:lpstr>
      <vt:lpstr>252</vt:lpstr>
      <vt:lpstr>253</vt:lpstr>
      <vt:lpstr>254</vt:lpstr>
      <vt:lpstr>255</vt:lpstr>
      <vt:lpstr>256</vt:lpstr>
      <vt:lpstr>257</vt:lpstr>
      <vt:lpstr>258</vt:lpstr>
      <vt:lpstr>259</vt:lpstr>
      <vt:lpstr>260</vt:lpstr>
      <vt:lpstr>261</vt:lpstr>
      <vt:lpstr>262</vt:lpstr>
      <vt:lpstr>263</vt:lpstr>
      <vt:lpstr>264</vt:lpstr>
      <vt:lpstr>265</vt:lpstr>
      <vt:lpstr>266</vt:lpstr>
      <vt:lpstr>267</vt:lpstr>
      <vt:lpstr>268</vt:lpstr>
      <vt:lpstr>269</vt:lpstr>
      <vt:lpstr>270</vt:lpstr>
      <vt:lpstr>271</vt:lpstr>
      <vt:lpstr>272</vt:lpstr>
      <vt:lpstr>273</vt:lpstr>
      <vt:lpstr>274</vt:lpstr>
      <vt:lpstr>275</vt:lpstr>
      <vt:lpstr>276</vt:lpstr>
      <vt:lpstr>277</vt:lpstr>
      <vt:lpstr>278</vt:lpstr>
      <vt:lpstr>279</vt:lpstr>
      <vt:lpstr>280</vt:lpstr>
      <vt:lpstr>281</vt:lpstr>
      <vt:lpstr>282</vt:lpstr>
      <vt:lpstr>283</vt:lpstr>
      <vt:lpstr>284</vt:lpstr>
      <vt:lpstr>285</vt:lpstr>
      <vt:lpstr>286</vt:lpstr>
      <vt:lpstr>287</vt:lpstr>
      <vt:lpstr>288</vt:lpstr>
      <vt:lpstr>289</vt:lpstr>
      <vt:lpstr>290</vt:lpstr>
      <vt:lpstr>291</vt:lpstr>
      <vt:lpstr>292</vt:lpstr>
      <vt:lpstr>293</vt:lpstr>
      <vt:lpstr>294</vt:lpstr>
      <vt:lpstr>295</vt:lpstr>
      <vt:lpstr>296</vt:lpstr>
      <vt:lpstr>297</vt:lpstr>
      <vt:lpstr>298</vt:lpstr>
      <vt:lpstr>299</vt:lpstr>
      <vt:lpstr>300</vt:lpstr>
      <vt:lpstr>301</vt:lpstr>
      <vt:lpstr>302</vt:lpstr>
      <vt:lpstr>303</vt:lpstr>
      <vt:lpstr>304</vt:lpstr>
      <vt:lpstr>305</vt:lpstr>
      <vt:lpstr>306</vt:lpstr>
      <vt:lpstr>307</vt:lpstr>
      <vt:lpstr>308</vt:lpstr>
      <vt:lpstr>309</vt:lpstr>
      <vt:lpstr>310</vt:lpstr>
      <vt:lpstr>311</vt:lpstr>
      <vt:lpstr>312</vt:lpstr>
      <vt:lpstr>313</vt:lpstr>
      <vt:lpstr>314</vt:lpstr>
      <vt:lpstr>315</vt:lpstr>
      <vt:lpstr>316</vt:lpstr>
      <vt:lpstr>317</vt:lpstr>
      <vt:lpstr>318</vt:lpstr>
      <vt:lpstr>319</vt:lpstr>
      <vt:lpstr>320</vt:lpstr>
      <vt:lpstr>321</vt:lpstr>
      <vt:lpstr>322</vt:lpstr>
      <vt:lpstr>323</vt:lpstr>
      <vt:lpstr>324</vt:lpstr>
      <vt:lpstr>325</vt:lpstr>
      <vt:lpstr>326</vt:lpstr>
      <vt:lpstr>327</vt:lpstr>
      <vt:lpstr>328</vt:lpstr>
      <vt:lpstr>329</vt:lpstr>
      <vt:lpstr>330</vt:lpstr>
      <vt:lpstr>331</vt:lpstr>
      <vt:lpstr>332</vt:lpstr>
      <vt:lpstr>333</vt:lpstr>
      <vt:lpstr>334</vt:lpstr>
      <vt:lpstr>335</vt:lpstr>
      <vt:lpstr>336</vt:lpstr>
      <vt:lpstr>337</vt:lpstr>
      <vt:lpstr>338</vt:lpstr>
      <vt:lpstr>339</vt:lpstr>
      <vt:lpstr>340</vt:lpstr>
      <vt:lpstr>341</vt:lpstr>
      <vt:lpstr>342</vt:lpstr>
      <vt:lpstr>343</vt:lpstr>
      <vt:lpstr>344</vt:lpstr>
      <vt:lpstr>345</vt:lpstr>
      <vt:lpstr>346</vt:lpstr>
      <vt:lpstr>347</vt:lpstr>
      <vt:lpstr>348</vt:lpstr>
      <vt:lpstr>349</vt:lpstr>
      <vt:lpstr>350</vt:lpstr>
      <vt:lpstr>351</vt:lpstr>
      <vt:lpstr>352</vt:lpstr>
      <vt:lpstr>353</vt:lpstr>
      <vt:lpstr>354</vt:lpstr>
      <vt:lpstr>355</vt:lpstr>
      <vt:lpstr>356</vt:lpstr>
      <vt:lpstr>357</vt:lpstr>
      <vt:lpstr>358</vt:lpstr>
      <vt:lpstr>359</vt:lpstr>
      <vt:lpstr>360</vt:lpstr>
      <vt:lpstr>361</vt:lpstr>
      <vt:lpstr>362</vt:lpstr>
      <vt:lpstr>363</vt:lpstr>
      <vt:lpstr>364</vt:lpstr>
      <vt:lpstr>365</vt:lpstr>
      <vt:lpstr>366</vt:lpstr>
      <vt:lpstr>367</vt:lpstr>
      <vt:lpstr>368</vt:lpstr>
      <vt:lpstr>369</vt:lpstr>
      <vt:lpstr>370</vt:lpstr>
      <vt:lpstr>371</vt:lpstr>
      <vt:lpstr>372</vt:lpstr>
      <vt:lpstr>373</vt:lpstr>
      <vt:lpstr>374</vt:lpstr>
      <vt:lpstr>375</vt:lpstr>
      <vt:lpstr>376</vt:lpstr>
      <vt:lpstr>377</vt:lpstr>
      <vt:lpstr>378</vt:lpstr>
      <vt:lpstr>379</vt:lpstr>
      <vt:lpstr>380</vt:lpstr>
      <vt:lpstr>381</vt:lpstr>
      <vt:lpstr>382</vt:lpstr>
      <vt:lpstr>383</vt:lpstr>
      <vt:lpstr>384</vt:lpstr>
      <vt:lpstr>385</vt:lpstr>
      <vt:lpstr>386</vt:lpstr>
      <vt:lpstr>387</vt:lpstr>
      <vt:lpstr>388</vt:lpstr>
      <vt:lpstr>389</vt:lpstr>
      <vt:lpstr>390</vt:lpstr>
      <vt:lpstr>391</vt:lpstr>
      <vt:lpstr>392</vt:lpstr>
      <vt:lpstr>393</vt:lpstr>
      <vt:lpstr>394</vt:lpstr>
      <vt:lpstr>395</vt:lpstr>
      <vt:lpstr>396</vt:lpstr>
      <vt:lpstr>397</vt:lpstr>
      <vt:lpstr>398</vt:lpstr>
      <vt:lpstr>399</vt:lpstr>
      <vt:lpstr>400</vt:lpstr>
      <vt:lpstr>401</vt:lpstr>
      <vt:lpstr>402</vt:lpstr>
      <vt:lpstr>403</vt:lpstr>
      <vt:lpstr>404</vt:lpstr>
      <vt:lpstr>405</vt:lpstr>
      <vt:lpstr>406</vt:lpstr>
      <vt:lpstr>407</vt:lpstr>
      <vt:lpstr>408</vt:lpstr>
      <vt:lpstr>409</vt:lpstr>
      <vt:lpstr>410</vt:lpstr>
      <vt:lpstr>411</vt:lpstr>
      <vt:lpstr>412</vt:lpstr>
      <vt:lpstr>413</vt:lpstr>
      <vt:lpstr>414</vt:lpstr>
      <vt:lpstr>415</vt:lpstr>
      <vt:lpstr>416</vt:lpstr>
      <vt:lpstr>417</vt:lpstr>
      <vt:lpstr>418</vt:lpstr>
      <vt:lpstr>419</vt:lpstr>
      <vt:lpstr>420</vt:lpstr>
      <vt:lpstr>421</vt:lpstr>
      <vt:lpstr>422</vt:lpstr>
      <vt:lpstr>423</vt:lpstr>
      <vt:lpstr>424</vt:lpstr>
      <vt:lpstr>425</vt:lpstr>
      <vt:lpstr>426</vt:lpstr>
      <vt:lpstr>427</vt:lpstr>
      <vt:lpstr>428</vt:lpstr>
      <vt:lpstr>429</vt:lpstr>
      <vt:lpstr>430</vt:lpstr>
      <vt:lpstr>431</vt:lpstr>
      <vt:lpstr>432</vt:lpstr>
      <vt:lpstr>433</vt:lpstr>
      <vt:lpstr>434</vt:lpstr>
      <vt:lpstr>435</vt:lpstr>
      <vt:lpstr>436</vt:lpstr>
      <vt:lpstr>437</vt:lpstr>
      <vt:lpstr>438</vt:lpstr>
      <vt:lpstr>439</vt:lpstr>
      <vt:lpstr>440</vt:lpstr>
      <vt:lpstr>441</vt:lpstr>
      <vt:lpstr>442</vt:lpstr>
      <vt:lpstr>443</vt:lpstr>
      <vt:lpstr>444</vt:lpstr>
      <vt:lpstr>445</vt:lpstr>
      <vt:lpstr>446</vt:lpstr>
      <vt:lpstr>447</vt:lpstr>
      <vt:lpstr>448</vt:lpstr>
      <vt:lpstr>449</vt:lpstr>
      <vt:lpstr>450</vt:lpstr>
      <vt:lpstr>451</vt:lpstr>
      <vt:lpstr>452</vt:lpstr>
      <vt:lpstr>453</vt:lpstr>
      <vt:lpstr>454</vt:lpstr>
      <vt:lpstr>455</vt:lpstr>
      <vt:lpstr>456</vt:lpstr>
      <vt:lpstr>457</vt:lpstr>
      <vt:lpstr>458</vt:lpstr>
      <vt:lpstr>459</vt:lpstr>
      <vt:lpstr>460</vt:lpstr>
      <vt:lpstr>461</vt:lpstr>
      <vt:lpstr>462</vt:lpstr>
      <vt:lpstr>463</vt:lpstr>
      <vt:lpstr>464</vt:lpstr>
      <vt:lpstr>465</vt:lpstr>
      <vt:lpstr>466</vt:lpstr>
      <vt:lpstr>467</vt:lpstr>
      <vt:lpstr>468</vt:lpstr>
      <vt:lpstr>469</vt:lpstr>
      <vt:lpstr>470</vt:lpstr>
      <vt:lpstr>471</vt:lpstr>
      <vt:lpstr>472</vt:lpstr>
      <vt:lpstr>473</vt:lpstr>
      <vt:lpstr>474</vt:lpstr>
      <vt:lpstr>475</vt:lpstr>
      <vt:lpstr>476</vt:lpstr>
      <vt:lpstr>477</vt:lpstr>
      <vt:lpstr>478</vt:lpstr>
      <vt:lpstr>479</vt:lpstr>
      <vt:lpstr>480</vt:lpstr>
      <vt:lpstr>481</vt:lpstr>
      <vt:lpstr>482</vt:lpstr>
      <vt:lpstr>483</vt:lpstr>
      <vt:lpstr>484</vt:lpstr>
      <vt:lpstr>485</vt:lpstr>
      <vt:lpstr>486</vt:lpstr>
      <vt:lpstr>487</vt:lpstr>
      <vt:lpstr>488</vt:lpstr>
      <vt:lpstr>489</vt:lpstr>
      <vt:lpstr>490</vt:lpstr>
      <vt:lpstr>491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Raouf</dc:creator>
  <cp:lastModifiedBy>h2so4</cp:lastModifiedBy>
  <cp:lastPrinted>2019-06-18T09:10:58Z</cp:lastPrinted>
  <dcterms:created xsi:type="dcterms:W3CDTF">2018-11-09T12:04:42Z</dcterms:created>
  <dcterms:modified xsi:type="dcterms:W3CDTF">2019-07-12T14:15:15Z</dcterms:modified>
</cp:coreProperties>
</file>