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60" windowWidth="9255" windowHeight="8670"/>
  </bookViews>
  <sheets>
    <sheet name="Feuil1" sheetId="2" r:id="rId1"/>
    <sheet name="xl_DCF_History" sheetId="5" state="veryHidden" r:id="rId2"/>
    <sheet name="Classified as UnClassified" sheetId="6" state="hidden" r:id="rId3"/>
  </sheets>
  <functionGroups/>
  <definedNames>
    <definedName name="indexation">#REF!</definedName>
    <definedName name="rubrique">Feuil1!$D$4:$M$4</definedName>
    <definedName name="RUBRIQUES">Feuil1!$D$4:$Q$4</definedName>
    <definedName name="Rubriquess">Feuil1!$C$4:$Q$4</definedName>
    <definedName name="TOOL">Feuil1!$B$4:$B$31</definedName>
  </definedNames>
  <calcPr calcId="125725"/>
</workbook>
</file>

<file path=xl/calcChain.xml><?xml version="1.0" encoding="utf-8"?>
<calcChain xmlns="http://schemas.openxmlformats.org/spreadsheetml/2006/main">
  <c r="J6" i="2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5"/>
  <c r="I34"/>
  <c r="K7" s="1"/>
  <c r="D3"/>
  <c r="R5"/>
  <c r="D1" l="1"/>
  <c r="K5"/>
  <c r="K30"/>
  <c r="K28"/>
  <c r="K26"/>
  <c r="K24"/>
  <c r="K22"/>
  <c r="K20"/>
  <c r="K18"/>
  <c r="K16"/>
  <c r="K14"/>
  <c r="K12"/>
  <c r="K10"/>
  <c r="K8"/>
  <c r="K6"/>
  <c r="K31"/>
  <c r="K29"/>
  <c r="K27"/>
  <c r="K25"/>
  <c r="K23"/>
  <c r="K21"/>
  <c r="K19"/>
  <c r="K17"/>
  <c r="K15"/>
  <c r="K13"/>
  <c r="K11"/>
  <c r="K9"/>
  <c r="D2"/>
</calcChain>
</file>

<file path=xl/sharedStrings.xml><?xml version="1.0" encoding="utf-8"?>
<sst xmlns="http://schemas.openxmlformats.org/spreadsheetml/2006/main" count="201" uniqueCount="154">
  <si>
    <t>Unité Dévalidé</t>
  </si>
  <si>
    <t>Rcp Disqual + Motifs</t>
  </si>
  <si>
    <t>Rang</t>
  </si>
  <si>
    <t>%</t>
  </si>
  <si>
    <t>resist 1</t>
  </si>
  <si>
    <t>resist 2</t>
  </si>
  <si>
    <t>resist 3</t>
  </si>
  <si>
    <t>resist 4</t>
  </si>
  <si>
    <t>resist 5</t>
  </si>
  <si>
    <t>resist 6</t>
  </si>
  <si>
    <t>resist 7</t>
  </si>
  <si>
    <t>resist 8</t>
  </si>
  <si>
    <t>resist 9</t>
  </si>
  <si>
    <t>resist 10</t>
  </si>
  <si>
    <t>resist 11</t>
  </si>
  <si>
    <t>resist 13</t>
  </si>
  <si>
    <t>resist 14</t>
  </si>
  <si>
    <t>resist 15</t>
  </si>
  <si>
    <t>resist 16</t>
  </si>
  <si>
    <t>resist 17</t>
  </si>
  <si>
    <t>resist 18</t>
  </si>
  <si>
    <t>resist 19</t>
  </si>
  <si>
    <t>resist 20</t>
  </si>
  <si>
    <t>resist 21</t>
  </si>
  <si>
    <t>resist 23</t>
  </si>
  <si>
    <t>resist 24</t>
  </si>
  <si>
    <t>resist 25</t>
  </si>
  <si>
    <t>resist 26</t>
  </si>
  <si>
    <t>resist 27</t>
  </si>
  <si>
    <t>disk1</t>
  </si>
  <si>
    <t>disk2</t>
  </si>
  <si>
    <t>disk3</t>
  </si>
  <si>
    <t>disk4</t>
  </si>
  <si>
    <t>disk5</t>
  </si>
  <si>
    <t>disk6</t>
  </si>
  <si>
    <t>disk7</t>
  </si>
  <si>
    <t>disk8</t>
  </si>
  <si>
    <t>disk9</t>
  </si>
  <si>
    <t>disk10</t>
  </si>
  <si>
    <t>disk11</t>
  </si>
  <si>
    <t>disk12</t>
  </si>
  <si>
    <t>disk13</t>
  </si>
  <si>
    <t>disk14</t>
  </si>
  <si>
    <t>disk15</t>
  </si>
  <si>
    <t>disk16</t>
  </si>
  <si>
    <t>disk17</t>
  </si>
  <si>
    <t>disk18</t>
  </si>
  <si>
    <t>disk19</t>
  </si>
  <si>
    <t>disk20</t>
  </si>
  <si>
    <t>disk21</t>
  </si>
  <si>
    <t>disk22</t>
  </si>
  <si>
    <t>disk23</t>
  </si>
  <si>
    <t>disk24</t>
  </si>
  <si>
    <t>disk25</t>
  </si>
  <si>
    <t>disk26</t>
  </si>
  <si>
    <t>disk27</t>
  </si>
  <si>
    <t>techop1</t>
  </si>
  <si>
    <t>techop2</t>
  </si>
  <si>
    <t>techop3</t>
  </si>
  <si>
    <t>techop4</t>
  </si>
  <si>
    <t>techop5</t>
  </si>
  <si>
    <t>techop6</t>
  </si>
  <si>
    <t>techop7</t>
  </si>
  <si>
    <t>techop8</t>
  </si>
  <si>
    <t>techop9</t>
  </si>
  <si>
    <t>techop10</t>
  </si>
  <si>
    <t>techop11</t>
  </si>
  <si>
    <t>techop12</t>
  </si>
  <si>
    <t>techop13</t>
  </si>
  <si>
    <t>techop14</t>
  </si>
  <si>
    <t>techop15</t>
  </si>
  <si>
    <t>techop16</t>
  </si>
  <si>
    <t>techop17</t>
  </si>
  <si>
    <t>techop18</t>
  </si>
  <si>
    <t>techop19</t>
  </si>
  <si>
    <t>techop20</t>
  </si>
  <si>
    <t>techop21</t>
  </si>
  <si>
    <t>techop22</t>
  </si>
  <si>
    <t>techop23</t>
  </si>
  <si>
    <t>techop24</t>
  </si>
  <si>
    <t>techop25</t>
  </si>
  <si>
    <t>techop26</t>
  </si>
  <si>
    <t>techop27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</si>
  <si>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</si>
  <si>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</si>
  <si>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</si>
  <si>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</si>
  <si>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</si>
  <si>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</si>
  <si>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</si>
  <si>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</si>
  <si>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Info Technique</t>
  </si>
  <si>
    <t>OVL</t>
  </si>
  <si>
    <t>Pb Unif</t>
  </si>
  <si>
    <t>Limité depuis install</t>
  </si>
  <si>
    <t>Uniquement</t>
  </si>
  <si>
    <t>CLINAME</t>
  </si>
  <si>
    <t>DATETIME</t>
  </si>
  <si>
    <t>DONEBY</t>
  </si>
  <si>
    <t>IPADDRESS</t>
  </si>
  <si>
    <t>APPVER</t>
  </si>
  <si>
    <t>RANDOM</t>
  </si>
  <si>
    <t>CHECKSUM</t>
  </si>
  <si>
    <t>ၢၻၐၹၮႀႀၶၳၶၲၱ</t>
  </si>
  <si>
    <t>၀ြ၄ြဿွှ၂ိိ၆၇ဿွ၎ၚိဵၔၚၡးှ၇ွံ</t>
  </si>
  <si>
    <t>ၠၡၩၑၮၻၶၲၹိၴၿၶၺၮႂၱ</t>
  </si>
  <si>
    <t>ၟၜၢွ၁ဿ၆ှ</t>
  </si>
  <si>
    <t>၁ျွျဿျွ</t>
  </si>
  <si>
    <t>Item</t>
  </si>
  <si>
    <t>Install</t>
  </si>
  <si>
    <t>Résultat  = Choix Unique  = jonction abscisse ordonnee</t>
  </si>
  <si>
    <t>MCONCAT Réponse Multiple selon colonne B = rapporte toute les valeurs de C à Q</t>
  </si>
  <si>
    <t>ak1</t>
  </si>
  <si>
    <t>ak2</t>
  </si>
  <si>
    <t>ak3</t>
  </si>
  <si>
    <t>ak4</t>
  </si>
  <si>
    <t>ak5</t>
  </si>
  <si>
    <t>ak6</t>
  </si>
  <si>
    <t>ak7</t>
  </si>
  <si>
    <t>ak8</t>
  </si>
  <si>
    <t>ak9</t>
  </si>
  <si>
    <t>ak10</t>
  </si>
  <si>
    <t>ak11</t>
  </si>
  <si>
    <t>ak12</t>
  </si>
  <si>
    <t>ak13</t>
  </si>
  <si>
    <t>ak14</t>
  </si>
  <si>
    <t>ak15</t>
  </si>
  <si>
    <t>ak16</t>
  </si>
  <si>
    <t>ak17</t>
  </si>
  <si>
    <t>ak18</t>
  </si>
  <si>
    <t>ak19</t>
  </si>
  <si>
    <t>ak20</t>
  </si>
  <si>
    <t>ak21</t>
  </si>
  <si>
    <t>ak22</t>
  </si>
  <si>
    <t>ak23</t>
  </si>
  <si>
    <t>ak24</t>
  </si>
  <si>
    <t>ak25</t>
  </si>
  <si>
    <t>ak26</t>
  </si>
  <si>
    <t>ak27</t>
  </si>
  <si>
    <t>Mconcat</t>
  </si>
  <si>
    <t>Mconcat raporte tous les item de C a Q  voir D2</t>
  </si>
  <si>
    <t>Sconcat Réponse Multiple selon colonne B = rapporte toute les valeurs de C à Q</t>
  </si>
  <si>
    <t>resist 12</t>
  </si>
  <si>
    <t>resist 22</t>
  </si>
  <si>
    <t>a1</t>
  </si>
  <si>
    <t>eew</t>
  </si>
  <si>
    <t>Tech</t>
  </si>
  <si>
    <t>Score</t>
  </si>
  <si>
    <t>abscence</t>
  </si>
  <si>
    <t xml:space="preserve">polyvalent </t>
  </si>
  <si>
    <t>en formation polyvalence</t>
  </si>
  <si>
    <t>Cp</t>
  </si>
  <si>
    <t>formation</t>
  </si>
  <si>
    <t>telephone dect</t>
  </si>
</sst>
</file>

<file path=xl/styles.xml><?xml version="1.0" encoding="utf-8"?>
<styleSheet xmlns="http://schemas.openxmlformats.org/spreadsheetml/2006/main">
  <numFmts count="1">
    <numFmt numFmtId="164" formatCode="[$-10000455]0"/>
  </numFmts>
  <fonts count="2">
    <font>
      <sz val="11"/>
      <color theme="1"/>
      <name val="Calibri"/>
      <family val="2"/>
      <scheme val="minor"/>
    </font>
    <font>
      <sz val="11"/>
      <color rgb="FF002060"/>
      <name val="Bodoni MT"/>
      <family val="1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4" borderId="2" xfId="0" applyFont="1" applyFill="1" applyBorder="1" applyAlignment="1" applyProtection="1">
      <alignment horizontal="center"/>
      <protection locked="0"/>
    </xf>
    <xf numFmtId="9" fontId="0" fillId="0" borderId="2" xfId="0" applyNumberForma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164" fontId="0" fillId="0" borderId="0" xfId="0" applyNumberFormat="1"/>
    <xf numFmtId="0" fontId="0" fillId="2" borderId="4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6" borderId="1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0" fillId="5" borderId="1" xfId="0" applyFill="1" applyBorder="1" applyAlignment="1">
      <alignment horizontal="left"/>
    </xf>
    <xf numFmtId="0" fontId="0" fillId="5" borderId="0" xfId="0" applyFill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CC"/>
      <color rgb="FFAEEE7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34"/>
  <sheetViews>
    <sheetView showGridLines="0" tabSelected="1" zoomScale="85" zoomScaleNormal="85" workbookViewId="0">
      <selection activeCell="D2" sqref="D2"/>
    </sheetView>
  </sheetViews>
  <sheetFormatPr defaultColWidth="11.42578125" defaultRowHeight="15"/>
  <cols>
    <col min="1" max="1" width="11.42578125" style="1"/>
    <col min="2" max="2" width="21" style="1" customWidth="1"/>
    <col min="3" max="3" width="6.5703125" style="1" customWidth="1"/>
    <col min="4" max="4" width="81.140625" style="1" customWidth="1"/>
    <col min="5" max="5" width="11.140625" style="1" customWidth="1"/>
    <col min="6" max="6" width="13.7109375" style="1" customWidth="1"/>
    <col min="7" max="7" width="14.5703125" style="1" customWidth="1"/>
    <col min="8" max="8" width="24.7109375" style="1" customWidth="1"/>
    <col min="9" max="9" width="17.140625" style="1" customWidth="1"/>
    <col min="10" max="12" width="11.42578125" style="1"/>
    <col min="13" max="16" width="16.7109375" style="1" customWidth="1"/>
    <col min="17" max="17" width="21.5703125" style="1" customWidth="1"/>
    <col min="18" max="24" width="16.7109375" style="1" customWidth="1"/>
    <col min="25" max="16384" width="11.42578125" style="1"/>
  </cols>
  <sheetData>
    <row r="1" spans="1:24">
      <c r="A1" s="1" t="s">
        <v>112</v>
      </c>
      <c r="B1" s="1" t="s">
        <v>95</v>
      </c>
      <c r="D1" s="12" t="str">
        <f>VLOOKUP(A1,B5:Q31,MATCH(B1,B4:Q4,0),0)</f>
        <v>Mconcat raporte tous les item de C a Q  voir D2</v>
      </c>
      <c r="E1" s="13" t="s">
        <v>110</v>
      </c>
      <c r="F1" s="14"/>
      <c r="G1" s="14"/>
      <c r="H1" s="14"/>
      <c r="I1" s="14"/>
      <c r="J1" s="14"/>
      <c r="K1" s="14"/>
    </row>
    <row r="2" spans="1:24" ht="15.75" thickBot="1">
      <c r="D2" s="11" t="e">
        <f ca="1">IF(B1="uniquement",MCONCAT(OFFSET(C4,MATCH(A1,B5:B31,0),,,15)," ► "),VLOOKUP(A1,B5:Q31,MATCH(B1,B4:Q4,0),0))</f>
        <v>#NAME?</v>
      </c>
      <c r="E2" s="15" t="s">
        <v>111</v>
      </c>
      <c r="F2" s="16"/>
      <c r="G2" s="16"/>
      <c r="H2" s="16"/>
    </row>
    <row r="3" spans="1:24" ht="15.75" thickBot="1">
      <c r="D3" s="10" t="str">
        <f ca="1">IF(B1="uniquement",SCONCAT(OFFSET(C5,MATCH(A1,B5:B31,0)-1,,,15)," ► "),VLOOKUP(A1,B5:Q31,MATCH(B1,B5:Q5,0),0))</f>
        <v xml:space="preserve">Mconcat raporte tous les item de C a Q  voir D2 ► resist 1 ► disk1 ► 2 ► techop1 ► 1200 ► 9 ► 3.18648928542978E-02 ► Lundi ► </v>
      </c>
      <c r="E3" s="17" t="s">
        <v>141</v>
      </c>
      <c r="F3" s="18"/>
      <c r="G3" s="18"/>
      <c r="H3" s="18"/>
    </row>
    <row r="4" spans="1:24">
      <c r="B4" s="3" t="s">
        <v>108</v>
      </c>
      <c r="C4" s="3" t="s">
        <v>95</v>
      </c>
      <c r="D4" s="4" t="s">
        <v>109</v>
      </c>
      <c r="E4" s="4" t="s">
        <v>1</v>
      </c>
      <c r="F4" s="4" t="s">
        <v>0</v>
      </c>
      <c r="G4" s="4" t="s">
        <v>145</v>
      </c>
      <c r="H4" s="4" t="s">
        <v>146</v>
      </c>
      <c r="I4" s="4" t="s">
        <v>147</v>
      </c>
      <c r="J4" s="4" t="s">
        <v>2</v>
      </c>
      <c r="K4" s="4" t="s">
        <v>3</v>
      </c>
      <c r="L4" s="4" t="s">
        <v>148</v>
      </c>
      <c r="M4" s="4" t="s">
        <v>91</v>
      </c>
      <c r="N4" s="4" t="s">
        <v>151</v>
      </c>
      <c r="O4" s="4" t="s">
        <v>92</v>
      </c>
      <c r="P4" s="4" t="s">
        <v>152</v>
      </c>
      <c r="Q4" s="4" t="s">
        <v>153</v>
      </c>
      <c r="R4" s="2"/>
      <c r="S4" s="2"/>
      <c r="T4" s="2"/>
      <c r="U4" s="2"/>
      <c r="V4" s="2"/>
      <c r="W4" s="2"/>
      <c r="X4" s="2"/>
    </row>
    <row r="5" spans="1:24">
      <c r="B5" s="5" t="s">
        <v>112</v>
      </c>
      <c r="C5" s="6" t="s">
        <v>140</v>
      </c>
      <c r="D5" s="4" t="s">
        <v>4</v>
      </c>
      <c r="E5" s="4" t="s">
        <v>29</v>
      </c>
      <c r="F5" s="4"/>
      <c r="G5" s="4">
        <v>2</v>
      </c>
      <c r="H5" s="4" t="s">
        <v>56</v>
      </c>
      <c r="I5" s="4">
        <v>1200</v>
      </c>
      <c r="J5" s="4">
        <f>RANK(I5,$I$5:$I$31)</f>
        <v>9</v>
      </c>
      <c r="K5" s="7">
        <f>I5/$I$34</f>
        <v>3.1864892854297777E-2</v>
      </c>
      <c r="L5" s="4" t="s">
        <v>84</v>
      </c>
      <c r="M5" s="4"/>
      <c r="N5" s="8"/>
      <c r="O5" s="4"/>
      <c r="P5" s="4"/>
      <c r="Q5" s="4"/>
      <c r="R5" s="2" t="str">
        <f>SCONCAT(B5:Q5)</f>
        <v xml:space="preserve">ak1, Mconcat raporte tous les item de C a Q  voir D2, resist 1, disk1, 2, techop1, 1200, 9, 3.18648928542978E-02, Lundi, </v>
      </c>
      <c r="S5" s="2"/>
      <c r="T5" s="2"/>
      <c r="U5" s="2"/>
      <c r="V5" s="2"/>
      <c r="W5" s="2"/>
      <c r="X5" s="2"/>
    </row>
    <row r="6" spans="1:24">
      <c r="B6" s="5" t="s">
        <v>113</v>
      </c>
      <c r="C6" s="6" t="s">
        <v>139</v>
      </c>
      <c r="D6" s="4" t="s">
        <v>5</v>
      </c>
      <c r="E6" s="4" t="s">
        <v>30</v>
      </c>
      <c r="F6" s="4"/>
      <c r="G6" s="4">
        <v>3</v>
      </c>
      <c r="H6" s="4" t="s">
        <v>57</v>
      </c>
      <c r="I6" s="4">
        <v>455</v>
      </c>
      <c r="J6" s="4">
        <f t="shared" ref="J6:J31" si="0">RANK(I6,$I$5:$I$31)</f>
        <v>20</v>
      </c>
      <c r="K6" s="7">
        <f t="shared" ref="K6:K31" si="1">I6/$I$34</f>
        <v>1.2082105207254574E-2</v>
      </c>
      <c r="L6" s="4" t="s">
        <v>85</v>
      </c>
      <c r="M6" s="4"/>
      <c r="N6" s="8"/>
      <c r="O6" s="4"/>
      <c r="P6" s="4"/>
      <c r="Q6" s="4"/>
      <c r="R6" s="2"/>
      <c r="S6" s="2"/>
      <c r="T6" s="2"/>
      <c r="U6" s="2"/>
      <c r="V6" s="2"/>
      <c r="W6" s="2"/>
      <c r="X6" s="2"/>
    </row>
    <row r="7" spans="1:24">
      <c r="B7" s="5" t="s">
        <v>114</v>
      </c>
      <c r="C7" s="6" t="s">
        <v>139</v>
      </c>
      <c r="D7" s="4" t="s">
        <v>6</v>
      </c>
      <c r="E7" s="4" t="s">
        <v>31</v>
      </c>
      <c r="F7" s="4"/>
      <c r="G7" s="4">
        <v>4</v>
      </c>
      <c r="H7" s="4" t="s">
        <v>58</v>
      </c>
      <c r="I7" s="4">
        <v>89</v>
      </c>
      <c r="J7" s="4">
        <f t="shared" si="0"/>
        <v>27</v>
      </c>
      <c r="K7" s="7">
        <f t="shared" si="1"/>
        <v>2.3633128866937516E-3</v>
      </c>
      <c r="L7" s="4" t="s">
        <v>86</v>
      </c>
      <c r="M7" s="4"/>
      <c r="N7" s="8"/>
      <c r="O7" s="4"/>
      <c r="P7" s="4"/>
      <c r="Q7" s="4"/>
      <c r="R7" s="2"/>
      <c r="S7" s="2"/>
      <c r="T7" s="2"/>
      <c r="U7" s="2"/>
      <c r="V7" s="2"/>
      <c r="W7" s="2"/>
      <c r="X7" s="2"/>
    </row>
    <row r="8" spans="1:24">
      <c r="B8" s="5" t="s">
        <v>115</v>
      </c>
      <c r="C8" s="6" t="s">
        <v>139</v>
      </c>
      <c r="D8" s="4" t="s">
        <v>7</v>
      </c>
      <c r="E8" s="4" t="s">
        <v>32</v>
      </c>
      <c r="F8" s="4"/>
      <c r="G8" s="4">
        <v>1</v>
      </c>
      <c r="H8" s="4" t="s">
        <v>59</v>
      </c>
      <c r="I8" s="4">
        <v>156</v>
      </c>
      <c r="J8" s="4">
        <f t="shared" si="0"/>
        <v>25</v>
      </c>
      <c r="K8" s="7">
        <f t="shared" si="1"/>
        <v>4.1424360710587112E-3</v>
      </c>
      <c r="L8" s="4" t="s">
        <v>87</v>
      </c>
      <c r="M8" s="4"/>
      <c r="N8" s="8"/>
      <c r="O8" s="4"/>
      <c r="P8" s="4"/>
      <c r="Q8" s="4"/>
      <c r="R8" s="2"/>
      <c r="S8" s="2"/>
      <c r="T8" s="2"/>
      <c r="U8" s="2"/>
      <c r="V8" s="2"/>
      <c r="W8" s="2"/>
      <c r="X8" s="2"/>
    </row>
    <row r="9" spans="1:24">
      <c r="B9" s="5" t="s">
        <v>116</v>
      </c>
      <c r="C9" s="6" t="s">
        <v>139</v>
      </c>
      <c r="D9" s="4" t="s">
        <v>8</v>
      </c>
      <c r="E9" s="4" t="s">
        <v>33</v>
      </c>
      <c r="F9" s="4"/>
      <c r="G9" s="4">
        <v>2</v>
      </c>
      <c r="H9" s="4" t="s">
        <v>60</v>
      </c>
      <c r="I9" s="4">
        <v>4566</v>
      </c>
      <c r="J9" s="4">
        <f t="shared" si="0"/>
        <v>2</v>
      </c>
      <c r="K9" s="7">
        <f t="shared" si="1"/>
        <v>0.12124591731060304</v>
      </c>
      <c r="L9" s="4" t="s">
        <v>88</v>
      </c>
      <c r="M9" s="4"/>
      <c r="N9" s="8"/>
      <c r="O9" s="4"/>
      <c r="P9" s="4"/>
      <c r="Q9" s="4"/>
      <c r="R9" s="2"/>
      <c r="S9" s="2"/>
      <c r="T9" s="2"/>
      <c r="U9" s="2"/>
      <c r="V9" s="2"/>
      <c r="W9" s="2"/>
      <c r="X9" s="2"/>
    </row>
    <row r="10" spans="1:24">
      <c r="B10" s="5" t="s">
        <v>117</v>
      </c>
      <c r="C10" s="6" t="s">
        <v>139</v>
      </c>
      <c r="D10" s="4" t="s">
        <v>9</v>
      </c>
      <c r="E10" s="4" t="s">
        <v>34</v>
      </c>
      <c r="F10" s="4"/>
      <c r="G10" s="4">
        <v>2</v>
      </c>
      <c r="H10" s="4" t="s">
        <v>61</v>
      </c>
      <c r="I10" s="4">
        <v>788</v>
      </c>
      <c r="J10" s="4">
        <f t="shared" si="0"/>
        <v>16</v>
      </c>
      <c r="K10" s="7">
        <f t="shared" si="1"/>
        <v>2.0924612974322208E-2</v>
      </c>
      <c r="L10" s="4" t="s">
        <v>89</v>
      </c>
      <c r="M10" s="4"/>
      <c r="N10" s="8"/>
      <c r="O10" s="4"/>
      <c r="P10" s="4"/>
      <c r="Q10" s="4"/>
      <c r="R10" s="2"/>
      <c r="S10" s="2"/>
      <c r="T10" s="2"/>
      <c r="U10" s="2"/>
      <c r="V10" s="2"/>
      <c r="W10" s="2"/>
      <c r="X10" s="2"/>
    </row>
    <row r="11" spans="1:24">
      <c r="B11" s="5" t="s">
        <v>118</v>
      </c>
      <c r="C11" s="6" t="s">
        <v>139</v>
      </c>
      <c r="D11" s="4" t="s">
        <v>10</v>
      </c>
      <c r="E11" s="4" t="s">
        <v>35</v>
      </c>
      <c r="F11" s="4"/>
      <c r="G11" s="4">
        <v>3</v>
      </c>
      <c r="H11" s="4" t="s">
        <v>62</v>
      </c>
      <c r="I11" s="4">
        <v>564</v>
      </c>
      <c r="J11" s="4">
        <f t="shared" si="0"/>
        <v>18</v>
      </c>
      <c r="K11" s="7">
        <f t="shared" si="1"/>
        <v>1.4976499641519956E-2</v>
      </c>
      <c r="L11" s="4" t="s">
        <v>90</v>
      </c>
      <c r="M11" s="4"/>
      <c r="N11" s="8"/>
      <c r="O11" s="4"/>
      <c r="P11" s="4"/>
      <c r="Q11" s="4"/>
      <c r="R11" s="2"/>
      <c r="S11" s="2"/>
      <c r="T11" s="2"/>
      <c r="U11" s="2"/>
      <c r="V11" s="2"/>
      <c r="W11" s="2"/>
      <c r="X11" s="2"/>
    </row>
    <row r="12" spans="1:24">
      <c r="B12" s="5" t="s">
        <v>119</v>
      </c>
      <c r="C12" s="6" t="s">
        <v>139</v>
      </c>
      <c r="D12" s="4" t="s">
        <v>11</v>
      </c>
      <c r="E12" s="4" t="s">
        <v>36</v>
      </c>
      <c r="F12" s="4"/>
      <c r="G12" s="4">
        <v>4</v>
      </c>
      <c r="H12" s="4" t="s">
        <v>63</v>
      </c>
      <c r="I12" s="4">
        <v>455</v>
      </c>
      <c r="J12" s="4">
        <f t="shared" si="0"/>
        <v>20</v>
      </c>
      <c r="K12" s="7">
        <f t="shared" si="1"/>
        <v>1.2082105207254574E-2</v>
      </c>
      <c r="L12" s="4" t="s">
        <v>84</v>
      </c>
      <c r="M12" s="4"/>
      <c r="N12" s="8"/>
      <c r="O12" s="4"/>
      <c r="P12" s="4"/>
      <c r="Q12" s="4"/>
      <c r="R12" s="2"/>
      <c r="S12" s="2"/>
      <c r="T12" s="2"/>
      <c r="U12" s="2"/>
      <c r="V12" s="2"/>
      <c r="W12" s="2"/>
      <c r="X12" s="2"/>
    </row>
    <row r="13" spans="1:24">
      <c r="B13" s="5" t="s">
        <v>120</v>
      </c>
      <c r="C13" s="6" t="s">
        <v>139</v>
      </c>
      <c r="D13" s="4" t="s">
        <v>12</v>
      </c>
      <c r="E13" s="4" t="s">
        <v>37</v>
      </c>
      <c r="F13" s="4"/>
      <c r="G13" s="4">
        <v>1</v>
      </c>
      <c r="H13" s="4" t="s">
        <v>64</v>
      </c>
      <c r="I13" s="4">
        <v>96</v>
      </c>
      <c r="J13" s="4">
        <f t="shared" si="0"/>
        <v>26</v>
      </c>
      <c r="K13" s="7">
        <f t="shared" si="1"/>
        <v>2.5491914283438223E-3</v>
      </c>
      <c r="L13" s="4" t="s">
        <v>85</v>
      </c>
      <c r="M13" s="4"/>
      <c r="N13" s="8"/>
      <c r="O13" s="4"/>
      <c r="P13" s="4"/>
      <c r="Q13" s="4"/>
      <c r="R13" s="2"/>
      <c r="S13" s="2"/>
      <c r="T13" s="2"/>
      <c r="U13" s="2"/>
      <c r="V13" s="2"/>
      <c r="W13" s="2"/>
      <c r="X13" s="2"/>
    </row>
    <row r="14" spans="1:24">
      <c r="B14" s="5" t="s">
        <v>121</v>
      </c>
      <c r="C14" s="6" t="s">
        <v>139</v>
      </c>
      <c r="D14" s="4" t="s">
        <v>13</v>
      </c>
      <c r="E14" s="4" t="s">
        <v>38</v>
      </c>
      <c r="F14" s="4"/>
      <c r="G14" s="4">
        <v>2</v>
      </c>
      <c r="H14" s="4" t="s">
        <v>65</v>
      </c>
      <c r="I14" s="4">
        <v>789</v>
      </c>
      <c r="J14" s="4">
        <f t="shared" si="0"/>
        <v>14</v>
      </c>
      <c r="K14" s="7">
        <f t="shared" si="1"/>
        <v>2.0951167051700789E-2</v>
      </c>
      <c r="L14" s="4" t="s">
        <v>86</v>
      </c>
      <c r="M14" s="4"/>
      <c r="N14" s="8"/>
      <c r="O14" s="4"/>
      <c r="P14" s="4"/>
      <c r="Q14" s="4"/>
      <c r="R14" s="2"/>
      <c r="S14" s="2"/>
      <c r="T14" s="2"/>
      <c r="U14" s="2"/>
      <c r="V14" s="2"/>
      <c r="W14" s="2"/>
      <c r="X14" s="2"/>
    </row>
    <row r="15" spans="1:24">
      <c r="B15" s="5" t="s">
        <v>122</v>
      </c>
      <c r="C15" s="6" t="s">
        <v>139</v>
      </c>
      <c r="D15" s="4" t="s">
        <v>14</v>
      </c>
      <c r="E15" s="4" t="s">
        <v>39</v>
      </c>
      <c r="F15" s="4"/>
      <c r="G15" s="4">
        <v>2</v>
      </c>
      <c r="H15" s="4" t="s">
        <v>66</v>
      </c>
      <c r="I15" s="4">
        <v>456</v>
      </c>
      <c r="J15" s="4">
        <f t="shared" si="0"/>
        <v>19</v>
      </c>
      <c r="K15" s="7">
        <f t="shared" si="1"/>
        <v>1.2108659284633155E-2</v>
      </c>
      <c r="L15" s="4" t="s">
        <v>87</v>
      </c>
      <c r="M15" s="4"/>
      <c r="N15" s="8"/>
      <c r="O15" s="4"/>
      <c r="P15" s="4"/>
      <c r="Q15" s="4"/>
      <c r="R15" s="2"/>
      <c r="S15" s="2"/>
      <c r="T15" s="2"/>
      <c r="U15" s="2"/>
      <c r="V15" s="2"/>
      <c r="W15" s="2"/>
      <c r="X15" s="2"/>
    </row>
    <row r="16" spans="1:24">
      <c r="B16" s="5" t="s">
        <v>123</v>
      </c>
      <c r="C16" s="6" t="s">
        <v>139</v>
      </c>
      <c r="D16" s="4" t="s">
        <v>142</v>
      </c>
      <c r="E16" s="4" t="s">
        <v>40</v>
      </c>
      <c r="F16" s="4" t="s">
        <v>144</v>
      </c>
      <c r="G16" s="4">
        <v>3</v>
      </c>
      <c r="H16" s="4" t="s">
        <v>67</v>
      </c>
      <c r="I16" s="4">
        <v>864</v>
      </c>
      <c r="J16" s="4">
        <f t="shared" si="0"/>
        <v>13</v>
      </c>
      <c r="K16" s="7">
        <f t="shared" si="1"/>
        <v>2.29427228550944E-2</v>
      </c>
      <c r="L16" s="4" t="s">
        <v>88</v>
      </c>
      <c r="M16" s="4"/>
      <c r="N16" s="8"/>
      <c r="O16" s="4"/>
      <c r="P16" s="4"/>
      <c r="Q16" s="4"/>
      <c r="R16" s="2"/>
      <c r="S16" s="2"/>
      <c r="T16" s="2"/>
      <c r="U16" s="2"/>
      <c r="V16" s="2"/>
      <c r="W16" s="2"/>
      <c r="X16" s="2"/>
    </row>
    <row r="17" spans="2:24">
      <c r="B17" s="5" t="s">
        <v>124</v>
      </c>
      <c r="C17" s="6" t="s">
        <v>139</v>
      </c>
      <c r="D17" s="4" t="s">
        <v>15</v>
      </c>
      <c r="E17" s="4" t="s">
        <v>41</v>
      </c>
      <c r="F17" s="4"/>
      <c r="G17" s="4">
        <v>4</v>
      </c>
      <c r="H17" s="4" t="s">
        <v>68</v>
      </c>
      <c r="I17" s="4">
        <v>452</v>
      </c>
      <c r="J17" s="4">
        <f t="shared" si="0"/>
        <v>22</v>
      </c>
      <c r="K17" s="7">
        <f t="shared" si="1"/>
        <v>1.200244297511883E-2</v>
      </c>
      <c r="L17" s="4" t="s">
        <v>89</v>
      </c>
      <c r="M17" s="4"/>
      <c r="N17" s="8"/>
      <c r="O17" s="4"/>
      <c r="P17" s="4"/>
      <c r="Q17" s="4"/>
      <c r="R17" s="2"/>
      <c r="S17" s="2"/>
      <c r="T17" s="2"/>
      <c r="U17" s="2"/>
      <c r="V17" s="2"/>
      <c r="W17" s="2"/>
      <c r="X17" s="2"/>
    </row>
    <row r="18" spans="2:24">
      <c r="B18" s="5" t="s">
        <v>125</v>
      </c>
      <c r="C18" s="6" t="s">
        <v>139</v>
      </c>
      <c r="D18" s="4" t="s">
        <v>16</v>
      </c>
      <c r="E18" s="4" t="s">
        <v>42</v>
      </c>
      <c r="F18" s="4"/>
      <c r="G18" s="4">
        <v>1</v>
      </c>
      <c r="H18" s="4" t="s">
        <v>69</v>
      </c>
      <c r="I18" s="4">
        <v>369</v>
      </c>
      <c r="J18" s="4">
        <f t="shared" si="0"/>
        <v>24</v>
      </c>
      <c r="K18" s="7">
        <f t="shared" si="1"/>
        <v>9.7984545526965672E-3</v>
      </c>
      <c r="L18" s="4" t="s">
        <v>90</v>
      </c>
      <c r="M18" s="4"/>
      <c r="N18" s="8"/>
      <c r="O18" s="4"/>
      <c r="P18" s="4"/>
      <c r="Q18" s="4">
        <v>565656</v>
      </c>
      <c r="R18" s="2"/>
      <c r="S18" s="2"/>
      <c r="T18" s="2"/>
      <c r="U18" s="2"/>
      <c r="V18" s="2"/>
      <c r="W18" s="2"/>
      <c r="X18" s="2"/>
    </row>
    <row r="19" spans="2:24">
      <c r="B19" s="5" t="s">
        <v>126</v>
      </c>
      <c r="C19" s="6" t="s">
        <v>139</v>
      </c>
      <c r="D19" s="4" t="s">
        <v>17</v>
      </c>
      <c r="E19" s="4" t="s">
        <v>43</v>
      </c>
      <c r="F19" s="4"/>
      <c r="G19" s="4">
        <v>2</v>
      </c>
      <c r="H19" s="4" t="s">
        <v>70</v>
      </c>
      <c r="I19" s="4">
        <v>422</v>
      </c>
      <c r="J19" s="4">
        <f t="shared" si="0"/>
        <v>23</v>
      </c>
      <c r="K19" s="7">
        <f t="shared" si="1"/>
        <v>1.1205820653761385E-2</v>
      </c>
      <c r="L19" s="4" t="s">
        <v>84</v>
      </c>
      <c r="M19" s="4"/>
      <c r="N19" s="8"/>
      <c r="O19" s="4"/>
      <c r="P19" s="4" t="s">
        <v>93</v>
      </c>
      <c r="Q19" s="4"/>
      <c r="R19" s="2"/>
      <c r="S19" s="2"/>
      <c r="T19" s="2"/>
      <c r="U19" s="2"/>
      <c r="V19" s="2"/>
      <c r="W19" s="2"/>
      <c r="X19" s="2"/>
    </row>
    <row r="20" spans="2:24">
      <c r="B20" s="5" t="s">
        <v>127</v>
      </c>
      <c r="C20" s="6" t="s">
        <v>139</v>
      </c>
      <c r="D20" s="4" t="s">
        <v>18</v>
      </c>
      <c r="E20" s="4" t="s">
        <v>44</v>
      </c>
      <c r="F20" s="4"/>
      <c r="G20" s="4">
        <v>2</v>
      </c>
      <c r="H20" s="4" t="s">
        <v>71</v>
      </c>
      <c r="I20" s="4">
        <v>786</v>
      </c>
      <c r="J20" s="4">
        <f t="shared" si="0"/>
        <v>17</v>
      </c>
      <c r="K20" s="7">
        <f t="shared" si="1"/>
        <v>2.0871504819565043E-2</v>
      </c>
      <c r="L20" s="4" t="s">
        <v>85</v>
      </c>
      <c r="M20" s="4"/>
      <c r="N20" s="8"/>
      <c r="O20" s="4"/>
      <c r="P20" s="4"/>
      <c r="Q20" s="4"/>
      <c r="R20" s="2"/>
      <c r="S20" s="2"/>
      <c r="T20" s="2"/>
      <c r="U20" s="2"/>
      <c r="V20" s="2"/>
      <c r="W20" s="2"/>
      <c r="X20" s="2"/>
    </row>
    <row r="21" spans="2:24">
      <c r="B21" s="5" t="s">
        <v>128</v>
      </c>
      <c r="C21" s="6" t="s">
        <v>139</v>
      </c>
      <c r="D21" s="4" t="s">
        <v>19</v>
      </c>
      <c r="E21" s="4" t="s">
        <v>45</v>
      </c>
      <c r="F21" s="4"/>
      <c r="G21" s="4">
        <v>3</v>
      </c>
      <c r="H21" s="4" t="s">
        <v>72</v>
      </c>
      <c r="I21" s="4">
        <v>1300</v>
      </c>
      <c r="J21" s="4">
        <f t="shared" si="0"/>
        <v>7</v>
      </c>
      <c r="K21" s="7">
        <f t="shared" si="1"/>
        <v>3.4520300592155925E-2</v>
      </c>
      <c r="L21" s="4" t="s">
        <v>86</v>
      </c>
      <c r="M21" s="4"/>
      <c r="N21" s="8"/>
      <c r="O21" s="4"/>
      <c r="P21" s="4"/>
      <c r="Q21" s="4"/>
      <c r="R21" s="2"/>
      <c r="S21" s="2"/>
      <c r="T21" s="2"/>
      <c r="U21" s="2"/>
      <c r="V21" s="2"/>
      <c r="W21" s="2"/>
      <c r="X21" s="2"/>
    </row>
    <row r="22" spans="2:24">
      <c r="B22" s="5" t="s">
        <v>129</v>
      </c>
      <c r="C22" s="6" t="s">
        <v>139</v>
      </c>
      <c r="D22" s="4" t="s">
        <v>20</v>
      </c>
      <c r="E22" s="4" t="s">
        <v>46</v>
      </c>
      <c r="F22" s="4"/>
      <c r="G22" s="4">
        <v>4</v>
      </c>
      <c r="H22" s="4" t="s">
        <v>73</v>
      </c>
      <c r="I22" s="4">
        <v>2561</v>
      </c>
      <c r="J22" s="4">
        <f t="shared" si="0"/>
        <v>4</v>
      </c>
      <c r="K22" s="7">
        <f t="shared" si="1"/>
        <v>6.8004992166547179E-2</v>
      </c>
      <c r="L22" s="4" t="s">
        <v>87</v>
      </c>
      <c r="M22" s="4"/>
      <c r="N22" s="8"/>
      <c r="O22" s="4"/>
      <c r="P22" s="4"/>
      <c r="Q22" s="4"/>
      <c r="R22" s="2"/>
      <c r="S22" s="2"/>
      <c r="T22" s="2"/>
      <c r="U22" s="2"/>
      <c r="V22" s="2"/>
      <c r="W22" s="2"/>
      <c r="X22" s="2"/>
    </row>
    <row r="23" spans="2:24">
      <c r="B23" s="5" t="s">
        <v>130</v>
      </c>
      <c r="C23" s="6" t="s">
        <v>139</v>
      </c>
      <c r="D23" s="4" t="s">
        <v>21</v>
      </c>
      <c r="E23" s="4" t="s">
        <v>47</v>
      </c>
      <c r="F23" s="4"/>
      <c r="G23" s="4">
        <v>1</v>
      </c>
      <c r="H23" s="4" t="s">
        <v>74</v>
      </c>
      <c r="I23" s="4">
        <v>7886</v>
      </c>
      <c r="J23" s="4">
        <f t="shared" si="0"/>
        <v>1</v>
      </c>
      <c r="K23" s="7">
        <f t="shared" si="1"/>
        <v>0.20940545420749357</v>
      </c>
      <c r="L23" s="4" t="s">
        <v>88</v>
      </c>
      <c r="M23" s="4" t="s">
        <v>149</v>
      </c>
      <c r="N23" s="8"/>
      <c r="O23" s="4"/>
      <c r="P23" s="4"/>
      <c r="Q23" s="4"/>
      <c r="R23" s="2"/>
      <c r="S23" s="2"/>
      <c r="T23" s="2"/>
      <c r="U23" s="2"/>
      <c r="V23" s="2"/>
      <c r="W23" s="2"/>
      <c r="X23" s="2"/>
    </row>
    <row r="24" spans="2:24">
      <c r="B24" s="5" t="s">
        <v>131</v>
      </c>
      <c r="C24" s="6" t="s">
        <v>139</v>
      </c>
      <c r="D24" s="4" t="s">
        <v>22</v>
      </c>
      <c r="E24" s="4" t="s">
        <v>48</v>
      </c>
      <c r="F24" s="4"/>
      <c r="G24" s="4">
        <v>2</v>
      </c>
      <c r="H24" s="4" t="s">
        <v>75</v>
      </c>
      <c r="I24" s="4">
        <v>4555</v>
      </c>
      <c r="J24" s="4">
        <f t="shared" si="0"/>
        <v>3</v>
      </c>
      <c r="K24" s="7">
        <f t="shared" si="1"/>
        <v>0.12095382245943864</v>
      </c>
      <c r="L24" s="4" t="s">
        <v>89</v>
      </c>
      <c r="M24" s="4"/>
      <c r="N24" s="8"/>
      <c r="O24" s="4"/>
      <c r="P24" s="4"/>
      <c r="Q24" s="4">
        <v>897412</v>
      </c>
      <c r="R24" s="2"/>
      <c r="S24" s="2"/>
      <c r="T24" s="2"/>
      <c r="U24" s="2"/>
      <c r="V24" s="2"/>
      <c r="W24" s="2"/>
      <c r="X24" s="2"/>
    </row>
    <row r="25" spans="2:24">
      <c r="B25" s="5" t="s">
        <v>132</v>
      </c>
      <c r="C25" s="6" t="s">
        <v>139</v>
      </c>
      <c r="D25" s="4" t="s">
        <v>23</v>
      </c>
      <c r="E25" s="4" t="s">
        <v>49</v>
      </c>
      <c r="F25" s="4"/>
      <c r="G25" s="4">
        <v>2</v>
      </c>
      <c r="H25" s="4" t="s">
        <v>76</v>
      </c>
      <c r="I25" s="4">
        <v>1231</v>
      </c>
      <c r="J25" s="4">
        <f t="shared" si="0"/>
        <v>8</v>
      </c>
      <c r="K25" s="7">
        <f t="shared" si="1"/>
        <v>3.2688069253033802E-2</v>
      </c>
      <c r="L25" s="4" t="s">
        <v>90</v>
      </c>
      <c r="M25" s="4" t="s">
        <v>150</v>
      </c>
      <c r="N25" s="8"/>
      <c r="O25" s="4"/>
      <c r="P25" s="4"/>
      <c r="Q25" s="4"/>
      <c r="R25" s="2"/>
      <c r="S25" s="2"/>
      <c r="T25" s="2"/>
      <c r="U25" s="2"/>
      <c r="V25" s="2"/>
      <c r="W25" s="2"/>
      <c r="X25" s="2"/>
    </row>
    <row r="26" spans="2:24">
      <c r="B26" s="5" t="s">
        <v>133</v>
      </c>
      <c r="C26" s="6" t="s">
        <v>139</v>
      </c>
      <c r="D26" s="4" t="s">
        <v>143</v>
      </c>
      <c r="E26" s="4" t="s">
        <v>50</v>
      </c>
      <c r="F26" s="4"/>
      <c r="G26" s="4">
        <v>3</v>
      </c>
      <c r="H26" s="4" t="s">
        <v>77</v>
      </c>
      <c r="I26" s="4">
        <v>896</v>
      </c>
      <c r="J26" s="4">
        <f t="shared" si="0"/>
        <v>10</v>
      </c>
      <c r="K26" s="7">
        <f t="shared" si="1"/>
        <v>2.3792453331209006E-2</v>
      </c>
      <c r="L26" s="4" t="s">
        <v>84</v>
      </c>
      <c r="M26" s="4"/>
      <c r="N26" s="8"/>
      <c r="O26" s="4"/>
      <c r="P26" s="4"/>
      <c r="Q26" s="4"/>
      <c r="R26" s="2"/>
      <c r="S26" s="2"/>
      <c r="T26" s="2"/>
      <c r="U26" s="2"/>
      <c r="V26" s="2"/>
      <c r="W26" s="2"/>
      <c r="X26" s="2"/>
    </row>
    <row r="27" spans="2:24">
      <c r="B27" s="5" t="s">
        <v>134</v>
      </c>
      <c r="C27" s="6" t="s">
        <v>139</v>
      </c>
      <c r="D27" s="4" t="s">
        <v>24</v>
      </c>
      <c r="E27" s="4" t="s">
        <v>51</v>
      </c>
      <c r="F27" s="4"/>
      <c r="G27" s="4">
        <v>4</v>
      </c>
      <c r="H27" s="4" t="s">
        <v>78</v>
      </c>
      <c r="I27" s="4">
        <v>869</v>
      </c>
      <c r="J27" s="4">
        <f t="shared" si="0"/>
        <v>11</v>
      </c>
      <c r="K27" s="7">
        <f t="shared" si="1"/>
        <v>2.3075493241987308E-2</v>
      </c>
      <c r="L27" s="4" t="s">
        <v>85</v>
      </c>
      <c r="M27" s="4"/>
      <c r="N27" s="8"/>
      <c r="O27" s="4"/>
      <c r="P27" s="4" t="s">
        <v>94</v>
      </c>
      <c r="Q27" s="4"/>
      <c r="R27" s="2"/>
      <c r="S27" s="2"/>
      <c r="T27" s="2"/>
      <c r="U27" s="2"/>
      <c r="V27" s="2"/>
      <c r="W27" s="2"/>
      <c r="X27" s="2"/>
    </row>
    <row r="28" spans="2:24">
      <c r="B28" s="5" t="s">
        <v>135</v>
      </c>
      <c r="C28" s="6" t="s">
        <v>139</v>
      </c>
      <c r="D28" s="4" t="s">
        <v>25</v>
      </c>
      <c r="E28" s="4" t="s">
        <v>52</v>
      </c>
      <c r="F28" s="4"/>
      <c r="G28" s="4">
        <v>1</v>
      </c>
      <c r="H28" s="4" t="s">
        <v>79</v>
      </c>
      <c r="I28" s="4">
        <v>789</v>
      </c>
      <c r="J28" s="4">
        <f t="shared" si="0"/>
        <v>14</v>
      </c>
      <c r="K28" s="7">
        <f t="shared" si="1"/>
        <v>2.0951167051700789E-2</v>
      </c>
      <c r="L28" s="4" t="s">
        <v>86</v>
      </c>
      <c r="M28" s="4"/>
      <c r="N28" s="8"/>
      <c r="O28" s="4"/>
      <c r="P28" s="4"/>
      <c r="Q28" s="4"/>
      <c r="R28" s="2"/>
      <c r="S28" s="2"/>
      <c r="T28" s="2"/>
      <c r="U28" s="2"/>
      <c r="V28" s="2"/>
      <c r="W28" s="2"/>
      <c r="X28" s="2"/>
    </row>
    <row r="29" spans="2:24">
      <c r="B29" s="5" t="s">
        <v>136</v>
      </c>
      <c r="C29" s="6" t="s">
        <v>139</v>
      </c>
      <c r="D29" s="4" t="s">
        <v>26</v>
      </c>
      <c r="E29" s="4" t="s">
        <v>53</v>
      </c>
      <c r="F29" s="4"/>
      <c r="G29" s="4">
        <v>2</v>
      </c>
      <c r="H29" s="4" t="s">
        <v>80</v>
      </c>
      <c r="I29" s="4">
        <v>865</v>
      </c>
      <c r="J29" s="4">
        <f t="shared" si="0"/>
        <v>12</v>
      </c>
      <c r="K29" s="7">
        <f t="shared" si="1"/>
        <v>2.2969276932472981E-2</v>
      </c>
      <c r="L29" s="4" t="s">
        <v>87</v>
      </c>
      <c r="M29" s="4"/>
      <c r="N29" s="8"/>
      <c r="O29" s="4"/>
      <c r="P29" s="4"/>
      <c r="Q29" s="4"/>
      <c r="R29" s="2"/>
      <c r="S29" s="2"/>
      <c r="T29" s="2"/>
      <c r="U29" s="2"/>
      <c r="V29" s="2"/>
      <c r="W29" s="2"/>
      <c r="X29" s="2"/>
    </row>
    <row r="30" spans="2:24">
      <c r="B30" s="5" t="s">
        <v>137</v>
      </c>
      <c r="C30" s="6" t="s">
        <v>139</v>
      </c>
      <c r="D30" s="4" t="s">
        <v>27</v>
      </c>
      <c r="E30" s="4" t="s">
        <v>54</v>
      </c>
      <c r="F30" s="4"/>
      <c r="G30" s="4">
        <v>2</v>
      </c>
      <c r="H30" s="4" t="s">
        <v>81</v>
      </c>
      <c r="I30" s="4">
        <v>2200</v>
      </c>
      <c r="J30" s="4">
        <f t="shared" si="0"/>
        <v>5</v>
      </c>
      <c r="K30" s="7">
        <f t="shared" si="1"/>
        <v>5.8418970232879258E-2</v>
      </c>
      <c r="L30" s="4" t="s">
        <v>88</v>
      </c>
      <c r="M30" s="4"/>
      <c r="N30" s="8"/>
      <c r="O30" s="4"/>
      <c r="P30" s="4"/>
      <c r="Q30" s="4"/>
      <c r="R30" s="2"/>
      <c r="S30" s="2"/>
      <c r="T30" s="2"/>
      <c r="U30" s="2"/>
      <c r="V30" s="2"/>
      <c r="W30" s="2"/>
      <c r="X30" s="2"/>
    </row>
    <row r="31" spans="2:24">
      <c r="B31" s="5" t="s">
        <v>138</v>
      </c>
      <c r="C31" s="6" t="s">
        <v>139</v>
      </c>
      <c r="D31" s="4" t="s">
        <v>28</v>
      </c>
      <c r="E31" s="4" t="s">
        <v>55</v>
      </c>
      <c r="F31" s="4"/>
      <c r="G31" s="4">
        <v>1</v>
      </c>
      <c r="H31" s="4" t="s">
        <v>82</v>
      </c>
      <c r="I31" s="4">
        <v>2000</v>
      </c>
      <c r="J31" s="4">
        <f t="shared" si="0"/>
        <v>6</v>
      </c>
      <c r="K31" s="7">
        <f t="shared" si="1"/>
        <v>5.3108154757162962E-2</v>
      </c>
      <c r="L31" s="4" t="s">
        <v>89</v>
      </c>
      <c r="M31" s="4"/>
      <c r="N31" s="8"/>
      <c r="O31" s="4"/>
      <c r="P31" s="4"/>
      <c r="Q31" s="4"/>
      <c r="R31" s="2"/>
      <c r="S31" s="2"/>
      <c r="T31" s="2"/>
      <c r="U31" s="2"/>
      <c r="V31" s="2"/>
      <c r="W31" s="2"/>
      <c r="X31" s="2"/>
    </row>
    <row r="32" spans="2:24">
      <c r="B32" s="5"/>
    </row>
    <row r="34" spans="8:9">
      <c r="H34" s="1" t="s">
        <v>83</v>
      </c>
      <c r="I34" s="1">
        <f>SUM(I5:I31)</f>
        <v>37659</v>
      </c>
    </row>
  </sheetData>
  <sheetProtection selectLockedCells="1"/>
  <mergeCells count="3">
    <mergeCell ref="E1:K1"/>
    <mergeCell ref="E2:H2"/>
    <mergeCell ref="E3:H3"/>
  </mergeCells>
  <dataValidations count="2">
    <dataValidation type="list" allowBlank="1" showInputMessage="1" showErrorMessage="1" sqref="A1:A2">
      <formula1>$B$5:$B$31</formula1>
    </dataValidation>
    <dataValidation type="list" allowBlank="1" showInputMessage="1" showErrorMessage="1" sqref="B1">
      <formula1>$B$4:$Q$4</formula1>
    </dataValidation>
  </dataValidations>
  <pageMargins left="0.7" right="0.7" top="0.75" bottom="0.75" header="0.3" footer="0.3"/>
  <pageSetup paperSize="9" orientation="portrait" horizont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"/>
  <sheetViews>
    <sheetView workbookViewId="0"/>
  </sheetViews>
  <sheetFormatPr defaultColWidth="9.140625" defaultRowHeight="15"/>
  <sheetData>
    <row r="1" spans="1:7">
      <c r="A1" t="s">
        <v>96</v>
      </c>
      <c r="B1" t="s">
        <v>97</v>
      </c>
      <c r="C1" t="s">
        <v>98</v>
      </c>
      <c r="D1" t="s">
        <v>99</v>
      </c>
      <c r="E1" t="s">
        <v>100</v>
      </c>
      <c r="F1" t="s">
        <v>101</v>
      </c>
      <c r="G1" t="s">
        <v>102</v>
      </c>
    </row>
    <row r="2" spans="1:7">
      <c r="A2" t="s">
        <v>103</v>
      </c>
      <c r="B2" t="s">
        <v>104</v>
      </c>
      <c r="C2" t="s">
        <v>105</v>
      </c>
      <c r="D2" t="s">
        <v>106</v>
      </c>
      <c r="E2" t="s">
        <v>107</v>
      </c>
      <c r="F2">
        <v>13</v>
      </c>
      <c r="G2" s="9">
        <v>1366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"/>
  <sheetViews>
    <sheetView workbookViewId="0"/>
  </sheetViews>
  <sheetFormatPr defaultColWidth="9.140625" defaultRowHeight="1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Feuil1</vt:lpstr>
      <vt:lpstr>Classified as UnClassified</vt:lpstr>
      <vt:lpstr>rubrique</vt:lpstr>
      <vt:lpstr>RUBRIQUES</vt:lpstr>
      <vt:lpstr>Rubriquess</vt:lpstr>
      <vt:lpstr>TOOL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h2so4</cp:lastModifiedBy>
  <dcterms:created xsi:type="dcterms:W3CDTF">2015-03-02T16:26:06Z</dcterms:created>
  <dcterms:modified xsi:type="dcterms:W3CDTF">2015-03-09T12:07:55Z</dcterms:modified>
</cp:coreProperties>
</file>