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1" r:id="rId1"/>
    <sheet name="Feuil2" sheetId="2" r:id="rId2"/>
    <sheet name="Classement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O11" i="1" l="1"/>
  <c r="P11" i="1"/>
  <c r="P10" i="1" l="1"/>
  <c r="O10" i="1"/>
  <c r="P9" i="1"/>
  <c r="O9" i="1"/>
  <c r="P8" i="1"/>
  <c r="O8" i="1"/>
  <c r="P7" i="1"/>
  <c r="O7" i="1"/>
  <c r="P6" i="1"/>
  <c r="O6" i="1"/>
  <c r="P5" i="1"/>
  <c r="O5" i="1"/>
  <c r="P4" i="1"/>
  <c r="O4" i="1"/>
  <c r="P3" i="1"/>
  <c r="O3" i="1"/>
  <c r="P2" i="1"/>
  <c r="O2" i="1"/>
  <c r="F9" i="1"/>
  <c r="F10" i="1"/>
  <c r="F7" i="1"/>
  <c r="F6" i="1"/>
  <c r="F3" i="1"/>
  <c r="F4" i="1"/>
  <c r="F11" i="1"/>
  <c r="F2" i="1"/>
  <c r="F5" i="1"/>
  <c r="F8" i="1"/>
  <c r="G10" i="1" l="1"/>
  <c r="K10" i="1"/>
  <c r="M10" i="1"/>
  <c r="I10" i="1"/>
  <c r="M8" i="1"/>
  <c r="I8" i="1"/>
  <c r="K8" i="1"/>
  <c r="G8" i="1"/>
  <c r="G5" i="1"/>
  <c r="I5" i="1"/>
  <c r="K5" i="1"/>
  <c r="M5" i="1"/>
  <c r="G4" i="1"/>
  <c r="I4" i="1"/>
  <c r="K4" i="1"/>
  <c r="M4" i="1"/>
  <c r="G3" i="1"/>
  <c r="I3" i="1"/>
  <c r="K3" i="1"/>
  <c r="M3" i="1"/>
  <c r="K9" i="1"/>
  <c r="G9" i="1"/>
  <c r="I9" i="1"/>
  <c r="M9" i="1"/>
  <c r="M6" i="1"/>
  <c r="K6" i="1"/>
  <c r="G6" i="1"/>
  <c r="I6" i="1"/>
  <c r="K2" i="1"/>
  <c r="M2" i="1"/>
  <c r="I2" i="1"/>
  <c r="G2" i="1"/>
  <c r="M11" i="1"/>
  <c r="I11" i="1"/>
  <c r="K11" i="1"/>
  <c r="G11" i="1"/>
  <c r="K7" i="1"/>
  <c r="G7" i="1"/>
  <c r="I7" i="1"/>
  <c r="M7" i="1"/>
</calcChain>
</file>

<file path=xl/sharedStrings.xml><?xml version="1.0" encoding="utf-8"?>
<sst xmlns="http://schemas.openxmlformats.org/spreadsheetml/2006/main" count="92" uniqueCount="40">
  <si>
    <t>Amiens</t>
  </si>
  <si>
    <t>Angers</t>
  </si>
  <si>
    <t>Bordeaux</t>
  </si>
  <si>
    <t>Caen</t>
  </si>
  <si>
    <t>Dijon</t>
  </si>
  <si>
    <t>Guingamp</t>
  </si>
  <si>
    <t>Lille</t>
  </si>
  <si>
    <t>Lyon</t>
  </si>
  <si>
    <t>Marseille</t>
  </si>
  <si>
    <t>Monaco</t>
  </si>
  <si>
    <t>Montpellier</t>
  </si>
  <si>
    <t>Nantes</t>
  </si>
  <si>
    <t>Nice</t>
  </si>
  <si>
    <t>Nimes</t>
  </si>
  <si>
    <t>PSG</t>
  </si>
  <si>
    <t>Reims</t>
  </si>
  <si>
    <t>Rennes</t>
  </si>
  <si>
    <t>Saint-Etienne</t>
  </si>
  <si>
    <t>Strasbourg</t>
  </si>
  <si>
    <t>Toulouse</t>
  </si>
  <si>
    <t>Journée</t>
  </si>
  <si>
    <t>Pour</t>
  </si>
  <si>
    <t>Contre</t>
  </si>
  <si>
    <t>Date</t>
  </si>
  <si>
    <t>Pays</t>
  </si>
  <si>
    <t>Championnat</t>
  </si>
  <si>
    <t>Domicile</t>
  </si>
  <si>
    <t>Extérieur</t>
  </si>
  <si>
    <t>Score 1</t>
  </si>
  <si>
    <t>Score 2</t>
  </si>
  <si>
    <t>Score 3</t>
  </si>
  <si>
    <t>Score 4</t>
  </si>
  <si>
    <t>Scores Possibles</t>
  </si>
  <si>
    <t>Scores probables</t>
  </si>
  <si>
    <t>France</t>
  </si>
  <si>
    <t>Ligue.1</t>
  </si>
  <si>
    <t>Cote 1</t>
  </si>
  <si>
    <t>Cote 2</t>
  </si>
  <si>
    <t>Cote 3</t>
  </si>
  <si>
    <t>Cote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</si>
</sst>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NumberFormat="1" applyFont="1" applyFill="1" applyAlignment="1" applyProtection="1">
      <alignment horizontal="center" vertical="center"/>
    </xf>
    <xf numFmtId="14" fontId="1" fillId="2" borderId="0" xfId="0" applyNumberFormat="1" applyFont="1" applyFill="1" applyAlignment="1">
      <alignment horizontal="center" vertical="center"/>
    </xf>
    <xf numFmtId="14" fontId="1" fillId="3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4" fontId="1" fillId="3" borderId="0" xfId="0" applyNumberFormat="1" applyFont="1" applyFill="1" applyAlignment="1">
      <alignment horizontal="center" vertical="center"/>
    </xf>
    <xf numFmtId="14" fontId="1" fillId="4" borderId="0" xfId="0" applyNumberFormat="1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14" fontId="1" fillId="4" borderId="0" xfId="0" applyNumberFormat="1" applyFont="1" applyFill="1" applyAlignment="1">
      <alignment horizontal="center" vertical="center"/>
    </xf>
    <xf numFmtId="9" fontId="1" fillId="0" borderId="0" xfId="1" applyFont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1"/>
  <sheetViews>
    <sheetView tabSelected="1" workbookViewId="0">
      <selection activeCell="O10" sqref="O10:P11"/>
    </sheetView>
  </sheetViews>
  <sheetFormatPr defaultColWidth="20.7109375" defaultRowHeight="20.100000000000001" customHeight="1" x14ac:dyDescent="0.25"/>
  <cols>
    <col min="1" max="1" width="14.7109375" style="1" bestFit="1" customWidth="1"/>
    <col min="2" max="2" width="10.7109375" style="1" customWidth="1"/>
    <col min="3" max="3" width="16" style="1" bestFit="1" customWidth="1"/>
    <col min="4" max="5" width="20.7109375" style="1"/>
    <col min="6" max="6" width="28.140625" style="1" bestFit="1" customWidth="1"/>
    <col min="7" max="14" width="10.7109375" style="1" customWidth="1"/>
    <col min="15" max="16" width="2.7109375" style="1" bestFit="1" customWidth="1"/>
    <col min="17" max="17" width="8.7109375" style="1" customWidth="1"/>
    <col min="18" max="16384" width="20.7109375" style="1"/>
  </cols>
  <sheetData>
    <row r="1" spans="1:26" ht="20.100000000000001" customHeight="1" x14ac:dyDescent="0.25">
      <c r="A1" s="1" t="s">
        <v>23</v>
      </c>
      <c r="B1" s="1" t="s">
        <v>24</v>
      </c>
      <c r="C1" s="1" t="s">
        <v>25</v>
      </c>
      <c r="D1" s="1" t="s">
        <v>26</v>
      </c>
      <c r="E1" s="1" t="s">
        <v>27</v>
      </c>
      <c r="F1" s="1" t="s">
        <v>33</v>
      </c>
      <c r="G1" s="1" t="s">
        <v>28</v>
      </c>
      <c r="H1" s="1" t="s">
        <v>36</v>
      </c>
      <c r="I1" s="1" t="s">
        <v>29</v>
      </c>
      <c r="J1" s="1" t="s">
        <v>37</v>
      </c>
      <c r="K1" s="1" t="s">
        <v>30</v>
      </c>
      <c r="L1" s="1" t="s">
        <v>38</v>
      </c>
      <c r="M1" s="1" t="s">
        <v>31</v>
      </c>
      <c r="N1" s="1" t="s">
        <v>39</v>
      </c>
    </row>
    <row r="2" spans="1:26" ht="20.100000000000001" customHeight="1" x14ac:dyDescent="0.25">
      <c r="A2" s="6">
        <v>43412</v>
      </c>
      <c r="B2" s="7" t="s">
        <v>34</v>
      </c>
      <c r="C2" s="7" t="s">
        <v>35</v>
      </c>
      <c r="D2" s="7" t="s">
        <v>0</v>
      </c>
      <c r="E2" s="7" t="s">
        <v>1</v>
      </c>
      <c r="F2" s="8" t="str">
        <f>mse(O2,P2,4)</f>
        <v xml:space="preserve">1 - 2 / 1 - 1 / 0 - 2 / 0 - 1 </v>
      </c>
      <c r="G2" s="9" t="str">
        <f>MID(F2,1,5)</f>
        <v>1 - 2</v>
      </c>
      <c r="H2" s="9"/>
      <c r="I2" s="9" t="str">
        <f>MID(F2,9,5)</f>
        <v>1 - 1</v>
      </c>
      <c r="J2" s="9"/>
      <c r="K2" s="9" t="str">
        <f>MID(F2,17,5)</f>
        <v>0 - 2</v>
      </c>
      <c r="L2" s="9"/>
      <c r="M2" s="9" t="str">
        <f>MID(F2,25,5)</f>
        <v>0 - 1</v>
      </c>
      <c r="N2" s="9"/>
      <c r="O2" s="3">
        <f>ROUNDDOWN(((VLOOKUP(Feuil1!$D2,Classement!$A$1:$D$21,3,FALSE)/(VLOOKUP(Feuil1!$D2,Classement!$A$1:$D$21,2,FALSE)))*(VLOOKUP(Feuil1!$E2,Classement!$A$1:$D$21,4,FALSE)/(VLOOKUP(Feuil1!$E2,Classement!$A$1:$D$21,2,FALSE)))),)</f>
        <v>1</v>
      </c>
      <c r="P2" s="3">
        <f>ROUNDDOWN(((VLOOKUP(Feuil1!$D2,Classement!$A$1:$D$21,4,FALSE)/(VLOOKUP(Feuil1!$D2,Classement!$A$1:$D$21,2,FALSE)))*(VLOOKUP(Feuil1!$E2,Classement!$A$1:$D$21,3,FALSE)/(VLOOKUP(Feuil1!$E2,Classement!$A$1:$D$21,2,FALSE)))),)</f>
        <v>2</v>
      </c>
      <c r="S2" s="16"/>
      <c r="T2" s="16"/>
      <c r="U2" s="16"/>
      <c r="V2" s="16"/>
      <c r="W2" s="16"/>
      <c r="X2" s="16"/>
      <c r="Y2" s="16"/>
      <c r="Z2" s="16"/>
    </row>
    <row r="3" spans="1:26" ht="20.100000000000001" customHeight="1" x14ac:dyDescent="0.25">
      <c r="A3" s="13">
        <v>43412</v>
      </c>
      <c r="B3" s="14" t="s">
        <v>34</v>
      </c>
      <c r="C3" s="14" t="s">
        <v>35</v>
      </c>
      <c r="D3" s="14" t="s">
        <v>2</v>
      </c>
      <c r="E3" s="14" t="s">
        <v>3</v>
      </c>
      <c r="F3" s="8" t="str">
        <f t="shared" ref="F3:F11" si="0">mse(O3,P3,4)</f>
        <v xml:space="preserve">1 - 1 / 1 - 0 / 0 - 1 / 0 - 0 </v>
      </c>
      <c r="G3" s="15" t="str">
        <f t="shared" ref="G3:G11" si="1">MID(F3,1,5)</f>
        <v>1 - 1</v>
      </c>
      <c r="H3" s="15"/>
      <c r="I3" s="15" t="str">
        <f t="shared" ref="I3:I11" si="2">MID(F3,9,5)</f>
        <v>1 - 0</v>
      </c>
      <c r="J3" s="15"/>
      <c r="K3" s="15" t="str">
        <f t="shared" ref="K3:K11" si="3">MID(F3,17,5)</f>
        <v>0 - 1</v>
      </c>
      <c r="L3" s="15"/>
      <c r="M3" s="15" t="str">
        <f t="shared" ref="M3:M11" si="4">MID(F3,25,5)</f>
        <v>0 - 0</v>
      </c>
      <c r="N3" s="15"/>
      <c r="O3" s="3">
        <f>ROUNDDOWN(((VLOOKUP(Feuil1!$D3,Classement!$A$1:$D$21,3,FALSE)/(VLOOKUP(Feuil1!$D3,Classement!$A$1:$D$21,2,FALSE)))*(VLOOKUP(Feuil1!$E3,Classement!$A$1:$D$21,4,FALSE)/(VLOOKUP(Feuil1!$E3,Classement!$A$1:$D$21,2,FALSE)))),)</f>
        <v>1</v>
      </c>
      <c r="P3" s="3">
        <f>ROUNDDOWN(((VLOOKUP(Feuil1!$D3,Classement!$A$1:$D$21,4,FALSE)/(VLOOKUP(Feuil1!$D3,Classement!$A$1:$D$21,2,FALSE)))*(VLOOKUP(Feuil1!$E3,Classement!$A$1:$D$21,3,FALSE)/(VLOOKUP(Feuil1!$E3,Classement!$A$1:$D$21,2,FALSE)))),)</f>
        <v>1</v>
      </c>
      <c r="S3" s="16"/>
      <c r="T3" s="16"/>
      <c r="U3" s="16"/>
      <c r="V3" s="16"/>
      <c r="W3" s="16"/>
      <c r="X3" s="16"/>
      <c r="Y3" s="16"/>
      <c r="Z3" s="16"/>
    </row>
    <row r="4" spans="1:26" ht="20.100000000000001" customHeight="1" x14ac:dyDescent="0.25">
      <c r="A4" s="10">
        <v>43412</v>
      </c>
      <c r="B4" s="11" t="s">
        <v>34</v>
      </c>
      <c r="C4" s="11" t="s">
        <v>35</v>
      </c>
      <c r="D4" s="11" t="s">
        <v>4</v>
      </c>
      <c r="E4" s="11" t="s">
        <v>5</v>
      </c>
      <c r="F4" s="8" t="str">
        <f t="shared" si="0"/>
        <v xml:space="preserve">2 - 1 / 2 - 0 / 1 - 1 / 1 - 0 </v>
      </c>
      <c r="G4" s="12" t="str">
        <f t="shared" si="1"/>
        <v>2 - 1</v>
      </c>
      <c r="H4" s="12"/>
      <c r="I4" s="12" t="str">
        <f t="shared" si="2"/>
        <v>2 - 0</v>
      </c>
      <c r="J4" s="12"/>
      <c r="K4" s="12" t="str">
        <f t="shared" si="3"/>
        <v>1 - 1</v>
      </c>
      <c r="L4" s="12"/>
      <c r="M4" s="12" t="str">
        <f t="shared" si="4"/>
        <v>1 - 0</v>
      </c>
      <c r="N4" s="12"/>
      <c r="O4" s="3">
        <f>ROUNDDOWN(((VLOOKUP(Feuil1!$D4,Classement!$A$1:$D$21,3,FALSE)/(VLOOKUP(Feuil1!$D4,Classement!$A$1:$D$21,2,FALSE)))*(VLOOKUP(Feuil1!$E4,Classement!$A$1:$D$21,4,FALSE)/(VLOOKUP(Feuil1!$E4,Classement!$A$1:$D$21,2,FALSE)))),)</f>
        <v>2</v>
      </c>
      <c r="P4" s="3">
        <f>ROUNDDOWN(((VLOOKUP(Feuil1!$D4,Classement!$A$1:$D$21,4,FALSE)/(VLOOKUP(Feuil1!$D4,Classement!$A$1:$D$21,2,FALSE)))*(VLOOKUP(Feuil1!$E4,Classement!$A$1:$D$21,3,FALSE)/(VLOOKUP(Feuil1!$E4,Classement!$A$1:$D$21,2,FALSE)))),)</f>
        <v>1</v>
      </c>
      <c r="S4" s="16"/>
      <c r="T4" s="16"/>
      <c r="U4" s="16"/>
      <c r="V4" s="16"/>
      <c r="W4" s="16"/>
      <c r="X4" s="16"/>
      <c r="Y4" s="16"/>
      <c r="Z4" s="16"/>
    </row>
    <row r="5" spans="1:26" ht="20.100000000000001" customHeight="1" x14ac:dyDescent="0.25">
      <c r="A5" s="2">
        <v>43412</v>
      </c>
      <c r="B5" s="1" t="s">
        <v>34</v>
      </c>
      <c r="C5" s="1" t="s">
        <v>35</v>
      </c>
      <c r="D5" s="1" t="s">
        <v>6</v>
      </c>
      <c r="E5" s="1" t="s">
        <v>7</v>
      </c>
      <c r="F5" s="8" t="str">
        <f t="shared" si="0"/>
        <v xml:space="preserve">2 - 1 / 2 - 0 / 1 - 1 / 1 - 0 </v>
      </c>
      <c r="G5" s="5" t="str">
        <f t="shared" si="1"/>
        <v>2 - 1</v>
      </c>
      <c r="H5" s="5"/>
      <c r="I5" s="5" t="str">
        <f t="shared" si="2"/>
        <v>2 - 0</v>
      </c>
      <c r="J5" s="5"/>
      <c r="K5" s="5" t="str">
        <f t="shared" si="3"/>
        <v>1 - 1</v>
      </c>
      <c r="L5" s="5"/>
      <c r="M5" s="5" t="str">
        <f t="shared" si="4"/>
        <v>1 - 0</v>
      </c>
      <c r="N5" s="5"/>
      <c r="O5" s="3">
        <f>ROUNDDOWN(((VLOOKUP(Feuil1!$D5,Classement!$A$1:$D$21,3,FALSE)/(VLOOKUP(Feuil1!$D5,Classement!$A$1:$D$21,2,FALSE)))*(VLOOKUP(Feuil1!$E5,Classement!$A$1:$D$21,4,FALSE)/(VLOOKUP(Feuil1!$E5,Classement!$A$1:$D$21,2,FALSE)))),)</f>
        <v>2</v>
      </c>
      <c r="P5" s="3">
        <f>ROUNDDOWN(((VLOOKUP(Feuil1!$D5,Classement!$A$1:$D$21,4,FALSE)/(VLOOKUP(Feuil1!$D5,Classement!$A$1:$D$21,2,FALSE)))*(VLOOKUP(Feuil1!$E5,Classement!$A$1:$D$21,3,FALSE)/(VLOOKUP(Feuil1!$E5,Classement!$A$1:$D$21,2,FALSE)))),)</f>
        <v>1</v>
      </c>
      <c r="S5" s="16"/>
      <c r="T5" s="16"/>
      <c r="U5" s="16"/>
      <c r="V5" s="16"/>
      <c r="W5" s="16"/>
      <c r="X5" s="16"/>
      <c r="Y5" s="16"/>
      <c r="Z5" s="16"/>
    </row>
    <row r="6" spans="1:26" ht="20.100000000000001" customHeight="1" x14ac:dyDescent="0.25">
      <c r="A6" s="2">
        <v>43412</v>
      </c>
      <c r="B6" s="1" t="s">
        <v>34</v>
      </c>
      <c r="C6" s="1" t="s">
        <v>35</v>
      </c>
      <c r="D6" s="1" t="s">
        <v>8</v>
      </c>
      <c r="E6" s="1" t="s">
        <v>9</v>
      </c>
      <c r="F6" s="8" t="str">
        <f t="shared" si="0"/>
        <v xml:space="preserve">2 - 1 / 2 - 0 / 1 - 1 / 1 - 0 </v>
      </c>
      <c r="G6" s="5" t="str">
        <f t="shared" si="1"/>
        <v>2 - 1</v>
      </c>
      <c r="H6" s="5"/>
      <c r="I6" s="5" t="str">
        <f t="shared" si="2"/>
        <v>2 - 0</v>
      </c>
      <c r="J6" s="5"/>
      <c r="K6" s="5" t="str">
        <f t="shared" si="3"/>
        <v>1 - 1</v>
      </c>
      <c r="L6" s="5"/>
      <c r="M6" s="5" t="str">
        <f t="shared" si="4"/>
        <v>1 - 0</v>
      </c>
      <c r="N6" s="5"/>
      <c r="O6" s="3">
        <f>ROUNDDOWN(((VLOOKUP(Feuil1!$D6,Classement!$A$1:$D$21,3,FALSE)/(VLOOKUP(Feuil1!$D6,Classement!$A$1:$D$21,2,FALSE)))*(VLOOKUP(Feuil1!$E6,Classement!$A$1:$D$21,4,FALSE)/(VLOOKUP(Feuil1!$E6,Classement!$A$1:$D$21,2,FALSE)))),)</f>
        <v>2</v>
      </c>
      <c r="P6" s="3">
        <f>ROUNDDOWN(((VLOOKUP(Feuil1!$D6,Classement!$A$1:$D$21,4,FALSE)/(VLOOKUP(Feuil1!$D6,Classement!$A$1:$D$21,2,FALSE)))*(VLOOKUP(Feuil1!$E6,Classement!$A$1:$D$21,3,FALSE)/(VLOOKUP(Feuil1!$E6,Classement!$A$1:$D$21,2,FALSE)))),)</f>
        <v>1</v>
      </c>
      <c r="S6" s="16"/>
      <c r="T6" s="16"/>
      <c r="U6" s="16"/>
      <c r="V6" s="16"/>
      <c r="W6" s="16"/>
      <c r="X6" s="16"/>
      <c r="Y6" s="16"/>
      <c r="Z6" s="16"/>
    </row>
    <row r="7" spans="1:26" ht="20.100000000000001" customHeight="1" x14ac:dyDescent="0.25">
      <c r="A7" s="2">
        <v>43412</v>
      </c>
      <c r="B7" s="1" t="s">
        <v>34</v>
      </c>
      <c r="C7" s="1" t="s">
        <v>35</v>
      </c>
      <c r="D7" s="1" t="s">
        <v>10</v>
      </c>
      <c r="E7" s="1" t="s">
        <v>11</v>
      </c>
      <c r="F7" s="8" t="str">
        <f t="shared" si="0"/>
        <v xml:space="preserve">2 - 0 / 1 - 0 / 3 - 0 / 0 - 0 </v>
      </c>
      <c r="G7" s="5" t="str">
        <f t="shared" si="1"/>
        <v>2 - 0</v>
      </c>
      <c r="H7" s="5"/>
      <c r="I7" s="5" t="str">
        <f t="shared" si="2"/>
        <v>1 - 0</v>
      </c>
      <c r="J7" s="5"/>
      <c r="K7" s="5" t="str">
        <f t="shared" si="3"/>
        <v>3 - 0</v>
      </c>
      <c r="L7" s="5"/>
      <c r="M7" s="5" t="str">
        <f t="shared" si="4"/>
        <v>0 - 0</v>
      </c>
      <c r="N7" s="5"/>
      <c r="O7" s="3">
        <f>ROUNDDOWN(((VLOOKUP(Feuil1!$D7,Classement!$A$1:$D$21,3,FALSE)/(VLOOKUP(Feuil1!$D7,Classement!$A$1:$D$21,2,FALSE)))*(VLOOKUP(Feuil1!$E7,Classement!$A$1:$D$21,4,FALSE)/(VLOOKUP(Feuil1!$E7,Classement!$A$1:$D$21,2,FALSE)))),)</f>
        <v>2</v>
      </c>
      <c r="P7" s="3">
        <f>ROUNDDOWN(((VLOOKUP(Feuil1!$D7,Classement!$A$1:$D$21,4,FALSE)/(VLOOKUP(Feuil1!$D7,Classement!$A$1:$D$21,2,FALSE)))*(VLOOKUP(Feuil1!$E7,Classement!$A$1:$D$21,3,FALSE)/(VLOOKUP(Feuil1!$E7,Classement!$A$1:$D$21,2,FALSE)))),)</f>
        <v>0</v>
      </c>
      <c r="S7" s="16"/>
      <c r="T7" s="16"/>
      <c r="U7" s="16"/>
      <c r="V7" s="16"/>
      <c r="W7" s="16"/>
      <c r="X7" s="16"/>
      <c r="Y7" s="16"/>
      <c r="Z7" s="16"/>
    </row>
    <row r="8" spans="1:26" ht="20.100000000000001" customHeight="1" x14ac:dyDescent="0.25">
      <c r="A8" s="2">
        <v>43412</v>
      </c>
      <c r="B8" s="1" t="s">
        <v>34</v>
      </c>
      <c r="C8" s="1" t="s">
        <v>35</v>
      </c>
      <c r="D8" s="1" t="s">
        <v>12</v>
      </c>
      <c r="E8" s="1" t="s">
        <v>13</v>
      </c>
      <c r="F8" s="8" t="str">
        <f t="shared" si="0"/>
        <v xml:space="preserve">1 - 1 / 1 - 0 / 0 - 1 / 0 - 0 </v>
      </c>
      <c r="G8" s="5" t="str">
        <f t="shared" si="1"/>
        <v>1 - 1</v>
      </c>
      <c r="H8" s="5"/>
      <c r="I8" s="5" t="str">
        <f t="shared" si="2"/>
        <v>1 - 0</v>
      </c>
      <c r="J8" s="5"/>
      <c r="K8" s="5" t="str">
        <f t="shared" si="3"/>
        <v>0 - 1</v>
      </c>
      <c r="L8" s="5"/>
      <c r="M8" s="5" t="str">
        <f t="shared" si="4"/>
        <v>0 - 0</v>
      </c>
      <c r="N8" s="5"/>
      <c r="O8" s="3">
        <f>ROUNDDOWN(((VLOOKUP(Feuil1!$D8,Classement!$A$1:$D$21,3,FALSE)/(VLOOKUP(Feuil1!$D8,Classement!$A$1:$D$21,2,FALSE)))*(VLOOKUP(Feuil1!$E8,Classement!$A$1:$D$21,4,FALSE)/(VLOOKUP(Feuil1!$E8,Classement!$A$1:$D$21,2,FALSE)))),)</f>
        <v>1</v>
      </c>
      <c r="P8" s="3">
        <f>ROUNDDOWN(((VLOOKUP(Feuil1!$D8,Classement!$A$1:$D$21,4,FALSE)/(VLOOKUP(Feuil1!$D8,Classement!$A$1:$D$21,2,FALSE)))*(VLOOKUP(Feuil1!$E8,Classement!$A$1:$D$21,3,FALSE)/(VLOOKUP(Feuil1!$E8,Classement!$A$1:$D$21,2,FALSE)))),)</f>
        <v>1</v>
      </c>
      <c r="S8" s="16"/>
      <c r="T8" s="16"/>
      <c r="U8" s="16"/>
      <c r="V8" s="16"/>
      <c r="W8" s="16"/>
      <c r="X8" s="16"/>
      <c r="Y8" s="16"/>
      <c r="Z8" s="16"/>
    </row>
    <row r="9" spans="1:26" ht="20.100000000000001" customHeight="1" x14ac:dyDescent="0.25">
      <c r="A9" s="2">
        <v>43412</v>
      </c>
      <c r="B9" s="1" t="s">
        <v>34</v>
      </c>
      <c r="C9" s="1" t="s">
        <v>35</v>
      </c>
      <c r="D9" s="1" t="s">
        <v>14</v>
      </c>
      <c r="E9" s="1" t="s">
        <v>15</v>
      </c>
      <c r="F9" s="8" t="str">
        <f t="shared" si="0"/>
        <v xml:space="preserve">2 - 0 / 1 - 0 / 3 - 0 / 0 - 0 </v>
      </c>
      <c r="G9" s="5" t="str">
        <f t="shared" si="1"/>
        <v>2 - 0</v>
      </c>
      <c r="H9" s="5"/>
      <c r="I9" s="5" t="str">
        <f t="shared" si="2"/>
        <v>1 - 0</v>
      </c>
      <c r="J9" s="5"/>
      <c r="K9" s="5" t="str">
        <f t="shared" si="3"/>
        <v>3 - 0</v>
      </c>
      <c r="L9" s="5"/>
      <c r="M9" s="5" t="str">
        <f t="shared" si="4"/>
        <v>0 - 0</v>
      </c>
      <c r="N9" s="5"/>
      <c r="O9" s="3">
        <f>ROUNDDOWN(((VLOOKUP(Feuil1!$D9,Classement!$A$1:$D$21,3,FALSE)/(VLOOKUP(Feuil1!$D9,Classement!$A$1:$D$21,2,FALSE)))*(VLOOKUP(Feuil1!$E9,Classement!$A$1:$D$21,4,FALSE)/(VLOOKUP(Feuil1!$E9,Classement!$A$1:$D$21,2,FALSE)))),)</f>
        <v>2</v>
      </c>
      <c r="P9" s="3">
        <f>ROUNDDOWN(((VLOOKUP(Feuil1!$D9,Classement!$A$1:$D$21,4,FALSE)/(VLOOKUP(Feuil1!$D9,Classement!$A$1:$D$21,2,FALSE)))*(VLOOKUP(Feuil1!$E9,Classement!$A$1:$D$21,3,FALSE)/(VLOOKUP(Feuil1!$E9,Classement!$A$1:$D$21,2,FALSE)))),)</f>
        <v>0</v>
      </c>
      <c r="S9" s="16"/>
      <c r="T9" s="16"/>
      <c r="U9" s="16"/>
      <c r="V9" s="16"/>
      <c r="W9" s="16"/>
      <c r="X9" s="16"/>
      <c r="Y9" s="16"/>
      <c r="Z9" s="16"/>
    </row>
    <row r="10" spans="1:26" ht="20.100000000000001" customHeight="1" x14ac:dyDescent="0.25">
      <c r="A10" s="2">
        <v>43412</v>
      </c>
      <c r="B10" s="1" t="s">
        <v>34</v>
      </c>
      <c r="C10" s="1" t="s">
        <v>35</v>
      </c>
      <c r="D10" s="1" t="s">
        <v>16</v>
      </c>
      <c r="E10" s="1" t="s">
        <v>17</v>
      </c>
      <c r="F10" s="8" t="str">
        <f t="shared" si="0"/>
        <v xml:space="preserve">1 - 2 / 1 - 1 / 0 - 2 / 0 - 1 </v>
      </c>
      <c r="G10" s="5" t="str">
        <f t="shared" si="1"/>
        <v>1 - 2</v>
      </c>
      <c r="H10" s="5"/>
      <c r="I10" s="5" t="str">
        <f t="shared" si="2"/>
        <v>1 - 1</v>
      </c>
      <c r="J10" s="5"/>
      <c r="K10" s="5" t="str">
        <f t="shared" si="3"/>
        <v>0 - 2</v>
      </c>
      <c r="L10" s="5"/>
      <c r="M10" s="5" t="str">
        <f t="shared" si="4"/>
        <v>0 - 1</v>
      </c>
      <c r="N10" s="5"/>
      <c r="O10" s="3">
        <f>ROUNDDOWN(((VLOOKUP(Feuil1!$D10,Classement!$A$1:$D$21,3,FALSE)/(VLOOKUP(Feuil1!$D10,Classement!$A$1:$D$21,2,FALSE)))*(VLOOKUP(Feuil1!$E10,Classement!$A$1:$D$21,4,FALSE)/(VLOOKUP(Feuil1!$E10,Classement!$A$1:$D$21,2,FALSE)))),)</f>
        <v>1</v>
      </c>
      <c r="P10" s="3">
        <f>ROUNDDOWN(((VLOOKUP(Feuil1!$D10,Classement!$A$1:$D$21,4,FALSE)/(VLOOKUP(Feuil1!$D10,Classement!$A$1:$D$21,2,FALSE)))*(VLOOKUP(Feuil1!$E10,Classement!$A$1:$D$21,3,FALSE)/(VLOOKUP(Feuil1!$E10,Classement!$A$1:$D$21,2,FALSE)))),)</f>
        <v>2</v>
      </c>
    </row>
    <row r="11" spans="1:26" ht="20.100000000000001" customHeight="1" x14ac:dyDescent="0.25">
      <c r="A11" s="2">
        <v>43412</v>
      </c>
      <c r="B11" s="1" t="s">
        <v>34</v>
      </c>
      <c r="C11" s="1" t="s">
        <v>35</v>
      </c>
      <c r="D11" s="1" t="s">
        <v>18</v>
      </c>
      <c r="E11" s="1" t="s">
        <v>19</v>
      </c>
      <c r="F11" s="8" t="str">
        <f t="shared" si="0"/>
        <v xml:space="preserve">2 - 1 / 2 - 0 / 1 - 1 / 1 - 0 </v>
      </c>
      <c r="G11" s="5" t="str">
        <f t="shared" si="1"/>
        <v>2 - 1</v>
      </c>
      <c r="H11" s="5"/>
      <c r="I11" s="5" t="str">
        <f t="shared" si="2"/>
        <v>2 - 0</v>
      </c>
      <c r="J11" s="5"/>
      <c r="K11" s="5" t="str">
        <f t="shared" si="3"/>
        <v>1 - 1</v>
      </c>
      <c r="L11" s="5"/>
      <c r="M11" s="5" t="str">
        <f t="shared" si="4"/>
        <v>1 - 0</v>
      </c>
      <c r="N11" s="5"/>
      <c r="O11" s="3">
        <f>ROUNDDOWN(((VLOOKUP(Feuil1!$D11,Classement!$A$1:$D$21,3,FALSE)/(VLOOKUP(Feuil1!$D11,Classement!$A$1:$D$21,2,FALSE)))*(VLOOKUP(Feuil1!$E11,Classement!$A$1:$D$21,4,FALSE)/(VLOOKUP(Feuil1!$E11,Classement!$A$1:$D$21,2,FALSE)))),)</f>
        <v>2</v>
      </c>
      <c r="P11" s="3">
        <f>ROUNDDOWN(((VLOOKUP(Feuil1!$D11,Classement!$A$1:$D$21,4,FALSE)/(VLOOKUP(Feuil1!$D11,Classement!$A$1:$D$21,2,FALSE)))*(VLOOKUP(Feuil1!$E11,Classement!$A$1:$D$21,3,FALSE)/(VLOOKUP(Feuil1!$E11,Classement!$A$1:$D$21,2,FALSE)))),)</f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08"/>
  <sheetViews>
    <sheetView workbookViewId="0">
      <selection activeCell="B9" sqref="B9"/>
    </sheetView>
  </sheetViews>
  <sheetFormatPr defaultColWidth="25.7109375" defaultRowHeight="24.95" customHeight="1" x14ac:dyDescent="0.25"/>
  <cols>
    <col min="1" max="5" width="25.7109375" style="1"/>
    <col min="6" max="6" width="25.7109375" style="1" customWidth="1"/>
    <col min="7" max="7" width="14.7109375" style="1" bestFit="1" customWidth="1"/>
    <col min="8" max="14" width="10.7109375" style="1" customWidth="1"/>
    <col min="15" max="16384" width="25.7109375" style="1"/>
  </cols>
  <sheetData>
    <row r="1" spans="1:14" ht="24.95" customHeight="1" x14ac:dyDescent="0.25">
      <c r="A1" s="1" t="s">
        <v>23</v>
      </c>
      <c r="B1" s="1" t="s">
        <v>24</v>
      </c>
      <c r="C1" s="1" t="s">
        <v>25</v>
      </c>
      <c r="D1" s="1" t="s">
        <v>26</v>
      </c>
      <c r="E1" s="1" t="s">
        <v>27</v>
      </c>
      <c r="F1" s="1" t="s">
        <v>32</v>
      </c>
      <c r="G1" s="1" t="s">
        <v>28</v>
      </c>
      <c r="H1" s="1" t="s">
        <v>36</v>
      </c>
      <c r="I1" s="1" t="s">
        <v>29</v>
      </c>
      <c r="J1" s="1" t="s">
        <v>37</v>
      </c>
      <c r="K1" s="1" t="s">
        <v>30</v>
      </c>
      <c r="L1" s="1" t="s">
        <v>38</v>
      </c>
      <c r="M1" s="1" t="s">
        <v>31</v>
      </c>
      <c r="N1" s="1" t="s">
        <v>39</v>
      </c>
    </row>
    <row r="2" spans="1:14" s="5" customFormat="1" ht="24.95" customHeight="1" x14ac:dyDescent="0.25"/>
    <row r="3" spans="1:14" s="5" customFormat="1" ht="24.95" customHeight="1" x14ac:dyDescent="0.25"/>
    <row r="4" spans="1:14" s="5" customFormat="1" ht="24.95" customHeight="1" x14ac:dyDescent="0.25"/>
    <row r="5" spans="1:14" s="5" customFormat="1" ht="24.95" customHeight="1" x14ac:dyDescent="0.25"/>
    <row r="6" spans="1:14" s="5" customFormat="1" ht="24.95" customHeight="1" x14ac:dyDescent="0.25"/>
    <row r="7" spans="1:14" s="5" customFormat="1" ht="24.95" customHeight="1" x14ac:dyDescent="0.25"/>
    <row r="8" spans="1:14" s="5" customFormat="1" ht="24.95" customHeight="1" x14ac:dyDescent="0.25"/>
    <row r="9" spans="1:14" s="5" customFormat="1" ht="24.95" customHeight="1" x14ac:dyDescent="0.25"/>
    <row r="10" spans="1:14" s="5" customFormat="1" ht="24.95" customHeight="1" x14ac:dyDescent="0.25"/>
    <row r="11" spans="1:14" s="5" customFormat="1" ht="24.95" customHeight="1" x14ac:dyDescent="0.25"/>
    <row r="12" spans="1:14" s="5" customFormat="1" ht="24.95" customHeight="1" x14ac:dyDescent="0.25"/>
    <row r="13" spans="1:14" s="5" customFormat="1" ht="24.95" customHeight="1" x14ac:dyDescent="0.25"/>
    <row r="14" spans="1:14" s="5" customFormat="1" ht="24.95" customHeight="1" x14ac:dyDescent="0.25"/>
    <row r="15" spans="1:14" s="5" customFormat="1" ht="24.95" customHeight="1" x14ac:dyDescent="0.25"/>
    <row r="16" spans="1:14" s="5" customFormat="1" ht="24.95" customHeight="1" x14ac:dyDescent="0.25"/>
    <row r="17" s="5" customFormat="1" ht="24.95" customHeight="1" x14ac:dyDescent="0.25"/>
    <row r="18" s="5" customFormat="1" ht="24.95" customHeight="1" x14ac:dyDescent="0.25"/>
    <row r="19" s="5" customFormat="1" ht="24.95" customHeight="1" x14ac:dyDescent="0.25"/>
    <row r="20" s="5" customFormat="1" ht="24.95" customHeight="1" x14ac:dyDescent="0.25"/>
    <row r="21" s="5" customFormat="1" ht="24.95" customHeight="1" x14ac:dyDescent="0.25"/>
    <row r="22" s="5" customFormat="1" ht="24.95" customHeight="1" x14ac:dyDescent="0.25"/>
    <row r="23" s="5" customFormat="1" ht="24.95" customHeight="1" x14ac:dyDescent="0.25"/>
    <row r="24" s="5" customFormat="1" ht="24.95" customHeight="1" x14ac:dyDescent="0.25"/>
    <row r="25" s="5" customFormat="1" ht="24.95" customHeight="1" x14ac:dyDescent="0.25"/>
    <row r="26" s="5" customFormat="1" ht="24.95" customHeight="1" x14ac:dyDescent="0.25"/>
    <row r="27" s="5" customFormat="1" ht="24.95" customHeight="1" x14ac:dyDescent="0.25"/>
    <row r="28" s="5" customFormat="1" ht="24.95" customHeight="1" x14ac:dyDescent="0.25"/>
    <row r="29" s="5" customFormat="1" ht="24.95" customHeight="1" x14ac:dyDescent="0.25"/>
    <row r="30" s="5" customFormat="1" ht="24.95" customHeight="1" x14ac:dyDescent="0.25"/>
    <row r="31" s="5" customFormat="1" ht="24.95" customHeight="1" x14ac:dyDescent="0.25"/>
    <row r="32" s="5" customFormat="1" ht="24.95" customHeight="1" x14ac:dyDescent="0.25"/>
    <row r="33" s="5" customFormat="1" ht="24.95" customHeight="1" x14ac:dyDescent="0.25"/>
    <row r="34" s="5" customFormat="1" ht="24.95" customHeight="1" x14ac:dyDescent="0.25"/>
    <row r="35" s="5" customFormat="1" ht="24.95" customHeight="1" x14ac:dyDescent="0.25"/>
    <row r="36" s="5" customFormat="1" ht="24.95" customHeight="1" x14ac:dyDescent="0.25"/>
    <row r="37" s="5" customFormat="1" ht="24.95" customHeight="1" x14ac:dyDescent="0.25"/>
    <row r="38" s="5" customFormat="1" ht="24.95" customHeight="1" x14ac:dyDescent="0.25"/>
    <row r="39" s="5" customFormat="1" ht="24.95" customHeight="1" x14ac:dyDescent="0.25"/>
    <row r="40" s="5" customFormat="1" ht="24.95" customHeight="1" x14ac:dyDescent="0.25"/>
    <row r="41" s="5" customFormat="1" ht="24.95" customHeight="1" x14ac:dyDescent="0.25"/>
    <row r="42" s="5" customFormat="1" ht="24.95" customHeight="1" x14ac:dyDescent="0.25"/>
    <row r="43" s="5" customFormat="1" ht="24.95" customHeight="1" x14ac:dyDescent="0.25"/>
    <row r="44" s="5" customFormat="1" ht="24.95" customHeight="1" x14ac:dyDescent="0.25"/>
    <row r="45" s="5" customFormat="1" ht="24.95" customHeight="1" x14ac:dyDescent="0.25"/>
    <row r="46" s="5" customFormat="1" ht="24.95" customHeight="1" x14ac:dyDescent="0.25"/>
    <row r="47" s="5" customFormat="1" ht="24.95" customHeight="1" x14ac:dyDescent="0.25"/>
    <row r="48" s="5" customFormat="1" ht="24.95" customHeight="1" x14ac:dyDescent="0.25"/>
    <row r="49" s="5" customFormat="1" ht="24.95" customHeight="1" x14ac:dyDescent="0.25"/>
    <row r="50" s="5" customFormat="1" ht="24.95" customHeight="1" x14ac:dyDescent="0.25"/>
    <row r="51" s="5" customFormat="1" ht="24.95" customHeight="1" x14ac:dyDescent="0.25"/>
    <row r="52" s="5" customFormat="1" ht="24.95" customHeight="1" x14ac:dyDescent="0.25"/>
    <row r="53" s="5" customFormat="1" ht="24.95" customHeight="1" x14ac:dyDescent="0.25"/>
    <row r="54" s="5" customFormat="1" ht="24.95" customHeight="1" x14ac:dyDescent="0.25"/>
    <row r="55" s="5" customFormat="1" ht="24.95" customHeight="1" x14ac:dyDescent="0.25"/>
    <row r="56" s="5" customFormat="1" ht="24.95" customHeight="1" x14ac:dyDescent="0.25"/>
    <row r="57" s="5" customFormat="1" ht="24.95" customHeight="1" x14ac:dyDescent="0.25"/>
    <row r="58" s="5" customFormat="1" ht="24.95" customHeight="1" x14ac:dyDescent="0.25"/>
    <row r="59" s="5" customFormat="1" ht="24.95" customHeight="1" x14ac:dyDescent="0.25"/>
    <row r="60" s="5" customFormat="1" ht="24.95" customHeight="1" x14ac:dyDescent="0.25"/>
    <row r="61" s="5" customFormat="1" ht="24.95" customHeight="1" x14ac:dyDescent="0.25"/>
    <row r="62" s="5" customFormat="1" ht="24.95" customHeight="1" x14ac:dyDescent="0.25"/>
    <row r="63" s="5" customFormat="1" ht="24.95" customHeight="1" x14ac:dyDescent="0.25"/>
    <row r="64" s="5" customFormat="1" ht="24.95" customHeight="1" x14ac:dyDescent="0.25"/>
    <row r="65" s="5" customFormat="1" ht="24.95" customHeight="1" x14ac:dyDescent="0.25"/>
    <row r="66" s="5" customFormat="1" ht="24.95" customHeight="1" x14ac:dyDescent="0.25"/>
    <row r="67" s="5" customFormat="1" ht="24.95" customHeight="1" x14ac:dyDescent="0.25"/>
    <row r="68" s="5" customFormat="1" ht="24.95" customHeight="1" x14ac:dyDescent="0.25"/>
    <row r="69" s="5" customFormat="1" ht="24.95" customHeight="1" x14ac:dyDescent="0.25"/>
    <row r="70" s="5" customFormat="1" ht="24.95" customHeight="1" x14ac:dyDescent="0.25"/>
    <row r="71" s="5" customFormat="1" ht="24.95" customHeight="1" x14ac:dyDescent="0.25"/>
    <row r="72" s="5" customFormat="1" ht="24.95" customHeight="1" x14ac:dyDescent="0.25"/>
    <row r="73" s="5" customFormat="1" ht="24.95" customHeight="1" x14ac:dyDescent="0.25"/>
    <row r="74" s="5" customFormat="1" ht="24.95" customHeight="1" x14ac:dyDescent="0.25"/>
    <row r="75" s="5" customFormat="1" ht="24.95" customHeight="1" x14ac:dyDescent="0.25"/>
    <row r="76" s="5" customFormat="1" ht="24.95" customHeight="1" x14ac:dyDescent="0.25"/>
    <row r="77" s="5" customFormat="1" ht="24.95" customHeight="1" x14ac:dyDescent="0.25"/>
    <row r="78" s="5" customFormat="1" ht="24.95" customHeight="1" x14ac:dyDescent="0.25"/>
    <row r="79" s="5" customFormat="1" ht="24.95" customHeight="1" x14ac:dyDescent="0.25"/>
    <row r="80" s="5" customFormat="1" ht="24.95" customHeight="1" x14ac:dyDescent="0.25"/>
    <row r="81" s="5" customFormat="1" ht="24.95" customHeight="1" x14ac:dyDescent="0.25"/>
    <row r="82" s="5" customFormat="1" ht="24.95" customHeight="1" x14ac:dyDescent="0.25"/>
    <row r="83" s="5" customFormat="1" ht="24.95" customHeight="1" x14ac:dyDescent="0.25"/>
    <row r="84" s="5" customFormat="1" ht="24.95" customHeight="1" x14ac:dyDescent="0.25"/>
    <row r="85" s="5" customFormat="1" ht="24.95" customHeight="1" x14ac:dyDescent="0.25"/>
    <row r="86" s="5" customFormat="1" ht="24.95" customHeight="1" x14ac:dyDescent="0.25"/>
    <row r="87" s="5" customFormat="1" ht="24.95" customHeight="1" x14ac:dyDescent="0.25"/>
    <row r="88" s="5" customFormat="1" ht="24.95" customHeight="1" x14ac:dyDescent="0.25"/>
    <row r="89" s="5" customFormat="1" ht="24.95" customHeight="1" x14ac:dyDescent="0.25"/>
    <row r="90" s="5" customFormat="1" ht="24.95" customHeight="1" x14ac:dyDescent="0.25"/>
    <row r="91" s="5" customFormat="1" ht="24.95" customHeight="1" x14ac:dyDescent="0.25"/>
    <row r="92" s="5" customFormat="1" ht="24.95" customHeight="1" x14ac:dyDescent="0.25"/>
    <row r="93" s="5" customFormat="1" ht="24.95" customHeight="1" x14ac:dyDescent="0.25"/>
    <row r="94" s="5" customFormat="1" ht="24.95" customHeight="1" x14ac:dyDescent="0.25"/>
    <row r="95" s="5" customFormat="1" ht="24.95" customHeight="1" x14ac:dyDescent="0.25"/>
    <row r="96" s="5" customFormat="1" ht="24.95" customHeight="1" x14ac:dyDescent="0.25"/>
    <row r="97" s="5" customFormat="1" ht="24.95" customHeight="1" x14ac:dyDescent="0.25"/>
    <row r="98" s="5" customFormat="1" ht="24.95" customHeight="1" x14ac:dyDescent="0.25"/>
    <row r="99" s="5" customFormat="1" ht="24.95" customHeight="1" x14ac:dyDescent="0.25"/>
    <row r="100" s="5" customFormat="1" ht="24.95" customHeight="1" x14ac:dyDescent="0.25"/>
    <row r="101" s="5" customFormat="1" ht="24.95" customHeight="1" x14ac:dyDescent="0.25"/>
    <row r="102" s="4" customFormat="1" ht="24.95" customHeight="1" x14ac:dyDescent="0.25"/>
    <row r="103" s="4" customFormat="1" ht="24.95" customHeight="1" x14ac:dyDescent="0.25"/>
    <row r="104" s="4" customFormat="1" ht="24.95" customHeight="1" x14ac:dyDescent="0.25"/>
    <row r="105" s="4" customFormat="1" ht="24.95" customHeight="1" x14ac:dyDescent="0.25"/>
    <row r="106" s="4" customFormat="1" ht="24.95" customHeight="1" x14ac:dyDescent="0.25"/>
    <row r="107" s="4" customFormat="1" ht="24.95" customHeight="1" x14ac:dyDescent="0.25"/>
    <row r="108" s="4" customFormat="1" ht="24.95" customHeight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1"/>
  <sheetViews>
    <sheetView workbookViewId="0">
      <selection activeCell="D3" sqref="D3"/>
    </sheetView>
  </sheetViews>
  <sheetFormatPr defaultColWidth="11.42578125" defaultRowHeight="18.75" x14ac:dyDescent="0.25"/>
  <cols>
    <col min="1" max="1" width="20.7109375" style="1" customWidth="1"/>
    <col min="2" max="4" width="10.7109375" style="1" customWidth="1"/>
  </cols>
  <sheetData>
    <row r="1" spans="1:4" x14ac:dyDescent="0.25">
      <c r="A1" s="1" t="s">
        <v>35</v>
      </c>
      <c r="B1" s="1" t="s">
        <v>20</v>
      </c>
      <c r="C1" s="1" t="s">
        <v>21</v>
      </c>
      <c r="D1" s="1" t="s">
        <v>22</v>
      </c>
    </row>
    <row r="2" spans="1:4" x14ac:dyDescent="0.25">
      <c r="A2" s="1" t="s">
        <v>0</v>
      </c>
      <c r="B2" s="1">
        <v>12</v>
      </c>
      <c r="C2" s="1">
        <v>12</v>
      </c>
      <c r="D2" s="1">
        <v>21</v>
      </c>
    </row>
    <row r="3" spans="1:4" x14ac:dyDescent="0.25">
      <c r="A3" s="1" t="s">
        <v>1</v>
      </c>
      <c r="B3" s="1">
        <v>12</v>
      </c>
      <c r="C3" s="1">
        <v>16</v>
      </c>
      <c r="D3" s="1">
        <v>19</v>
      </c>
    </row>
    <row r="4" spans="1:4" x14ac:dyDescent="0.25">
      <c r="A4" s="1" t="s">
        <v>2</v>
      </c>
      <c r="B4" s="1">
        <v>12</v>
      </c>
      <c r="C4" s="1">
        <v>14</v>
      </c>
      <c r="D4" s="1">
        <v>15</v>
      </c>
    </row>
    <row r="5" spans="1:4" x14ac:dyDescent="0.25">
      <c r="A5" s="1" t="s">
        <v>3</v>
      </c>
      <c r="B5" s="1">
        <v>12</v>
      </c>
      <c r="C5" s="1">
        <v>11</v>
      </c>
      <c r="D5" s="1">
        <v>16</v>
      </c>
    </row>
    <row r="6" spans="1:4" x14ac:dyDescent="0.25">
      <c r="A6" s="1" t="s">
        <v>4</v>
      </c>
      <c r="B6" s="1">
        <v>12</v>
      </c>
      <c r="C6" s="1">
        <v>12</v>
      </c>
      <c r="D6" s="1">
        <v>21</v>
      </c>
    </row>
    <row r="7" spans="1:4" x14ac:dyDescent="0.25">
      <c r="A7" s="1" t="s">
        <v>5</v>
      </c>
      <c r="B7" s="1">
        <v>12</v>
      </c>
      <c r="C7" s="1">
        <v>7</v>
      </c>
      <c r="D7" s="1">
        <v>24</v>
      </c>
    </row>
    <row r="8" spans="1:4" x14ac:dyDescent="0.25">
      <c r="A8" s="1" t="s">
        <v>6</v>
      </c>
      <c r="B8" s="1">
        <v>12</v>
      </c>
      <c r="C8" s="1">
        <v>21</v>
      </c>
      <c r="D8" s="1">
        <v>10</v>
      </c>
    </row>
    <row r="9" spans="1:4" x14ac:dyDescent="0.25">
      <c r="A9" s="1" t="s">
        <v>7</v>
      </c>
      <c r="B9" s="1">
        <v>12</v>
      </c>
      <c r="C9" s="1">
        <v>19</v>
      </c>
      <c r="D9" s="1">
        <v>14</v>
      </c>
    </row>
    <row r="10" spans="1:4" x14ac:dyDescent="0.25">
      <c r="A10" s="1" t="s">
        <v>8</v>
      </c>
      <c r="B10" s="1">
        <v>12</v>
      </c>
      <c r="C10" s="1">
        <v>22</v>
      </c>
      <c r="D10" s="1">
        <v>21</v>
      </c>
    </row>
    <row r="11" spans="1:4" x14ac:dyDescent="0.25">
      <c r="A11" s="1" t="s">
        <v>9</v>
      </c>
      <c r="B11" s="1">
        <v>12</v>
      </c>
      <c r="C11" s="1">
        <v>12</v>
      </c>
      <c r="D11" s="1">
        <v>18</v>
      </c>
    </row>
    <row r="12" spans="1:4" x14ac:dyDescent="0.25">
      <c r="A12" s="1" t="s">
        <v>10</v>
      </c>
      <c r="B12" s="1">
        <v>12</v>
      </c>
      <c r="C12" s="1">
        <v>20</v>
      </c>
      <c r="D12" s="1">
        <v>7</v>
      </c>
    </row>
    <row r="13" spans="1:4" x14ac:dyDescent="0.25">
      <c r="A13" s="1" t="s">
        <v>11</v>
      </c>
      <c r="B13" s="1">
        <v>12</v>
      </c>
      <c r="C13" s="1">
        <v>19</v>
      </c>
      <c r="D13" s="1">
        <v>17</v>
      </c>
    </row>
    <row r="14" spans="1:4" x14ac:dyDescent="0.25">
      <c r="A14" s="1" t="s">
        <v>12</v>
      </c>
      <c r="B14" s="1">
        <v>12</v>
      </c>
      <c r="C14" s="1">
        <v>9</v>
      </c>
      <c r="D14" s="1">
        <v>14</v>
      </c>
    </row>
    <row r="15" spans="1:4" x14ac:dyDescent="0.25">
      <c r="A15" s="1" t="s">
        <v>13</v>
      </c>
      <c r="B15" s="1">
        <v>12</v>
      </c>
      <c r="C15" s="1">
        <v>18</v>
      </c>
      <c r="D15" s="1">
        <v>19</v>
      </c>
    </row>
    <row r="16" spans="1:4" x14ac:dyDescent="0.25">
      <c r="A16" s="1" t="s">
        <v>14</v>
      </c>
      <c r="B16" s="1">
        <v>12</v>
      </c>
      <c r="C16" s="1">
        <v>41</v>
      </c>
      <c r="D16" s="1">
        <v>7</v>
      </c>
    </row>
    <row r="17" spans="1:4" x14ac:dyDescent="0.25">
      <c r="A17" s="1" t="s">
        <v>15</v>
      </c>
      <c r="B17" s="1">
        <v>12</v>
      </c>
      <c r="C17" s="1">
        <v>8</v>
      </c>
      <c r="D17" s="1">
        <v>10</v>
      </c>
    </row>
    <row r="18" spans="1:4" x14ac:dyDescent="0.25">
      <c r="A18" s="1" t="s">
        <v>16</v>
      </c>
      <c r="B18" s="1">
        <v>12</v>
      </c>
      <c r="C18" s="1">
        <v>15</v>
      </c>
      <c r="D18" s="1">
        <v>18</v>
      </c>
    </row>
    <row r="19" spans="1:4" x14ac:dyDescent="0.25">
      <c r="A19" s="1" t="s">
        <v>17</v>
      </c>
      <c r="B19" s="1">
        <v>12</v>
      </c>
      <c r="C19" s="1">
        <v>17</v>
      </c>
      <c r="D19" s="1">
        <v>17</v>
      </c>
    </row>
    <row r="20" spans="1:4" x14ac:dyDescent="0.25">
      <c r="A20" s="1" t="s">
        <v>18</v>
      </c>
      <c r="B20" s="1">
        <v>12</v>
      </c>
      <c r="C20" s="1">
        <v>20</v>
      </c>
      <c r="D20" s="1">
        <v>16</v>
      </c>
    </row>
    <row r="21" spans="1:4" x14ac:dyDescent="0.25">
      <c r="A21" s="1" t="s">
        <v>19</v>
      </c>
      <c r="B21" s="1">
        <v>12</v>
      </c>
      <c r="C21" s="1">
        <v>11</v>
      </c>
      <c r="D21" s="1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Classement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HENER TSEF2</dc:creator>
  <cp:lastModifiedBy>h2so4</cp:lastModifiedBy>
  <dcterms:created xsi:type="dcterms:W3CDTF">2018-11-08T07:44:53Z</dcterms:created>
  <dcterms:modified xsi:type="dcterms:W3CDTF">2018-11-12T10:08:48Z</dcterms:modified>
</cp:coreProperties>
</file>