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827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638DB8D7-2181-4066-A8CA-21DD54B67CAA}" xr6:coauthVersionLast="47" xr6:coauthVersionMax="47" xr10:uidLastSave="{00000000-0000-0000-0000-000000000000}"/>
  <bookViews>
    <workbookView xWindow="-120" yWindow="-120" windowWidth="29040" windowHeight="15990" activeTab="2" xr2:uid="{00000000-000D-0000-FFFF-FFFF00000000}"/>
  </bookViews>
  <sheets>
    <sheet name="Nomenclature" sheetId="1" r:id="rId1"/>
    <sheet name="Stock" sheetId="2" r:id="rId2"/>
    <sheet name="Planning" sheetId="5" r:id="rId3"/>
    <sheet name="Simulation" sheetId="3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3" l="1"/>
  <c r="A3" i="3"/>
  <c r="E10" i="3" a="1"/>
  <c r="E10" i="3" s="1"/>
  <c r="E11" i="3" a="1"/>
  <c r="E11" i="3" s="1"/>
  <c r="E12" i="3" a="1"/>
  <c r="E12" i="3" s="1"/>
  <c r="E13" i="3" a="1"/>
  <c r="E13" i="3" s="1"/>
  <c r="A5" i="3"/>
  <c r="A6" i="3"/>
  <c r="A7" i="3"/>
  <c r="A8" i="3"/>
  <c r="A9" i="3"/>
  <c r="A4" i="3"/>
  <c r="B2" i="3" l="1"/>
  <c r="E2" i="3" a="1"/>
  <c r="E2" i="3" s="1"/>
  <c r="F2" i="3" s="1"/>
  <c r="C2" i="3" a="1"/>
  <c r="C2" i="3" s="1"/>
  <c r="D2" i="3" s="1"/>
  <c r="B3" i="3"/>
  <c r="C3" i="3" a="1"/>
  <c r="C3" i="3" s="1"/>
  <c r="D3" i="3" s="1"/>
  <c r="G3" i="3" s="1"/>
  <c r="E3" i="3" a="1"/>
  <c r="E3" i="3" s="1"/>
  <c r="F3" i="3" s="1"/>
  <c r="H3" i="3" s="1"/>
  <c r="D5" i="3"/>
  <c r="F5" i="3"/>
  <c r="C5" i="3" a="1"/>
  <c r="C5" i="3" s="1"/>
  <c r="H5" i="3"/>
  <c r="B5" i="3"/>
  <c r="G5" i="3"/>
  <c r="E5" i="3" a="1"/>
  <c r="E5" i="3" s="1"/>
  <c r="D6" i="3"/>
  <c r="C6" i="3" a="1"/>
  <c r="C6" i="3" s="1"/>
  <c r="F6" i="3"/>
  <c r="E6" i="3" a="1"/>
  <c r="E6" i="3" s="1"/>
  <c r="H6" i="3"/>
  <c r="G6" i="3"/>
  <c r="B6" i="3"/>
  <c r="D7" i="3"/>
  <c r="G7" i="3"/>
  <c r="B7" i="3"/>
  <c r="H7" i="3"/>
  <c r="E7" i="3" a="1"/>
  <c r="E7" i="3" s="1"/>
  <c r="F7" i="3"/>
  <c r="C7" i="3" a="1"/>
  <c r="C7" i="3" s="1"/>
  <c r="H8" i="3"/>
  <c r="D8" i="3"/>
  <c r="F8" i="3"/>
  <c r="G8" i="3"/>
  <c r="E8" i="3" a="1"/>
  <c r="E8" i="3" s="1"/>
  <c r="B8" i="3"/>
  <c r="C8" i="3" a="1"/>
  <c r="C8" i="3" s="1"/>
  <c r="H9" i="3"/>
  <c r="D9" i="3"/>
  <c r="E9" i="3" a="1"/>
  <c r="E9" i="3" s="1"/>
  <c r="G9" i="3"/>
  <c r="F9" i="3"/>
  <c r="B9" i="3"/>
  <c r="C9" i="3" a="1"/>
  <c r="C9" i="3" s="1"/>
  <c r="C4" i="3" a="1"/>
  <c r="C4" i="3" s="1"/>
  <c r="H4" i="3"/>
  <c r="D4" i="3"/>
  <c r="F4" i="3"/>
  <c r="G4" i="3"/>
  <c r="E4" i="3" a="1"/>
  <c r="E4" i="3" s="1"/>
  <c r="B4" i="3"/>
  <c r="G2" i="3" l="1"/>
  <c r="H2" i="3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<sst xmlns="http://schemas.openxmlformats.org/spreadsheetml/2006/main" count="49" uniqueCount="28">
  <si>
    <t>Produit fini</t>
  </si>
  <si>
    <t>Code MP/Emballage</t>
  </si>
  <si>
    <t>Désignation</t>
  </si>
  <si>
    <t>Quantité requise par unité</t>
  </si>
  <si>
    <t>Produit A</t>
  </si>
  <si>
    <t>MP001</t>
  </si>
  <si>
    <t>Sucre</t>
  </si>
  <si>
    <t>EMB001</t>
  </si>
  <si>
    <t>Bouteille</t>
  </si>
  <si>
    <t>Produit B</t>
  </si>
  <si>
    <t>MP002</t>
  </si>
  <si>
    <t>Farine</t>
  </si>
  <si>
    <t>EMB002</t>
  </si>
  <si>
    <t>Sachet</t>
  </si>
  <si>
    <t>Stock actuel</t>
  </si>
  <si>
    <t>Unité</t>
  </si>
  <si>
    <t>kg</t>
  </si>
  <si>
    <t>pcs</t>
  </si>
  <si>
    <t>Quantité à produire</t>
  </si>
  <si>
    <t>stock produit</t>
  </si>
  <si>
    <t>stock emballage</t>
  </si>
  <si>
    <t>code produit</t>
  </si>
  <si>
    <t>code emballage</t>
  </si>
  <si>
    <t>unité</t>
  </si>
  <si>
    <t>bouteille</t>
  </si>
  <si>
    <t>sachet</t>
  </si>
  <si>
    <t>stock produit après production</t>
  </si>
  <si>
    <t>stock emballage après production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</si>
</sst>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Fill="1"/>
  </cellXfs>
  <cellStyles count="1">
    <cellStyle name="Normal" xfId="0" builtinId="0"/>
  </cellStyles>
  <dxfs count="40">
    <dxf>
      <fill>
        <patternFill>
          <bgColor rgb="FF92D050"/>
        </patternFill>
      </fill>
    </dxf>
    <dxf>
      <fill>
        <patternFill>
          <bgColor rgb="FFEE0000"/>
        </patternFill>
      </fill>
    </dxf>
    <dxf>
      <fill>
        <patternFill>
          <bgColor rgb="FFEE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EE0000"/>
        </patternFill>
      </fill>
    </dxf>
    <dxf>
      <fill>
        <patternFill>
          <bgColor rgb="FFEE0000"/>
        </patternFill>
      </fill>
    </dxf>
    <dxf>
      <fill>
        <patternFill>
          <bgColor theme="0"/>
        </patternFill>
      </fill>
    </dxf>
    <dxf>
      <fill>
        <patternFill>
          <bgColor rgb="FFEE0000"/>
        </patternFill>
      </fill>
    </dxf>
    <dxf>
      <fill>
        <patternFill>
          <bgColor rgb="FFEE0000"/>
        </patternFill>
      </fill>
    </dxf>
    <dxf>
      <fill>
        <patternFill>
          <bgColor theme="0"/>
        </patternFill>
      </fill>
    </dxf>
    <dxf>
      <fill>
        <patternFill>
          <bgColor rgb="FFEE0000"/>
        </patternFill>
      </fill>
    </dxf>
    <dxf/>
    <dxf>
      <fill>
        <patternFill>
          <bgColor rgb="FFEE0000"/>
        </patternFill>
      </fill>
    </dxf>
    <dxf>
      <fill>
        <patternFill>
          <bgColor theme="0"/>
        </patternFill>
      </fill>
    </dxf>
    <dxf>
      <fill>
        <patternFill>
          <bgColor rgb="FFEE0000"/>
        </patternFill>
      </fill>
    </dxf>
    <dxf/>
    <dxf>
      <fill>
        <patternFill>
          <bgColor rgb="FFEE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EE0000"/>
        </patternFill>
      </fill>
    </dxf>
    <dxf/>
    <dxf>
      <fill>
        <patternFill>
          <bgColor rgb="FFEE0000"/>
        </patternFill>
      </fill>
    </dxf>
    <dxf>
      <fill>
        <patternFill>
          <bgColor theme="0"/>
        </patternFill>
      </fill>
    </dxf>
    <dxf>
      <fill>
        <patternFill>
          <bgColor rgb="FFEE0000"/>
        </patternFill>
      </fill>
    </dxf>
    <dxf/>
    <dxf>
      <fill>
        <patternFill>
          <bgColor rgb="FFEE0000"/>
        </patternFill>
      </fill>
    </dxf>
    <dxf>
      <fill>
        <patternFill>
          <bgColor theme="0"/>
        </patternFill>
      </fill>
    </dxf>
    <dxf>
      <fill>
        <patternFill>
          <bgColor rgb="FFEE0000"/>
        </patternFill>
      </fill>
    </dxf>
    <dxf/>
    <dxf>
      <fill>
        <patternFill>
          <bgColor rgb="FFEE0000"/>
        </patternFill>
      </fill>
    </dxf>
    <dxf>
      <fill>
        <patternFill>
          <bgColor rgb="FF92D050"/>
        </patternFill>
      </fill>
    </dxf>
    <dxf>
      <fill>
        <patternFill>
          <bgColor rgb="FFEE0000"/>
        </patternFill>
      </fill>
    </dxf>
    <dxf/>
    <dxf>
      <fill>
        <patternFill>
          <bgColor rgb="FFEE0000"/>
        </patternFill>
      </fill>
    </dxf>
    <dxf>
      <fill>
        <patternFill>
          <bgColor rgb="FF92D050"/>
        </patternFill>
      </fill>
    </dxf>
    <dxf>
      <fill>
        <patternFill>
          <bgColor rgb="FFEE0000"/>
        </patternFill>
      </fill>
    </dxf>
    <dxf>
      <fill>
        <patternFill>
          <bgColor rgb="FFEE0000"/>
        </patternFill>
      </fill>
    </dxf>
    <dxf>
      <fill>
        <patternFill>
          <bgColor rgb="FFEE0000"/>
        </patternFill>
      </fill>
    </dxf>
    <dxf>
      <fill>
        <patternFill>
          <bgColor rgb="FFEE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5"/>
  <sheetViews>
    <sheetView workbookViewId="0">
      <selection activeCell="D16" sqref="D16"/>
    </sheetView>
  </sheetViews>
  <sheetFormatPr defaultColWidth="8.85546875" defaultRowHeight="15" x14ac:dyDescent="0.25"/>
  <cols>
    <col min="1" max="1" width="27.28515625" customWidth="1"/>
    <col min="2" max="2" width="28" customWidth="1"/>
    <col min="3" max="3" width="24.7109375" customWidth="1"/>
    <col min="4" max="4" width="21.140625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23</v>
      </c>
    </row>
    <row r="2" spans="1:5" x14ac:dyDescent="0.25">
      <c r="A2" t="s">
        <v>4</v>
      </c>
      <c r="B2" t="s">
        <v>5</v>
      </c>
      <c r="C2" t="s">
        <v>6</v>
      </c>
      <c r="D2">
        <v>1</v>
      </c>
      <c r="E2" t="s">
        <v>16</v>
      </c>
    </row>
    <row r="3" spans="1:5" x14ac:dyDescent="0.25">
      <c r="A3" t="s">
        <v>4</v>
      </c>
      <c r="B3" t="s">
        <v>7</v>
      </c>
      <c r="C3" t="s">
        <v>8</v>
      </c>
      <c r="D3">
        <v>1</v>
      </c>
      <c r="E3" t="s">
        <v>24</v>
      </c>
    </row>
    <row r="4" spans="1:5" x14ac:dyDescent="0.25">
      <c r="A4" t="s">
        <v>9</v>
      </c>
      <c r="B4" t="s">
        <v>10</v>
      </c>
      <c r="C4" t="s">
        <v>11</v>
      </c>
      <c r="D4">
        <v>0.5</v>
      </c>
      <c r="E4" t="s">
        <v>16</v>
      </c>
    </row>
    <row r="5" spans="1:5" x14ac:dyDescent="0.25">
      <c r="A5" t="s">
        <v>9</v>
      </c>
      <c r="B5" t="s">
        <v>12</v>
      </c>
      <c r="C5" t="s">
        <v>13</v>
      </c>
      <c r="D5">
        <v>1</v>
      </c>
      <c r="E5" t="s">
        <v>25</v>
      </c>
    </row>
  </sheetData>
  <pageMargins left="0.75" right="0.75" top="1" bottom="1" header="0.5" footer="0.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5"/>
  <sheetViews>
    <sheetView workbookViewId="0">
      <selection activeCell="C4" sqref="C4"/>
    </sheetView>
  </sheetViews>
  <sheetFormatPr defaultColWidth="8.85546875" defaultRowHeight="15" x14ac:dyDescent="0.25"/>
  <cols>
    <col min="1" max="1" width="18" customWidth="1"/>
    <col min="2" max="2" width="19.85546875" customWidth="1"/>
  </cols>
  <sheetData>
    <row r="1" spans="1:4" x14ac:dyDescent="0.25">
      <c r="A1" t="s">
        <v>1</v>
      </c>
      <c r="B1" t="s">
        <v>2</v>
      </c>
      <c r="C1" t="s">
        <v>14</v>
      </c>
      <c r="D1" t="s">
        <v>15</v>
      </c>
    </row>
    <row r="2" spans="1:4" x14ac:dyDescent="0.25">
      <c r="A2" t="s">
        <v>5</v>
      </c>
      <c r="B2" t="s">
        <v>6</v>
      </c>
      <c r="C2">
        <v>100</v>
      </c>
      <c r="D2" t="s">
        <v>16</v>
      </c>
    </row>
    <row r="3" spans="1:4" x14ac:dyDescent="0.25">
      <c r="A3" t="s">
        <v>10</v>
      </c>
      <c r="B3" t="s">
        <v>11</v>
      </c>
      <c r="C3">
        <v>50</v>
      </c>
      <c r="D3" t="s">
        <v>16</v>
      </c>
    </row>
    <row r="4" spans="1:4" x14ac:dyDescent="0.25">
      <c r="A4" t="s">
        <v>7</v>
      </c>
      <c r="B4" t="s">
        <v>8</v>
      </c>
      <c r="C4">
        <v>80</v>
      </c>
      <c r="D4" t="s">
        <v>17</v>
      </c>
    </row>
    <row r="5" spans="1:4" x14ac:dyDescent="0.25">
      <c r="A5" t="s">
        <v>12</v>
      </c>
      <c r="B5" t="s">
        <v>13</v>
      </c>
      <c r="C5">
        <v>120</v>
      </c>
      <c r="D5" t="s">
        <v>17</v>
      </c>
    </row>
  </sheetData>
  <pageMargins left="0.75" right="0.75" top="1" bottom="1" header="0.5" footer="0.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79FD4B-DD00-4DAB-9E51-2C712E1E85C6}">
  <dimension ref="A1:B3"/>
  <sheetViews>
    <sheetView tabSelected="1" workbookViewId="0">
      <selection activeCell="B3" sqref="B3"/>
    </sheetView>
  </sheetViews>
  <sheetFormatPr defaultRowHeight="15" x14ac:dyDescent="0.25"/>
  <cols>
    <col min="2" max="2" width="18.7109375" bestFit="1" customWidth="1"/>
  </cols>
  <sheetData>
    <row r="1" spans="1:2" x14ac:dyDescent="0.25">
      <c r="A1" t="s">
        <v>0</v>
      </c>
      <c r="B1" t="s">
        <v>18</v>
      </c>
    </row>
    <row r="2" spans="1:2" x14ac:dyDescent="0.25">
      <c r="A2" t="s">
        <v>4</v>
      </c>
      <c r="B2">
        <v>100</v>
      </c>
    </row>
    <row r="3" spans="1:2" x14ac:dyDescent="0.25">
      <c r="A3" t="s">
        <v>9</v>
      </c>
      <c r="B3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13"/>
  <sheetViews>
    <sheetView workbookViewId="0">
      <selection activeCell="H15" sqref="H15"/>
    </sheetView>
  </sheetViews>
  <sheetFormatPr defaultColWidth="8.85546875" defaultRowHeight="15" x14ac:dyDescent="0.25"/>
  <cols>
    <col min="1" max="1" width="11" bestFit="1" customWidth="1"/>
    <col min="2" max="2" width="18.7109375" style="2" bestFit="1" customWidth="1"/>
    <col min="3" max="3" width="12.28515625" bestFit="1" customWidth="1"/>
    <col min="4" max="4" width="12.5703125" bestFit="1" customWidth="1"/>
    <col min="5" max="5" width="15.140625" bestFit="1" customWidth="1"/>
    <col min="6" max="6" width="15.42578125" bestFit="1" customWidth="1"/>
    <col min="7" max="7" width="17.5703125" customWidth="1"/>
    <col min="8" max="8" width="20" customWidth="1"/>
  </cols>
  <sheetData>
    <row r="1" spans="1:8" ht="31.5" customHeight="1" x14ac:dyDescent="0.25">
      <c r="A1" s="3" t="s">
        <v>0</v>
      </c>
      <c r="B1" s="4" t="s">
        <v>18</v>
      </c>
      <c r="C1" s="3" t="s">
        <v>21</v>
      </c>
      <c r="D1" s="3" t="s">
        <v>19</v>
      </c>
      <c r="E1" s="3" t="s">
        <v>22</v>
      </c>
      <c r="F1" s="3" t="s">
        <v>20</v>
      </c>
      <c r="G1" s="3" t="s">
        <v>26</v>
      </c>
      <c r="H1" s="3" t="s">
        <v>27</v>
      </c>
    </row>
    <row r="2" spans="1:8" x14ac:dyDescent="0.25">
      <c r="A2" t="str">
        <f>IF(Planning!A2="","",Planning!A2)</f>
        <v>Produit A</v>
      </c>
      <c r="B2" s="5">
        <f>IF(A2&lt;&gt;"",Planning!B2,"")</f>
        <v>100</v>
      </c>
      <c r="C2" t="str" cm="1">
        <f t="array" ref="C2">IF(A2&lt;&gt;"",INDEX(Nomenclature!$B$1:$B$5,SUMPRODUCT((Nomenclature!$A$1:$A$5=A2)*(LEFT(Nomenclature!$B$1:$B$5,2)="MP")*ROW(Nomenclature!$A$1:$A$5))),"")</f>
        <v>MP001</v>
      </c>
      <c r="D2">
        <f>IF(A2&lt;&gt;"",INDEX(Stock!$C$2:$C$5,MATCH(Simulation!$C2,Stock!$A$2:$A$5,0)),"")</f>
        <v>100</v>
      </c>
      <c r="E2" t="str" cm="1">
        <f t="array" ref="E2">IF(A2&lt;&gt;"",INDEX(Nomenclature!$B$1:$B$5,SUMPRODUCT((Nomenclature!$A$1:$A$5=A2)*(LEFT(Nomenclature!$B$1:$B$5,3)="EMB")*ROW(Nomenclature!$A$1:$A$5))),"")</f>
        <v>EMB001</v>
      </c>
      <c r="F2">
        <f>IF(A2&lt;&gt;"",INDEX(Stock!$C$2:$C$5,MATCH(Simulation!$E2,Stock!$A$2:$A$5,0)),"")</f>
        <v>80</v>
      </c>
      <c r="G2" s="6">
        <f>IF(A2&lt;&gt;"",D2-B2,"")</f>
        <v>0</v>
      </c>
      <c r="H2" s="6">
        <f>IF(A2&lt;&gt;"",F2-B2/INDEX(Nomenclature!$D$2:$D$5,MATCH(Simulation!C2,Nomenclature!$B$2:$B$5,0)),"")</f>
        <v>-20</v>
      </c>
    </row>
    <row r="3" spans="1:8" x14ac:dyDescent="0.25">
      <c r="A3" t="str">
        <f>IF(Planning!A3="","",Planning!A3)</f>
        <v>Produit B</v>
      </c>
      <c r="B3" s="5">
        <f>IF(A3&lt;&gt;"",Planning!B3,"")</f>
        <v>60</v>
      </c>
      <c r="C3" t="str" cm="1">
        <f t="array" ref="C3">IF(A3&lt;&gt;"",INDEX(Nomenclature!$B$1:$B$5,SUMPRODUCT((Nomenclature!$A$1:$A$5=A3)*(LEFT(Nomenclature!$B$1:$B$5,2)="MP")*ROW(Nomenclature!$A$1:$A$5))),"")</f>
        <v>MP002</v>
      </c>
      <c r="D3">
        <f>IF(A3&lt;&gt;"",INDEX(Stock!$C$2:$C$5,MATCH(Simulation!$C3,Stock!$A$2:$A$5,0)),"")</f>
        <v>50</v>
      </c>
      <c r="E3" t="str" cm="1">
        <f t="array" ref="E3">IF(A3&lt;&gt;"",INDEX(Nomenclature!$B$1:$B$5,SUMPRODUCT((Nomenclature!$A$1:$A$5=A3)*(LEFT(Nomenclature!$B$1:$B$5,3)="EMB")*ROW(Nomenclature!$A$1:$A$5))),"")</f>
        <v>EMB002</v>
      </c>
      <c r="F3">
        <f>IF(A3&lt;&gt;"",INDEX(Stock!$C$2:$C$5,MATCH(Simulation!$E3,Stock!$A$2:$A$5,0)),"")</f>
        <v>120</v>
      </c>
      <c r="G3" s="6">
        <f t="shared" ref="G3" si="0">IF(A3&lt;&gt;"",D3-B3,"")</f>
        <v>-10</v>
      </c>
      <c r="H3" s="6">
        <f>IF(A3&lt;&gt;"",F3-B3/INDEX(Nomenclature!$D$2:$D$5,MATCH(Simulation!C3,Nomenclature!$B$2:$B$5,0)),"")</f>
        <v>0</v>
      </c>
    </row>
    <row r="4" spans="1:8" x14ac:dyDescent="0.25">
      <c r="A4" t="str">
        <f>IF(Planning!A4="","",Planning!A4)</f>
        <v/>
      </c>
      <c r="B4" s="5" t="str">
        <f>IF(A4&lt;&gt;"",Planning!B4,"")</f>
        <v/>
      </c>
      <c r="C4" t="str" cm="1">
        <f t="array" ref="C4">IF(A4&lt;&gt;"",INDEX(Nomenclature!$B$1:$B$5,SUMPRODUCT((Nomenclature!$A$1:$A$5=A4)*(LEFT(Nomenclature!$B$1:$B$5,2)="MP")*ROW(Nomenclature!$A$1:$A$5))),"")</f>
        <v/>
      </c>
      <c r="D4" t="str">
        <f>IF(A4&lt;&gt;"",INDEX(Stock!$C$2:$C$5,MATCH(Simulation!$C4,Stock!$A$2:$A$5,0)),"")</f>
        <v/>
      </c>
      <c r="E4" t="str" cm="1">
        <f t="array" ref="E4">IF(A4&lt;&gt;"",INDEX(Nomenclature!$B$1:$B$5,SUMPRODUCT((Nomenclature!$A$1:$A$5=A4)*(LEFT(Nomenclature!$B$1:$B$5,3)="EMB")*ROW(Nomenclature!$A$1:$A$5))),"")</f>
        <v/>
      </c>
      <c r="F4" t="str">
        <f>IF(A4&lt;&gt;"",INDEX(Stock!$C$2:$C$5,MATCH(Simulation!$E4,Stock!$A$2:$A$5,0)),"")</f>
        <v/>
      </c>
      <c r="G4" s="6" t="str">
        <f>IF(A4&lt;&gt;"",D4-B4,"")</f>
        <v/>
      </c>
      <c r="H4" s="6" t="str">
        <f>IF(A4&lt;&gt;"",F4-B4/INDEX(Nomenclature!$D$2:$D$5,MATCH(Simulation!C4,Nomenclature!$B$2:$B$5,0)),"")</f>
        <v/>
      </c>
    </row>
    <row r="5" spans="1:8" x14ac:dyDescent="0.25">
      <c r="A5" t="str">
        <f>IF(Planning!A5="","",Planning!A5)</f>
        <v/>
      </c>
      <c r="B5" s="5" t="str">
        <f>IF(A5&lt;&gt;"",Planning!B5,"")</f>
        <v/>
      </c>
      <c r="C5" t="str" cm="1">
        <f t="array" ref="C5">IF(A5&lt;&gt;"",INDEX(Nomenclature!$B$1:$B$5,SUMPRODUCT((Nomenclature!$A$1:$A$5=A5)*(LEFT(Nomenclature!$B$1:$B$5,2)="MP")*ROW(Nomenclature!$A$1:$A$5))),"")</f>
        <v/>
      </c>
      <c r="D5" t="str">
        <f>IF(A5&lt;&gt;"",INDEX(Stock!$C$2:$C$5,MATCH(Simulation!$C5,Stock!$A$2:$A$5,0)),"")</f>
        <v/>
      </c>
      <c r="E5" t="str" cm="1">
        <f t="array" ref="E5">IF(A5&lt;&gt;"",INDEX(Nomenclature!$B$1:$B$5,SUMPRODUCT((Nomenclature!$A$1:$A$5=A5)*(LEFT(Nomenclature!$B$1:$B$5,3)="EMB")*ROW(Nomenclature!$A$1:$A$5))),"")</f>
        <v/>
      </c>
      <c r="F5" t="str">
        <f>IF(A5&lt;&gt;"",INDEX(Stock!$C$2:$C$5,MATCH(Simulation!$E5,Stock!$A$2:$A$5,0)),"")</f>
        <v/>
      </c>
      <c r="G5" s="6" t="str">
        <f t="shared" ref="G5:G9" si="1">IF(A5&lt;&gt;"",D5-B5,"")</f>
        <v/>
      </c>
      <c r="H5" s="6" t="str">
        <f>IF(A5&lt;&gt;"",F5-B5/INDEX(Nomenclature!$D$2:$D$5,MATCH(Simulation!C5,Nomenclature!$B$2:$B$5,0)),"")</f>
        <v/>
      </c>
    </row>
    <row r="6" spans="1:8" x14ac:dyDescent="0.25">
      <c r="A6" t="str">
        <f>IF(Planning!A6="","",Planning!A6)</f>
        <v/>
      </c>
      <c r="B6" s="5" t="str">
        <f>IF(A6&lt;&gt;"",Planning!B6,"")</f>
        <v/>
      </c>
      <c r="C6" t="str" cm="1">
        <f t="array" ref="C6">IF(A6&lt;&gt;"",INDEX(Nomenclature!$B$1:$B$5,SUMPRODUCT((Nomenclature!$A$1:$A$5=A6)*(LEFT(Nomenclature!$B$1:$B$5,2)="MP")*ROW(Nomenclature!$A$1:$A$5))),"")</f>
        <v/>
      </c>
      <c r="D6" t="str">
        <f>IF(A6&lt;&gt;"",INDEX(Stock!$C$2:$C$5,MATCH(Simulation!$C6,Stock!$A$2:$A$5,0)),"")</f>
        <v/>
      </c>
      <c r="E6" t="str" cm="1">
        <f t="array" ref="E6">IF(A6&lt;&gt;"",INDEX(Nomenclature!$B$1:$B$5,SUMPRODUCT((Nomenclature!$A$1:$A$5=A6)*(LEFT(Nomenclature!$B$1:$B$5,3)="EMB")*ROW(Nomenclature!$A$1:$A$5))),"")</f>
        <v/>
      </c>
      <c r="F6" t="str">
        <f>IF(A6&lt;&gt;"",INDEX(Stock!$C$2:$C$5,MATCH(Simulation!$E6,Stock!$A$2:$A$5,0)),"")</f>
        <v/>
      </c>
      <c r="G6" s="6" t="str">
        <f t="shared" si="1"/>
        <v/>
      </c>
      <c r="H6" s="6" t="str">
        <f>IF(A6&lt;&gt;"",F6-B6/INDEX(Nomenclature!$D$2:$D$5,MATCH(Simulation!C6,Nomenclature!$B$2:$B$5,0)),"")</f>
        <v/>
      </c>
    </row>
    <row r="7" spans="1:8" x14ac:dyDescent="0.25">
      <c r="A7" t="str">
        <f>IF(Planning!A7="","",Planning!A7)</f>
        <v/>
      </c>
      <c r="B7" s="5" t="str">
        <f>IF(A7&lt;&gt;"",Planning!B7,"")</f>
        <v/>
      </c>
      <c r="C7" t="str" cm="1">
        <f t="array" ref="C7">IF(A7&lt;&gt;"",INDEX(Nomenclature!$B$1:$B$5,SUMPRODUCT((Nomenclature!$A$1:$A$5=A7)*(LEFT(Nomenclature!$B$1:$B$5,2)="MP")*ROW(Nomenclature!$A$1:$A$5))),"")</f>
        <v/>
      </c>
      <c r="D7" t="str">
        <f>IF(A7&lt;&gt;"",INDEX(Stock!$C$2:$C$5,MATCH(Simulation!$C7,Stock!$A$2:$A$5,0)),"")</f>
        <v/>
      </c>
      <c r="E7" t="str" cm="1">
        <f t="array" ref="E7">IF(A7&lt;&gt;"",INDEX(Nomenclature!$B$1:$B$5,SUMPRODUCT((Nomenclature!$A$1:$A$5=A7)*(LEFT(Nomenclature!$B$1:$B$5,3)="EMB")*ROW(Nomenclature!$A$1:$A$5))),"")</f>
        <v/>
      </c>
      <c r="F7" t="str">
        <f>IF(A7&lt;&gt;"",INDEX(Stock!$C$2:$C$5,MATCH(Simulation!$E7,Stock!$A$2:$A$5,0)),"")</f>
        <v/>
      </c>
      <c r="G7" s="6" t="str">
        <f t="shared" si="1"/>
        <v/>
      </c>
      <c r="H7" s="6" t="str">
        <f>IF(A7&lt;&gt;"",F7-B7/INDEX(Nomenclature!$D$2:$D$5,MATCH(Simulation!C7,Nomenclature!$B$2:$B$5,0)),"")</f>
        <v/>
      </c>
    </row>
    <row r="8" spans="1:8" x14ac:dyDescent="0.25">
      <c r="A8" t="str">
        <f>IF(Planning!A8="","",Planning!A8)</f>
        <v/>
      </c>
      <c r="B8" s="5" t="str">
        <f>IF(A8&lt;&gt;"",Planning!B8,"")</f>
        <v/>
      </c>
      <c r="C8" t="str" cm="1">
        <f t="array" ref="C8">IF(A8&lt;&gt;"",INDEX(Nomenclature!$B$1:$B$5,SUMPRODUCT((Nomenclature!$A$1:$A$5=A8)*(LEFT(Nomenclature!$B$1:$B$5,2)="MP")*ROW(Nomenclature!$A$1:$A$5))),"")</f>
        <v/>
      </c>
      <c r="D8" t="str">
        <f>IF(A8&lt;&gt;"",INDEX(Stock!$C$2:$C$5,MATCH(Simulation!$C8,Stock!$A$2:$A$5,0)),"")</f>
        <v/>
      </c>
      <c r="E8" t="str" cm="1">
        <f t="array" ref="E8">IF(A8&lt;&gt;"",INDEX(Nomenclature!$B$1:$B$5,SUMPRODUCT((Nomenclature!$A$1:$A$5=A8)*(LEFT(Nomenclature!$B$1:$B$5,3)="EMB")*ROW(Nomenclature!$A$1:$A$5))),"")</f>
        <v/>
      </c>
      <c r="F8" t="str">
        <f>IF(A8&lt;&gt;"",INDEX(Stock!$C$2:$C$5,MATCH(Simulation!$E8,Stock!$A$2:$A$5,0)),"")</f>
        <v/>
      </c>
      <c r="G8" s="6" t="str">
        <f t="shared" si="1"/>
        <v/>
      </c>
      <c r="H8" s="6" t="str">
        <f>IF(A8&lt;&gt;"",F8-B8/INDEX(Nomenclature!$D$2:$D$5,MATCH(Simulation!C8,Nomenclature!$B$2:$B$5,0)),"")</f>
        <v/>
      </c>
    </row>
    <row r="9" spans="1:8" x14ac:dyDescent="0.25">
      <c r="A9" t="str">
        <f>IF(Planning!A9="","",Planning!A9)</f>
        <v/>
      </c>
      <c r="B9" s="5" t="str">
        <f>IF(A9&lt;&gt;"",Planning!B9,"")</f>
        <v/>
      </c>
      <c r="C9" t="str" cm="1">
        <f t="array" ref="C9">IF(A9&lt;&gt;"",INDEX(Nomenclature!$B$1:$B$5,SUMPRODUCT((Nomenclature!$A$1:$A$5=A9)*(LEFT(Nomenclature!$B$1:$B$5,2)="MP")*ROW(Nomenclature!$A$1:$A$5))),"")</f>
        <v/>
      </c>
      <c r="D9" t="str">
        <f>IF(A9&lt;&gt;"",INDEX(Stock!$C$2:$C$5,MATCH(Simulation!$C9,Stock!$A$2:$A$5,0)),"")</f>
        <v/>
      </c>
      <c r="E9" t="str" cm="1">
        <f t="array" ref="E9">IF(A9&lt;&gt;"",INDEX(Nomenclature!$B$1:$B$5,SUMPRODUCT((Nomenclature!$A$1:$A$5=A9)*(LEFT(Nomenclature!$B$1:$B$5,3)="EMB")*ROW(Nomenclature!$A$1:$A$5))),"")</f>
        <v/>
      </c>
      <c r="F9" t="str">
        <f>IF(A9&lt;&gt;"",INDEX(Stock!$C$2:$C$5,MATCH(Simulation!$E9,Stock!$A$2:$A$5,0)),"")</f>
        <v/>
      </c>
      <c r="G9" s="6" t="str">
        <f t="shared" si="1"/>
        <v/>
      </c>
      <c r="H9" s="6" t="str">
        <f>IF(A9&lt;&gt;"",F9-B9/INDEX(Nomenclature!$D$2:$D$5,MATCH(Simulation!C9,Nomenclature!$B$2:$B$5,0)),"")</f>
        <v/>
      </c>
    </row>
    <row r="10" spans="1:8" x14ac:dyDescent="0.25">
      <c r="E10" t="str" cm="1">
        <f t="array" ref="E10">IF(A10&lt;&gt;"",INDEX(Nomenclature!$B$1:$B$5,SUMPRODUCT((Nomenclature!$A$1:$A$5=A10)*(LEFT(Nomenclature!$B$1:$B$5,3)="EMB")*ROW(Nomenclature!$A$1:$A$5))),"")</f>
        <v/>
      </c>
    </row>
    <row r="11" spans="1:8" x14ac:dyDescent="0.25">
      <c r="E11" t="str" cm="1">
        <f t="array" ref="E11">IF(A11&lt;&gt;"",INDEX(Nomenclature!$B$1:$B$5,SUMPRODUCT((Nomenclature!$A$1:$A$5=A11)*(LEFT(Nomenclature!$B$1:$B$5,3)="EMB")*ROW(Nomenclature!$A$1:$A$5))),"")</f>
        <v/>
      </c>
    </row>
    <row r="12" spans="1:8" x14ac:dyDescent="0.25">
      <c r="E12" t="str" cm="1">
        <f t="array" ref="E12">IF(A12&lt;&gt;"",INDEX(Nomenclature!$B$1:$B$5,SUMPRODUCT((Nomenclature!$A$1:$A$5=A12)*(LEFT(Nomenclature!$B$1:$B$5,3)="EMB")*ROW(Nomenclature!$A$1:$A$5))),"")</f>
        <v/>
      </c>
    </row>
    <row r="13" spans="1:8" x14ac:dyDescent="0.25">
      <c r="E13" t="str" cm="1">
        <f t="array" ref="E13">IF(A13&lt;&gt;"",INDEX(Nomenclature!$B$1:$B$5,SUMPRODUCT((Nomenclature!$A$1:$A$5=A13)*(LEFT(Nomenclature!$B$1:$B$5,3)="EMB")*ROW(Nomenclature!$A$1:$A$5))),"")</f>
        <v/>
      </c>
    </row>
  </sheetData>
  <conditionalFormatting sqref="G2:H9">
    <cfRule type="expression" dxfId="6" priority="2" stopIfTrue="1">
      <formula>G2&lt;0</formula>
    </cfRule>
    <cfRule type="expression" dxfId="3" priority="5">
      <formula>$A2&lt;&gt;""</formula>
    </cfRule>
  </conditionalFormatting>
  <conditionalFormatting sqref="B2:B9">
    <cfRule type="expression" dxfId="5" priority="3" stopIfTrue="1">
      <formula>($G2&lt;0)+($H2&lt;0)</formula>
    </cfRule>
    <cfRule type="expression" dxfId="4" priority="4">
      <formula>$A2&lt;&gt;""</formula>
    </cfRule>
  </conditionalFormatting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Nomenclature</vt:lpstr>
      <vt:lpstr>Stock</vt:lpstr>
      <vt:lpstr>Planning</vt:lpstr>
      <vt:lpstr>Simulation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h2so4</cp:lastModifiedBy>
  <dcterms:created xsi:type="dcterms:W3CDTF">2025-05-21T11:34:35Z</dcterms:created>
  <dcterms:modified xsi:type="dcterms:W3CDTF">2025-05-22T11:07:29Z</dcterms:modified>
</cp:coreProperties>
</file>