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9866E8A-F492-4F53-B040-B25F4360B86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/>
  <c r="P3" i="1" s="1"/>
  <c r="Q3" i="1" s="1"/>
  <c r="F3" i="1"/>
  <c r="M3" i="1" s="1"/>
  <c r="N3" i="1" l="1"/>
  <c r="O3" i="1" s="1"/>
  <c r="R3" i="1"/>
</calcChain>
</file>

<file path=xl/sharedStrings.xml><?xml version="1.0" encoding="utf-8"?>
<sst xmlns="http://schemas.openxmlformats.org/spreadsheetml/2006/main" count="21" uniqueCount="19">
  <si>
    <t>prix d'enchere de base</t>
  </si>
  <si>
    <t>frais fixe</t>
  </si>
  <si>
    <t>% de frais adjudication</t>
  </si>
  <si>
    <t>prix d'achat de base</t>
  </si>
  <si>
    <t>prix de vente prevu</t>
  </si>
  <si>
    <t>tva sur marge</t>
  </si>
  <si>
    <t>marge reel</t>
  </si>
  <si>
    <t xml:space="preserve">frais mecanique </t>
  </si>
  <si>
    <t>frais carrosserie</t>
  </si>
  <si>
    <t>couleur</t>
  </si>
  <si>
    <t>% marge</t>
  </si>
  <si>
    <t>achat au prix</t>
  </si>
  <si>
    <t>achat à l enchere max</t>
  </si>
  <si>
    <t>CT</t>
  </si>
  <si>
    <t>frais autre</t>
  </si>
  <si>
    <t>objet</t>
  </si>
  <si>
    <t>marge minimale</t>
  </si>
  <si>
    <t>marge minimal</t>
  </si>
  <si>
    <t>enchere max pour marge minimale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</si>
</sst>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0" borderId="6" xfId="0" applyBorder="1"/>
    <xf numFmtId="0" fontId="0" fillId="0" borderId="8" xfId="0" applyBorder="1"/>
    <xf numFmtId="0" fontId="0" fillId="0" borderId="5" xfId="0" applyBorder="1"/>
    <xf numFmtId="0" fontId="0" fillId="0" borderId="9" xfId="0" applyBorder="1"/>
    <xf numFmtId="0" fontId="0" fillId="0" borderId="7" xfId="0" applyBorder="1"/>
    <xf numFmtId="0" fontId="0" fillId="0" borderId="1" xfId="0" applyBorder="1"/>
    <xf numFmtId="0" fontId="0" fillId="0" borderId="10" xfId="0" applyBorder="1"/>
    <xf numFmtId="0" fontId="0" fillId="2" borderId="3" xfId="0" applyFill="1" applyBorder="1" applyAlignment="1">
      <alignment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0" fontId="0" fillId="0" borderId="0" xfId="0" applyNumberFormat="1"/>
    <xf numFmtId="1" fontId="0" fillId="2" borderId="0" xfId="0" applyNumberFormat="1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"/>
  <sheetViews>
    <sheetView tabSelected="1" workbookViewId="0">
      <selection activeCell="L3" sqref="L3"/>
    </sheetView>
  </sheetViews>
  <sheetFormatPr defaultColWidth="8.85546875" defaultRowHeight="15" x14ac:dyDescent="0.25"/>
  <cols>
    <col min="1" max="1" width="8.85546875" style="9"/>
    <col min="2" max="2" width="8.85546875" style="10"/>
    <col min="3" max="3" width="19.28515625" style="9" bestFit="1" customWidth="1"/>
    <col min="4" max="4" width="8" bestFit="1" customWidth="1"/>
    <col min="5" max="5" width="19.42578125" bestFit="1" customWidth="1"/>
    <col min="6" max="6" width="17.28515625" bestFit="1" customWidth="1"/>
    <col min="7" max="7" width="14.28515625" bestFit="1" customWidth="1"/>
    <col min="8" max="8" width="14" bestFit="1" customWidth="1"/>
    <col min="11" max="11" width="8.85546875" style="10"/>
    <col min="12" max="12" width="15.7109375" style="2" customWidth="1"/>
    <col min="13" max="13" width="13.5703125" style="9" customWidth="1"/>
    <col min="14" max="14" width="13.7109375" customWidth="1"/>
    <col min="15" max="15" width="13.42578125" style="10" customWidth="1"/>
    <col min="16" max="16" width="8.85546875" style="9"/>
    <col min="17" max="17" width="14.42578125" bestFit="1" customWidth="1"/>
    <col min="18" max="18" width="8.85546875" style="10"/>
    <col min="19" max="19" width="16.5703125" style="13" bestFit="1" customWidth="1"/>
  </cols>
  <sheetData>
    <row r="1" spans="1:20" ht="15.75" thickBot="1" x14ac:dyDescent="0.3">
      <c r="A1" s="7"/>
      <c r="B1" s="8"/>
      <c r="C1" s="7"/>
      <c r="D1" s="11"/>
      <c r="E1" s="11"/>
      <c r="F1" s="11"/>
      <c r="G1" s="11"/>
      <c r="H1" s="11" t="s">
        <v>16</v>
      </c>
      <c r="I1" s="11">
        <v>400</v>
      </c>
      <c r="J1" s="11"/>
      <c r="K1" s="8"/>
      <c r="M1" s="15" t="s">
        <v>11</v>
      </c>
      <c r="N1" s="16"/>
      <c r="O1" s="17"/>
      <c r="P1" s="15" t="s">
        <v>12</v>
      </c>
      <c r="Q1" s="16"/>
      <c r="R1" s="17"/>
      <c r="S1" s="6" t="s">
        <v>4</v>
      </c>
      <c r="T1" s="1"/>
    </row>
    <row r="2" spans="1:20" ht="45.75" thickBot="1" x14ac:dyDescent="0.3">
      <c r="A2" s="3" t="s">
        <v>15</v>
      </c>
      <c r="B2" s="5" t="s">
        <v>9</v>
      </c>
      <c r="C2" s="3" t="s">
        <v>0</v>
      </c>
      <c r="D2" s="4" t="s">
        <v>1</v>
      </c>
      <c r="E2" s="4" t="s">
        <v>2</v>
      </c>
      <c r="F2" s="4" t="s">
        <v>3</v>
      </c>
      <c r="G2" s="4" t="s">
        <v>7</v>
      </c>
      <c r="H2" s="4" t="s">
        <v>8</v>
      </c>
      <c r="I2" s="4" t="s">
        <v>13</v>
      </c>
      <c r="J2" s="4" t="s">
        <v>14</v>
      </c>
      <c r="K2" s="5"/>
      <c r="L2" s="14" t="s">
        <v>18</v>
      </c>
      <c r="M2" s="3" t="s">
        <v>5</v>
      </c>
      <c r="N2" s="4" t="s">
        <v>6</v>
      </c>
      <c r="O2" s="5" t="s">
        <v>10</v>
      </c>
      <c r="P2" s="3" t="s">
        <v>5</v>
      </c>
      <c r="Q2" s="4" t="s">
        <v>17</v>
      </c>
      <c r="R2" s="5" t="s">
        <v>10</v>
      </c>
      <c r="S2" s="12"/>
    </row>
    <row r="3" spans="1:20" x14ac:dyDescent="0.25">
      <c r="C3" s="9">
        <v>1100</v>
      </c>
      <c r="D3">
        <v>140</v>
      </c>
      <c r="E3" s="18">
        <v>0.14599999999999999</v>
      </c>
      <c r="F3">
        <f>IF($C$3&lt;1500,$C$3+500,ROUND(($C$3+$D$3)*((1+($E$3/100))),0))</f>
        <v>1600</v>
      </c>
      <c r="G3">
        <v>500</v>
      </c>
      <c r="H3">
        <v>300</v>
      </c>
      <c r="I3">
        <v>70</v>
      </c>
      <c r="J3">
        <v>0</v>
      </c>
      <c r="L3" s="19">
        <f>-((6*I$1-5*S3)+5*D3*(E3+1)+6*SUM(G3:J3))/(5*(E3+1))</f>
        <v>1147.958115183246</v>
      </c>
      <c r="M3" s="9">
        <f>ROUND(($S$3-$F$3)/1.2*0.2,0)</f>
        <v>233</v>
      </c>
      <c r="N3">
        <f>$S$3-$F$3-$G$3-$H$3-$M$3-$I$3-$J$3</f>
        <v>297</v>
      </c>
      <c r="O3" s="10">
        <f>ROUND($N$3/$S$3*100,0)</f>
        <v>10</v>
      </c>
      <c r="P3" s="9">
        <f>ROUND(($S$3-(ROUND(($L$3+$D$3)*((1+($E$3))),0)))/1.2*0.2,0)</f>
        <v>254</v>
      </c>
      <c r="Q3">
        <f>ROUND($S$3-(ROUND(($L$3+$D$3)*((1+($E$3))),0))-$G$3-$H$3-$P$3-$I$3-$J$3,0)</f>
        <v>400</v>
      </c>
      <c r="R3" s="10">
        <f>ROUND($Q$3/$S$3*100,0)</f>
        <v>13</v>
      </c>
      <c r="S3" s="13">
        <v>3000</v>
      </c>
    </row>
  </sheetData>
  <mergeCells count="2">
    <mergeCell ref="M1:O1"/>
    <mergeCell ref="P1:R1"/>
  </mergeCells>
  <conditionalFormatting sqref="N1:N1048576">
    <cfRule type="cellIs" dxfId="0" priority="1" operator="lessThan">
      <formula>2000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predator msi</dc:creator>
  <cp:lastModifiedBy>h2so4</cp:lastModifiedBy>
  <dcterms:created xsi:type="dcterms:W3CDTF">2015-06-05T18:19:34Z</dcterms:created>
  <dcterms:modified xsi:type="dcterms:W3CDTF">2025-03-02T13:00:47Z</dcterms:modified>
</cp:coreProperties>
</file>