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bc54bac1d1977e1/Documents/classements projets excel/répartitions^J tournoi^J tournante et matches et classement/"/>
    </mc:Choice>
  </mc:AlternateContent>
  <xr:revisionPtr revIDLastSave="632" documentId="8_{870D405A-2AB8-4A9C-8A3F-BF13BDC10B3B}" xr6:coauthVersionLast="47" xr6:coauthVersionMax="47" xr10:uidLastSave="{E03BB67A-CFEB-4AE5-A7B3-BD382CD6411C}"/>
  <bookViews>
    <workbookView xWindow="-120" yWindow="-120" windowWidth="29040" windowHeight="15990" xr2:uid="{5C6E186F-1E89-49D5-A13D-5576DCEC51AC}"/>
  </bookViews>
  <sheets>
    <sheet name="Accueil" sheetId="2" r:id="rId1"/>
    <sheet name="Poules" sheetId="3" r:id="rId2"/>
    <sheet name="Finales et classement" sheetId="4" r:id="rId3"/>
    <sheet name="Classement Final" sheetId="5" r:id="rId4"/>
  </sheets>
  <functionGroups builtInGroupCount="19"/>
  <definedNames>
    <definedName name="_xlnm._FilterDatabase" localSheetId="0" hidden="1">Accueil!$A$1:$B$17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5" i="3" l="1"/>
  <c r="K17" i="3"/>
  <c r="K9" i="3"/>
  <c r="K1" i="3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Y11" i="3"/>
  <c r="C11" i="3" s="1"/>
  <c r="Y12" i="3"/>
  <c r="F11" i="3" s="1"/>
  <c r="Y13" i="3"/>
  <c r="F13" i="3" s="1"/>
  <c r="Y14" i="3"/>
  <c r="F14" i="3" s="1"/>
  <c r="F16" i="3" l="1"/>
  <c r="C12" i="3"/>
  <c r="C15" i="3"/>
  <c r="F12" i="3"/>
  <c r="C16" i="3"/>
  <c r="C14" i="3"/>
  <c r="C13" i="3"/>
  <c r="F15" i="3"/>
  <c r="Y19" i="3"/>
  <c r="C23" i="3" s="1"/>
  <c r="Y20" i="3"/>
  <c r="C21" i="3" s="1"/>
  <c r="Y21" i="3"/>
  <c r="F23" i="3" s="1"/>
  <c r="Y22" i="3"/>
  <c r="F20" i="3" s="1"/>
  <c r="K10" i="3" a="1"/>
  <c r="K10" i="3" l="1"/>
  <c r="F9" i="4"/>
  <c r="Q9" i="4" s="1"/>
  <c r="F24" i="3"/>
  <c r="F19" i="3"/>
  <c r="C24" i="3"/>
  <c r="C22" i="3"/>
  <c r="C20" i="3"/>
  <c r="F15" i="4"/>
  <c r="Q15" i="4" s="1"/>
  <c r="C19" i="3"/>
  <c r="F21" i="3"/>
  <c r="F22" i="3"/>
  <c r="Y27" i="3"/>
  <c r="C27" i="3" s="1"/>
  <c r="Y28" i="3"/>
  <c r="C32" i="3" s="1"/>
  <c r="Y29" i="3"/>
  <c r="C28" i="3" s="1"/>
  <c r="Y30" i="3"/>
  <c r="F32" i="3" s="1"/>
  <c r="K18" i="3" a="1"/>
  <c r="K18" i="3" l="1"/>
  <c r="C31" i="3"/>
  <c r="C10" i="4"/>
  <c r="M9" i="4" s="1"/>
  <c r="C30" i="3"/>
  <c r="C29" i="3"/>
  <c r="F27" i="3"/>
  <c r="F29" i="3"/>
  <c r="F31" i="3"/>
  <c r="C16" i="4"/>
  <c r="M15" i="4" s="1"/>
  <c r="F28" i="3"/>
  <c r="F30" i="3"/>
  <c r="B3" i="3"/>
  <c r="B11" i="3" s="1"/>
  <c r="B19" i="3" s="1"/>
  <c r="B27" i="3" s="1"/>
  <c r="Y4" i="3"/>
  <c r="C5" i="3" s="1"/>
  <c r="Y5" i="3"/>
  <c r="F5" i="3" s="1"/>
  <c r="Y6" i="3"/>
  <c r="F6" i="3" s="1"/>
  <c r="Y3" i="3"/>
  <c r="C6" i="3" s="1"/>
  <c r="K26" i="3" a="1"/>
  <c r="K26" i="3" l="1"/>
  <c r="F10" i="4"/>
  <c r="T9" i="4" s="1"/>
  <c r="F7" i="3"/>
  <c r="F3" i="3"/>
  <c r="F16" i="4"/>
  <c r="T15" i="4" s="1"/>
  <c r="F21" i="4"/>
  <c r="Q21" i="4" s="1"/>
  <c r="C22" i="4"/>
  <c r="M21" i="4" s="1"/>
  <c r="F22" i="4"/>
  <c r="T21" i="4" s="1"/>
  <c r="B4" i="3"/>
  <c r="B12" i="3" s="1"/>
  <c r="B20" i="3" s="1"/>
  <c r="B28" i="3" s="1"/>
  <c r="F3" i="4"/>
  <c r="F4" i="4"/>
  <c r="C4" i="3"/>
  <c r="C8" i="3"/>
  <c r="F4" i="3"/>
  <c r="F8" i="3"/>
  <c r="C3" i="3"/>
  <c r="C7" i="3"/>
  <c r="C4" i="4"/>
  <c r="M3" i="4" s="1"/>
  <c r="K2" i="3" a="1"/>
  <c r="K2" i="3" l="1"/>
  <c r="T3" i="4"/>
  <c r="C15" i="4"/>
  <c r="J15" i="4" s="1"/>
  <c r="C9" i="4"/>
  <c r="J9" i="4" s="1"/>
  <c r="C21" i="4"/>
  <c r="J21" i="4" s="1"/>
  <c r="B5" i="3"/>
  <c r="B13" i="3" s="1"/>
  <c r="B21" i="3" s="1"/>
  <c r="B29" i="3" s="1"/>
  <c r="C3" i="4"/>
  <c r="J3" i="4" s="1"/>
  <c r="Q3" i="4" l="1"/>
  <c r="B6" i="3"/>
  <c r="B14" i="3" s="1"/>
  <c r="B22" i="3" s="1"/>
  <c r="B30" i="3" s="1"/>
  <c r="B7" i="3" l="1"/>
  <c r="B15" i="3" s="1"/>
  <c r="B23" i="3" s="1"/>
  <c r="B31" i="3" s="1"/>
  <c r="B8" i="3" l="1"/>
  <c r="B16" i="3" l="1"/>
  <c r="B24" i="3" s="1"/>
  <c r="B32" i="3" s="1"/>
  <c r="B21" i="4" s="1"/>
  <c r="B15" i="4" l="1"/>
  <c r="B22" i="4"/>
  <c r="B9" i="4" l="1"/>
  <c r="B16" i="4"/>
  <c r="B3" i="4" l="1"/>
  <c r="B10" i="4"/>
  <c r="I15" i="4" l="1"/>
  <c r="B4" i="4"/>
  <c r="I3" i="4" l="1"/>
  <c r="I21" i="4"/>
  <c r="I9" i="4" l="1"/>
  <c r="P15" i="4"/>
  <c r="P9" i="4" l="1"/>
  <c r="P3" i="4" s="1"/>
  <c r="P21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<sst xmlns="http://schemas.openxmlformats.org/spreadsheetml/2006/main" count="128" uniqueCount="42">
  <si>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</si>
  <si>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</si>
  <si>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</si>
  <si>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</si>
  <si>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</si>
  <si>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</si>
  <si>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</si>
  <si>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</si>
  <si>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</si>
  <si>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</si>
  <si>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</si>
  <si>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</si>
  <si>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</si>
  <si>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</si>
  <si>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</si>
  <si>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</si>
  <si>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Poule 1</t>
  </si>
  <si>
    <t>terrain</t>
  </si>
  <si>
    <t>heure</t>
  </si>
  <si>
    <t>equipe a</t>
  </si>
  <si>
    <t>equipe b</t>
  </si>
  <si>
    <t>score a</t>
  </si>
  <si>
    <t>score b</t>
  </si>
  <si>
    <t>Poule 2</t>
  </si>
  <si>
    <t>Poule 3</t>
  </si>
  <si>
    <t>Poule 4</t>
  </si>
  <si>
    <t xml:space="preserve"> finale</t>
  </si>
  <si>
    <t>consolation</t>
  </si>
  <si>
    <t>équipe b</t>
  </si>
  <si>
    <t>équipe a</t>
  </si>
  <si>
    <t>durée de la rencontre</t>
  </si>
  <si>
    <t>heure de début</t>
  </si>
  <si>
    <t>Demi-finales des premiers</t>
  </si>
  <si>
    <t>Demi-finales des deuxièmes</t>
  </si>
  <si>
    <t>Demi-finales des troisièmes</t>
  </si>
  <si>
    <t>Demi-finales des quatrièmes</t>
  </si>
  <si>
    <t>Classement Final</t>
  </si>
  <si>
    <t>équipes</t>
  </si>
  <si>
    <t>B/M a</t>
  </si>
  <si>
    <t>B/M b</t>
  </si>
  <si>
    <t>départage</t>
  </si>
  <si>
    <t>Bonus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</si>
</sst>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21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2" fillId="4" borderId="0" xfId="0" applyFont="1" applyFill="1"/>
    <xf numFmtId="0" fontId="2" fillId="5" borderId="0" xfId="0" applyFont="1" applyFill="1"/>
    <xf numFmtId="0" fontId="0" fillId="5" borderId="0" xfId="0" applyFill="1"/>
    <xf numFmtId="0" fontId="0" fillId="5" borderId="0" xfId="0" applyFill="1" applyAlignment="1">
      <alignment horizontal="center" vertical="center"/>
    </xf>
    <xf numFmtId="21" fontId="0" fillId="5" borderId="0" xfId="0" applyNumberFormat="1" applyFill="1"/>
    <xf numFmtId="0" fontId="2" fillId="4" borderId="1" xfId="0" applyFont="1" applyFill="1" applyBorder="1" applyAlignment="1">
      <alignment horizontal="centerContinuous"/>
    </xf>
    <xf numFmtId="0" fontId="0" fillId="4" borderId="0" xfId="0" applyFill="1"/>
    <xf numFmtId="0" fontId="2" fillId="4" borderId="0" xfId="0" applyFont="1" applyFill="1" applyAlignment="1">
      <alignment horizontal="centerContinuous"/>
    </xf>
    <xf numFmtId="0" fontId="0" fillId="4" borderId="0" xfId="0" applyFill="1" applyAlignment="1">
      <alignment horizontal="centerContinuous"/>
    </xf>
    <xf numFmtId="0" fontId="0" fillId="4" borderId="0" xfId="0" applyFill="1" applyAlignment="1">
      <alignment horizontal="center"/>
    </xf>
    <xf numFmtId="0" fontId="2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2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523875</xdr:colOff>
      <xdr:row>1</xdr:row>
      <xdr:rowOff>9526</xdr:rowOff>
    </xdr:from>
    <xdr:to>
      <xdr:col>25</xdr:col>
      <xdr:colOff>352425</xdr:colOff>
      <xdr:row>36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BF394F-B831-D4C2-E029-278D796724D7}"/>
            </a:ext>
          </a:extLst>
        </xdr:cNvPr>
        <xdr:cNvSpPr txBox="1"/>
      </xdr:nvSpPr>
      <xdr:spPr>
        <a:xfrm>
          <a:off x="8058150" y="200026"/>
          <a:ext cx="8972550" cy="67722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 kern="1200"/>
            <a:t>INSTRUCTIONS</a:t>
          </a:r>
        </a:p>
        <a:p>
          <a:endParaRPr lang="en-GB" sz="1100" b="1" kern="1200"/>
        </a:p>
        <a:p>
          <a:r>
            <a:rPr lang="en-GB" sz="1100" b="1" kern="1200"/>
            <a:t>compléter la Feuille Accueil</a:t>
          </a:r>
        </a:p>
        <a:p>
          <a:r>
            <a:rPr lang="en-GB" sz="1100" kern="1200"/>
            <a:t>- compléter</a:t>
          </a:r>
          <a:r>
            <a:rPr lang="en-GB" sz="1100" kern="1200" baseline="0"/>
            <a:t> la liste des 16 équipes de A2 en A17. Les Poules sont constituées en prenant les équipes par groupe de 4 selon leur position dans la liste.</a:t>
          </a:r>
        </a:p>
        <a:p>
          <a:r>
            <a:rPr lang="en-GB" sz="1100" kern="1200" baseline="0"/>
            <a:t>- pour mélanger les équipes,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cliquer sur tirage au sort </a:t>
          </a:r>
          <a:endParaRPr lang="en-GB" sz="1100" kern="1200" baseline="0"/>
        </a:p>
        <a:p>
          <a:r>
            <a:rPr lang="en-GB" sz="1100" kern="1200" baseline="0"/>
            <a:t>- indiquer la durée d'une rencontre (y inclure le temps nécessaire pour démarrer la rencontre suivante)</a:t>
          </a:r>
        </a:p>
        <a:p>
          <a:r>
            <a:rPr lang="en-GB" sz="1100" kern="1200" baseline="0"/>
            <a:t>- indiquer l'heure de début</a:t>
          </a:r>
        </a:p>
        <a:p>
          <a:r>
            <a:rPr lang="en-GB" sz="1100" kern="1200" baseline="0"/>
            <a:t>- indiquer si les points de départage sont à ajouter(Bonus) ou à retirer(Malus)</a:t>
          </a:r>
        </a:p>
        <a:p>
          <a:r>
            <a:rPr lang="en-GB" sz="1100" kern="1200" baseline="0"/>
            <a:t>- pour effacer les scores dans tous les tableaux, cliquer sur effacer score.</a:t>
          </a:r>
        </a:p>
        <a:p>
          <a:endParaRPr lang="en-GB" sz="1100" kern="1200" baseline="0"/>
        </a:p>
        <a:p>
          <a:r>
            <a:rPr lang="en-GB" sz="1100" kern="1200" baseline="0"/>
            <a:t>les poules sont générées en feuille Poules.</a:t>
          </a:r>
        </a:p>
        <a:p>
          <a:r>
            <a:rPr lang="en-GB" sz="1100" kern="1200" baseline="0"/>
            <a:t>attention : ne plus modifer la feuille accueil dès que le tournoi est commencé.</a:t>
          </a:r>
        </a:p>
        <a:p>
          <a:r>
            <a:rPr lang="en-GB" sz="1100" b="1" kern="1200" baseline="0"/>
            <a:t>le tournoi peut commencer</a:t>
          </a:r>
        </a:p>
        <a:p>
          <a:endParaRPr lang="en-GB" sz="1100" kern="1200" baseline="0"/>
        </a:p>
        <a:p>
          <a:r>
            <a:rPr lang="en-GB" sz="1100" kern="1200" baseline="0"/>
            <a:t>- compléter les score a et score b et (Bonus/Malus) B/M a et B/M b pour chaque rencontre de poule (feuille poules)</a:t>
          </a:r>
        </a:p>
        <a:p>
          <a:r>
            <a:rPr lang="en-GB" sz="1100" kern="1200" baseline="0"/>
            <a:t>- s'il reste malgré tout des ex-aequos il faut les départager par tirage au sort, dans ce cas utiliser les possibilités des colonnes B/M pour les équipes à départager.</a:t>
          </a:r>
        </a:p>
        <a:p>
          <a:endParaRPr lang="en-GB" sz="1100" kern="1200" baseline="0"/>
        </a:p>
        <a:p>
          <a:r>
            <a:rPr lang="en-GB" sz="1100" b="1" kern="1200" baseline="0"/>
            <a:t>les finales et les rencontres de classement peuvent commencer</a:t>
          </a:r>
        </a:p>
        <a:p>
          <a:r>
            <a:rPr lang="en-GB" sz="1100" kern="1200" baseline="0"/>
            <a:t>- compléter les score a et score b pour chaque rencontre de classement (feuille Finales et Classement)</a:t>
          </a:r>
        </a:p>
        <a:p>
          <a:endParaRPr lang="en-GB" sz="1100" kern="1200" baseline="0"/>
        </a:p>
        <a:p>
          <a:r>
            <a:rPr lang="en-GB" sz="1100" kern="1200" baseline="0"/>
            <a:t>les classements sont générés par une fonction personnalisée et ceci nécessite donc l'activation des macros.</a:t>
          </a:r>
        </a:p>
        <a:p>
          <a:endParaRPr lang="en-GB" sz="1100" kern="1200" baseline="0"/>
        </a:p>
        <a:p>
          <a:r>
            <a:rPr lang="en-GB" sz="1100" b="1" u="sng" kern="1200" baseline="0"/>
            <a:t>le classement de chacun des tableaux </a:t>
          </a:r>
          <a:r>
            <a:rPr lang="en-GB" sz="1100" kern="1200" baseline="0"/>
            <a:t>se fait en fonction du nombre de points.</a:t>
          </a:r>
        </a:p>
        <a:p>
          <a:endParaRPr lang="en-GB" sz="1100" kern="1200" baseline="0"/>
        </a:p>
        <a:p>
          <a:r>
            <a:rPr lang="en-GB" sz="1100" kern="1200" baseline="0"/>
            <a:t>    'Dans un groupe, lorsque des équipes se retrouvent à égalité de points, elles sont classées et départagées suivant :</a:t>
          </a:r>
        </a:p>
        <a:p>
          <a:r>
            <a:rPr lang="en-GB" sz="1100" kern="1200" baseline="0"/>
            <a:t>    '</a:t>
          </a:r>
        </a:p>
        <a:p>
          <a:r>
            <a:rPr lang="en-GB" sz="1100" kern="1200" baseline="0"/>
            <a:t>    '1.la meilleure différence de buts ;</a:t>
          </a:r>
        </a:p>
        <a:p>
          <a:r>
            <a:rPr lang="en-GB" sz="1100" kern="1200" baseline="0"/>
            <a:t>    '2.le plus grand nombre de buts marqués ;</a:t>
          </a:r>
        </a:p>
        <a:p>
          <a:r>
            <a:rPr lang="en-GB" sz="1100" kern="1200" baseline="0"/>
            <a:t>    '3.le plus grand nombre de points obtenus dans les matchs entre équipes concernées ;</a:t>
          </a:r>
        </a:p>
        <a:p>
          <a:r>
            <a:rPr lang="en-GB" sz="1100" kern="1200" baseline="0"/>
            <a:t>    '4.la meilleure différence de buts dans les matchs entre équipes concernées ;</a:t>
          </a:r>
        </a:p>
        <a:p>
          <a:r>
            <a:rPr lang="en-GB" sz="1100" kern="1200" baseline="0"/>
            <a:t>    '5.le plus grand nombre de buts marqués dans les matchs entre équipes concernées ;</a:t>
          </a:r>
        </a:p>
        <a:p>
          <a:r>
            <a:rPr lang="en-GB" sz="1100" kern="1200" baseline="0"/>
            <a:t>    '6.le meilleur score au bonus/malus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/>
        </a:p>
      </xdr:txBody>
    </xdr:sp>
    <xdr:clientData/>
  </xdr:twoCellAnchor>
  <xdr:twoCellAnchor>
    <xdr:from>
      <xdr:col>7</xdr:col>
      <xdr:colOff>38100</xdr:colOff>
      <xdr:row>0</xdr:row>
      <xdr:rowOff>114300</xdr:rowOff>
    </xdr:from>
    <xdr:to>
      <xdr:col>9</xdr:col>
      <xdr:colOff>180975</xdr:colOff>
      <xdr:row>3</xdr:row>
      <xdr:rowOff>161925</xdr:rowOff>
    </xdr:to>
    <xdr:sp macro="[0]!tirag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70470D8-1F70-7E2C-44E1-D370EF4431D7}"/>
            </a:ext>
          </a:extLst>
        </xdr:cNvPr>
        <xdr:cNvSpPr/>
      </xdr:nvSpPr>
      <xdr:spPr>
        <a:xfrm>
          <a:off x="5114925" y="114300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Tirage au sort</a:t>
          </a:r>
        </a:p>
      </xdr:txBody>
    </xdr:sp>
    <xdr:clientData/>
  </xdr:twoCellAnchor>
  <xdr:twoCellAnchor>
    <xdr:from>
      <xdr:col>7</xdr:col>
      <xdr:colOff>28575</xdr:colOff>
      <xdr:row>4</xdr:row>
      <xdr:rowOff>161925</xdr:rowOff>
    </xdr:from>
    <xdr:to>
      <xdr:col>9</xdr:col>
      <xdr:colOff>171450</xdr:colOff>
      <xdr:row>8</xdr:row>
      <xdr:rowOff>19050</xdr:rowOff>
    </xdr:to>
    <xdr:sp macro="[0]!effacerscore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B0F4845F-B53B-4FDF-A9CA-4607DB1F3F16}"/>
            </a:ext>
          </a:extLst>
        </xdr:cNvPr>
        <xdr:cNvSpPr/>
      </xdr:nvSpPr>
      <xdr:spPr>
        <a:xfrm>
          <a:off x="5105400" y="923925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Effacer</a:t>
          </a:r>
          <a:r>
            <a:rPr lang="en-GB" sz="1100" kern="1200" baseline="0"/>
            <a:t> scores</a:t>
          </a:r>
          <a:endParaRPr lang="en-GB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49F2B-F90C-4B9A-A122-33648F9847F7}">
  <sheetPr codeName="Sheet2"/>
  <dimension ref="A1:D17"/>
  <sheetViews>
    <sheetView tabSelected="1" workbookViewId="0">
      <selection activeCell="I16" sqref="I16"/>
    </sheetView>
  </sheetViews>
  <sheetFormatPr defaultRowHeight="15" x14ac:dyDescent="0.25"/>
  <cols>
    <col min="1" max="1" width="18.85546875" customWidth="1"/>
    <col min="2" max="2" width="11.5703125" customWidth="1"/>
    <col min="4" max="4" width="18.5703125" customWidth="1"/>
  </cols>
  <sheetData>
    <row r="1" spans="1:4" x14ac:dyDescent="0.25">
      <c r="A1" s="3" t="s">
        <v>37</v>
      </c>
      <c r="D1" s="8" t="s">
        <v>30</v>
      </c>
    </row>
    <row r="2" spans="1:4" x14ac:dyDescent="0.25">
      <c r="A2" s="1" t="s">
        <v>4</v>
      </c>
      <c r="D2" s="9">
        <v>1.3888888888888888E-2</v>
      </c>
    </row>
    <row r="3" spans="1:4" x14ac:dyDescent="0.25">
      <c r="A3" s="1" t="s">
        <v>12</v>
      </c>
      <c r="D3" s="8" t="s">
        <v>31</v>
      </c>
    </row>
    <row r="4" spans="1:4" x14ac:dyDescent="0.25">
      <c r="A4" s="1" t="s">
        <v>5</v>
      </c>
      <c r="D4" s="9">
        <v>0.41666666666666669</v>
      </c>
    </row>
    <row r="5" spans="1:4" x14ac:dyDescent="0.25">
      <c r="A5" s="1" t="s">
        <v>10</v>
      </c>
      <c r="D5" s="8" t="s">
        <v>40</v>
      </c>
    </row>
    <row r="6" spans="1:4" x14ac:dyDescent="0.25">
      <c r="A6" s="1" t="s">
        <v>6</v>
      </c>
      <c r="D6" s="9" t="s">
        <v>41</v>
      </c>
    </row>
    <row r="7" spans="1:4" x14ac:dyDescent="0.25">
      <c r="A7" s="1" t="s">
        <v>11</v>
      </c>
    </row>
    <row r="8" spans="1:4" x14ac:dyDescent="0.25">
      <c r="A8" s="1" t="s">
        <v>2</v>
      </c>
    </row>
    <row r="9" spans="1:4" x14ac:dyDescent="0.25">
      <c r="A9" s="1" t="s">
        <v>1</v>
      </c>
    </row>
    <row r="10" spans="1:4" x14ac:dyDescent="0.25">
      <c r="A10" s="1" t="s">
        <v>9</v>
      </c>
    </row>
    <row r="11" spans="1:4" x14ac:dyDescent="0.25">
      <c r="A11" s="1" t="s">
        <v>0</v>
      </c>
    </row>
    <row r="12" spans="1:4" x14ac:dyDescent="0.25">
      <c r="A12" s="1" t="s">
        <v>8</v>
      </c>
    </row>
    <row r="13" spans="1:4" x14ac:dyDescent="0.25">
      <c r="A13" s="1" t="s">
        <v>3</v>
      </c>
    </row>
    <row r="14" spans="1:4" x14ac:dyDescent="0.25">
      <c r="A14" s="1" t="s">
        <v>14</v>
      </c>
    </row>
    <row r="15" spans="1:4" x14ac:dyDescent="0.25">
      <c r="A15" s="1" t="s">
        <v>13</v>
      </c>
    </row>
    <row r="16" spans="1:4" x14ac:dyDescent="0.25">
      <c r="A16" s="1" t="s">
        <v>7</v>
      </c>
    </row>
    <row r="17" spans="1:1" x14ac:dyDescent="0.25">
      <c r="A17" s="1" t="s">
        <v>15</v>
      </c>
    </row>
  </sheetData>
  <phoneticPr fontId="1" type="noConversion"/>
  <dataValidations count="1">
    <dataValidation type="list" allowBlank="1" showInputMessage="1" showErrorMessage="1" sqref="D6" xr:uid="{CF3A6E04-67C4-4B49-8152-61FA4CE3737A}">
      <formula1>"Bonus,Malus"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C019-B064-47B9-9CC3-975CD9CA8633}">
  <sheetPr codeName="Sheet3"/>
  <dimension ref="A1:Y32"/>
  <sheetViews>
    <sheetView showGridLines="0" zoomScaleNormal="100" workbookViewId="0">
      <selection activeCell="AB19" sqref="AB19"/>
    </sheetView>
  </sheetViews>
  <sheetFormatPr defaultRowHeight="15" x14ac:dyDescent="0.25"/>
  <cols>
    <col min="3" max="3" width="13.5703125" customWidth="1"/>
    <col min="6" max="6" width="15" customWidth="1"/>
    <col min="12" max="12" width="16" customWidth="1"/>
    <col min="25" max="25" width="0" hidden="1" customWidth="1"/>
  </cols>
  <sheetData>
    <row r="1" spans="1:25" ht="28.5" x14ac:dyDescent="0.45">
      <c r="A1" s="17" t="s">
        <v>16</v>
      </c>
      <c r="B1" s="18"/>
      <c r="C1" s="18"/>
      <c r="D1" s="18"/>
      <c r="E1" s="18"/>
      <c r="F1" s="18"/>
      <c r="G1" s="18"/>
      <c r="H1" s="18"/>
      <c r="I1" s="16"/>
      <c r="J1" s="16"/>
      <c r="K1" s="10" t="str">
        <f>"Classement "&amp;A1</f>
        <v>Classement Poule 1</v>
      </c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5" x14ac:dyDescent="0.25">
      <c r="A2" s="3" t="s">
        <v>17</v>
      </c>
      <c r="B2" s="3" t="s">
        <v>18</v>
      </c>
      <c r="C2" s="3" t="s">
        <v>19</v>
      </c>
      <c r="D2" s="3" t="s">
        <v>21</v>
      </c>
      <c r="E2" s="3" t="s">
        <v>22</v>
      </c>
      <c r="F2" s="3" t="s">
        <v>20</v>
      </c>
      <c r="G2" s="6" t="s">
        <v>38</v>
      </c>
      <c r="H2" s="6" t="s">
        <v>39</v>
      </c>
      <c r="K2" s="6" t="str" cm="1">
        <f t="array" ref="K2:U6">classequipes(C3:H8,Accueil!$D$6)</f>
        <v>POS</v>
      </c>
      <c r="L2" s="6" t="str">
        <v>EQUIPE</v>
      </c>
      <c r="M2" s="6" t="str">
        <v>J</v>
      </c>
      <c r="N2" s="6" t="str">
        <v>G</v>
      </c>
      <c r="O2" s="6" t="str">
        <v>N</v>
      </c>
      <c r="P2" s="6" t="str">
        <v>BP</v>
      </c>
      <c r="Q2" s="6" t="str">
        <v>BC</v>
      </c>
      <c r="R2" s="6" t="str">
        <v>DB</v>
      </c>
      <c r="S2" s="6" t="str">
        <v>PTS</v>
      </c>
      <c r="T2" s="6" t="str">
        <v>SC</v>
      </c>
      <c r="U2" s="6" t="str">
        <v>B/M</v>
      </c>
      <c r="Y2" t="s">
        <v>16</v>
      </c>
    </row>
    <row r="3" spans="1:25" x14ac:dyDescent="0.25">
      <c r="A3" s="4">
        <v>1</v>
      </c>
      <c r="B3" s="2">
        <f>Accueil!D4</f>
        <v>0.41666666666666669</v>
      </c>
      <c r="C3" s="1" t="str">
        <f>$Y3</f>
        <v>equipe 5</v>
      </c>
      <c r="D3" s="5"/>
      <c r="E3" s="5"/>
      <c r="F3" s="1" t="str">
        <f>$Y4</f>
        <v>equipe 13</v>
      </c>
      <c r="G3" s="5"/>
      <c r="H3" s="5"/>
      <c r="K3" s="5">
        <v>1</v>
      </c>
      <c r="L3" s="5" t="str">
        <v>equipe 5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Y3" t="str">
        <f>Accueil!A2</f>
        <v>equipe 5</v>
      </c>
    </row>
    <row r="4" spans="1:25" x14ac:dyDescent="0.25">
      <c r="A4" s="4">
        <v>2</v>
      </c>
      <c r="B4" s="2">
        <f>B19+Accueil!$D$2</f>
        <v>0.44444444444444448</v>
      </c>
      <c r="C4" s="1" t="str">
        <f>$Y5</f>
        <v>equipe 6</v>
      </c>
      <c r="D4" s="5"/>
      <c r="E4" s="5"/>
      <c r="F4" s="1" t="str">
        <f>$Y6</f>
        <v>equipe 11</v>
      </c>
      <c r="G4" s="5"/>
      <c r="H4" s="5"/>
      <c r="K4" s="5">
        <v>1</v>
      </c>
      <c r="L4" s="5" t="str">
        <v>equipe 13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Y4" t="str">
        <f>Accueil!A3</f>
        <v>equipe 13</v>
      </c>
    </row>
    <row r="5" spans="1:25" x14ac:dyDescent="0.25">
      <c r="A5" s="4">
        <v>1</v>
      </c>
      <c r="B5" s="2">
        <f>B20+Accueil!$D$2</f>
        <v>0.47222222222222227</v>
      </c>
      <c r="C5" s="1" t="str">
        <f>$Y4</f>
        <v>equipe 13</v>
      </c>
      <c r="D5" s="5"/>
      <c r="E5" s="5"/>
      <c r="F5" s="1" t="str">
        <f>$Y5</f>
        <v>equipe 6</v>
      </c>
      <c r="G5" s="5"/>
      <c r="H5" s="5"/>
      <c r="K5" s="5">
        <v>1</v>
      </c>
      <c r="L5" s="5" t="str">
        <v>equipe 6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Y5" t="str">
        <f>Accueil!A4</f>
        <v>equipe 6</v>
      </c>
    </row>
    <row r="6" spans="1:25" x14ac:dyDescent="0.25">
      <c r="A6" s="4">
        <v>2</v>
      </c>
      <c r="B6" s="2">
        <f>B21+Accueil!$D$2</f>
        <v>0.5</v>
      </c>
      <c r="C6" s="1" t="str">
        <f>$Y3</f>
        <v>equipe 5</v>
      </c>
      <c r="D6" s="5"/>
      <c r="E6" s="5"/>
      <c r="F6" s="1" t="str">
        <f>$Y6</f>
        <v>equipe 11</v>
      </c>
      <c r="G6" s="5"/>
      <c r="H6" s="5"/>
      <c r="K6" s="5">
        <v>1</v>
      </c>
      <c r="L6" s="5" t="str">
        <v>equipe 11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Y6" t="str">
        <f>Accueil!A5</f>
        <v>equipe 11</v>
      </c>
    </row>
    <row r="7" spans="1:25" x14ac:dyDescent="0.25">
      <c r="A7" s="4">
        <v>1</v>
      </c>
      <c r="B7" s="2">
        <f>B22+Accueil!$D$2</f>
        <v>0.52777777777777768</v>
      </c>
      <c r="C7" s="1" t="str">
        <f>$Y3</f>
        <v>equipe 5</v>
      </c>
      <c r="D7" s="5"/>
      <c r="E7" s="5"/>
      <c r="F7" s="1" t="str">
        <f>$Y5</f>
        <v>equipe 6</v>
      </c>
      <c r="G7" s="5"/>
      <c r="H7" s="5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5" x14ac:dyDescent="0.25">
      <c r="A8" s="4">
        <v>2</v>
      </c>
      <c r="B8" s="2">
        <f>B23+Accueil!$D$2</f>
        <v>0.55555555555555536</v>
      </c>
      <c r="C8" s="1" t="str">
        <f>$Y4</f>
        <v>equipe 13</v>
      </c>
      <c r="D8" s="5"/>
      <c r="E8" s="5"/>
      <c r="F8" s="1" t="str">
        <f>$Y6</f>
        <v>equipe 11</v>
      </c>
      <c r="G8" s="5"/>
      <c r="H8" s="5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5" ht="28.5" x14ac:dyDescent="0.45">
      <c r="A9" s="17" t="s">
        <v>23</v>
      </c>
      <c r="B9" s="18"/>
      <c r="C9" s="18"/>
      <c r="D9" s="18"/>
      <c r="E9" s="18"/>
      <c r="F9" s="18"/>
      <c r="G9" s="18"/>
      <c r="H9" s="18"/>
      <c r="I9" s="16"/>
      <c r="J9" s="16"/>
      <c r="K9" s="10" t="str">
        <f>"Classement "&amp;A9</f>
        <v>Classement Poule 2</v>
      </c>
      <c r="L9" s="19"/>
      <c r="M9" s="19"/>
      <c r="N9" s="19"/>
      <c r="O9" s="19"/>
      <c r="P9" s="19"/>
      <c r="Q9" s="19"/>
      <c r="R9" s="19"/>
      <c r="S9" s="19"/>
      <c r="T9" s="19"/>
      <c r="U9" s="16"/>
    </row>
    <row r="10" spans="1:25" x14ac:dyDescent="0.25">
      <c r="A10" s="3" t="s">
        <v>17</v>
      </c>
      <c r="B10" s="3" t="s">
        <v>18</v>
      </c>
      <c r="C10" s="3" t="s">
        <v>19</v>
      </c>
      <c r="D10" s="3" t="s">
        <v>21</v>
      </c>
      <c r="E10" s="3" t="s">
        <v>22</v>
      </c>
      <c r="F10" s="3" t="s">
        <v>20</v>
      </c>
      <c r="G10" s="6" t="s">
        <v>38</v>
      </c>
      <c r="H10" s="6" t="s">
        <v>39</v>
      </c>
      <c r="K10" s="6" t="str" cm="1">
        <f t="array" ref="K10:U14">classequipes(C11:H16,Accueil!$D$6)</f>
        <v>POS</v>
      </c>
      <c r="L10" s="6" t="str">
        <v>EQUIPE</v>
      </c>
      <c r="M10" s="6" t="str">
        <v>J</v>
      </c>
      <c r="N10" s="6" t="str">
        <v>G</v>
      </c>
      <c r="O10" s="6" t="str">
        <v>N</v>
      </c>
      <c r="P10" s="6" t="str">
        <v>BP</v>
      </c>
      <c r="Q10" s="6" t="str">
        <v>BC</v>
      </c>
      <c r="R10" s="6" t="str">
        <v>DB</v>
      </c>
      <c r="S10" s="6" t="str">
        <v>PTS</v>
      </c>
      <c r="T10" s="6" t="str">
        <v>SC</v>
      </c>
      <c r="U10" s="6" t="str">
        <v>B/M</v>
      </c>
      <c r="Y10" t="s">
        <v>23</v>
      </c>
    </row>
    <row r="11" spans="1:25" x14ac:dyDescent="0.25">
      <c r="A11" s="4">
        <v>2</v>
      </c>
      <c r="B11" s="2">
        <f>B3</f>
        <v>0.41666666666666669</v>
      </c>
      <c r="C11" s="1" t="str">
        <f>$Y11</f>
        <v>equipe 7</v>
      </c>
      <c r="D11" s="5"/>
      <c r="E11" s="5"/>
      <c r="F11" s="1" t="str">
        <f>$Y12</f>
        <v>equipe 12</v>
      </c>
      <c r="G11" s="5"/>
      <c r="H11" s="5"/>
      <c r="K11" s="5">
        <v>1</v>
      </c>
      <c r="L11" s="5" t="str">
        <v>equipe 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Y11" t="str">
        <f>Accueil!A6</f>
        <v>equipe 7</v>
      </c>
    </row>
    <row r="12" spans="1:25" x14ac:dyDescent="0.25">
      <c r="A12" s="4">
        <v>1</v>
      </c>
      <c r="B12" s="2">
        <f>B4</f>
        <v>0.44444444444444448</v>
      </c>
      <c r="C12" s="1" t="str">
        <f>$Y13</f>
        <v>equipe 3</v>
      </c>
      <c r="D12" s="5"/>
      <c r="E12" s="5"/>
      <c r="F12" s="1" t="str">
        <f>$Y14</f>
        <v>equipe 2</v>
      </c>
      <c r="G12" s="5"/>
      <c r="H12" s="5"/>
      <c r="K12" s="5">
        <v>1</v>
      </c>
      <c r="L12" s="5" t="str">
        <v>equipe 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Y12" t="str">
        <f>Accueil!A7</f>
        <v>equipe 12</v>
      </c>
    </row>
    <row r="13" spans="1:25" x14ac:dyDescent="0.25">
      <c r="A13" s="4">
        <v>2</v>
      </c>
      <c r="B13" s="2">
        <f t="shared" ref="B13:B16" si="0">B5</f>
        <v>0.47222222222222227</v>
      </c>
      <c r="C13" s="1" t="str">
        <f>$Y12</f>
        <v>equipe 12</v>
      </c>
      <c r="D13" s="5"/>
      <c r="E13" s="5"/>
      <c r="F13" s="1" t="str">
        <f>$Y13</f>
        <v>equipe 3</v>
      </c>
      <c r="G13" s="5"/>
      <c r="H13" s="5"/>
      <c r="K13" s="5">
        <v>1</v>
      </c>
      <c r="L13" s="5" t="str">
        <v>equipe 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Y13" t="str">
        <f>Accueil!A8</f>
        <v>equipe 3</v>
      </c>
    </row>
    <row r="14" spans="1:25" x14ac:dyDescent="0.25">
      <c r="A14" s="4">
        <v>1</v>
      </c>
      <c r="B14" s="2">
        <f t="shared" si="0"/>
        <v>0.5</v>
      </c>
      <c r="C14" s="1" t="str">
        <f>$Y11</f>
        <v>equipe 7</v>
      </c>
      <c r="D14" s="5"/>
      <c r="E14" s="5"/>
      <c r="F14" s="1" t="str">
        <f>$Y14</f>
        <v>equipe 2</v>
      </c>
      <c r="G14" s="5"/>
      <c r="H14" s="5"/>
      <c r="K14" s="5">
        <v>1</v>
      </c>
      <c r="L14" s="5" t="str">
        <v>equipe 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Y14" t="str">
        <f>Accueil!A9</f>
        <v>equipe 2</v>
      </c>
    </row>
    <row r="15" spans="1:25" x14ac:dyDescent="0.25">
      <c r="A15" s="4">
        <v>2</v>
      </c>
      <c r="B15" s="2">
        <f t="shared" si="0"/>
        <v>0.52777777777777768</v>
      </c>
      <c r="C15" s="1" t="str">
        <f>$Y11</f>
        <v>equipe 7</v>
      </c>
      <c r="D15" s="5"/>
      <c r="E15" s="5"/>
      <c r="F15" s="1" t="str">
        <f>$Y13</f>
        <v>equipe 3</v>
      </c>
      <c r="G15" s="5"/>
      <c r="H15" s="5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5" x14ac:dyDescent="0.25">
      <c r="A16" s="4">
        <v>1</v>
      </c>
      <c r="B16" s="2">
        <f t="shared" si="0"/>
        <v>0.55555555555555536</v>
      </c>
      <c r="C16" s="1" t="str">
        <f>$Y12</f>
        <v>equipe 12</v>
      </c>
      <c r="D16" s="5"/>
      <c r="E16" s="5"/>
      <c r="F16" s="1" t="str">
        <f>$Y14</f>
        <v>equipe 2</v>
      </c>
      <c r="G16" s="5"/>
      <c r="H16" s="5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5" ht="28.5" x14ac:dyDescent="0.45">
      <c r="A17" s="17" t="s">
        <v>24</v>
      </c>
      <c r="B17" s="18"/>
      <c r="C17" s="18"/>
      <c r="D17" s="18"/>
      <c r="E17" s="18"/>
      <c r="F17" s="18"/>
      <c r="G17" s="18"/>
      <c r="H17" s="18"/>
      <c r="I17" s="16"/>
      <c r="J17" s="16"/>
      <c r="K17" s="10" t="str">
        <f>"Classement "&amp;A17</f>
        <v>Classement Poule 3</v>
      </c>
      <c r="L17" s="19"/>
      <c r="M17" s="19"/>
      <c r="N17" s="19"/>
      <c r="O17" s="19"/>
      <c r="P17" s="19"/>
      <c r="Q17" s="19"/>
      <c r="R17" s="19"/>
      <c r="S17" s="19"/>
      <c r="T17" s="19"/>
      <c r="U17" s="16"/>
    </row>
    <row r="18" spans="1:25" x14ac:dyDescent="0.25">
      <c r="A18" s="3" t="s">
        <v>17</v>
      </c>
      <c r="B18" s="3" t="s">
        <v>18</v>
      </c>
      <c r="C18" s="3" t="s">
        <v>19</v>
      </c>
      <c r="D18" s="3" t="s">
        <v>21</v>
      </c>
      <c r="E18" s="3" t="s">
        <v>22</v>
      </c>
      <c r="F18" s="3" t="s">
        <v>20</v>
      </c>
      <c r="G18" s="6" t="s">
        <v>38</v>
      </c>
      <c r="H18" s="6" t="s">
        <v>39</v>
      </c>
      <c r="K18" s="6" t="str" cm="1">
        <f t="array" ref="K18:U22">classequipes(C19:H24,Accueil!$D$6)</f>
        <v>POS</v>
      </c>
      <c r="L18" s="6" t="str">
        <v>EQUIPE</v>
      </c>
      <c r="M18" s="6" t="str">
        <v>J</v>
      </c>
      <c r="N18" s="6" t="str">
        <v>G</v>
      </c>
      <c r="O18" s="6" t="str">
        <v>N</v>
      </c>
      <c r="P18" s="6" t="str">
        <v>BP</v>
      </c>
      <c r="Q18" s="6" t="str">
        <v>BC</v>
      </c>
      <c r="R18" s="6" t="str">
        <v>DB</v>
      </c>
      <c r="S18" s="6" t="str">
        <v>PTS</v>
      </c>
      <c r="T18" s="6" t="str">
        <v>SC</v>
      </c>
      <c r="U18" s="6" t="str">
        <v>B/M</v>
      </c>
      <c r="Y18" t="s">
        <v>24</v>
      </c>
    </row>
    <row r="19" spans="1:25" x14ac:dyDescent="0.25">
      <c r="A19" s="4">
        <v>1</v>
      </c>
      <c r="B19" s="2">
        <f>B11+Accueil!$D$2</f>
        <v>0.43055555555555558</v>
      </c>
      <c r="C19" s="1" t="str">
        <f>$Y19</f>
        <v>equipe 10</v>
      </c>
      <c r="D19" s="5"/>
      <c r="E19" s="5"/>
      <c r="F19" s="1" t="str">
        <f>$Y20</f>
        <v>equipe 1</v>
      </c>
      <c r="G19" s="5"/>
      <c r="H19" s="5"/>
      <c r="K19" s="5">
        <v>1</v>
      </c>
      <c r="L19" s="5" t="str">
        <v>equipe 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Y19" t="str">
        <f>Accueil!A10</f>
        <v>equipe 10</v>
      </c>
    </row>
    <row r="20" spans="1:25" x14ac:dyDescent="0.25">
      <c r="A20" s="4">
        <v>2</v>
      </c>
      <c r="B20" s="2">
        <f>B12+Accueil!$D$2</f>
        <v>0.45833333333333337</v>
      </c>
      <c r="C20" s="1" t="str">
        <f>$Y21</f>
        <v>equipe 9</v>
      </c>
      <c r="D20" s="5"/>
      <c r="E20" s="5"/>
      <c r="F20" s="1" t="str">
        <f>$Y22</f>
        <v>equipe 4</v>
      </c>
      <c r="G20" s="5"/>
      <c r="H20" s="5"/>
      <c r="K20" s="5">
        <v>1</v>
      </c>
      <c r="L20" s="5" t="str">
        <v>equipe 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Y20" t="str">
        <f>Accueil!A11</f>
        <v>equipe 1</v>
      </c>
    </row>
    <row r="21" spans="1:25" x14ac:dyDescent="0.25">
      <c r="A21" s="4">
        <v>1</v>
      </c>
      <c r="B21" s="2">
        <f>B13+Accueil!$D$2</f>
        <v>0.48611111111111116</v>
      </c>
      <c r="C21" s="1" t="str">
        <f>$Y20</f>
        <v>equipe 1</v>
      </c>
      <c r="D21" s="5"/>
      <c r="E21" s="5"/>
      <c r="F21" s="1" t="str">
        <f>$Y21</f>
        <v>equipe 9</v>
      </c>
      <c r="G21" s="5"/>
      <c r="H21" s="5"/>
      <c r="K21" s="5">
        <v>1</v>
      </c>
      <c r="L21" s="5" t="str">
        <v>equipe 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Y21" t="str">
        <f>Accueil!A12</f>
        <v>equipe 9</v>
      </c>
    </row>
    <row r="22" spans="1:25" x14ac:dyDescent="0.25">
      <c r="A22" s="4">
        <v>2</v>
      </c>
      <c r="B22" s="2">
        <f>B14+Accueil!$D$2</f>
        <v>0.51388888888888884</v>
      </c>
      <c r="C22" s="1" t="str">
        <f>$Y19</f>
        <v>equipe 10</v>
      </c>
      <c r="D22" s="5"/>
      <c r="E22" s="5"/>
      <c r="F22" s="1" t="str">
        <f>$Y22</f>
        <v>equipe 4</v>
      </c>
      <c r="G22" s="5"/>
      <c r="H22" s="5"/>
      <c r="K22" s="5">
        <v>1</v>
      </c>
      <c r="L22" s="5" t="str">
        <v>equipe 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Y22" t="str">
        <f>Accueil!A13</f>
        <v>equipe 4</v>
      </c>
    </row>
    <row r="23" spans="1:25" x14ac:dyDescent="0.25">
      <c r="A23" s="4">
        <v>1</v>
      </c>
      <c r="B23" s="2">
        <f>B15+Accueil!$D$2</f>
        <v>0.54166666666666652</v>
      </c>
      <c r="C23" s="1" t="str">
        <f>$Y19</f>
        <v>equipe 10</v>
      </c>
      <c r="D23" s="5"/>
      <c r="E23" s="5"/>
      <c r="F23" s="1" t="str">
        <f>$Y21</f>
        <v>equipe 9</v>
      </c>
      <c r="G23" s="5"/>
      <c r="H23" s="5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5" x14ac:dyDescent="0.25">
      <c r="A24" s="4">
        <v>2</v>
      </c>
      <c r="B24" s="2">
        <f>B16+Accueil!$D$2</f>
        <v>0.5694444444444442</v>
      </c>
      <c r="C24" s="1" t="str">
        <f>$Y20</f>
        <v>equipe 1</v>
      </c>
      <c r="D24" s="5"/>
      <c r="E24" s="5"/>
      <c r="F24" s="1" t="str">
        <f>$Y22</f>
        <v>equipe 4</v>
      </c>
      <c r="G24" s="5"/>
      <c r="H24" s="5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5" ht="28.5" x14ac:dyDescent="0.45">
      <c r="A25" s="17" t="s">
        <v>25</v>
      </c>
      <c r="B25" s="18"/>
      <c r="C25" s="18"/>
      <c r="D25" s="18"/>
      <c r="E25" s="18"/>
      <c r="F25" s="18"/>
      <c r="G25" s="18"/>
      <c r="H25" s="18"/>
      <c r="I25" s="16"/>
      <c r="J25" s="16"/>
      <c r="K25" s="10" t="str">
        <f>"Classement "&amp;A25</f>
        <v>Classement Poule 4</v>
      </c>
      <c r="L25" s="19"/>
      <c r="M25" s="19"/>
      <c r="N25" s="19"/>
      <c r="O25" s="19"/>
      <c r="P25" s="19"/>
      <c r="Q25" s="19"/>
      <c r="R25" s="19"/>
      <c r="S25" s="19"/>
      <c r="T25" s="19"/>
      <c r="U25" s="16"/>
    </row>
    <row r="26" spans="1:25" x14ac:dyDescent="0.25">
      <c r="A26" s="3" t="s">
        <v>17</v>
      </c>
      <c r="B26" s="3" t="s">
        <v>18</v>
      </c>
      <c r="C26" s="3" t="s">
        <v>19</v>
      </c>
      <c r="D26" s="3" t="s">
        <v>21</v>
      </c>
      <c r="E26" s="3" t="s">
        <v>22</v>
      </c>
      <c r="F26" s="3" t="s">
        <v>20</v>
      </c>
      <c r="G26" s="6" t="s">
        <v>38</v>
      </c>
      <c r="H26" s="6" t="s">
        <v>39</v>
      </c>
      <c r="K26" s="6" t="str" cm="1">
        <f t="array" ref="K26:U30">classequipes(C27:H32,Accueil!$D$6)</f>
        <v>POS</v>
      </c>
      <c r="L26" s="6" t="str">
        <v>EQUIPE</v>
      </c>
      <c r="M26" s="6" t="str">
        <v>J</v>
      </c>
      <c r="N26" s="6" t="str">
        <v>G</v>
      </c>
      <c r="O26" s="6" t="str">
        <v>N</v>
      </c>
      <c r="P26" s="6" t="str">
        <v>BP</v>
      </c>
      <c r="Q26" s="6" t="str">
        <v>BC</v>
      </c>
      <c r="R26" s="6" t="str">
        <v>DB</v>
      </c>
      <c r="S26" s="6" t="str">
        <v>PTS</v>
      </c>
      <c r="T26" s="6" t="str">
        <v>SC</v>
      </c>
      <c r="U26" s="6" t="str">
        <v>B/M</v>
      </c>
      <c r="Y26" t="s">
        <v>25</v>
      </c>
    </row>
    <row r="27" spans="1:25" x14ac:dyDescent="0.25">
      <c r="A27" s="4">
        <v>2</v>
      </c>
      <c r="B27" s="2">
        <f>B19</f>
        <v>0.43055555555555558</v>
      </c>
      <c r="C27" s="1" t="str">
        <f>$Y27</f>
        <v>equipe 15</v>
      </c>
      <c r="D27" s="5"/>
      <c r="E27" s="5"/>
      <c r="F27" s="1" t="str">
        <f>$Y28</f>
        <v>equipe 14</v>
      </c>
      <c r="G27" s="5"/>
      <c r="H27" s="5"/>
      <c r="K27" s="5">
        <v>1</v>
      </c>
      <c r="L27" s="5" t="str">
        <v>equipe 15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Y27" t="str">
        <f>Accueil!A14</f>
        <v>equipe 15</v>
      </c>
    </row>
    <row r="28" spans="1:25" x14ac:dyDescent="0.25">
      <c r="A28" s="4">
        <v>1</v>
      </c>
      <c r="B28" s="2">
        <f t="shared" ref="B28:B32" si="1">B20</f>
        <v>0.45833333333333337</v>
      </c>
      <c r="C28" s="1" t="str">
        <f>$Y29</f>
        <v>equipe 8</v>
      </c>
      <c r="D28" s="5"/>
      <c r="E28" s="5"/>
      <c r="F28" s="1" t="str">
        <f>$Y30</f>
        <v>equipe 16</v>
      </c>
      <c r="G28" s="5"/>
      <c r="H28" s="5"/>
      <c r="K28" s="5">
        <v>1</v>
      </c>
      <c r="L28" s="5" t="str">
        <v>equipe 14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Y28" t="str">
        <f>Accueil!A15</f>
        <v>equipe 14</v>
      </c>
    </row>
    <row r="29" spans="1:25" x14ac:dyDescent="0.25">
      <c r="A29" s="4">
        <v>2</v>
      </c>
      <c r="B29" s="2">
        <f t="shared" si="1"/>
        <v>0.48611111111111116</v>
      </c>
      <c r="C29" s="1" t="str">
        <f>$Y28</f>
        <v>equipe 14</v>
      </c>
      <c r="D29" s="5"/>
      <c r="E29" s="5"/>
      <c r="F29" s="1" t="str">
        <f>$Y29</f>
        <v>equipe 8</v>
      </c>
      <c r="G29" s="5"/>
      <c r="H29" s="5"/>
      <c r="K29" s="5">
        <v>1</v>
      </c>
      <c r="L29" s="5" t="str">
        <v>equipe 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Y29" t="str">
        <f>Accueil!A16</f>
        <v>equipe 8</v>
      </c>
    </row>
    <row r="30" spans="1:25" x14ac:dyDescent="0.25">
      <c r="A30" s="4">
        <v>1</v>
      </c>
      <c r="B30" s="2">
        <f t="shared" si="1"/>
        <v>0.51388888888888884</v>
      </c>
      <c r="C30" s="1" t="str">
        <f>$Y27</f>
        <v>equipe 15</v>
      </c>
      <c r="D30" s="5"/>
      <c r="E30" s="5"/>
      <c r="F30" s="1" t="str">
        <f>$Y30</f>
        <v>equipe 16</v>
      </c>
      <c r="G30" s="5"/>
      <c r="H30" s="5"/>
      <c r="K30" s="5">
        <v>1</v>
      </c>
      <c r="L30" s="5" t="str">
        <v>equipe 16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Y30" t="str">
        <f>Accueil!A17</f>
        <v>equipe 16</v>
      </c>
    </row>
    <row r="31" spans="1:25" x14ac:dyDescent="0.25">
      <c r="A31" s="4">
        <v>2</v>
      </c>
      <c r="B31" s="2">
        <f t="shared" si="1"/>
        <v>0.54166666666666652</v>
      </c>
      <c r="C31" s="1" t="str">
        <f>$Y27</f>
        <v>equipe 15</v>
      </c>
      <c r="D31" s="5"/>
      <c r="E31" s="5"/>
      <c r="F31" s="1" t="str">
        <f>$Y29</f>
        <v>equipe 8</v>
      </c>
      <c r="G31" s="5"/>
      <c r="H31" s="5"/>
    </row>
    <row r="32" spans="1:25" x14ac:dyDescent="0.25">
      <c r="A32" s="4">
        <v>1</v>
      </c>
      <c r="B32" s="2">
        <f t="shared" si="1"/>
        <v>0.5694444444444442</v>
      </c>
      <c r="C32" s="1" t="str">
        <f>$Y28</f>
        <v>equipe 14</v>
      </c>
      <c r="D32" s="5"/>
      <c r="E32" s="5"/>
      <c r="F32" s="1" t="str">
        <f>$Y30</f>
        <v>equipe 16</v>
      </c>
      <c r="G32" s="5"/>
      <c r="H3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07FF2-D670-4C38-9CF4-EB1AA32EA33D}">
  <sheetPr codeName="Sheet4"/>
  <dimension ref="A1:T23"/>
  <sheetViews>
    <sheetView showGridLines="0" topLeftCell="A7" workbookViewId="0">
      <selection activeCell="T29" sqref="T29"/>
    </sheetView>
  </sheetViews>
  <sheetFormatPr defaultRowHeight="15" x14ac:dyDescent="0.25"/>
  <cols>
    <col min="1" max="23" width="9.140625" style="21"/>
    <col min="24" max="24" width="23.7109375" style="21" customWidth="1"/>
    <col min="25" max="16384" width="9.140625" style="21"/>
  </cols>
  <sheetData>
    <row r="1" spans="1:20" s="20" customFormat="1" ht="28.5" x14ac:dyDescent="0.45">
      <c r="A1" s="10" t="s">
        <v>32</v>
      </c>
      <c r="B1" s="10"/>
      <c r="C1" s="10"/>
      <c r="D1" s="10"/>
      <c r="E1" s="10"/>
      <c r="F1" s="10"/>
      <c r="G1" s="11"/>
      <c r="H1" s="10" t="s">
        <v>27</v>
      </c>
      <c r="I1" s="10"/>
      <c r="J1" s="10"/>
      <c r="K1" s="10"/>
      <c r="L1" s="10"/>
      <c r="M1" s="10"/>
      <c r="N1" s="11"/>
      <c r="O1" s="10" t="s">
        <v>26</v>
      </c>
      <c r="P1" s="10"/>
      <c r="Q1" s="10"/>
      <c r="R1" s="10"/>
      <c r="S1" s="10"/>
      <c r="T1" s="10"/>
    </row>
    <row r="2" spans="1:20" x14ac:dyDescent="0.25">
      <c r="A2" s="3" t="s">
        <v>17</v>
      </c>
      <c r="B2" s="3" t="s">
        <v>18</v>
      </c>
      <c r="C2" s="3" t="s">
        <v>29</v>
      </c>
      <c r="D2" s="3" t="s">
        <v>21</v>
      </c>
      <c r="E2" s="3" t="s">
        <v>22</v>
      </c>
      <c r="F2" s="3" t="s">
        <v>28</v>
      </c>
      <c r="G2" s="12"/>
      <c r="H2" s="3" t="s">
        <v>17</v>
      </c>
      <c r="I2" s="3" t="s">
        <v>18</v>
      </c>
      <c r="J2" s="3" t="s">
        <v>29</v>
      </c>
      <c r="K2" s="3" t="s">
        <v>21</v>
      </c>
      <c r="L2" s="3" t="s">
        <v>22</v>
      </c>
      <c r="M2" s="3" t="s">
        <v>28</v>
      </c>
      <c r="N2" s="12"/>
      <c r="O2" s="3" t="s">
        <v>17</v>
      </c>
      <c r="P2" s="3" t="s">
        <v>18</v>
      </c>
      <c r="Q2" s="3" t="s">
        <v>29</v>
      </c>
      <c r="R2" s="3" t="s">
        <v>21</v>
      </c>
      <c r="S2" s="3" t="s">
        <v>22</v>
      </c>
      <c r="T2" s="3" t="s">
        <v>28</v>
      </c>
    </row>
    <row r="3" spans="1:20" x14ac:dyDescent="0.25">
      <c r="A3" s="4">
        <v>1</v>
      </c>
      <c r="B3" s="2">
        <f>B9+Accueil!D2</f>
        <v>0.62499999999999956</v>
      </c>
      <c r="C3" s="1" t="str">
        <f>Poules!L3</f>
        <v>equipe 5</v>
      </c>
      <c r="D3" s="1"/>
      <c r="E3" s="1"/>
      <c r="F3" s="1" t="str">
        <f>Poules!L19</f>
        <v>equipe 10</v>
      </c>
      <c r="G3" s="12"/>
      <c r="H3" s="4">
        <v>1</v>
      </c>
      <c r="I3" s="2">
        <f>I15+Accueil!$D$2</f>
        <v>0.65277777777777724</v>
      </c>
      <c r="J3" s="1" t="str">
        <f>IF(D3&gt;E3,F3,C3)</f>
        <v>equipe 5</v>
      </c>
      <c r="K3" s="1"/>
      <c r="L3" s="1"/>
      <c r="M3" s="1" t="str">
        <f>IF(D4&gt;E4,F4,C4)</f>
        <v>equipe 7</v>
      </c>
      <c r="N3" s="12"/>
      <c r="O3" s="4">
        <v>1</v>
      </c>
      <c r="P3" s="2">
        <f>P9+Accueil!$D$2</f>
        <v>0.69444444444444375</v>
      </c>
      <c r="Q3" s="1" t="str">
        <f>IF(D3&gt;E3,C3,F3)</f>
        <v>equipe 10</v>
      </c>
      <c r="R3" s="1"/>
      <c r="S3" s="1"/>
      <c r="T3" s="1" t="str">
        <f>IF(D4&gt;E4,C4,F4)</f>
        <v>equipe 15</v>
      </c>
    </row>
    <row r="4" spans="1:20" x14ac:dyDescent="0.25">
      <c r="A4" s="4">
        <v>2</v>
      </c>
      <c r="B4" s="2">
        <f>B3</f>
        <v>0.62499999999999956</v>
      </c>
      <c r="C4" s="1" t="str">
        <f>Poules!L11</f>
        <v>equipe 7</v>
      </c>
      <c r="D4" s="1"/>
      <c r="E4" s="1"/>
      <c r="F4" s="1" t="str">
        <f>Poules!L27</f>
        <v>equipe 15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x14ac:dyDescent="0.25">
      <c r="A5" s="13"/>
      <c r="B5" s="14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8.5" x14ac:dyDescent="0.45">
      <c r="A7" s="10" t="s">
        <v>33</v>
      </c>
      <c r="B7" s="10"/>
      <c r="C7" s="10"/>
      <c r="D7" s="10"/>
      <c r="E7" s="10"/>
      <c r="F7" s="10"/>
      <c r="G7" s="11"/>
      <c r="H7" s="10" t="s">
        <v>27</v>
      </c>
      <c r="I7" s="10"/>
      <c r="J7" s="10"/>
      <c r="K7" s="10"/>
      <c r="L7" s="10"/>
      <c r="M7" s="10"/>
      <c r="N7" s="11"/>
      <c r="O7" s="10" t="s">
        <v>26</v>
      </c>
      <c r="P7" s="10"/>
      <c r="Q7" s="10"/>
      <c r="R7" s="10"/>
      <c r="S7" s="10"/>
      <c r="T7" s="10"/>
    </row>
    <row r="8" spans="1:20" x14ac:dyDescent="0.25">
      <c r="A8" s="3" t="s">
        <v>17</v>
      </c>
      <c r="B8" s="3" t="s">
        <v>18</v>
      </c>
      <c r="C8" s="3" t="s">
        <v>29</v>
      </c>
      <c r="D8" s="3"/>
      <c r="E8" s="3"/>
      <c r="F8" s="3" t="s">
        <v>28</v>
      </c>
      <c r="G8" s="12"/>
      <c r="H8" s="3" t="s">
        <v>17</v>
      </c>
      <c r="I8" s="3" t="s">
        <v>18</v>
      </c>
      <c r="J8" s="3" t="s">
        <v>29</v>
      </c>
      <c r="K8" s="3"/>
      <c r="L8" s="3"/>
      <c r="M8" s="3" t="s">
        <v>28</v>
      </c>
      <c r="N8" s="12"/>
      <c r="O8" s="3" t="s">
        <v>17</v>
      </c>
      <c r="P8" s="3" t="s">
        <v>18</v>
      </c>
      <c r="Q8" s="3" t="s">
        <v>29</v>
      </c>
      <c r="R8" s="3"/>
      <c r="S8" s="3"/>
      <c r="T8" s="3" t="s">
        <v>28</v>
      </c>
    </row>
    <row r="9" spans="1:20" x14ac:dyDescent="0.25">
      <c r="A9" s="4">
        <v>1</v>
      </c>
      <c r="B9" s="2">
        <f>B15+Accueil!D2</f>
        <v>0.61111111111111072</v>
      </c>
      <c r="C9" s="1" t="str">
        <f>Poules!$L4</f>
        <v>equipe 13</v>
      </c>
      <c r="D9" s="1"/>
      <c r="E9" s="1"/>
      <c r="F9" s="1" t="str">
        <f>Poules!$L12</f>
        <v>equipe 12</v>
      </c>
      <c r="G9" s="12"/>
      <c r="H9" s="4">
        <v>2</v>
      </c>
      <c r="I9" s="2">
        <f>I3</f>
        <v>0.65277777777777724</v>
      </c>
      <c r="J9" s="1" t="str">
        <f>IF(D9&gt;E9,F9,C9)</f>
        <v>equipe 13</v>
      </c>
      <c r="K9" s="1"/>
      <c r="L9" s="1"/>
      <c r="M9" s="1" t="str">
        <f>IF(D10&gt;E10,F10,C10)</f>
        <v>equipe 1</v>
      </c>
      <c r="N9" s="12"/>
      <c r="O9" s="4">
        <v>1</v>
      </c>
      <c r="P9" s="2">
        <f>P15+Accueil!$D$2</f>
        <v>0.68055555555555491</v>
      </c>
      <c r="Q9" s="1" t="str">
        <f>IF(D9&gt;E9,C9,F9)</f>
        <v>equipe 12</v>
      </c>
      <c r="R9" s="1"/>
      <c r="S9" s="1"/>
      <c r="T9" s="1" t="str">
        <f>IF(D10&gt;E10,C10,F10)</f>
        <v>equipe 14</v>
      </c>
    </row>
    <row r="10" spans="1:20" x14ac:dyDescent="0.25">
      <c r="A10" s="4">
        <v>2</v>
      </c>
      <c r="B10" s="2">
        <f>B9</f>
        <v>0.61111111111111072</v>
      </c>
      <c r="C10" s="1" t="str">
        <f>Poules!$L20</f>
        <v>equipe 1</v>
      </c>
      <c r="D10" s="1"/>
      <c r="E10" s="1"/>
      <c r="F10" s="1" t="str">
        <f>Poules!$L28</f>
        <v>equipe 14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x14ac:dyDescent="0.25">
      <c r="A11" s="13"/>
      <c r="B11" s="1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28.5" x14ac:dyDescent="0.45">
      <c r="A13" s="10" t="s">
        <v>34</v>
      </c>
      <c r="B13" s="10"/>
      <c r="C13" s="10"/>
      <c r="D13" s="10"/>
      <c r="E13" s="10"/>
      <c r="F13" s="10"/>
      <c r="G13" s="11"/>
      <c r="H13" s="10" t="s">
        <v>27</v>
      </c>
      <c r="I13" s="10"/>
      <c r="J13" s="10"/>
      <c r="K13" s="10"/>
      <c r="L13" s="10"/>
      <c r="M13" s="10"/>
      <c r="N13" s="11"/>
      <c r="O13" s="10" t="s">
        <v>26</v>
      </c>
      <c r="P13" s="10"/>
      <c r="Q13" s="10"/>
      <c r="R13" s="10"/>
      <c r="S13" s="10"/>
      <c r="T13" s="10"/>
    </row>
    <row r="14" spans="1:20" x14ac:dyDescent="0.25">
      <c r="A14" s="3" t="s">
        <v>17</v>
      </c>
      <c r="B14" s="3" t="s">
        <v>18</v>
      </c>
      <c r="C14" s="3" t="s">
        <v>29</v>
      </c>
      <c r="D14" s="3"/>
      <c r="E14" s="3"/>
      <c r="F14" s="3" t="s">
        <v>28</v>
      </c>
      <c r="G14" s="12"/>
      <c r="H14" s="3" t="s">
        <v>17</v>
      </c>
      <c r="I14" s="3" t="s">
        <v>18</v>
      </c>
      <c r="J14" s="3" t="s">
        <v>29</v>
      </c>
      <c r="K14" s="3"/>
      <c r="L14" s="3"/>
      <c r="M14" s="3" t="s">
        <v>28</v>
      </c>
      <c r="N14" s="12"/>
      <c r="O14" s="3" t="s">
        <v>17</v>
      </c>
      <c r="P14" s="3" t="s">
        <v>18</v>
      </c>
      <c r="Q14" s="3" t="s">
        <v>29</v>
      </c>
      <c r="R14" s="3"/>
      <c r="S14" s="3"/>
      <c r="T14" s="3" t="s">
        <v>28</v>
      </c>
    </row>
    <row r="15" spans="1:20" x14ac:dyDescent="0.25">
      <c r="A15" s="4">
        <v>1</v>
      </c>
      <c r="B15" s="2">
        <f>B21+Accueil!D2</f>
        <v>0.59722222222222188</v>
      </c>
      <c r="C15" s="1" t="str">
        <f>Poules!$L5</f>
        <v>equipe 6</v>
      </c>
      <c r="D15" s="1"/>
      <c r="E15" s="1"/>
      <c r="F15" s="1" t="str">
        <f>Poules!$L13</f>
        <v>equipe 3</v>
      </c>
      <c r="G15" s="12"/>
      <c r="H15" s="4">
        <v>1</v>
      </c>
      <c r="I15" s="2">
        <f>B3+Accueil!D2</f>
        <v>0.6388888888888884</v>
      </c>
      <c r="J15" s="1" t="str">
        <f>IF(D15&gt;E15,F15,C15)</f>
        <v>equipe 6</v>
      </c>
      <c r="K15" s="1"/>
      <c r="L15" s="1"/>
      <c r="M15" s="1" t="str">
        <f>IF(D16&gt;E16,F16,C16)</f>
        <v>equipe 9</v>
      </c>
      <c r="N15" s="12"/>
      <c r="O15" s="4">
        <v>1</v>
      </c>
      <c r="P15" s="2">
        <f>I3+Accueil!D2</f>
        <v>0.66666666666666607</v>
      </c>
      <c r="Q15" s="1" t="str">
        <f>IF(D15&gt;E15,C15,F15)</f>
        <v>equipe 3</v>
      </c>
      <c r="R15" s="1"/>
      <c r="S15" s="1"/>
      <c r="T15" s="1" t="str">
        <f>IF(D16&gt;E16,C16,F16)</f>
        <v>equipe 8</v>
      </c>
    </row>
    <row r="16" spans="1:20" x14ac:dyDescent="0.25">
      <c r="A16" s="4">
        <v>2</v>
      </c>
      <c r="B16" s="2">
        <f>B15</f>
        <v>0.59722222222222188</v>
      </c>
      <c r="C16" s="1" t="str">
        <f>Poules!$L21</f>
        <v>equipe 9</v>
      </c>
      <c r="D16" s="1"/>
      <c r="E16" s="1"/>
      <c r="F16" s="1" t="str">
        <f>Poules!$L29</f>
        <v>equipe 8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x14ac:dyDescent="0.25">
      <c r="A17" s="13"/>
      <c r="B17" s="1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28.5" x14ac:dyDescent="0.45">
      <c r="A19" s="10" t="s">
        <v>35</v>
      </c>
      <c r="B19" s="10"/>
      <c r="C19" s="10"/>
      <c r="D19" s="10"/>
      <c r="E19" s="10"/>
      <c r="F19" s="10"/>
      <c r="G19" s="11"/>
      <c r="H19" s="10" t="s">
        <v>27</v>
      </c>
      <c r="I19" s="10"/>
      <c r="J19" s="10"/>
      <c r="K19" s="10"/>
      <c r="L19" s="10"/>
      <c r="M19" s="10"/>
      <c r="N19" s="11"/>
      <c r="O19" s="10" t="s">
        <v>26</v>
      </c>
      <c r="P19" s="10"/>
      <c r="Q19" s="10"/>
      <c r="R19" s="10"/>
      <c r="S19" s="10"/>
      <c r="T19" s="10"/>
    </row>
    <row r="20" spans="1:20" x14ac:dyDescent="0.25">
      <c r="A20" s="3" t="s">
        <v>17</v>
      </c>
      <c r="B20" s="3" t="s">
        <v>18</v>
      </c>
      <c r="C20" s="3" t="s">
        <v>29</v>
      </c>
      <c r="D20" s="3"/>
      <c r="E20" s="3"/>
      <c r="F20" s="3" t="s">
        <v>28</v>
      </c>
      <c r="G20" s="12"/>
      <c r="H20" s="3" t="s">
        <v>17</v>
      </c>
      <c r="I20" s="3" t="s">
        <v>18</v>
      </c>
      <c r="J20" s="3" t="s">
        <v>29</v>
      </c>
      <c r="K20" s="3"/>
      <c r="L20" s="3"/>
      <c r="M20" s="3" t="s">
        <v>28</v>
      </c>
      <c r="N20" s="12"/>
      <c r="O20" s="3" t="s">
        <v>17</v>
      </c>
      <c r="P20" s="3" t="s">
        <v>18</v>
      </c>
      <c r="Q20" s="3" t="s">
        <v>29</v>
      </c>
      <c r="R20" s="3"/>
      <c r="S20" s="3"/>
      <c r="T20" s="3" t="s">
        <v>28</v>
      </c>
    </row>
    <row r="21" spans="1:20" x14ac:dyDescent="0.25">
      <c r="A21" s="4">
        <v>1</v>
      </c>
      <c r="B21" s="2">
        <f>Poules!B32+Accueil!D2</f>
        <v>0.58333333333333304</v>
      </c>
      <c r="C21" s="1" t="str">
        <f>Poules!$L6</f>
        <v>equipe 11</v>
      </c>
      <c r="D21" s="1"/>
      <c r="E21" s="1"/>
      <c r="F21" s="1" t="str">
        <f>Poules!$L14</f>
        <v>equipe 2</v>
      </c>
      <c r="G21" s="12"/>
      <c r="H21" s="4">
        <v>2</v>
      </c>
      <c r="I21" s="2">
        <f>I15</f>
        <v>0.6388888888888884</v>
      </c>
      <c r="J21" s="1" t="str">
        <f>IF(D21&gt;E21,F21,C21)</f>
        <v>equipe 11</v>
      </c>
      <c r="K21" s="1"/>
      <c r="L21" s="1"/>
      <c r="M21" s="1" t="str">
        <f>IF(D22&gt;E22,F22,C22)</f>
        <v>equipe 4</v>
      </c>
      <c r="N21" s="12"/>
      <c r="O21" s="4">
        <v>2</v>
      </c>
      <c r="P21" s="2">
        <f>P15</f>
        <v>0.66666666666666607</v>
      </c>
      <c r="Q21" s="1" t="str">
        <f>IF(D21&gt;E21,C21,F21)</f>
        <v>equipe 2</v>
      </c>
      <c r="R21" s="1"/>
      <c r="S21" s="1"/>
      <c r="T21" s="1" t="str">
        <f>IF(D22&gt;E22,C22,F22)</f>
        <v>equipe 16</v>
      </c>
    </row>
    <row r="22" spans="1:20" x14ac:dyDescent="0.25">
      <c r="A22" s="4">
        <v>2</v>
      </c>
      <c r="B22" s="2">
        <f>B21</f>
        <v>0.58333333333333304</v>
      </c>
      <c r="C22" s="1" t="str">
        <f>Poules!$L22</f>
        <v>equipe 4</v>
      </c>
      <c r="D22" s="1"/>
      <c r="E22" s="1"/>
      <c r="F22" s="1" t="str">
        <f>Poules!$L30</f>
        <v>equipe 16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x14ac:dyDescent="0.25">
      <c r="A23" s="22"/>
      <c r="B23" s="2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B2D4E-E9A3-47AA-82B1-06EB89E5021F}">
  <dimension ref="E1:F17"/>
  <sheetViews>
    <sheetView workbookViewId="0">
      <selection activeCell="E22" sqref="E22"/>
    </sheetView>
  </sheetViews>
  <sheetFormatPr defaultRowHeight="15" x14ac:dyDescent="0.25"/>
  <cols>
    <col min="1" max="1" width="9.140625" style="12"/>
    <col min="2" max="2" width="10.7109375" style="12" customWidth="1"/>
    <col min="3" max="5" width="9.140625" style="12"/>
    <col min="6" max="6" width="47.85546875" style="12" customWidth="1"/>
    <col min="7" max="16384" width="9.140625" style="12"/>
  </cols>
  <sheetData>
    <row r="1" spans="5:6" ht="45" customHeight="1" x14ac:dyDescent="0.45">
      <c r="E1" s="15" t="s">
        <v>36</v>
      </c>
      <c r="F1" s="15"/>
    </row>
    <row r="2" spans="5:6" x14ac:dyDescent="0.25">
      <c r="E2" s="5">
        <v>1</v>
      </c>
      <c r="F2" s="5" t="str">
        <f>IF('Finales et classement'!R3="","",IF('Finales et classement'!R3&gt;'Finales et classement'!S3,'Finales et classement'!Q3,'Finales et classement'!T3))</f>
        <v/>
      </c>
    </row>
    <row r="3" spans="5:6" x14ac:dyDescent="0.25">
      <c r="E3" s="5">
        <v>2</v>
      </c>
      <c r="F3" s="5" t="str">
        <f>IF('Finales et classement'!R3="","",IF('Finales et classement'!S3&gt;'Finales et classement'!R3,'Finales et classement'!Q3,'Finales et classement'!T3))</f>
        <v/>
      </c>
    </row>
    <row r="4" spans="5:6" x14ac:dyDescent="0.25">
      <c r="E4" s="5">
        <v>3</v>
      </c>
      <c r="F4" s="5" t="str">
        <f>IF('Finales et classement'!K3="","",IF('Finales et classement'!K3&gt;'Finales et classement'!L3,'Finales et classement'!J3,'Finales et classement'!M3))</f>
        <v/>
      </c>
    </row>
    <row r="5" spans="5:6" x14ac:dyDescent="0.25">
      <c r="E5" s="5">
        <v>4</v>
      </c>
      <c r="F5" s="5" t="str">
        <f>IF('Finales et classement'!K3="","",IF('Finales et classement'!L3&gt;'Finales et classement'!K3,'Finales et classement'!J3,'Finales et classement'!M3))</f>
        <v/>
      </c>
    </row>
    <row r="6" spans="5:6" x14ac:dyDescent="0.25">
      <c r="E6" s="5">
        <v>5</v>
      </c>
      <c r="F6" s="5" t="str">
        <f>IF('Finales et classement'!R9="","",IF('Finales et classement'!R9&gt;'Finales et classement'!S9,'Finales et classement'!Q9,'Finales et classement'!T9))</f>
        <v/>
      </c>
    </row>
    <row r="7" spans="5:6" x14ac:dyDescent="0.25">
      <c r="E7" s="5">
        <v>6</v>
      </c>
      <c r="F7" s="5" t="str">
        <f>IF('Finales et classement'!R9="","",IF('Finales et classement'!S9&gt;'Finales et classement'!R9,'Finales et classement'!Q9,'Finales et classement'!T9))</f>
        <v/>
      </c>
    </row>
    <row r="8" spans="5:6" x14ac:dyDescent="0.25">
      <c r="E8" s="5">
        <v>7</v>
      </c>
      <c r="F8" s="5" t="str">
        <f>IF('Finales et classement'!K9="","",IF('Finales et classement'!K9&gt;'Finales et classement'!L9,'Finales et classement'!J9,'Finales et classement'!M9))</f>
        <v/>
      </c>
    </row>
    <row r="9" spans="5:6" x14ac:dyDescent="0.25">
      <c r="E9" s="5">
        <v>8</v>
      </c>
      <c r="F9" s="5" t="str">
        <f>IF('Finales et classement'!K9="","",IF('Finales et classement'!L9&gt;'Finales et classement'!K9,'Finales et classement'!J9,'Finales et classement'!M9))</f>
        <v/>
      </c>
    </row>
    <row r="10" spans="5:6" x14ac:dyDescent="0.25">
      <c r="E10" s="5">
        <v>9</v>
      </c>
      <c r="F10" s="5" t="str">
        <f>IF('Finales et classement'!R15="","",IF('Finales et classement'!R15&gt;'Finales et classement'!S15,'Finales et classement'!Q15,'Finales et classement'!T15))</f>
        <v/>
      </c>
    </row>
    <row r="11" spans="5:6" x14ac:dyDescent="0.25">
      <c r="E11" s="5">
        <v>10</v>
      </c>
      <c r="F11" s="5" t="str">
        <f>IF('Finales et classement'!R15="","",IF('Finales et classement'!S15&gt;'Finales et classement'!R15,'Finales et classement'!Q15,'Finales et classement'!T15))</f>
        <v/>
      </c>
    </row>
    <row r="12" spans="5:6" x14ac:dyDescent="0.25">
      <c r="E12" s="5">
        <v>11</v>
      </c>
      <c r="F12" s="5" t="str">
        <f>IF('Finales et classement'!K15="","",IF('Finales et classement'!K15&gt;'Finales et classement'!L15,'Finales et classement'!J15,'Finales et classement'!M15))</f>
        <v/>
      </c>
    </row>
    <row r="13" spans="5:6" x14ac:dyDescent="0.25">
      <c r="E13" s="5">
        <v>12</v>
      </c>
      <c r="F13" s="5" t="str">
        <f>IF('Finales et classement'!K15="","",IF('Finales et classement'!L15&gt;'Finales et classement'!K15,'Finales et classement'!J15,'Finales et classement'!M15))</f>
        <v/>
      </c>
    </row>
    <row r="14" spans="5:6" x14ac:dyDescent="0.25">
      <c r="E14" s="5">
        <v>13</v>
      </c>
      <c r="F14" s="5" t="str">
        <f>IF('Finales et classement'!R21="","",IF('Finales et classement'!R21&gt;'Finales et classement'!S21,'Finales et classement'!Q21,'Finales et classement'!T21))</f>
        <v/>
      </c>
    </row>
    <row r="15" spans="5:6" x14ac:dyDescent="0.25">
      <c r="E15" s="5">
        <v>14</v>
      </c>
      <c r="F15" s="5" t="str">
        <f>IF('Finales et classement'!R21="","",IF('Finales et classement'!S21&gt;'Finales et classement'!R21,'Finales et classement'!Q21,'Finales et classement'!T21))</f>
        <v/>
      </c>
    </row>
    <row r="16" spans="5:6" x14ac:dyDescent="0.25">
      <c r="E16" s="5">
        <v>15</v>
      </c>
      <c r="F16" s="5" t="str">
        <f>IF('Finales et classement'!K21="","",IF('Finales et classement'!K21&gt;'Finales et classement'!L21,'Finales et classement'!J21,'Finales et classement'!M21))</f>
        <v/>
      </c>
    </row>
    <row r="17" spans="5:6" x14ac:dyDescent="0.25">
      <c r="E17" s="5">
        <v>16</v>
      </c>
      <c r="F17" s="5" t="str">
        <f>IF('Finales et classement'!K21="","",IF('Finales et classement'!L21&gt;'Finales et classement'!K21,'Finales et classement'!J21,'Finales et classement'!M21))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Accueil</vt:lpstr>
      <vt:lpstr>Poules</vt:lpstr>
      <vt:lpstr>Finales et classement</vt:lpstr>
      <vt:lpstr>Classement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2022-04-08T13:15:10Z</dcterms:created>
  <dcterms:modified xsi:type="dcterms:W3CDTF">2025-01-31T11:07:05Z</dcterms:modified>
</cp:coreProperties>
</file>