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classements projets excel/répartitions^J tournoi^J tournante et matches et classement/"/>
    </mc:Choice>
  </mc:AlternateContent>
  <xr:revisionPtr revIDLastSave="178" documentId="8_{870D405A-2AB8-4A9C-8A3F-BF13BDC10B3B}" xr6:coauthVersionLast="47" xr6:coauthVersionMax="47" xr10:uidLastSave="{45394B67-DEC7-4666-9299-991A0AFC955E}"/>
  <bookViews>
    <workbookView xWindow="-120" yWindow="-120" windowWidth="29040" windowHeight="15990" xr2:uid="{5C6E186F-1E89-49D5-A13D-5576DCEC51AC}"/>
  </bookViews>
  <sheets>
    <sheet name="Accueil" sheetId="2" r:id="rId1"/>
    <sheet name="Poules" sheetId="3" r:id="rId2"/>
    <sheet name="Finales et classement" sheetId="4" r:id="rId3"/>
  </sheets>
  <functionGroups builtInGroupCount="19"/>
  <definedNames>
    <definedName name="_xlnm._FilterDatabase" localSheetId="0" hidden="1">Accueil!$A$1:$B$17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2" l="1"/>
  <c r="B7" i="2"/>
  <c r="B8" i="2"/>
  <c r="B17" i="2"/>
  <c r="B3" i="2"/>
  <c r="B4" i="2"/>
  <c r="B11" i="2"/>
  <c r="B13" i="2"/>
  <c r="B15" i="2"/>
  <c r="B14" i="2"/>
  <c r="B2" i="2"/>
  <c r="B16" i="2"/>
  <c r="B6" i="2"/>
  <c r="B10" i="2"/>
  <c r="B9" i="2"/>
  <c r="B12" i="2"/>
  <c r="T11" i="3"/>
  <c r="C11" i="3" s="1"/>
  <c r="T12" i="3"/>
  <c r="F11" i="3" s="1"/>
  <c r="T13" i="3"/>
  <c r="F13" i="3" s="1"/>
  <c r="T14" i="3"/>
  <c r="F14" i="3" s="1"/>
  <c r="F16" i="3"/>
  <c r="C12" i="3" l="1"/>
  <c r="C15" i="3"/>
  <c r="F12" i="3"/>
  <c r="C16" i="3"/>
  <c r="C14" i="3"/>
  <c r="C13" i="3"/>
  <c r="F15" i="3"/>
  <c r="T19" i="3"/>
  <c r="C23" i="3" s="1"/>
  <c r="T20" i="3"/>
  <c r="C21" i="3" s="1"/>
  <c r="T21" i="3"/>
  <c r="F23" i="3" s="1"/>
  <c r="T22" i="3"/>
  <c r="F20" i="3" s="1"/>
  <c r="I10" i="3" a="1"/>
  <c r="F24" i="3" l="1"/>
  <c r="F19" i="3"/>
  <c r="C24" i="3"/>
  <c r="C22" i="3"/>
  <c r="C20" i="3"/>
  <c r="T18" i="4"/>
  <c r="I10" i="3"/>
  <c r="C19" i="3"/>
  <c r="F21" i="3"/>
  <c r="F22" i="3"/>
  <c r="T27" i="3"/>
  <c r="C27" i="3" s="1"/>
  <c r="T28" i="3"/>
  <c r="C32" i="3" s="1"/>
  <c r="T29" i="3"/>
  <c r="C28" i="3" s="1"/>
  <c r="T30" i="3"/>
  <c r="F32" i="3" s="1"/>
  <c r="C31" i="3"/>
  <c r="I18" i="3" a="1"/>
  <c r="C30" i="3" l="1"/>
  <c r="C29" i="3"/>
  <c r="F27" i="3"/>
  <c r="F29" i="3"/>
  <c r="F31" i="3"/>
  <c r="T19" i="4"/>
  <c r="C19" i="4"/>
  <c r="C22" i="4"/>
  <c r="F17" i="4"/>
  <c r="I18" i="3"/>
  <c r="F28" i="3"/>
  <c r="F30" i="3"/>
  <c r="B3" i="3"/>
  <c r="B11" i="3" s="1"/>
  <c r="B19" i="3" s="1"/>
  <c r="B27" i="3" s="1"/>
  <c r="T4" i="3"/>
  <c r="C5" i="3" s="1"/>
  <c r="T5" i="3"/>
  <c r="F5" i="3" s="1"/>
  <c r="T6" i="3"/>
  <c r="F6" i="3" s="1"/>
  <c r="T3" i="3"/>
  <c r="C6" i="3" s="1"/>
  <c r="I26" i="3" a="1"/>
  <c r="F7" i="3" l="1"/>
  <c r="F3" i="3"/>
  <c r="T20" i="4"/>
  <c r="F19" i="4"/>
  <c r="C18" i="4"/>
  <c r="F21" i="4"/>
  <c r="I26" i="3"/>
  <c r="T27" i="4"/>
  <c r="T9" i="4"/>
  <c r="T28" i="4"/>
  <c r="T10" i="4"/>
  <c r="T29" i="4"/>
  <c r="T11" i="4"/>
  <c r="B4" i="3"/>
  <c r="B12" i="3" s="1"/>
  <c r="B20" i="3" s="1"/>
  <c r="B28" i="3" s="1"/>
  <c r="F3" i="4"/>
  <c r="F4" i="4"/>
  <c r="T3" i="4" s="1"/>
  <c r="C4" i="3"/>
  <c r="C8" i="3"/>
  <c r="F4" i="3"/>
  <c r="F8" i="3"/>
  <c r="C3" i="3"/>
  <c r="C7" i="3"/>
  <c r="C4" i="4"/>
  <c r="M3" i="4" s="1"/>
  <c r="I2" i="3" a="1"/>
  <c r="C31" i="4" l="1"/>
  <c r="F26" i="4"/>
  <c r="C28" i="4"/>
  <c r="F28" i="4"/>
  <c r="C27" i="4"/>
  <c r="F30" i="4"/>
  <c r="F29" i="4"/>
  <c r="F27" i="4"/>
  <c r="F31" i="4"/>
  <c r="T17" i="4"/>
  <c r="F22" i="4"/>
  <c r="F18" i="4"/>
  <c r="F20" i="4"/>
  <c r="T26" i="4"/>
  <c r="T8" i="4"/>
  <c r="F10" i="4"/>
  <c r="C9" i="4"/>
  <c r="F12" i="4"/>
  <c r="F11" i="4"/>
  <c r="F13" i="4"/>
  <c r="F9" i="4"/>
  <c r="C10" i="4"/>
  <c r="C13" i="4"/>
  <c r="F8" i="4"/>
  <c r="B5" i="3"/>
  <c r="B13" i="3" s="1"/>
  <c r="B21" i="3" s="1"/>
  <c r="B29" i="3" s="1"/>
  <c r="C3" i="4"/>
  <c r="J3" i="4" s="1"/>
  <c r="I2" i="3"/>
  <c r="Q3" i="4" l="1"/>
  <c r="C26" i="4"/>
  <c r="C29" i="4"/>
  <c r="C30" i="4"/>
  <c r="C20" i="4"/>
  <c r="C21" i="4"/>
  <c r="C17" i="4"/>
  <c r="C11" i="4"/>
  <c r="C8" i="4"/>
  <c r="C12" i="4"/>
  <c r="B6" i="3"/>
  <c r="B14" i="3" s="1"/>
  <c r="B22" i="3" s="1"/>
  <c r="B30" i="3" s="1"/>
  <c r="I16" i="4" a="1"/>
  <c r="I7" i="4" a="1"/>
  <c r="I25" i="4" a="1"/>
  <c r="I25" i="4" l="1"/>
  <c r="I16" i="4"/>
  <c r="I7" i="4"/>
  <c r="B7" i="3"/>
  <c r="B15" i="3" s="1"/>
  <c r="B23" i="3" s="1"/>
  <c r="B31" i="3" s="1"/>
  <c r="B8" i="3" l="1"/>
  <c r="B16" i="3" l="1"/>
  <c r="B24" i="3" s="1"/>
  <c r="B32" i="3" s="1"/>
  <c r="B26" i="4" s="1"/>
  <c r="B28" i="4" l="1"/>
  <c r="B27" i="4"/>
  <c r="B30" i="4" l="1"/>
  <c r="B29" i="4"/>
  <c r="B31" i="4" l="1"/>
  <c r="B8" i="4"/>
  <c r="B17" i="4" l="1"/>
  <c r="B9" i="4"/>
  <c r="B18" i="4" l="1"/>
  <c r="B10" i="4"/>
  <c r="B19" i="4" l="1"/>
  <c r="B11" i="4"/>
  <c r="B20" i="4" l="1"/>
  <c r="B12" i="4"/>
  <c r="B21" i="4" l="1"/>
  <c r="B13" i="4"/>
  <c r="B22" i="4" l="1"/>
  <c r="B3" i="4"/>
  <c r="I3" i="4" l="1"/>
  <c r="P3" i="4" s="1"/>
  <c r="B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<sst xmlns="http://schemas.openxmlformats.org/spreadsheetml/2006/main" count="97" uniqueCount="41">
  <si>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</si>
  <si>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</si>
  <si>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</si>
  <si>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</si>
  <si>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</si>
  <si>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</si>
  <si>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</si>
  <si>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</si>
  <si>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</si>
  <si>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</si>
  <si>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</si>
  <si>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</si>
  <si>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</si>
  <si>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</si>
  <si>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</si>
  <si>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</si>
  <si>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</si>
  <si>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</si>
  <si>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</si>
  <si>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</si>
  <si>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</si>
  <si>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</si>
  <si>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</si>
  <si>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</si>
  <si>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Poule 3</t>
  </si>
  <si>
    <t>Poule 4</t>
  </si>
  <si>
    <t>Demi-finales</t>
  </si>
  <si>
    <t xml:space="preserve"> finale</t>
  </si>
  <si>
    <t>consolation</t>
  </si>
  <si>
    <t>équipe b</t>
  </si>
  <si>
    <t>équipe a</t>
  </si>
  <si>
    <t>classement 5-8</t>
  </si>
  <si>
    <t>poule des 2ème</t>
  </si>
  <si>
    <t>classement 9-12</t>
  </si>
  <si>
    <t>classement 13-16</t>
  </si>
  <si>
    <t>durée de la rencontre</t>
  </si>
  <si>
    <t>heure de début</t>
  </si>
  <si>
    <t>poule des 4èmes</t>
  </si>
  <si>
    <t>poule des 3èmes</t>
  </si>
  <si>
    <t>équipe</t>
  </si>
  <si>
    <t>mélange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</si>
</sst>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1" fontId="0" fillId="0" borderId="0" xfId="0" applyNumberFormat="1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600075</xdr:colOff>
      <xdr:row>4</xdr:row>
      <xdr:rowOff>104775</xdr:rowOff>
    </xdr:from>
    <xdr:to>
      <xdr:col>20</xdr:col>
      <xdr:colOff>219075</xdr:colOff>
      <xdr:row>35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7505700" y="866775"/>
          <a:ext cx="5715000" cy="591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16 équipes de A2 en A17</a:t>
          </a:r>
        </a:p>
        <a:p>
          <a:r>
            <a:rPr lang="en-GB" sz="1100" kern="1200" baseline="0"/>
            <a:t>- mélanger les équipes en cliquant sur la flèche de B1 et en sélectionnant tri du plus petit au plus grand</a:t>
          </a:r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kern="1200" baseline="0"/>
            <a:t>attention : ne plus modifer la feuille accueil dès que le tournoi est commencé.</a:t>
          </a:r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pour chaque rencontre de poules (feuille poules)</a:t>
          </a:r>
        </a:p>
        <a:p>
          <a:endParaRPr lang="en-GB" sz="1100" kern="1200" baseline="0"/>
        </a:p>
        <a:p>
          <a:r>
            <a:rPr lang="en-GB" sz="1100" b="1" kern="1200" baseline="0"/>
            <a:t>les finales et les rencontres de classement peuvent commencer</a:t>
          </a:r>
        </a:p>
        <a:p>
          <a:r>
            <a:rPr lang="en-GB" sz="1100" kern="1200" baseline="0"/>
            <a:t>- compléter les score a et score b pour chaque rencontre de classement (feuille Finales et Classement)</a:t>
          </a:r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'Dans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'</a:t>
          </a:r>
        </a:p>
        <a:p>
          <a:r>
            <a:rPr lang="en-GB" sz="1100" kern="1200" baseline="0"/>
            <a:t>    '1.la meilleure différence de buts ;</a:t>
          </a:r>
        </a:p>
        <a:p>
          <a:r>
            <a:rPr lang="en-GB" sz="1100" kern="1200" baseline="0"/>
            <a:t>    '2.le plus grand nombre de buts marqués ;</a:t>
          </a:r>
        </a:p>
        <a:p>
          <a:r>
            <a:rPr lang="en-GB" sz="1100" kern="1200" baseline="0"/>
            <a:t>    '3.le plus grand nombre de points obtenus dans les matchs entre équipes concernées ;</a:t>
          </a:r>
        </a:p>
        <a:p>
          <a:r>
            <a:rPr lang="en-GB" sz="1100" kern="1200" baseline="0"/>
            <a:t>    '4.la meilleure différence de buts dans les matchs entre équipes concernées ;</a:t>
          </a:r>
        </a:p>
        <a:p>
          <a:r>
            <a:rPr lang="en-GB" sz="1100" kern="1200" baseline="0"/>
            <a:t>    '5.le plus grand nombre de buts marqués dans les matchs entre équipes concernées ;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D17"/>
  <sheetViews>
    <sheetView tabSelected="1" workbookViewId="0">
      <selection activeCell="D3" sqref="D3"/>
    </sheetView>
  </sheetViews>
  <sheetFormatPr defaultRowHeight="15" x14ac:dyDescent="0.25"/>
  <cols>
    <col min="1" max="1" width="18.85546875" customWidth="1"/>
    <col min="2" max="2" width="11.5703125" customWidth="1"/>
  </cols>
  <sheetData>
    <row r="1" spans="1:4" x14ac:dyDescent="0.25">
      <c r="A1" t="s">
        <v>39</v>
      </c>
      <c r="B1" t="s">
        <v>40</v>
      </c>
      <c r="D1" t="s">
        <v>35</v>
      </c>
    </row>
    <row r="2" spans="1:4" x14ac:dyDescent="0.25">
      <c r="A2" t="s">
        <v>11</v>
      </c>
      <c r="B2">
        <f ca="1">RAND()</f>
        <v>0.40855228621402895</v>
      </c>
      <c r="D2" s="1">
        <v>1.3888888888888888E-2</v>
      </c>
    </row>
    <row r="3" spans="1:4" x14ac:dyDescent="0.25">
      <c r="A3" t="s">
        <v>5</v>
      </c>
      <c r="B3">
        <f ca="1">RAND()</f>
        <v>0.32257138691664655</v>
      </c>
      <c r="D3" t="s">
        <v>36</v>
      </c>
    </row>
    <row r="4" spans="1:4" x14ac:dyDescent="0.25">
      <c r="A4" t="s">
        <v>6</v>
      </c>
      <c r="B4">
        <f ca="1">RAND()</f>
        <v>0.61655846732170716</v>
      </c>
      <c r="D4" s="1">
        <v>0.41666666666666669</v>
      </c>
    </row>
    <row r="5" spans="1:4" x14ac:dyDescent="0.25">
      <c r="A5" t="s">
        <v>1</v>
      </c>
      <c r="B5">
        <f ca="1">RAND()</f>
        <v>0.19445431279654524</v>
      </c>
    </row>
    <row r="6" spans="1:4" x14ac:dyDescent="0.25">
      <c r="A6" t="s">
        <v>13</v>
      </c>
      <c r="B6">
        <f ca="1">RAND()</f>
        <v>0.55549771873078235</v>
      </c>
    </row>
    <row r="7" spans="1:4" x14ac:dyDescent="0.25">
      <c r="A7" t="s">
        <v>2</v>
      </c>
      <c r="B7">
        <f ca="1">RAND()</f>
        <v>0.72978012849914153</v>
      </c>
    </row>
    <row r="8" spans="1:4" x14ac:dyDescent="0.25">
      <c r="A8" t="s">
        <v>3</v>
      </c>
      <c r="B8">
        <f ca="1">RAND()</f>
        <v>0.38830378394316845</v>
      </c>
    </row>
    <row r="9" spans="1:4" x14ac:dyDescent="0.25">
      <c r="A9" t="s">
        <v>15</v>
      </c>
      <c r="B9">
        <f ca="1">RAND()</f>
        <v>0.67632913452216581</v>
      </c>
    </row>
    <row r="10" spans="1:4" x14ac:dyDescent="0.25">
      <c r="A10" t="s">
        <v>14</v>
      </c>
      <c r="B10">
        <f ca="1">RAND()</f>
        <v>0.52497602145377587</v>
      </c>
    </row>
    <row r="11" spans="1:4" x14ac:dyDescent="0.25">
      <c r="A11" t="s">
        <v>7</v>
      </c>
      <c r="B11">
        <f ca="1">RAND()</f>
        <v>0.63994136182708661</v>
      </c>
    </row>
    <row r="12" spans="1:4" x14ac:dyDescent="0.25">
      <c r="A12" t="s">
        <v>0</v>
      </c>
      <c r="B12">
        <f ca="1">RAND()</f>
        <v>0.44944743398178522</v>
      </c>
    </row>
    <row r="13" spans="1:4" x14ac:dyDescent="0.25">
      <c r="A13" t="s">
        <v>8</v>
      </c>
      <c r="B13">
        <f ca="1">RAND()</f>
        <v>0.11409415680281443</v>
      </c>
    </row>
    <row r="14" spans="1:4" x14ac:dyDescent="0.25">
      <c r="A14" t="s">
        <v>10</v>
      </c>
      <c r="B14">
        <f ca="1">RAND()</f>
        <v>0.51239496210156266</v>
      </c>
    </row>
    <row r="15" spans="1:4" x14ac:dyDescent="0.25">
      <c r="A15" t="s">
        <v>9</v>
      </c>
      <c r="B15">
        <f ca="1">RAND()</f>
        <v>0.99313072378772438</v>
      </c>
    </row>
    <row r="16" spans="1:4" x14ac:dyDescent="0.25">
      <c r="A16" t="s">
        <v>12</v>
      </c>
      <c r="B16">
        <f ca="1">RAND()</f>
        <v>0.25916746673046664</v>
      </c>
    </row>
    <row r="17" spans="1:2" x14ac:dyDescent="0.25">
      <c r="A17" t="s">
        <v>4</v>
      </c>
      <c r="B17">
        <f ca="1">RAND()</f>
        <v>0.28618152745549019</v>
      </c>
    </row>
  </sheetData>
  <autoFilter ref="A1:B17" xr:uid="{78A49F2B-F90C-4B9A-A122-33648F9847F7}">
    <sortState xmlns:xlrd2="http://schemas.microsoft.com/office/spreadsheetml/2017/richdata2" ref="A2:B17">
      <sortCondition ref="B1:B17"/>
    </sortState>
  </autoFilter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/>
  <dimension ref="A1:T32"/>
  <sheetViews>
    <sheetView workbookViewId="0">
      <selection activeCell="M37" sqref="M37"/>
    </sheetView>
  </sheetViews>
  <sheetFormatPr defaultRowHeight="15" x14ac:dyDescent="0.25"/>
  <sheetData>
    <row r="1" spans="1:20" x14ac:dyDescent="0.25">
      <c r="A1" t="s">
        <v>16</v>
      </c>
    </row>
    <row r="2" spans="1:20" x14ac:dyDescent="0.25">
      <c r="A2" s="4" t="s">
        <v>17</v>
      </c>
      <c r="B2" s="4" t="s">
        <v>18</v>
      </c>
      <c r="C2" s="4" t="s">
        <v>19</v>
      </c>
      <c r="D2" s="4" t="s">
        <v>21</v>
      </c>
      <c r="E2" s="4" t="s">
        <v>22</v>
      </c>
      <c r="F2" s="4" t="s">
        <v>20</v>
      </c>
      <c r="I2" s="7" t="str" cm="1">
        <f t="array" ref="I2:R6">classequipes(C3:F8)</f>
        <v>POS</v>
      </c>
      <c r="J2" s="7" t="str">
        <v>EQUIPE</v>
      </c>
      <c r="K2" s="7" t="str">
        <v>J</v>
      </c>
      <c r="L2" s="7" t="str">
        <v>G</v>
      </c>
      <c r="M2" s="7" t="str">
        <v>N</v>
      </c>
      <c r="N2" s="7" t="str">
        <v>BP</v>
      </c>
      <c r="O2" s="7" t="str">
        <v>BC</v>
      </c>
      <c r="P2" s="7" t="str">
        <v>DB</v>
      </c>
      <c r="Q2" s="7" t="str">
        <v>PTS</v>
      </c>
      <c r="R2" s="7" t="str">
        <v>SC</v>
      </c>
      <c r="T2" t="s">
        <v>16</v>
      </c>
    </row>
    <row r="3" spans="1:20" x14ac:dyDescent="0.25">
      <c r="A3" s="5">
        <v>1</v>
      </c>
      <c r="B3" s="3">
        <f>Accueil!D4</f>
        <v>0.41666666666666669</v>
      </c>
      <c r="C3" s="2" t="str">
        <f>$T3</f>
        <v>equipe 12</v>
      </c>
      <c r="D3" s="2"/>
      <c r="E3" s="2"/>
      <c r="F3" s="2" t="str">
        <f>$T4</f>
        <v>equipe 6</v>
      </c>
      <c r="I3" s="6">
        <v>1</v>
      </c>
      <c r="J3" s="6" t="str">
        <v>equipe 12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T3" t="str">
        <f>Accueil!A2</f>
        <v>equipe 12</v>
      </c>
    </row>
    <row r="4" spans="1:20" x14ac:dyDescent="0.25">
      <c r="A4" s="5">
        <v>2</v>
      </c>
      <c r="B4" s="3">
        <f>B19+Accueil!$D$2</f>
        <v>0.44444444444444448</v>
      </c>
      <c r="C4" s="2" t="str">
        <f>$T5</f>
        <v>equipe 7</v>
      </c>
      <c r="D4" s="2"/>
      <c r="E4" s="2"/>
      <c r="F4" s="2" t="str">
        <f>$T6</f>
        <v>equipe 2</v>
      </c>
      <c r="I4" s="6">
        <v>1</v>
      </c>
      <c r="J4" s="6" t="str">
        <v>equipe 6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T4" t="str">
        <f>Accueil!A3</f>
        <v>equipe 6</v>
      </c>
    </row>
    <row r="5" spans="1:20" x14ac:dyDescent="0.25">
      <c r="A5" s="5">
        <v>1</v>
      </c>
      <c r="B5" s="3">
        <f>B20+Accueil!$D$2</f>
        <v>0.47222222222222227</v>
      </c>
      <c r="C5" s="2" t="str">
        <f>$T4</f>
        <v>equipe 6</v>
      </c>
      <c r="D5" s="2"/>
      <c r="E5" s="2"/>
      <c r="F5" s="2" t="str">
        <f>$T5</f>
        <v>equipe 7</v>
      </c>
      <c r="I5" s="6">
        <v>1</v>
      </c>
      <c r="J5" s="6" t="str">
        <v>equipe 7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T5" t="str">
        <f>Accueil!A4</f>
        <v>equipe 7</v>
      </c>
    </row>
    <row r="6" spans="1:20" x14ac:dyDescent="0.25">
      <c r="A6" s="5">
        <v>2</v>
      </c>
      <c r="B6" s="3">
        <f>B21+Accueil!$D$2</f>
        <v>0.5</v>
      </c>
      <c r="C6" s="2" t="str">
        <f>$T3</f>
        <v>equipe 12</v>
      </c>
      <c r="D6" s="2"/>
      <c r="E6" s="2"/>
      <c r="F6" s="2" t="str">
        <f>$T6</f>
        <v>equipe 2</v>
      </c>
      <c r="I6" s="6">
        <v>1</v>
      </c>
      <c r="J6" s="6" t="str">
        <v>equipe 2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T6" t="str">
        <f>Accueil!A5</f>
        <v>equipe 2</v>
      </c>
    </row>
    <row r="7" spans="1:20" x14ac:dyDescent="0.25">
      <c r="A7" s="5">
        <v>1</v>
      </c>
      <c r="B7" s="3">
        <f>B22+Accueil!$D$2</f>
        <v>0.52777777777777768</v>
      </c>
      <c r="C7" s="2" t="str">
        <f>$T3</f>
        <v>equipe 12</v>
      </c>
      <c r="D7" s="2"/>
      <c r="E7" s="2"/>
      <c r="F7" s="2" t="str">
        <f>$T5</f>
        <v>equipe 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20" x14ac:dyDescent="0.25">
      <c r="A8" s="5">
        <v>2</v>
      </c>
      <c r="B8" s="3">
        <f>B23+Accueil!$D$2</f>
        <v>0.55555555555555536</v>
      </c>
      <c r="C8" s="2" t="str">
        <f>$T4</f>
        <v>equipe 6</v>
      </c>
      <c r="D8" s="2"/>
      <c r="E8" s="2"/>
      <c r="F8" s="2" t="str">
        <f>$T6</f>
        <v>equipe 2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20" x14ac:dyDescent="0.25">
      <c r="A9" t="s">
        <v>23</v>
      </c>
      <c r="I9" s="8"/>
      <c r="J9" s="8"/>
      <c r="K9" s="8"/>
      <c r="L9" s="8"/>
      <c r="M9" s="8"/>
      <c r="N9" s="8"/>
      <c r="O9" s="8"/>
      <c r="P9" s="8"/>
      <c r="Q9" s="8"/>
      <c r="R9" s="8"/>
    </row>
    <row r="10" spans="1:20" x14ac:dyDescent="0.25">
      <c r="A10" s="4" t="s">
        <v>17</v>
      </c>
      <c r="B10" s="4" t="s">
        <v>18</v>
      </c>
      <c r="C10" s="4" t="s">
        <v>19</v>
      </c>
      <c r="D10" s="4" t="s">
        <v>21</v>
      </c>
      <c r="E10" s="4" t="s">
        <v>22</v>
      </c>
      <c r="F10" s="4" t="s">
        <v>20</v>
      </c>
      <c r="I10" s="7" t="str" cm="1">
        <f t="array" ref="I10:R14">classequipes(C11:F16)</f>
        <v>POS</v>
      </c>
      <c r="J10" s="7" t="str">
        <v>EQUIPE</v>
      </c>
      <c r="K10" s="7" t="str">
        <v>J</v>
      </c>
      <c r="L10" s="7" t="str">
        <v>G</v>
      </c>
      <c r="M10" s="7" t="str">
        <v>N</v>
      </c>
      <c r="N10" s="7" t="str">
        <v>BP</v>
      </c>
      <c r="O10" s="7" t="str">
        <v>BC</v>
      </c>
      <c r="P10" s="7" t="str">
        <v>DB</v>
      </c>
      <c r="Q10" s="7" t="str">
        <v>PTS</v>
      </c>
      <c r="R10" s="7" t="str">
        <v>SC</v>
      </c>
      <c r="T10" t="s">
        <v>23</v>
      </c>
    </row>
    <row r="11" spans="1:20" x14ac:dyDescent="0.25">
      <c r="A11" s="6">
        <v>2</v>
      </c>
      <c r="B11" s="3">
        <f>B3</f>
        <v>0.41666666666666669</v>
      </c>
      <c r="C11" s="2" t="str">
        <f>$T11</f>
        <v>equipe 14</v>
      </c>
      <c r="D11" s="2"/>
      <c r="E11" s="2"/>
      <c r="F11" s="2" t="str">
        <f>$T12</f>
        <v>equipe 3</v>
      </c>
      <c r="I11" s="6">
        <v>1</v>
      </c>
      <c r="J11" s="6" t="str">
        <v>equipe 14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T11" t="str">
        <f>Accueil!A6</f>
        <v>equipe 14</v>
      </c>
    </row>
    <row r="12" spans="1:20" x14ac:dyDescent="0.25">
      <c r="A12" s="6">
        <v>1</v>
      </c>
      <c r="B12" s="3">
        <f>B4</f>
        <v>0.44444444444444448</v>
      </c>
      <c r="C12" s="2" t="str">
        <f>$T13</f>
        <v>equipe 4</v>
      </c>
      <c r="D12" s="2"/>
      <c r="E12" s="2"/>
      <c r="F12" s="2" t="str">
        <f>$T14</f>
        <v>equipe 16</v>
      </c>
      <c r="I12" s="6">
        <v>1</v>
      </c>
      <c r="J12" s="6" t="str">
        <v>equipe 3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T12" t="str">
        <f>Accueil!A7</f>
        <v>equipe 3</v>
      </c>
    </row>
    <row r="13" spans="1:20" x14ac:dyDescent="0.25">
      <c r="A13" s="6">
        <v>2</v>
      </c>
      <c r="B13" s="3">
        <f t="shared" ref="B13:B16" si="0">B5</f>
        <v>0.47222222222222227</v>
      </c>
      <c r="C13" s="2" t="str">
        <f>$T12</f>
        <v>equipe 3</v>
      </c>
      <c r="D13" s="2"/>
      <c r="E13" s="2"/>
      <c r="F13" s="2" t="str">
        <f>$T13</f>
        <v>equipe 4</v>
      </c>
      <c r="I13" s="6">
        <v>1</v>
      </c>
      <c r="J13" s="6" t="str">
        <v>equipe 4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T13" t="str">
        <f>Accueil!A8</f>
        <v>equipe 4</v>
      </c>
    </row>
    <row r="14" spans="1:20" x14ac:dyDescent="0.25">
      <c r="A14" s="6">
        <v>1</v>
      </c>
      <c r="B14" s="3">
        <f t="shared" si="0"/>
        <v>0.5</v>
      </c>
      <c r="C14" s="2" t="str">
        <f>$T11</f>
        <v>equipe 14</v>
      </c>
      <c r="D14" s="2"/>
      <c r="E14" s="2"/>
      <c r="F14" s="2" t="str">
        <f>$T14</f>
        <v>equipe 16</v>
      </c>
      <c r="I14" s="6">
        <v>1</v>
      </c>
      <c r="J14" s="6" t="str">
        <v>equipe 16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T14" t="str">
        <f>Accueil!A9</f>
        <v>equipe 16</v>
      </c>
    </row>
    <row r="15" spans="1:20" x14ac:dyDescent="0.25">
      <c r="A15" s="6">
        <v>2</v>
      </c>
      <c r="B15" s="3">
        <f t="shared" si="0"/>
        <v>0.52777777777777768</v>
      </c>
      <c r="C15" s="2" t="str">
        <f>$T11</f>
        <v>equipe 14</v>
      </c>
      <c r="D15" s="2"/>
      <c r="E15" s="2"/>
      <c r="F15" s="2" t="str">
        <f>$T13</f>
        <v>equipe 4</v>
      </c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20" x14ac:dyDescent="0.25">
      <c r="A16" s="6">
        <v>1</v>
      </c>
      <c r="B16" s="3">
        <f t="shared" si="0"/>
        <v>0.55555555555555536</v>
      </c>
      <c r="C16" s="2" t="str">
        <f>$T12</f>
        <v>equipe 3</v>
      </c>
      <c r="D16" s="2"/>
      <c r="E16" s="2"/>
      <c r="F16" s="2" t="str">
        <f>$T14</f>
        <v>equipe 16</v>
      </c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20" x14ac:dyDescent="0.25">
      <c r="A17" t="s">
        <v>24</v>
      </c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1:20" x14ac:dyDescent="0.25">
      <c r="A18" s="4" t="s">
        <v>17</v>
      </c>
      <c r="B18" s="4" t="s">
        <v>18</v>
      </c>
      <c r="C18" s="4" t="s">
        <v>19</v>
      </c>
      <c r="D18" s="4" t="s">
        <v>21</v>
      </c>
      <c r="E18" s="4" t="s">
        <v>22</v>
      </c>
      <c r="F18" s="4" t="s">
        <v>20</v>
      </c>
      <c r="I18" s="7" t="str" cm="1">
        <f t="array" ref="I18:R22">classequipes(C19:F24)</f>
        <v>POS</v>
      </c>
      <c r="J18" s="7" t="str">
        <v>EQUIPE</v>
      </c>
      <c r="K18" s="7" t="str">
        <v>J</v>
      </c>
      <c r="L18" s="7" t="str">
        <v>G</v>
      </c>
      <c r="M18" s="7" t="str">
        <v>N</v>
      </c>
      <c r="N18" s="7" t="str">
        <v>BP</v>
      </c>
      <c r="O18" s="7" t="str">
        <v>BC</v>
      </c>
      <c r="P18" s="7" t="str">
        <v>DB</v>
      </c>
      <c r="Q18" s="7" t="str">
        <v>PTS</v>
      </c>
      <c r="R18" s="7" t="str">
        <v>SC</v>
      </c>
      <c r="T18" t="s">
        <v>24</v>
      </c>
    </row>
    <row r="19" spans="1:20" x14ac:dyDescent="0.25">
      <c r="A19" s="6">
        <v>1</v>
      </c>
      <c r="B19" s="3">
        <f>B11+Accueil!$D$2</f>
        <v>0.43055555555555558</v>
      </c>
      <c r="C19" s="2" t="str">
        <f>$T19</f>
        <v>equipe 15</v>
      </c>
      <c r="D19" s="2"/>
      <c r="E19" s="2"/>
      <c r="F19" s="2" t="str">
        <f>$T20</f>
        <v>equipe 8</v>
      </c>
      <c r="I19" s="6">
        <v>1</v>
      </c>
      <c r="J19" s="6" t="str">
        <v>equipe 15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T19" t="str">
        <f>Accueil!A10</f>
        <v>equipe 15</v>
      </c>
    </row>
    <row r="20" spans="1:20" x14ac:dyDescent="0.25">
      <c r="A20" s="6">
        <v>2</v>
      </c>
      <c r="B20" s="3">
        <f>B12+Accueil!$D$2</f>
        <v>0.45833333333333337</v>
      </c>
      <c r="C20" s="2" t="str">
        <f>$T21</f>
        <v>equipe 1</v>
      </c>
      <c r="D20" s="2"/>
      <c r="E20" s="2"/>
      <c r="F20" s="2" t="str">
        <f>$T22</f>
        <v>equipe 9</v>
      </c>
      <c r="I20" s="6">
        <v>1</v>
      </c>
      <c r="J20" s="6" t="str">
        <v>equipe 8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T20" t="str">
        <f>Accueil!A11</f>
        <v>equipe 8</v>
      </c>
    </row>
    <row r="21" spans="1:20" x14ac:dyDescent="0.25">
      <c r="A21" s="6">
        <v>1</v>
      </c>
      <c r="B21" s="3">
        <f>B13+Accueil!$D$2</f>
        <v>0.48611111111111116</v>
      </c>
      <c r="C21" s="2" t="str">
        <f>$T20</f>
        <v>equipe 8</v>
      </c>
      <c r="D21" s="2"/>
      <c r="E21" s="2"/>
      <c r="F21" s="2" t="str">
        <f>$T21</f>
        <v>equipe 1</v>
      </c>
      <c r="I21" s="6">
        <v>1</v>
      </c>
      <c r="J21" s="6" t="str">
        <v>equipe 1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T21" t="str">
        <f>Accueil!A12</f>
        <v>equipe 1</v>
      </c>
    </row>
    <row r="22" spans="1:20" x14ac:dyDescent="0.25">
      <c r="A22" s="6">
        <v>2</v>
      </c>
      <c r="B22" s="3">
        <f>B14+Accueil!$D$2</f>
        <v>0.51388888888888884</v>
      </c>
      <c r="C22" s="2" t="str">
        <f>$T19</f>
        <v>equipe 15</v>
      </c>
      <c r="D22" s="2"/>
      <c r="E22" s="2"/>
      <c r="F22" s="2" t="str">
        <f>$T22</f>
        <v>equipe 9</v>
      </c>
      <c r="I22" s="6">
        <v>1</v>
      </c>
      <c r="J22" s="6" t="str">
        <v>equipe 9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T22" t="str">
        <f>Accueil!A13</f>
        <v>equipe 9</v>
      </c>
    </row>
    <row r="23" spans="1:20" x14ac:dyDescent="0.25">
      <c r="A23" s="6">
        <v>1</v>
      </c>
      <c r="B23" s="3">
        <f>B15+Accueil!$D$2</f>
        <v>0.54166666666666652</v>
      </c>
      <c r="C23" s="2" t="str">
        <f>$T19</f>
        <v>equipe 15</v>
      </c>
      <c r="D23" s="2"/>
      <c r="E23" s="2"/>
      <c r="F23" s="2" t="str">
        <f>$T21</f>
        <v>equipe 1</v>
      </c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20" x14ac:dyDescent="0.25">
      <c r="A24" s="6">
        <v>2</v>
      </c>
      <c r="B24" s="3">
        <f>B16+Accueil!$D$2</f>
        <v>0.5694444444444442</v>
      </c>
      <c r="C24" s="2" t="str">
        <f>$T20</f>
        <v>equipe 8</v>
      </c>
      <c r="D24" s="2"/>
      <c r="E24" s="2"/>
      <c r="F24" s="2" t="str">
        <f>$T22</f>
        <v>equipe 9</v>
      </c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20" x14ac:dyDescent="0.25">
      <c r="A25" t="s">
        <v>25</v>
      </c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20" x14ac:dyDescent="0.25">
      <c r="A26" s="4" t="s">
        <v>17</v>
      </c>
      <c r="B26" s="4" t="s">
        <v>18</v>
      </c>
      <c r="C26" s="4" t="s">
        <v>19</v>
      </c>
      <c r="D26" s="4" t="s">
        <v>21</v>
      </c>
      <c r="E26" s="4" t="s">
        <v>22</v>
      </c>
      <c r="F26" s="4" t="s">
        <v>20</v>
      </c>
      <c r="I26" s="7" t="str" cm="1">
        <f t="array" ref="I26:R30">classequipes(C27:F32)</f>
        <v>POS</v>
      </c>
      <c r="J26" s="7" t="str">
        <v>EQUIPE</v>
      </c>
      <c r="K26" s="7" t="str">
        <v>J</v>
      </c>
      <c r="L26" s="7" t="str">
        <v>G</v>
      </c>
      <c r="M26" s="7" t="str">
        <v>N</v>
      </c>
      <c r="N26" s="7" t="str">
        <v>BP</v>
      </c>
      <c r="O26" s="7" t="str">
        <v>BC</v>
      </c>
      <c r="P26" s="7" t="str">
        <v>DB</v>
      </c>
      <c r="Q26" s="7" t="str">
        <v>PTS</v>
      </c>
      <c r="R26" s="7" t="str">
        <v>SC</v>
      </c>
      <c r="T26" t="s">
        <v>25</v>
      </c>
    </row>
    <row r="27" spans="1:20" x14ac:dyDescent="0.25">
      <c r="A27" s="6">
        <v>2</v>
      </c>
      <c r="B27" s="3">
        <f>B19</f>
        <v>0.43055555555555558</v>
      </c>
      <c r="C27" s="2" t="str">
        <f>$T27</f>
        <v>equipe 11</v>
      </c>
      <c r="D27" s="2"/>
      <c r="E27" s="2"/>
      <c r="F27" s="2" t="str">
        <f>$T28</f>
        <v>equipe 10</v>
      </c>
      <c r="I27" s="6">
        <v>1</v>
      </c>
      <c r="J27" s="6" t="str">
        <v>equipe 11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T27" t="str">
        <f>Accueil!A14</f>
        <v>equipe 11</v>
      </c>
    </row>
    <row r="28" spans="1:20" x14ac:dyDescent="0.25">
      <c r="A28" s="6">
        <v>1</v>
      </c>
      <c r="B28" s="3">
        <f t="shared" ref="B28:B32" si="1">B20</f>
        <v>0.45833333333333337</v>
      </c>
      <c r="C28" s="2" t="str">
        <f>$T29</f>
        <v>equipe 13</v>
      </c>
      <c r="D28" s="2"/>
      <c r="E28" s="2"/>
      <c r="F28" s="2" t="str">
        <f>$T30</f>
        <v>equipe 5</v>
      </c>
      <c r="I28" s="6">
        <v>1</v>
      </c>
      <c r="J28" s="6" t="str">
        <v>equipe 10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T28" t="str">
        <f>Accueil!A15</f>
        <v>equipe 10</v>
      </c>
    </row>
    <row r="29" spans="1:20" x14ac:dyDescent="0.25">
      <c r="A29" s="6">
        <v>2</v>
      </c>
      <c r="B29" s="3">
        <f t="shared" si="1"/>
        <v>0.48611111111111116</v>
      </c>
      <c r="C29" s="2" t="str">
        <f>$T28</f>
        <v>equipe 10</v>
      </c>
      <c r="D29" s="2"/>
      <c r="E29" s="2"/>
      <c r="F29" s="2" t="str">
        <f>$T29</f>
        <v>equipe 13</v>
      </c>
      <c r="I29" s="6">
        <v>1</v>
      </c>
      <c r="J29" s="6" t="str">
        <v>equipe 13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T29" t="str">
        <f>Accueil!A16</f>
        <v>equipe 13</v>
      </c>
    </row>
    <row r="30" spans="1:20" x14ac:dyDescent="0.25">
      <c r="A30" s="6">
        <v>1</v>
      </c>
      <c r="B30" s="3">
        <f t="shared" si="1"/>
        <v>0.51388888888888884</v>
      </c>
      <c r="C30" s="2" t="str">
        <f>$T27</f>
        <v>equipe 11</v>
      </c>
      <c r="D30" s="2"/>
      <c r="E30" s="2"/>
      <c r="F30" s="2" t="str">
        <f>$T30</f>
        <v>equipe 5</v>
      </c>
      <c r="I30" s="6">
        <v>1</v>
      </c>
      <c r="J30" s="6" t="str">
        <v>equipe 5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T30" t="str">
        <f>Accueil!A17</f>
        <v>equipe 5</v>
      </c>
    </row>
    <row r="31" spans="1:20" x14ac:dyDescent="0.25">
      <c r="A31" s="6">
        <v>2</v>
      </c>
      <c r="B31" s="3">
        <f t="shared" si="1"/>
        <v>0.54166666666666652</v>
      </c>
      <c r="C31" s="2" t="str">
        <f>$T27</f>
        <v>equipe 11</v>
      </c>
      <c r="D31" s="2"/>
      <c r="E31" s="2"/>
      <c r="F31" s="2" t="str">
        <f>$T29</f>
        <v>equipe 13</v>
      </c>
    </row>
    <row r="32" spans="1:20" x14ac:dyDescent="0.25">
      <c r="A32" s="6">
        <v>1</v>
      </c>
      <c r="B32" s="3">
        <f t="shared" si="1"/>
        <v>0.5694444444444442</v>
      </c>
      <c r="C32" s="2" t="str">
        <f>$T28</f>
        <v>equipe 10</v>
      </c>
      <c r="D32" s="2"/>
      <c r="E32" s="2"/>
      <c r="F32" s="2" t="str">
        <f>$T30</f>
        <v>equipe 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07FF2-D670-4C38-9CF4-EB1AA32EA33D}">
  <sheetPr codeName="Sheet4"/>
  <dimension ref="A1:T31"/>
  <sheetViews>
    <sheetView workbookViewId="0">
      <selection activeCell="K39" sqref="K39"/>
    </sheetView>
  </sheetViews>
  <sheetFormatPr defaultRowHeight="15" x14ac:dyDescent="0.25"/>
  <sheetData>
    <row r="1" spans="1:20" x14ac:dyDescent="0.25">
      <c r="A1" t="s">
        <v>26</v>
      </c>
      <c r="H1" t="s">
        <v>28</v>
      </c>
      <c r="O1" t="s">
        <v>27</v>
      </c>
    </row>
    <row r="2" spans="1:20" x14ac:dyDescent="0.25">
      <c r="A2" s="4" t="s">
        <v>17</v>
      </c>
      <c r="B2" s="4" t="s">
        <v>18</v>
      </c>
      <c r="C2" s="4" t="s">
        <v>30</v>
      </c>
      <c r="D2" s="4" t="s">
        <v>21</v>
      </c>
      <c r="E2" s="4" t="s">
        <v>22</v>
      </c>
      <c r="F2" s="4" t="s">
        <v>29</v>
      </c>
      <c r="H2" s="4" t="s">
        <v>17</v>
      </c>
      <c r="I2" s="4" t="s">
        <v>18</v>
      </c>
      <c r="J2" s="4" t="s">
        <v>30</v>
      </c>
      <c r="K2" s="4" t="s">
        <v>21</v>
      </c>
      <c r="L2" s="4" t="s">
        <v>22</v>
      </c>
      <c r="M2" s="4" t="s">
        <v>29</v>
      </c>
      <c r="O2" s="4" t="s">
        <v>17</v>
      </c>
      <c r="P2" s="4" t="s">
        <v>18</v>
      </c>
      <c r="Q2" s="4" t="s">
        <v>30</v>
      </c>
      <c r="R2" s="4" t="s">
        <v>21</v>
      </c>
      <c r="S2" s="4" t="s">
        <v>22</v>
      </c>
      <c r="T2" s="4" t="s">
        <v>29</v>
      </c>
    </row>
    <row r="3" spans="1:20" x14ac:dyDescent="0.25">
      <c r="A3" s="5">
        <v>1</v>
      </c>
      <c r="B3" s="3">
        <f>B13+Accueil!$D$2</f>
        <v>0.70833333333333259</v>
      </c>
      <c r="C3" s="2" t="str">
        <f>Poules!J3</f>
        <v>equipe 12</v>
      </c>
      <c r="D3" s="2"/>
      <c r="E3" s="2"/>
      <c r="F3" s="2" t="str">
        <f>Poules!J19</f>
        <v>equipe 15</v>
      </c>
      <c r="H3" s="5">
        <v>1</v>
      </c>
      <c r="I3" s="3">
        <f>B3+Accueil!$D$2</f>
        <v>0.72222222222222143</v>
      </c>
      <c r="J3" s="2" t="str">
        <f>IF(D3&gt;E3,F3,C3)</f>
        <v>equipe 12</v>
      </c>
      <c r="K3" s="2"/>
      <c r="L3" s="2"/>
      <c r="M3" s="2" t="str">
        <f>IF(D4&gt;E4,F4,C4)</f>
        <v>equipe 14</v>
      </c>
      <c r="O3" s="5">
        <v>1</v>
      </c>
      <c r="P3" s="3">
        <f>I3+Accueil!$D$2</f>
        <v>0.73611111111111027</v>
      </c>
      <c r="Q3" s="2" t="str">
        <f>IF(D3&gt;E3,C3,F3)</f>
        <v>equipe 15</v>
      </c>
      <c r="R3" s="2"/>
      <c r="S3" s="2"/>
      <c r="T3" s="2" t="str">
        <f>IF(D4&gt;E4,C4,F4)</f>
        <v>equipe 11</v>
      </c>
    </row>
    <row r="4" spans="1:20" x14ac:dyDescent="0.25">
      <c r="A4" s="5">
        <v>2</v>
      </c>
      <c r="B4" s="3">
        <f>B3</f>
        <v>0.70833333333333259</v>
      </c>
      <c r="C4" s="2" t="str">
        <f>Poules!J11</f>
        <v>equipe 14</v>
      </c>
      <c r="D4" s="2"/>
      <c r="E4" s="2"/>
      <c r="F4" s="2" t="str">
        <f>Poules!J27</f>
        <v>equipe 11</v>
      </c>
    </row>
    <row r="6" spans="1:20" x14ac:dyDescent="0.25">
      <c r="A6" t="s">
        <v>31</v>
      </c>
    </row>
    <row r="7" spans="1:20" x14ac:dyDescent="0.25">
      <c r="A7" s="4" t="s">
        <v>17</v>
      </c>
      <c r="B7" s="4" t="s">
        <v>18</v>
      </c>
      <c r="C7" s="4" t="s">
        <v>19</v>
      </c>
      <c r="D7" s="4" t="s">
        <v>21</v>
      </c>
      <c r="E7" s="4" t="s">
        <v>22</v>
      </c>
      <c r="F7" s="4" t="s">
        <v>20</v>
      </c>
      <c r="I7" s="7" t="str" cm="1">
        <f t="array" ref="I7:R11">classequipes(C8:F13)</f>
        <v>POS</v>
      </c>
      <c r="J7" s="7" t="str">
        <v>EQUIPE</v>
      </c>
      <c r="K7" s="7" t="str">
        <v>J</v>
      </c>
      <c r="L7" s="7" t="str">
        <v>G</v>
      </c>
      <c r="M7" s="7" t="str">
        <v>N</v>
      </c>
      <c r="N7" s="7" t="str">
        <v>BP</v>
      </c>
      <c r="O7" s="7" t="str">
        <v>BC</v>
      </c>
      <c r="P7" s="7" t="str">
        <v>DB</v>
      </c>
      <c r="Q7" s="7" t="str">
        <v>PTS</v>
      </c>
      <c r="R7" s="7" t="str">
        <v>SC</v>
      </c>
      <c r="T7" t="s">
        <v>32</v>
      </c>
    </row>
    <row r="8" spans="1:20" x14ac:dyDescent="0.25">
      <c r="A8" s="5">
        <v>1</v>
      </c>
      <c r="B8" s="3">
        <f>B30+Accueil!$D$2</f>
        <v>0.62499999999999956</v>
      </c>
      <c r="C8" s="2" t="str">
        <f>$T8</f>
        <v>equipe 6</v>
      </c>
      <c r="D8" s="2"/>
      <c r="E8" s="2"/>
      <c r="F8" s="2" t="str">
        <f>$T9</f>
        <v>equipe 3</v>
      </c>
      <c r="I8" s="6">
        <v>1</v>
      </c>
      <c r="J8" s="6" t="str">
        <v>equipe 6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T8" t="str">
        <f>Poules!$J4</f>
        <v>equipe 6</v>
      </c>
    </row>
    <row r="9" spans="1:20" x14ac:dyDescent="0.25">
      <c r="A9" s="5">
        <v>2</v>
      </c>
      <c r="B9" s="3">
        <f>B8+Accueil!$D$2</f>
        <v>0.6388888888888884</v>
      </c>
      <c r="C9" s="2" t="str">
        <f>$T10</f>
        <v>equipe 8</v>
      </c>
      <c r="D9" s="2"/>
      <c r="E9" s="2"/>
      <c r="F9" s="2" t="str">
        <f>$T11</f>
        <v>equipe 10</v>
      </c>
      <c r="I9" s="6">
        <v>1</v>
      </c>
      <c r="J9" s="6" t="str">
        <v>equipe 3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T9" t="str">
        <f>Poules!$J12</f>
        <v>equipe 3</v>
      </c>
    </row>
    <row r="10" spans="1:20" x14ac:dyDescent="0.25">
      <c r="A10" s="5">
        <v>1</v>
      </c>
      <c r="B10" s="3">
        <f>B9+Accueil!$D$2</f>
        <v>0.65277777777777724</v>
      </c>
      <c r="C10" s="2" t="str">
        <f>$T9</f>
        <v>equipe 3</v>
      </c>
      <c r="D10" s="2"/>
      <c r="E10" s="2"/>
      <c r="F10" s="2" t="str">
        <f>$T10</f>
        <v>equipe 8</v>
      </c>
      <c r="I10" s="6">
        <v>1</v>
      </c>
      <c r="J10" s="6" t="str">
        <v>equipe 8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T10" t="str">
        <f>Poules!$J20</f>
        <v>equipe 8</v>
      </c>
    </row>
    <row r="11" spans="1:20" x14ac:dyDescent="0.25">
      <c r="A11" s="5">
        <v>2</v>
      </c>
      <c r="B11" s="3">
        <f>B10+Accueil!$D$2</f>
        <v>0.66666666666666607</v>
      </c>
      <c r="C11" s="2" t="str">
        <f>$T8</f>
        <v>equipe 6</v>
      </c>
      <c r="D11" s="2"/>
      <c r="E11" s="2"/>
      <c r="F11" s="2" t="str">
        <f>$T11</f>
        <v>equipe 10</v>
      </c>
      <c r="I11" s="6">
        <v>1</v>
      </c>
      <c r="J11" s="6" t="str">
        <v>equipe 10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T11" t="str">
        <f>Poules!$J28</f>
        <v>equipe 10</v>
      </c>
    </row>
    <row r="12" spans="1:20" x14ac:dyDescent="0.25">
      <c r="A12" s="5">
        <v>1</v>
      </c>
      <c r="B12" s="3">
        <f>B11+Accueil!$D$2</f>
        <v>0.68055555555555491</v>
      </c>
      <c r="C12" s="2" t="str">
        <f>$T8</f>
        <v>equipe 6</v>
      </c>
      <c r="D12" s="2"/>
      <c r="E12" s="2"/>
      <c r="F12" s="2" t="str">
        <f>$T10</f>
        <v>equipe 8</v>
      </c>
      <c r="I12" s="8"/>
      <c r="J12" s="8"/>
      <c r="K12" s="8"/>
      <c r="L12" s="8"/>
      <c r="M12" s="8"/>
      <c r="N12" s="8"/>
      <c r="O12" s="8"/>
      <c r="P12" s="8"/>
      <c r="Q12" s="8"/>
      <c r="R12" s="8"/>
    </row>
    <row r="13" spans="1:20" x14ac:dyDescent="0.25">
      <c r="A13" s="5">
        <v>2</v>
      </c>
      <c r="B13" s="3">
        <f>B12+Accueil!$D$2</f>
        <v>0.69444444444444375</v>
      </c>
      <c r="C13" s="2" t="str">
        <f>$T9</f>
        <v>equipe 3</v>
      </c>
      <c r="D13" s="2"/>
      <c r="E13" s="2"/>
      <c r="F13" s="2" t="str">
        <f>$T11</f>
        <v>equipe 10</v>
      </c>
      <c r="I13" s="8"/>
      <c r="J13" s="8"/>
      <c r="K13" s="8"/>
      <c r="L13" s="8"/>
      <c r="M13" s="8"/>
      <c r="N13" s="8"/>
      <c r="O13" s="8"/>
      <c r="P13" s="8"/>
      <c r="Q13" s="8"/>
      <c r="R13" s="8"/>
    </row>
    <row r="14" spans="1:20" x14ac:dyDescent="0.25"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1:20" x14ac:dyDescent="0.25">
      <c r="A15" t="s">
        <v>33</v>
      </c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20" x14ac:dyDescent="0.25">
      <c r="A16" s="4" t="s">
        <v>17</v>
      </c>
      <c r="B16" s="4" t="s">
        <v>18</v>
      </c>
      <c r="C16" s="4" t="s">
        <v>19</v>
      </c>
      <c r="D16" s="4" t="s">
        <v>21</v>
      </c>
      <c r="E16" s="4" t="s">
        <v>22</v>
      </c>
      <c r="F16" s="4" t="s">
        <v>20</v>
      </c>
      <c r="I16" s="7" t="str" cm="1">
        <f t="array" ref="I16:R20">classequipes(C17:F22)</f>
        <v>POS</v>
      </c>
      <c r="J16" s="7" t="str">
        <v>EQUIPE</v>
      </c>
      <c r="K16" s="7" t="str">
        <v>J</v>
      </c>
      <c r="L16" s="7" t="str">
        <v>G</v>
      </c>
      <c r="M16" s="7" t="str">
        <v>N</v>
      </c>
      <c r="N16" s="7" t="str">
        <v>BP</v>
      </c>
      <c r="O16" s="7" t="str">
        <v>BC</v>
      </c>
      <c r="P16" s="7" t="str">
        <v>DB</v>
      </c>
      <c r="Q16" s="7" t="str">
        <v>PTS</v>
      </c>
      <c r="R16" s="7" t="str">
        <v>SC</v>
      </c>
      <c r="T16" t="s">
        <v>38</v>
      </c>
    </row>
    <row r="17" spans="1:20" x14ac:dyDescent="0.25">
      <c r="A17" s="5">
        <v>2</v>
      </c>
      <c r="B17" s="3">
        <f>B8</f>
        <v>0.62499999999999956</v>
      </c>
      <c r="C17" s="2" t="str">
        <f>$T17</f>
        <v>equipe 7</v>
      </c>
      <c r="D17" s="2"/>
      <c r="E17" s="2"/>
      <c r="F17" s="2" t="str">
        <f>$T18</f>
        <v>equipe 4</v>
      </c>
      <c r="I17" s="6">
        <v>1</v>
      </c>
      <c r="J17" s="6" t="str">
        <v>equipe 7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T17" t="str">
        <f>Poules!$J5</f>
        <v>equipe 7</v>
      </c>
    </row>
    <row r="18" spans="1:20" x14ac:dyDescent="0.25">
      <c r="A18" s="5">
        <v>1</v>
      </c>
      <c r="B18" s="3">
        <f t="shared" ref="B18:B22" si="0">B9</f>
        <v>0.6388888888888884</v>
      </c>
      <c r="C18" s="2" t="str">
        <f>$T19</f>
        <v>equipe 1</v>
      </c>
      <c r="D18" s="2"/>
      <c r="E18" s="2"/>
      <c r="F18" s="2" t="str">
        <f>$T20</f>
        <v>equipe 13</v>
      </c>
      <c r="I18" s="6">
        <v>1</v>
      </c>
      <c r="J18" s="6" t="str">
        <v>equipe 4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T18" t="str">
        <f>Poules!$J13</f>
        <v>equipe 4</v>
      </c>
    </row>
    <row r="19" spans="1:20" x14ac:dyDescent="0.25">
      <c r="A19" s="5">
        <v>2</v>
      </c>
      <c r="B19" s="3">
        <f t="shared" si="0"/>
        <v>0.65277777777777724</v>
      </c>
      <c r="C19" s="2" t="str">
        <f>$T18</f>
        <v>equipe 4</v>
      </c>
      <c r="D19" s="2"/>
      <c r="E19" s="2"/>
      <c r="F19" s="2" t="str">
        <f>$T19</f>
        <v>equipe 1</v>
      </c>
      <c r="I19" s="6">
        <v>1</v>
      </c>
      <c r="J19" s="6" t="str">
        <v>equipe 1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T19" t="str">
        <f>Poules!$J21</f>
        <v>equipe 1</v>
      </c>
    </row>
    <row r="20" spans="1:20" x14ac:dyDescent="0.25">
      <c r="A20" s="5">
        <v>1</v>
      </c>
      <c r="B20" s="3">
        <f t="shared" si="0"/>
        <v>0.66666666666666607</v>
      </c>
      <c r="C20" s="2" t="str">
        <f>$T17</f>
        <v>equipe 7</v>
      </c>
      <c r="D20" s="2"/>
      <c r="E20" s="2"/>
      <c r="F20" s="2" t="str">
        <f>$T20</f>
        <v>equipe 13</v>
      </c>
      <c r="I20" s="6">
        <v>1</v>
      </c>
      <c r="J20" s="6" t="str">
        <v>equipe 13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T20" t="str">
        <f>Poules!$J29</f>
        <v>equipe 13</v>
      </c>
    </row>
    <row r="21" spans="1:20" x14ac:dyDescent="0.25">
      <c r="A21" s="5">
        <v>2</v>
      </c>
      <c r="B21" s="3">
        <f t="shared" si="0"/>
        <v>0.68055555555555491</v>
      </c>
      <c r="C21" s="2" t="str">
        <f>$T17</f>
        <v>equipe 7</v>
      </c>
      <c r="D21" s="2"/>
      <c r="E21" s="2"/>
      <c r="F21" s="2" t="str">
        <f>$T19</f>
        <v>equipe 1</v>
      </c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1:20" x14ac:dyDescent="0.25">
      <c r="A22" s="5">
        <v>1</v>
      </c>
      <c r="B22" s="3">
        <f t="shared" si="0"/>
        <v>0.69444444444444375</v>
      </c>
      <c r="C22" s="2" t="str">
        <f>$T18</f>
        <v>equipe 4</v>
      </c>
      <c r="D22" s="2"/>
      <c r="E22" s="2"/>
      <c r="F22" s="2" t="str">
        <f>$T20</f>
        <v>equipe 13</v>
      </c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20" x14ac:dyDescent="0.25"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20" x14ac:dyDescent="0.25">
      <c r="A24" t="s">
        <v>34</v>
      </c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20" x14ac:dyDescent="0.25">
      <c r="A25" s="4" t="s">
        <v>17</v>
      </c>
      <c r="B25" s="4" t="s">
        <v>18</v>
      </c>
      <c r="C25" s="4" t="s">
        <v>19</v>
      </c>
      <c r="D25" s="4" t="s">
        <v>21</v>
      </c>
      <c r="E25" s="4" t="s">
        <v>22</v>
      </c>
      <c r="F25" s="4" t="s">
        <v>20</v>
      </c>
      <c r="I25" s="7" t="str" cm="1">
        <f t="array" ref="I25:R29">classequipes(C26:F31)</f>
        <v>POS</v>
      </c>
      <c r="J25" s="7" t="str">
        <v>EQUIPE</v>
      </c>
      <c r="K25" s="7" t="str">
        <v>J</v>
      </c>
      <c r="L25" s="7" t="str">
        <v>G</v>
      </c>
      <c r="M25" s="7" t="str">
        <v>N</v>
      </c>
      <c r="N25" s="7" t="str">
        <v>BP</v>
      </c>
      <c r="O25" s="7" t="str">
        <v>BC</v>
      </c>
      <c r="P25" s="7" t="str">
        <v>DB</v>
      </c>
      <c r="Q25" s="7" t="str">
        <v>PTS</v>
      </c>
      <c r="R25" s="7" t="str">
        <v>SC</v>
      </c>
      <c r="T25" t="s">
        <v>37</v>
      </c>
    </row>
    <row r="26" spans="1:20" x14ac:dyDescent="0.25">
      <c r="A26" s="5">
        <v>1</v>
      </c>
      <c r="B26" s="3">
        <f>Poules!B32+Accueil!$D$2</f>
        <v>0.58333333333333304</v>
      </c>
      <c r="C26" s="2" t="str">
        <f>$T26</f>
        <v>equipe 2</v>
      </c>
      <c r="D26" s="2"/>
      <c r="E26" s="2"/>
      <c r="F26" s="2" t="str">
        <f>$T27</f>
        <v>equipe 16</v>
      </c>
      <c r="I26" s="6">
        <v>1</v>
      </c>
      <c r="J26" s="6" t="str">
        <v>equipe 2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T26" t="str">
        <f>Poules!$J6</f>
        <v>equipe 2</v>
      </c>
    </row>
    <row r="27" spans="1:20" x14ac:dyDescent="0.25">
      <c r="A27" s="5">
        <v>2</v>
      </c>
      <c r="B27" s="3">
        <f>B26</f>
        <v>0.58333333333333304</v>
      </c>
      <c r="C27" s="2" t="str">
        <f>$T28</f>
        <v>equipe 9</v>
      </c>
      <c r="D27" s="2"/>
      <c r="E27" s="2"/>
      <c r="F27" s="2" t="str">
        <f>$T29</f>
        <v>equipe 5</v>
      </c>
      <c r="I27" s="6">
        <v>1</v>
      </c>
      <c r="J27" s="6" t="str">
        <v>equipe 16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T27" t="str">
        <f>Poules!$J14</f>
        <v>equipe 16</v>
      </c>
    </row>
    <row r="28" spans="1:20" x14ac:dyDescent="0.25">
      <c r="A28" s="5">
        <v>1</v>
      </c>
      <c r="B28" s="3">
        <f>B26+Accueil!$D$2</f>
        <v>0.59722222222222188</v>
      </c>
      <c r="C28" s="2" t="str">
        <f>$T27</f>
        <v>equipe 16</v>
      </c>
      <c r="D28" s="2"/>
      <c r="E28" s="2"/>
      <c r="F28" s="2" t="str">
        <f>$T28</f>
        <v>equipe 9</v>
      </c>
      <c r="I28" s="6">
        <v>1</v>
      </c>
      <c r="J28" s="6" t="str">
        <v>equipe 9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T28" t="str">
        <f>Poules!$J22</f>
        <v>equipe 9</v>
      </c>
    </row>
    <row r="29" spans="1:20" x14ac:dyDescent="0.25">
      <c r="A29" s="5">
        <v>2</v>
      </c>
      <c r="B29" s="3">
        <f t="shared" ref="B29:B31" si="1">B28</f>
        <v>0.59722222222222188</v>
      </c>
      <c r="C29" s="2" t="str">
        <f>$T26</f>
        <v>equipe 2</v>
      </c>
      <c r="D29" s="2"/>
      <c r="E29" s="2"/>
      <c r="F29" s="2" t="str">
        <f>$T29</f>
        <v>equipe 5</v>
      </c>
      <c r="I29" s="6">
        <v>1</v>
      </c>
      <c r="J29" s="6" t="str">
        <v>equipe 5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T29" t="str">
        <f>Poules!$J30</f>
        <v>equipe 5</v>
      </c>
    </row>
    <row r="30" spans="1:20" x14ac:dyDescent="0.25">
      <c r="A30" s="5">
        <v>1</v>
      </c>
      <c r="B30" s="3">
        <f>B28+Accueil!$D$2</f>
        <v>0.61111111111111072</v>
      </c>
      <c r="C30" s="2" t="str">
        <f>$T26</f>
        <v>equipe 2</v>
      </c>
      <c r="D30" s="2"/>
      <c r="E30" s="2"/>
      <c r="F30" s="2" t="str">
        <f>$T28</f>
        <v>equipe 9</v>
      </c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20" x14ac:dyDescent="0.25">
      <c r="A31" s="5">
        <v>2</v>
      </c>
      <c r="B31" s="3">
        <f t="shared" si="1"/>
        <v>0.61111111111111072</v>
      </c>
      <c r="C31" s="2" t="str">
        <f>$T27</f>
        <v>equipe 16</v>
      </c>
      <c r="D31" s="2"/>
      <c r="E31" s="2"/>
      <c r="F31" s="2" t="str">
        <f>$T29</f>
        <v>equipe 5</v>
      </c>
      <c r="I31" s="8"/>
      <c r="J31" s="8"/>
      <c r="K31" s="8"/>
      <c r="L31" s="8"/>
      <c r="M31" s="8"/>
      <c r="N31" s="8"/>
      <c r="O31" s="8"/>
      <c r="P31" s="8"/>
      <c r="Q31" s="8"/>
      <c r="R3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Accueil</vt:lpstr>
      <vt:lpstr>Poules</vt:lpstr>
      <vt:lpstr>Finales et 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2022-04-08T13:15:10Z</dcterms:created>
  <dcterms:modified xsi:type="dcterms:W3CDTF">2025-01-24T23:28:51Z</dcterms:modified>
</cp:coreProperties>
</file>