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FF77633-3DFE-4194-9C3B-BEA4544BFBE1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Calendrier ASPTT Nice U13F" sheetId="6" r:id="rId1"/>
    <sheet name="Résultats U13F" sheetId="4" r:id="rId2"/>
    <sheet name="Classement U13F" sheetId="2" r:id="rId3"/>
    <sheet name="Tournois U13F" sheetId="5" r:id="rId4"/>
  </sheets>
  <definedNames>
    <definedName name="_xlnm._FilterDatabase" localSheetId="2" hidden="1">'Classement U13F'!$C$4:$M$4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V6" i="4" l="1" a="1"/>
  <c r="BV6" i="4" s="1"/>
  <c r="BV8" i="4" a="1"/>
  <c r="BV8" i="4" s="1"/>
  <c r="BV9" i="4" a="1"/>
  <c r="BV9" i="4" s="1"/>
  <c r="BV10" i="4" a="1"/>
  <c r="BV10" i="4" s="1"/>
  <c r="BV11" i="4" a="1"/>
  <c r="BV11" i="4" s="1"/>
  <c r="BV7" i="4" a="1"/>
  <c r="BV7" i="4" s="1"/>
  <c r="BU6" i="4" a="1"/>
  <c r="BU6" i="4" s="1"/>
  <c r="BU8" i="4" a="1"/>
  <c r="BU8" i="4" s="1"/>
  <c r="BU9" i="4" a="1"/>
  <c r="BU9" i="4" s="1"/>
  <c r="BU10" i="4" a="1"/>
  <c r="BU10" i="4" s="1"/>
  <c r="BU11" i="4" a="1"/>
  <c r="BU11" i="4" s="1"/>
  <c r="BU7" i="4" a="1"/>
  <c r="BU7" i="4" s="1"/>
  <c r="BS6" i="4" a="1"/>
  <c r="BS6" i="4" s="1"/>
  <c r="BS8" i="4" a="1"/>
  <c r="BS8" i="4" s="1"/>
  <c r="BS9" i="4" a="1"/>
  <c r="BS9" i="4" s="1"/>
  <c r="BS10" i="4" a="1"/>
  <c r="BS10" i="4" s="1"/>
  <c r="BS11" i="4" a="1"/>
  <c r="BS11" i="4" s="1"/>
  <c r="BS7" i="4" a="1"/>
  <c r="BS7" i="4" s="1"/>
  <c r="BP6" i="4" a="1"/>
  <c r="BP6" i="4" s="1"/>
  <c r="BP8" i="4" a="1"/>
  <c r="BP8" i="4" s="1"/>
  <c r="BP9" i="4" a="1"/>
  <c r="BP9" i="4" s="1"/>
  <c r="BP10" i="4" a="1"/>
  <c r="BP10" i="4" s="1"/>
  <c r="BP11" i="4" a="1"/>
  <c r="BP11" i="4" s="1"/>
  <c r="BP7" i="4" a="1"/>
  <c r="BP7" i="4" s="1"/>
  <c r="BQ6" i="4" a="1"/>
  <c r="BQ6" i="4" s="1"/>
  <c r="BQ8" i="4" a="1"/>
  <c r="BQ8" i="4" s="1"/>
  <c r="BQ9" i="4" a="1"/>
  <c r="BQ9" i="4" s="1"/>
  <c r="BQ10" i="4" a="1"/>
  <c r="BQ10" i="4" s="1"/>
  <c r="BQ11" i="4" a="1"/>
  <c r="BQ11" i="4" s="1"/>
  <c r="BQ7" i="4" a="1"/>
  <c r="BQ7" i="4" s="1"/>
  <c r="BR11" i="4" l="1"/>
  <c r="BO11" i="4" s="1"/>
  <c r="BR10" i="4"/>
  <c r="BO10" i="4" s="1"/>
  <c r="BR7" i="4"/>
  <c r="BO7" i="4" s="1"/>
  <c r="BR9" i="4"/>
  <c r="BO9" i="4" s="1"/>
  <c r="BR8" i="4"/>
  <c r="BO8" i="4" s="1"/>
  <c r="BR6" i="4"/>
  <c r="BO6" i="4" s="1"/>
  <c r="BW11" i="4"/>
  <c r="BW10" i="4"/>
  <c r="BW9" i="4"/>
  <c r="BW8" i="4"/>
  <c r="BW6" i="4"/>
  <c r="BW7" i="4"/>
  <c r="BX10" i="4" l="1"/>
  <c r="CA10" i="4" s="1"/>
  <c r="BX11" i="4"/>
  <c r="CA11" i="4" s="1"/>
  <c r="BX7" i="4"/>
  <c r="CA7" i="4" s="1"/>
  <c r="BX6" i="4"/>
  <c r="BX8" i="4"/>
  <c r="BX9" i="4"/>
  <c r="CA9" i="4" l="1"/>
  <c r="BY9" i="4"/>
  <c r="CA6" i="4"/>
  <c r="BY6" i="4"/>
  <c r="BY11" i="4"/>
  <c r="BY8" i="4"/>
  <c r="CA8" i="4"/>
  <c r="BY7" i="4"/>
  <c r="BY10" i="4"/>
  <c r="H5" i="2" l="1" a="1"/>
  <c r="H5" i="2" s="1"/>
  <c r="E6" i="2" a="1"/>
  <c r="E6" i="2" s="1"/>
  <c r="I7" i="2" a="1"/>
  <c r="I7" i="2" s="1"/>
  <c r="F8" i="2" a="1"/>
  <c r="F8" i="2" s="1"/>
  <c r="M8" i="2" a="1"/>
  <c r="M8" i="2" s="1"/>
  <c r="J9" i="2" a="1"/>
  <c r="J9" i="2" s="1"/>
  <c r="D6" i="2" a="1"/>
  <c r="D6" i="2" s="1"/>
  <c r="F6" i="2" a="1"/>
  <c r="F6" i="2" s="1"/>
  <c r="L6" i="2" a="1"/>
  <c r="L6" i="2" s="1"/>
  <c r="J7" i="2" a="1"/>
  <c r="J7" i="2" s="1"/>
  <c r="G8" i="2" a="1"/>
  <c r="G8" i="2" s="1"/>
  <c r="K9" i="2" a="1"/>
  <c r="K9" i="2" s="1"/>
  <c r="H10" i="2" a="1"/>
  <c r="H10" i="2" s="1"/>
  <c r="D7" i="2" a="1"/>
  <c r="D7" i="2" s="1"/>
  <c r="M5" i="2" a="1"/>
  <c r="M5" i="2" s="1"/>
  <c r="G10" i="2" a="1"/>
  <c r="G10" i="2" s="1"/>
  <c r="I5" i="2" a="1"/>
  <c r="I5" i="2" s="1"/>
  <c r="G6" i="2" a="1"/>
  <c r="G6" i="2" s="1"/>
  <c r="M6" i="2" a="1"/>
  <c r="M6" i="2" s="1"/>
  <c r="H8" i="2" a="1"/>
  <c r="H8" i="2" s="1"/>
  <c r="E9" i="2" a="1"/>
  <c r="E9" i="2" s="1"/>
  <c r="L9" i="2" a="1"/>
  <c r="L9" i="2" s="1"/>
  <c r="I10" i="2" a="1"/>
  <c r="I10" i="2" s="1"/>
  <c r="D8" i="2" a="1"/>
  <c r="D8" i="2" s="1"/>
  <c r="K6" i="2" a="1"/>
  <c r="K6" i="2" s="1"/>
  <c r="M10" i="2" a="1"/>
  <c r="M10" i="2" s="1"/>
  <c r="J5" i="2" a="1"/>
  <c r="J5" i="2" s="1"/>
  <c r="E7" i="2" a="1"/>
  <c r="E7" i="2" s="1"/>
  <c r="K7" i="2" a="1"/>
  <c r="K7" i="2" s="1"/>
  <c r="I8" i="2" a="1"/>
  <c r="I8" i="2" s="1"/>
  <c r="F9" i="2" a="1"/>
  <c r="F9" i="2" s="1"/>
  <c r="J10" i="2" a="1"/>
  <c r="J10" i="2" s="1"/>
  <c r="D9" i="2" a="1"/>
  <c r="D9" i="2" s="1"/>
  <c r="G5" i="2" a="1"/>
  <c r="G5" i="2" s="1"/>
  <c r="H7" i="2" a="1"/>
  <c r="H7" i="2" s="1"/>
  <c r="L8" i="2" a="1"/>
  <c r="L8" i="2" s="1"/>
  <c r="I9" i="2" a="1"/>
  <c r="I9" i="2" s="1"/>
  <c r="K5" i="2" a="1"/>
  <c r="K5" i="2" s="1"/>
  <c r="H6" i="2" a="1"/>
  <c r="H6" i="2" s="1"/>
  <c r="F7" i="2" a="1"/>
  <c r="F7" i="2" s="1"/>
  <c r="L7" i="2" a="1"/>
  <c r="L7" i="2" s="1"/>
  <c r="G9" i="2" a="1"/>
  <c r="G9" i="2" s="1"/>
  <c r="M9" i="2" a="1"/>
  <c r="M9" i="2" s="1"/>
  <c r="K10" i="2" a="1"/>
  <c r="K10" i="2" s="1"/>
  <c r="D10" i="2" a="1"/>
  <c r="D10" i="2" s="1"/>
  <c r="E5" i="2" a="1"/>
  <c r="E5" i="2" s="1"/>
  <c r="L5" i="2" a="1"/>
  <c r="L5" i="2" s="1"/>
  <c r="I6" i="2" a="1"/>
  <c r="I6" i="2" s="1"/>
  <c r="M7" i="2" a="1"/>
  <c r="M7" i="2" s="1"/>
  <c r="J8" i="2" a="1"/>
  <c r="J8" i="2" s="1"/>
  <c r="H9" i="2" a="1"/>
  <c r="H9" i="2" s="1"/>
  <c r="E10" i="2" a="1"/>
  <c r="E10" i="2" s="1"/>
  <c r="F5" i="2" a="1"/>
  <c r="F5" i="2" s="1"/>
  <c r="J6" i="2" a="1"/>
  <c r="J6" i="2" s="1"/>
  <c r="G7" i="2" a="1"/>
  <c r="G7" i="2" s="1"/>
  <c r="E8" i="2" a="1"/>
  <c r="E8" i="2" s="1"/>
  <c r="K8" i="2" a="1"/>
  <c r="K8" i="2" s="1"/>
  <c r="F10" i="2" a="1"/>
  <c r="F10" i="2" s="1"/>
  <c r="L10" i="2" a="1"/>
  <c r="L10" i="2" s="1"/>
  <c r="BZ10" i="4"/>
  <c r="BZ9" i="4"/>
  <c r="BZ8" i="4"/>
  <c r="BZ11" i="4"/>
  <c r="BZ7" i="4"/>
  <c r="C7" i="2" s="1"/>
  <c r="D5" i="2" a="1"/>
  <c r="D5" i="2" s="1"/>
  <c r="BZ6" i="4"/>
  <c r="C10" i="2" l="1"/>
  <c r="C8" i="2"/>
  <c r="C9" i="2"/>
  <c r="C6" i="2"/>
  <c r="C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<sst xmlns="http://schemas.openxmlformats.org/spreadsheetml/2006/main" count="176" uniqueCount="57">
  <si>
    <t>Samedi 11 janvier 2025</t>
  </si>
  <si>
    <t>Samedi 18 janvier 2025</t>
  </si>
  <si>
    <t>ES Cannet Roche</t>
  </si>
  <si>
    <t>Samedi 25 janvier 2025</t>
  </si>
  <si>
    <t>R.C. Pays de Grasse</t>
  </si>
  <si>
    <t>ASPTT Nice</t>
  </si>
  <si>
    <t>Samedi 08 février 2025</t>
  </si>
  <si>
    <t>AS Cannes</t>
  </si>
  <si>
    <t>Samedi 01 mars 2025</t>
  </si>
  <si>
    <t>Cavigal Nice S.</t>
  </si>
  <si>
    <t>Samedi 08 mars 2025</t>
  </si>
  <si>
    <t>Samedi 22 mars 2025</t>
  </si>
  <si>
    <t>Samedi 29 mars 2025</t>
  </si>
  <si>
    <t>Samedi 26 avril 2025</t>
  </si>
  <si>
    <t>Samedi 10 mai 2025</t>
  </si>
  <si>
    <t>Classement U13 F Niveau 2</t>
  </si>
  <si>
    <t>Place</t>
  </si>
  <si>
    <t>Points</t>
  </si>
  <si>
    <t>Joués</t>
  </si>
  <si>
    <t>Nul</t>
  </si>
  <si>
    <t>Victoire</t>
  </si>
  <si>
    <t>Défaite</t>
  </si>
  <si>
    <t>Forfait</t>
  </si>
  <si>
    <t>Buts marqués</t>
  </si>
  <si>
    <t>Buts encaissés</t>
  </si>
  <si>
    <t>Différence</t>
  </si>
  <si>
    <t>Équipe</t>
  </si>
  <si>
    <t>Résultats U13F Niveau 2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</si>
  <si>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</si>
  <si>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</si>
  <si>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</si>
  <si>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</si>
  <si>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</si>
  <si>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</si>
  <si>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</si>
  <si>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</si>
  <si>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</si>
  <si>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</si>
  <si>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A.S. des Moulins</t>
  </si>
  <si>
    <t>Tournois U13F</t>
  </si>
  <si>
    <t>Tournoi DESCALIS (ASPTT Nice)</t>
  </si>
  <si>
    <t>Tournoi ESSNN (Saint Sylvestre)</t>
  </si>
  <si>
    <t>Tournoi FC Carros (Carros)</t>
  </si>
  <si>
    <t>Tournoi Saint Laurentin (Saint Laurent du Var)</t>
  </si>
  <si>
    <t>Tournoi ES Cannet Roche (Cannet Rocheville)</t>
  </si>
  <si>
    <t>Tournoi Cerc.Art.S. Des Eaux (CASE)</t>
  </si>
  <si>
    <t>Dimanche 08 juin 2025</t>
  </si>
  <si>
    <t>Dimanche 01 juin 2025</t>
  </si>
  <si>
    <t>Tournoi Var (Fayence)</t>
  </si>
  <si>
    <t xml:space="preserve">ASPTT Nice </t>
  </si>
  <si>
    <t>PHASE RETOUR</t>
  </si>
  <si>
    <t>PHASE ALLER</t>
  </si>
  <si>
    <t>Calendrier ASPTT Nice U13F</t>
  </si>
  <si>
    <t>magic</t>
  </si>
  <si>
    <t>rang</t>
  </si>
  <si>
    <t>classement</t>
  </si>
  <si>
    <t>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</si>
</sst>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2" fillId="0" borderId="2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7" xfId="0" applyFont="1" applyBorder="1" applyAlignment="1">
      <alignment horizontal="centerContinuous" vertical="center"/>
    </xf>
    <xf numFmtId="0" fontId="3" fillId="0" borderId="6" xfId="0" applyFont="1" applyBorder="1" applyAlignment="1">
      <alignment horizontal="centerContinuous" vertical="center"/>
    </xf>
    <xf numFmtId="0" fontId="0" fillId="0" borderId="5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1" fillId="0" borderId="6" xfId="0" applyFont="1" applyBorder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Continuous" vertical="center"/>
    </xf>
    <xf numFmtId="0" fontId="1" fillId="0" borderId="4" xfId="0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0" fontId="2" fillId="0" borderId="2" xfId="0" applyFont="1" applyBorder="1" applyAlignment="1">
      <alignment horizontal="centerContinuous" vertical="center"/>
    </xf>
    <xf numFmtId="0" fontId="2" fillId="0" borderId="3" xfId="0" applyFont="1" applyBorder="1" applyAlignment="1">
      <alignment horizontal="centerContinuous" vertical="center"/>
    </xf>
    <xf numFmtId="0" fontId="2" fillId="0" borderId="4" xfId="0" applyFont="1" applyBorder="1" applyAlignment="1">
      <alignment horizontal="centerContinuous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P26"/>
  <sheetViews>
    <sheetView workbookViewId="0">
      <selection activeCell="P2" sqref="P1:P2"/>
    </sheetView>
  </sheetViews>
  <sheetFormatPr defaultColWidth="11.42578125" defaultRowHeight="15" x14ac:dyDescent="0.25"/>
  <cols>
    <col min="1" max="2" width="11.42578125" customWidth="1"/>
    <col min="4" max="4" width="11.42578125" customWidth="1"/>
    <col min="5" max="6" width="5.7109375" customWidth="1"/>
    <col min="9" max="10" width="14.28515625" customWidth="1"/>
    <col min="13" max="14" width="5.7109375" customWidth="1"/>
    <col min="18" max="18" width="11.42578125" customWidth="1"/>
  </cols>
  <sheetData>
    <row r="1" spans="3:16" ht="15.75" thickBot="1" x14ac:dyDescent="0.3"/>
    <row r="2" spans="3:16" x14ac:dyDescent="0.25">
      <c r="G2" s="43" t="s">
        <v>52</v>
      </c>
      <c r="H2" s="44"/>
      <c r="I2" s="44"/>
      <c r="J2" s="44"/>
      <c r="K2" s="44"/>
      <c r="L2" s="45"/>
    </row>
    <row r="3" spans="3:16" ht="15.75" thickBot="1" x14ac:dyDescent="0.3">
      <c r="G3" s="46"/>
      <c r="H3" s="47"/>
      <c r="I3" s="47"/>
      <c r="J3" s="47"/>
      <c r="K3" s="47"/>
      <c r="L3" s="48"/>
    </row>
    <row r="4" spans="3:16" ht="15" customHeight="1" thickBot="1" x14ac:dyDescent="0.3"/>
    <row r="5" spans="3:16" ht="15" customHeight="1" x14ac:dyDescent="0.35">
      <c r="C5" s="21" t="s">
        <v>51</v>
      </c>
      <c r="D5" s="22"/>
      <c r="E5" s="22"/>
      <c r="F5" s="22"/>
      <c r="G5" s="22"/>
      <c r="H5" s="23"/>
      <c r="I5" s="17"/>
      <c r="J5" s="17"/>
      <c r="K5" s="21" t="s">
        <v>50</v>
      </c>
      <c r="L5" s="22"/>
      <c r="M5" s="22"/>
      <c r="N5" s="22"/>
      <c r="O5" s="22"/>
      <c r="P5" s="23"/>
    </row>
    <row r="6" spans="3:16" ht="15" customHeight="1" thickBot="1" x14ac:dyDescent="0.4">
      <c r="C6" s="24"/>
      <c r="D6" s="25"/>
      <c r="E6" s="25"/>
      <c r="F6" s="25"/>
      <c r="G6" s="25"/>
      <c r="H6" s="26"/>
      <c r="I6" s="17"/>
      <c r="J6" s="17"/>
      <c r="K6" s="24"/>
      <c r="L6" s="25"/>
      <c r="M6" s="25"/>
      <c r="N6" s="25"/>
      <c r="O6" s="25"/>
      <c r="P6" s="26"/>
    </row>
    <row r="7" spans="3:16" ht="15.75" thickBot="1" x14ac:dyDescent="0.3"/>
    <row r="8" spans="3:16" ht="16.5" thickBot="1" x14ac:dyDescent="0.3">
      <c r="C8" s="33" t="s">
        <v>0</v>
      </c>
      <c r="D8" s="34"/>
      <c r="E8" s="34"/>
      <c r="F8" s="34"/>
      <c r="G8" s="34"/>
      <c r="H8" s="35"/>
      <c r="I8" s="15"/>
      <c r="J8" s="15"/>
      <c r="K8" s="40" t="s">
        <v>10</v>
      </c>
      <c r="L8" s="41"/>
      <c r="M8" s="41"/>
      <c r="N8" s="41"/>
      <c r="O8" s="41"/>
      <c r="P8" s="42"/>
    </row>
    <row r="9" spans="3:16" ht="15.75" customHeight="1" x14ac:dyDescent="0.25">
      <c r="C9" s="36" t="s">
        <v>49</v>
      </c>
      <c r="D9" s="37"/>
      <c r="E9" s="31"/>
      <c r="F9" s="31"/>
      <c r="G9" s="27" t="s">
        <v>38</v>
      </c>
      <c r="H9" s="28"/>
      <c r="I9" s="11"/>
      <c r="J9" s="11"/>
      <c r="K9" s="36" t="s">
        <v>2</v>
      </c>
      <c r="L9" s="37"/>
      <c r="M9" s="31"/>
      <c r="N9" s="31"/>
      <c r="O9" s="27" t="s">
        <v>5</v>
      </c>
      <c r="P9" s="28"/>
    </row>
    <row r="10" spans="3:16" ht="15.75" customHeight="1" thickBot="1" x14ac:dyDescent="0.3">
      <c r="C10" s="38"/>
      <c r="D10" s="39"/>
      <c r="E10" s="32"/>
      <c r="F10" s="32"/>
      <c r="G10" s="29"/>
      <c r="H10" s="30"/>
      <c r="I10" s="11"/>
      <c r="J10" s="11"/>
      <c r="K10" s="38"/>
      <c r="L10" s="39"/>
      <c r="M10" s="32"/>
      <c r="N10" s="32"/>
      <c r="O10" s="29"/>
      <c r="P10" s="30"/>
    </row>
    <row r="11" spans="3:16" ht="16.5" thickBot="1" x14ac:dyDescent="0.3">
      <c r="C11" s="1"/>
      <c r="D11" s="1"/>
      <c r="E11" s="1"/>
      <c r="F11" s="1"/>
      <c r="G11" s="1"/>
      <c r="H11" s="1"/>
      <c r="I11" s="11"/>
      <c r="J11" s="11"/>
      <c r="K11" s="16"/>
      <c r="L11" s="16"/>
      <c r="M11" s="16"/>
      <c r="N11" s="16"/>
      <c r="O11" s="16"/>
      <c r="P11" s="16"/>
    </row>
    <row r="12" spans="3:16" ht="16.5" thickBot="1" x14ac:dyDescent="0.3">
      <c r="C12" s="33" t="s">
        <v>1</v>
      </c>
      <c r="D12" s="34"/>
      <c r="E12" s="34"/>
      <c r="F12" s="34"/>
      <c r="G12" s="34"/>
      <c r="H12" s="35"/>
      <c r="I12" s="15"/>
      <c r="J12" s="15"/>
      <c r="K12" s="40" t="s">
        <v>11</v>
      </c>
      <c r="L12" s="41"/>
      <c r="M12" s="41"/>
      <c r="N12" s="41"/>
      <c r="O12" s="41"/>
      <c r="P12" s="42"/>
    </row>
    <row r="13" spans="3:16" ht="15.75" customHeight="1" x14ac:dyDescent="0.25">
      <c r="C13" s="36" t="s">
        <v>49</v>
      </c>
      <c r="D13" s="37"/>
      <c r="E13" s="31"/>
      <c r="F13" s="31"/>
      <c r="G13" s="27" t="s">
        <v>2</v>
      </c>
      <c r="H13" s="28"/>
      <c r="I13" s="11"/>
      <c r="J13" s="11"/>
      <c r="K13" s="36" t="s">
        <v>5</v>
      </c>
      <c r="L13" s="37"/>
      <c r="M13" s="31"/>
      <c r="N13" s="31"/>
      <c r="O13" s="27" t="s">
        <v>4</v>
      </c>
      <c r="P13" s="28"/>
    </row>
    <row r="14" spans="3:16" ht="15.75" customHeight="1" thickBot="1" x14ac:dyDescent="0.3">
      <c r="C14" s="38"/>
      <c r="D14" s="39"/>
      <c r="E14" s="32"/>
      <c r="F14" s="32"/>
      <c r="G14" s="29"/>
      <c r="H14" s="30"/>
      <c r="I14" s="11"/>
      <c r="J14" s="11"/>
      <c r="K14" s="38"/>
      <c r="L14" s="39"/>
      <c r="M14" s="32"/>
      <c r="N14" s="32"/>
      <c r="O14" s="29"/>
      <c r="P14" s="30"/>
    </row>
    <row r="15" spans="3:16" ht="16.5" thickBot="1" x14ac:dyDescent="0.3">
      <c r="C15" s="1"/>
      <c r="D15" s="1"/>
      <c r="E15" s="1"/>
      <c r="F15" s="1"/>
      <c r="G15" s="1"/>
      <c r="H15" s="1"/>
      <c r="I15" s="11"/>
      <c r="J15" s="11"/>
      <c r="K15" s="16"/>
      <c r="L15" s="16"/>
      <c r="M15" s="16"/>
      <c r="N15" s="16"/>
      <c r="O15" s="16"/>
      <c r="P15" s="16"/>
    </row>
    <row r="16" spans="3:16" ht="16.5" thickBot="1" x14ac:dyDescent="0.3">
      <c r="C16" s="33" t="s">
        <v>3</v>
      </c>
      <c r="D16" s="34"/>
      <c r="E16" s="34"/>
      <c r="F16" s="34"/>
      <c r="G16" s="34"/>
      <c r="H16" s="35"/>
      <c r="I16" s="15"/>
      <c r="J16" s="15"/>
      <c r="K16" s="40" t="s">
        <v>12</v>
      </c>
      <c r="L16" s="41"/>
      <c r="M16" s="41"/>
      <c r="N16" s="41"/>
      <c r="O16" s="41"/>
      <c r="P16" s="42"/>
    </row>
    <row r="17" spans="3:16" ht="15.75" customHeight="1" x14ac:dyDescent="0.25">
      <c r="C17" s="36" t="s">
        <v>4</v>
      </c>
      <c r="D17" s="37"/>
      <c r="E17" s="31"/>
      <c r="F17" s="31"/>
      <c r="G17" s="27" t="s">
        <v>5</v>
      </c>
      <c r="H17" s="28"/>
      <c r="I17" s="11"/>
      <c r="J17" s="11"/>
      <c r="K17" s="36" t="s">
        <v>7</v>
      </c>
      <c r="L17" s="37"/>
      <c r="M17" s="31"/>
      <c r="N17" s="31"/>
      <c r="O17" s="27" t="s">
        <v>5</v>
      </c>
      <c r="P17" s="28"/>
    </row>
    <row r="18" spans="3:16" ht="15.75" customHeight="1" thickBot="1" x14ac:dyDescent="0.3">
      <c r="C18" s="38"/>
      <c r="D18" s="39"/>
      <c r="E18" s="32"/>
      <c r="F18" s="32"/>
      <c r="G18" s="29"/>
      <c r="H18" s="30"/>
      <c r="I18" s="11"/>
      <c r="J18" s="11"/>
      <c r="K18" s="38"/>
      <c r="L18" s="39"/>
      <c r="M18" s="32"/>
      <c r="N18" s="32"/>
      <c r="O18" s="29"/>
      <c r="P18" s="30"/>
    </row>
    <row r="19" spans="3:16" ht="16.5" thickBot="1" x14ac:dyDescent="0.3">
      <c r="C19" s="1"/>
      <c r="D19" s="1"/>
      <c r="E19" s="1"/>
      <c r="F19" s="1"/>
      <c r="G19" s="1"/>
      <c r="H19" s="1"/>
      <c r="I19" s="11"/>
      <c r="J19" s="11"/>
      <c r="K19" s="16"/>
      <c r="L19" s="16"/>
      <c r="M19" s="16"/>
      <c r="N19" s="16"/>
      <c r="O19" s="16"/>
      <c r="P19" s="16"/>
    </row>
    <row r="20" spans="3:16" ht="16.5" thickBot="1" x14ac:dyDescent="0.3">
      <c r="C20" s="33" t="s">
        <v>6</v>
      </c>
      <c r="D20" s="34"/>
      <c r="E20" s="34"/>
      <c r="F20" s="34"/>
      <c r="G20" s="34"/>
      <c r="H20" s="35"/>
      <c r="I20" s="15"/>
      <c r="J20" s="15"/>
      <c r="K20" s="40" t="s">
        <v>13</v>
      </c>
      <c r="L20" s="41"/>
      <c r="M20" s="41"/>
      <c r="N20" s="41"/>
      <c r="O20" s="41"/>
      <c r="P20" s="42"/>
    </row>
    <row r="21" spans="3:16" ht="15.75" customHeight="1" x14ac:dyDescent="0.25">
      <c r="C21" s="36" t="s">
        <v>5</v>
      </c>
      <c r="D21" s="37"/>
      <c r="E21" s="31"/>
      <c r="F21" s="31"/>
      <c r="G21" s="27" t="s">
        <v>7</v>
      </c>
      <c r="H21" s="28"/>
      <c r="I21" s="11"/>
      <c r="J21" s="11"/>
      <c r="K21" s="36" t="s">
        <v>5</v>
      </c>
      <c r="L21" s="37"/>
      <c r="M21" s="31"/>
      <c r="N21" s="31"/>
      <c r="O21" s="27" t="s">
        <v>9</v>
      </c>
      <c r="P21" s="28"/>
    </row>
    <row r="22" spans="3:16" ht="15.75" customHeight="1" thickBot="1" x14ac:dyDescent="0.3">
      <c r="C22" s="38"/>
      <c r="D22" s="39"/>
      <c r="E22" s="32"/>
      <c r="F22" s="32"/>
      <c r="G22" s="29"/>
      <c r="H22" s="30"/>
      <c r="I22" s="11"/>
      <c r="J22" s="11"/>
      <c r="K22" s="38"/>
      <c r="L22" s="39"/>
      <c r="M22" s="32"/>
      <c r="N22" s="32"/>
      <c r="O22" s="29"/>
      <c r="P22" s="30"/>
    </row>
    <row r="23" spans="3:16" ht="16.5" thickBot="1" x14ac:dyDescent="0.3">
      <c r="C23" s="1"/>
      <c r="D23" s="1"/>
      <c r="E23" s="1"/>
      <c r="F23" s="1"/>
      <c r="G23" s="1"/>
      <c r="H23" s="1"/>
      <c r="I23" s="11"/>
      <c r="J23" s="11"/>
      <c r="K23" s="16"/>
      <c r="L23" s="16"/>
      <c r="M23" s="16"/>
      <c r="N23" s="16"/>
      <c r="O23" s="16"/>
      <c r="P23" s="16"/>
    </row>
    <row r="24" spans="3:16" ht="16.5" thickBot="1" x14ac:dyDescent="0.3">
      <c r="C24" s="33" t="s">
        <v>8</v>
      </c>
      <c r="D24" s="34"/>
      <c r="E24" s="34"/>
      <c r="F24" s="34"/>
      <c r="G24" s="34"/>
      <c r="H24" s="35"/>
      <c r="I24" s="15"/>
      <c r="J24" s="15"/>
      <c r="K24" s="40" t="s">
        <v>14</v>
      </c>
      <c r="L24" s="41"/>
      <c r="M24" s="41"/>
      <c r="N24" s="41"/>
      <c r="O24" s="41"/>
      <c r="P24" s="42"/>
    </row>
    <row r="25" spans="3:16" ht="15.75" customHeight="1" x14ac:dyDescent="0.25">
      <c r="C25" s="36" t="s">
        <v>9</v>
      </c>
      <c r="D25" s="37"/>
      <c r="E25" s="31"/>
      <c r="F25" s="31"/>
      <c r="G25" s="27" t="s">
        <v>5</v>
      </c>
      <c r="H25" s="28"/>
      <c r="I25" s="11"/>
      <c r="J25" s="11"/>
      <c r="K25" s="36" t="s">
        <v>38</v>
      </c>
      <c r="L25" s="37"/>
      <c r="M25" s="31"/>
      <c r="N25" s="31"/>
      <c r="O25" s="27" t="s">
        <v>5</v>
      </c>
      <c r="P25" s="28"/>
    </row>
    <row r="26" spans="3:16" ht="15.75" customHeight="1" thickBot="1" x14ac:dyDescent="0.3">
      <c r="C26" s="38"/>
      <c r="D26" s="39"/>
      <c r="E26" s="32"/>
      <c r="F26" s="32"/>
      <c r="G26" s="29"/>
      <c r="H26" s="30"/>
      <c r="I26" s="11"/>
      <c r="J26" s="11"/>
      <c r="K26" s="38"/>
      <c r="L26" s="39"/>
      <c r="M26" s="32"/>
      <c r="N26" s="32"/>
      <c r="O26" s="29"/>
      <c r="P26" s="30"/>
    </row>
  </sheetData>
  <mergeCells count="53">
    <mergeCell ref="G2:L3"/>
    <mergeCell ref="E21:E22"/>
    <mergeCell ref="F21:F22"/>
    <mergeCell ref="M25:M26"/>
    <mergeCell ref="N25:N26"/>
    <mergeCell ref="N21:N22"/>
    <mergeCell ref="M21:M22"/>
    <mergeCell ref="K24:P24"/>
    <mergeCell ref="K25:L26"/>
    <mergeCell ref="O25:P26"/>
    <mergeCell ref="F9:F10"/>
    <mergeCell ref="E9:E10"/>
    <mergeCell ref="E13:E14"/>
    <mergeCell ref="F13:F14"/>
    <mergeCell ref="F25:F26"/>
    <mergeCell ref="E25:E26"/>
    <mergeCell ref="K16:P16"/>
    <mergeCell ref="K17:L18"/>
    <mergeCell ref="O17:P18"/>
    <mergeCell ref="K20:P20"/>
    <mergeCell ref="K21:L22"/>
    <mergeCell ref="O21:P22"/>
    <mergeCell ref="N17:N18"/>
    <mergeCell ref="M17:M18"/>
    <mergeCell ref="G17:H18"/>
    <mergeCell ref="C17:D18"/>
    <mergeCell ref="C25:D26"/>
    <mergeCell ref="G25:H26"/>
    <mergeCell ref="F17:F18"/>
    <mergeCell ref="E17:E18"/>
    <mergeCell ref="C20:H20"/>
    <mergeCell ref="C24:H24"/>
    <mergeCell ref="C21:D22"/>
    <mergeCell ref="G21:H22"/>
    <mergeCell ref="C16:H16"/>
    <mergeCell ref="K9:L10"/>
    <mergeCell ref="K12:P12"/>
    <mergeCell ref="K13:L14"/>
    <mergeCell ref="G13:H14"/>
    <mergeCell ref="C13:D14"/>
    <mergeCell ref="C5:H6"/>
    <mergeCell ref="O13:P14"/>
    <mergeCell ref="M13:M14"/>
    <mergeCell ref="N13:N14"/>
    <mergeCell ref="N9:N10"/>
    <mergeCell ref="M9:M10"/>
    <mergeCell ref="C8:H8"/>
    <mergeCell ref="C9:D10"/>
    <mergeCell ref="G9:H10"/>
    <mergeCell ref="K5:P6"/>
    <mergeCell ref="K8:P8"/>
    <mergeCell ref="O9:P10"/>
    <mergeCell ref="C12:H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CA53"/>
  <sheetViews>
    <sheetView tabSelected="1" zoomScaleNormal="100" workbookViewId="0">
      <selection activeCell="W2" sqref="W2"/>
    </sheetView>
  </sheetViews>
  <sheetFormatPr defaultColWidth="11.42578125" defaultRowHeight="15" x14ac:dyDescent="0.25"/>
  <cols>
    <col min="1" max="1" width="2.85546875" customWidth="1"/>
    <col min="4" max="5" width="5.7109375" customWidth="1"/>
    <col min="11" max="12" width="5.7109375" customWidth="1"/>
    <col min="14" max="14" width="11.5703125" customWidth="1"/>
    <col min="18" max="19" width="5.7109375" customWidth="1"/>
    <col min="21" max="21" width="11.42578125" customWidth="1"/>
    <col min="24" max="37" width="11.42578125" customWidth="1"/>
    <col min="66" max="79" width="0" hidden="1" customWidth="1"/>
  </cols>
  <sheetData>
    <row r="1" spans="2:79" ht="15.75" thickBot="1" x14ac:dyDescent="0.3"/>
    <row r="2" spans="2:79" ht="30.75" customHeight="1" thickBot="1" x14ac:dyDescent="0.3">
      <c r="G2" s="71" t="s">
        <v>27</v>
      </c>
      <c r="H2" s="72"/>
      <c r="I2" s="72"/>
      <c r="J2" s="72"/>
      <c r="K2" s="72"/>
      <c r="L2" s="72"/>
      <c r="M2" s="72"/>
      <c r="N2" s="72"/>
      <c r="O2" s="72"/>
      <c r="P2" s="73"/>
    </row>
    <row r="3" spans="2:79" ht="15.75" thickBot="1" x14ac:dyDescent="0.3"/>
    <row r="4" spans="2:79" ht="15" customHeight="1" x14ac:dyDescent="0.25">
      <c r="B4" s="62" t="s">
        <v>28</v>
      </c>
      <c r="C4" s="63"/>
      <c r="D4" s="63"/>
      <c r="E4" s="63"/>
      <c r="F4" s="63"/>
      <c r="G4" s="64"/>
      <c r="I4" s="62" t="s">
        <v>29</v>
      </c>
      <c r="J4" s="63"/>
      <c r="K4" s="63"/>
      <c r="L4" s="63"/>
      <c r="M4" s="63"/>
      <c r="N4" s="64"/>
      <c r="P4" s="62" t="s">
        <v>30</v>
      </c>
      <c r="Q4" s="63"/>
      <c r="R4" s="63"/>
      <c r="S4" s="63"/>
      <c r="T4" s="63"/>
      <c r="U4" s="64"/>
    </row>
    <row r="5" spans="2:79" ht="15.75" customHeight="1" thickBot="1" x14ac:dyDescent="0.3">
      <c r="B5" s="18"/>
      <c r="C5" s="20"/>
      <c r="D5" s="20"/>
      <c r="E5" s="20"/>
      <c r="F5" s="20"/>
      <c r="G5" s="19"/>
      <c r="I5" s="18"/>
      <c r="J5" s="20"/>
      <c r="K5" s="20"/>
      <c r="L5" s="20"/>
      <c r="M5" s="20"/>
      <c r="N5" s="19"/>
      <c r="P5" s="18"/>
      <c r="Q5" s="20"/>
      <c r="R5" s="20"/>
      <c r="S5" s="20"/>
      <c r="T5" s="20"/>
      <c r="U5" s="19"/>
      <c r="BN5" t="s">
        <v>26</v>
      </c>
      <c r="BO5" t="s">
        <v>17</v>
      </c>
      <c r="BP5" t="s">
        <v>18</v>
      </c>
      <c r="BQ5" t="s">
        <v>20</v>
      </c>
      <c r="BR5" t="s">
        <v>19</v>
      </c>
      <c r="BS5" t="s">
        <v>21</v>
      </c>
      <c r="BT5" t="s">
        <v>22</v>
      </c>
      <c r="BU5" t="s">
        <v>23</v>
      </c>
      <c r="BV5" t="s">
        <v>24</v>
      </c>
      <c r="BW5" t="s">
        <v>25</v>
      </c>
      <c r="BX5" t="s">
        <v>53</v>
      </c>
      <c r="BY5" t="s">
        <v>54</v>
      </c>
      <c r="BZ5" t="s">
        <v>55</v>
      </c>
      <c r="CA5" t="s">
        <v>56</v>
      </c>
    </row>
    <row r="6" spans="2:79" ht="16.5" thickBot="1" x14ac:dyDescent="0.3">
      <c r="B6" s="67" t="s">
        <v>0</v>
      </c>
      <c r="C6" s="68"/>
      <c r="D6" s="68"/>
      <c r="E6" s="68"/>
      <c r="F6" s="68"/>
      <c r="G6" s="69"/>
      <c r="I6" s="67" t="s">
        <v>1</v>
      </c>
      <c r="J6" s="68"/>
      <c r="K6" s="68"/>
      <c r="L6" s="68"/>
      <c r="M6" s="68"/>
      <c r="N6" s="69"/>
      <c r="P6" s="67" t="s">
        <v>3</v>
      </c>
      <c r="Q6" s="68"/>
      <c r="R6" s="68"/>
      <c r="S6" s="68"/>
      <c r="T6" s="68"/>
      <c r="U6" s="69"/>
      <c r="BN6" t="s">
        <v>38</v>
      </c>
      <c r="BO6">
        <f>BQ6*3+BR6*1</f>
        <v>0</v>
      </c>
      <c r="BP6" cm="1">
        <f t="array" ref="BP6">SUMPRODUCT(($BN6=B$7:B$52)*(D$7:D$52&lt;&gt;"")*1)+SUMPRODUCT(($BN6=F$7:F$52)*(D$7:D$52&lt;&gt;"")*1)+SUMPRODUCT(($BN6=I$7:I$52)*(K$7:K$52&lt;&gt;"")*1)+SUMPRODUCT(($BN6=M$7:M$52)*(K$7:K$52&lt;&gt;"")*1)+SUMPRODUCT(($BN6=P$7:P$52)*(R$7:R$52&lt;&gt;"")*1)+SUMPRODUCT(($BN6=T$7:T$52)*(K$7:K$52&lt;&gt;"")*1)</f>
        <v>0</v>
      </c>
      <c r="BQ6" cm="1">
        <f t="array" ref="BQ6">SUMPRODUCT(($BN6=B$7:B$52)*(D$7:D$52&lt;&gt;"")*(D$7:D$52&gt;E$7:E$52)*1)+SUMPRODUCT(($BN6=F$7:F$52)*(D$7:D$52&lt;&gt;"")*(D$7:D$52&lt;E$7:E$52)*1)+SUMPRODUCT(($BN6=I$7:I$52)*(K$7:K$52&lt;&gt;"")*(K$7:K$52&gt;L$7:L$52)*1)+SUMPRODUCT(($BN6=M$7:M$52)*(K$7:K$52&lt;&gt;"")*(K$7:K$52&lt;L$7:L$52)*1)+SUMPRODUCT(($BN6=P$7:P$52)*(R$7:R$52&lt;&gt;"")*(R$7:R$52&gt;S$7:S$52)*1)+SUMPRODUCT(($BN6=T$7:T$52)*(R$7:R$52&lt;&gt;"")*(R$7:R$52&lt;S$7:S$52)*1)</f>
        <v>0</v>
      </c>
      <c r="BR6">
        <f>BP6-BQ6-BS6</f>
        <v>0</v>
      </c>
      <c r="BS6" cm="1">
        <f t="array" ref="BS6">SUMPRODUCT(($BN6=B$7:B$52)*(D$7:D$52&lt;&gt;"")*(D$7:D$52&lt;E$7:E$52)*1)+SUMPRODUCT(($BN6=F$7:F$52)*(D$7:D$52&lt;&gt;"")*(D$7:D$52&gt;E$7:E$52)*1)+SUMPRODUCT(($BN6=I$7:I$52)*(K$7:K$52&lt;&gt;"")*(K$7:K$52&lt;L$7:L$52)*1)+SUMPRODUCT(($BN6=M$7:M$52)*(K$7:K$52&lt;&gt;"")*(K$7:K$52&gt;L$7:L$52)*1)+SUMPRODUCT(($BN6=P$7:P$52)*(R$7:R$52&lt;&gt;"")*(R$7:R$52&lt;S$7:S$52)*1)+SUMPRODUCT(($BN6=T$7:T$52)*(R$7:R$52&lt;&gt;"")*(R$7:R$52&gt;S$7:S$52)*1)</f>
        <v>0</v>
      </c>
      <c r="BT6">
        <v>0</v>
      </c>
      <c r="BU6" cm="1">
        <f t="array" ref="BU6">SUMPRODUCT(($BN6=B$7:B$52)*(D$7:D$52&lt;&gt;"")*(D$7:D$52))+SUMPRODUCT(($BN6=F$7:F$52)*(D$7:D$52&lt;&gt;"")*(E$7:E$52))+SUMPRODUCT(($BN6=I$7:I$52)*(K$7:K$52&lt;&gt;"")*(K$7:K$52))+SUMPRODUCT(($BN6=M$7:M$52)*(K$7:K$52&lt;&gt;"")*(L$7:L$52))+SUMPRODUCT(($BN6=P$7:P$52)*(R$7:R$52&lt;&gt;"")*(R$7:R$52))+SUMPRODUCT(($BN6=T$7:T$52)*(R$7:R$52&lt;&gt;"")*(S$7:S$52))</f>
        <v>0</v>
      </c>
      <c r="BV6" cm="1">
        <f t="array" ref="BV6">SUMPRODUCT(($BN6=B$7:B$52)*(D$7:D$52&lt;&gt;"")*(E$7:E$52))+SUMPRODUCT(($BN6=F$7:F$52)*(D$7:D$52&lt;&gt;"")*(D$7:D$52))+SUMPRODUCT(($BN6=I$7:I$52)*(K$7:K$52&lt;&gt;"")*(L$7:L$52))+SUMPRODUCT(($BN6=M$7:M$52)*(K$7:K$52&lt;&gt;"")*(K$7:K$52))+SUMPRODUCT(($BN6=P$7:P$52)*(R$7:R$52&lt;&gt;"")*(S$7:S$52))+SUMPRODUCT(($BN6=T$7:T$52)*(R$7:R$52&lt;&gt;"")*(R$7:R$52))</f>
        <v>0</v>
      </c>
      <c r="BW6">
        <f>BU6-BV6</f>
        <v>0</v>
      </c>
      <c r="BX6">
        <f>BO6*1000000+BW6*10000+BU6*100+(6-ROW(A1))/1000+BP6</f>
        <v>5.0000000000000001E-3</v>
      </c>
      <c r="BY6">
        <f>RANK(BX6,$BX$6:$BX$11)</f>
        <v>1</v>
      </c>
      <c r="BZ6">
        <f>RANK(CA6,$CA$6:$CA$11)</f>
        <v>1</v>
      </c>
      <c r="CA6">
        <f>INT(BX6)</f>
        <v>0</v>
      </c>
    </row>
    <row r="7" spans="2:79" ht="15.75" customHeight="1" x14ac:dyDescent="0.25">
      <c r="B7" s="65" t="s">
        <v>4</v>
      </c>
      <c r="C7" s="66"/>
      <c r="D7" s="6"/>
      <c r="E7" s="6"/>
      <c r="F7" s="65" t="s">
        <v>9</v>
      </c>
      <c r="G7" s="70"/>
      <c r="I7" s="65" t="s">
        <v>38</v>
      </c>
      <c r="J7" s="66"/>
      <c r="K7" s="6"/>
      <c r="L7" s="6"/>
      <c r="M7" s="65" t="s">
        <v>4</v>
      </c>
      <c r="N7" s="70"/>
      <c r="P7" s="65" t="s">
        <v>4</v>
      </c>
      <c r="Q7" s="66"/>
      <c r="R7" s="6"/>
      <c r="S7" s="6"/>
      <c r="T7" s="65" t="s">
        <v>5</v>
      </c>
      <c r="U7" s="70"/>
      <c r="BN7" t="s">
        <v>7</v>
      </c>
      <c r="BO7">
        <f>BQ7*3+BR7*1</f>
        <v>0</v>
      </c>
      <c r="BP7" cm="1">
        <f t="array" ref="BP7">SUMPRODUCT(($BN7=B$7:B$52)*(D$7:D$52&lt;&gt;"")*1)+SUMPRODUCT(($BN7=F$7:F$52)*(D$7:D$52&lt;&gt;"")*1)+SUMPRODUCT(($BN7=I$7:I$52)*(K$7:K$52&lt;&gt;"")*1)+SUMPRODUCT(($BN7=M$7:M$52)*(K$7:K$52&lt;&gt;"")*1)+SUMPRODUCT(($BN7=P$7:P$52)*(R$7:R$52&lt;&gt;"")*1)+SUMPRODUCT(($BN7=T$7:T$52)*(K$7:K$52&lt;&gt;"")*1)</f>
        <v>0</v>
      </c>
      <c r="BQ7" cm="1">
        <f t="array" ref="BQ7">SUMPRODUCT(($BN7=B$7:B$52)*(D$7:D$52&lt;&gt;"")*(D$7:D$52&gt;E$7:E$52)*1)+SUMPRODUCT(($BN7=F$7:F$52)*(D$7:D$52&lt;&gt;"")*(D$7:D$52&lt;E$7:E$52)*1)+SUMPRODUCT(($BN7=I$7:I$52)*(K$7:K$52&lt;&gt;"")*(K$7:K$52&gt;L$7:L$52)*1)+SUMPRODUCT(($BN7=M$7:M$52)*(K$7:K$52&lt;&gt;"")*(K$7:K$52&lt;L$7:L$52)*1)+SUMPRODUCT(($BN7=P$7:P$52)*(R$7:R$52&lt;&gt;"")*(R$7:R$52&gt;S$7:S$52)*1)+SUMPRODUCT(($BN7=T$7:T$52)*(R$7:R$52&lt;&gt;"")*(R$7:R$52&lt;S$7:S$52)*1)</f>
        <v>0</v>
      </c>
      <c r="BR7">
        <f>BP7-BQ7-BS7</f>
        <v>0</v>
      </c>
      <c r="BS7" cm="1">
        <f t="array" ref="BS7">SUMPRODUCT(($BN7=B$7:B$52)*(D$7:D$52&lt;&gt;"")*(D$7:D$52&lt;E$7:E$52)*1)+SUMPRODUCT(($BN7=F$7:F$52)*(D$7:D$52&lt;&gt;"")*(D$7:D$52&gt;E$7:E$52)*1)+SUMPRODUCT(($BN7=I$7:I$52)*(K$7:K$52&lt;&gt;"")*(K$7:K$52&lt;L$7:L$52)*1)+SUMPRODUCT(($BN7=M$7:M$52)*(K$7:K$52&lt;&gt;"")*(K$7:K$52&gt;L$7:L$52)*1)+SUMPRODUCT(($BN7=P$7:P$52)*(R$7:R$52&lt;&gt;"")*(R$7:R$52&lt;S$7:S$52)*1)+SUMPRODUCT(($BN7=T$7:T$52)*(R$7:R$52&lt;&gt;"")*(R$7:R$52&gt;S$7:S$52)*1)</f>
        <v>0</v>
      </c>
      <c r="BT7">
        <v>0</v>
      </c>
      <c r="BU7" cm="1">
        <f t="array" ref="BU7">SUMPRODUCT(($BN7=B$7:B$52)*(D$7:D$52&lt;&gt;"")*(D$7:D$52))+SUMPRODUCT(($BN7=F$7:F$52)*(D$7:D$52&lt;&gt;"")*(E$7:E$52))+SUMPRODUCT(($BN7=I$7:I$52)*(K$7:K$52&lt;&gt;"")*(K$7:K$52))+SUMPRODUCT(($BN7=M$7:M$52)*(K$7:K$52&lt;&gt;"")*(L$7:L$52))+SUMPRODUCT(($BN7=P$7:P$52)*(R$7:R$52&lt;&gt;"")*(R$7:R$52))+SUMPRODUCT(($BN7=T$7:T$52)*(R$7:R$52&lt;&gt;"")*(S$7:S$52))</f>
        <v>0</v>
      </c>
      <c r="BV7" cm="1">
        <f t="array" ref="BV7">SUMPRODUCT(($BN7=B$7:B$52)*(D$7:D$52&lt;&gt;"")*(E$7:E$52))+SUMPRODUCT(($BN7=F$7:F$52)*(D$7:D$52&lt;&gt;"")*(D$7:D$52))+SUMPRODUCT(($BN7=I$7:I$52)*(K$7:K$52&lt;&gt;"")*(L$7:L$52))+SUMPRODUCT(($BN7=M$7:M$52)*(K$7:K$52&lt;&gt;"")*(K$7:K$52))+SUMPRODUCT(($BN7=P$7:P$52)*(R$7:R$52&lt;&gt;"")*(S$7:S$52))+SUMPRODUCT(($BN7=T$7:T$52)*(R$7:R$52&lt;&gt;"")*(R$7:R$52))</f>
        <v>0</v>
      </c>
      <c r="BW7">
        <f>BU7-BV7</f>
        <v>0</v>
      </c>
      <c r="BX7">
        <f>BO7*1000000+BW7*10000+BU7*100+(6-ROW(A2))/1000+BP7</f>
        <v>4.0000000000000001E-3</v>
      </c>
      <c r="BY7">
        <f>RANK(BX7,$BX$6:$BX$11)</f>
        <v>2</v>
      </c>
      <c r="BZ7">
        <f>RANK(CA7,$CA$6:$CA$11)</f>
        <v>1</v>
      </c>
      <c r="CA7">
        <f t="shared" ref="CA7:CA11" si="0">INT(BX7)</f>
        <v>0</v>
      </c>
    </row>
    <row r="8" spans="2:79" ht="15.75" customHeight="1" thickBot="1" x14ac:dyDescent="0.3">
      <c r="B8" s="10"/>
      <c r="C8" s="9"/>
      <c r="D8" s="7"/>
      <c r="E8" s="7"/>
      <c r="F8" s="10"/>
      <c r="G8" s="8"/>
      <c r="I8" s="10"/>
      <c r="J8" s="9"/>
      <c r="K8" s="7"/>
      <c r="L8" s="7"/>
      <c r="M8" s="10"/>
      <c r="N8" s="8"/>
      <c r="P8" s="10"/>
      <c r="Q8" s="9"/>
      <c r="R8" s="7"/>
      <c r="S8" s="7"/>
      <c r="T8" s="10"/>
      <c r="U8" s="8"/>
      <c r="BN8" t="s">
        <v>5</v>
      </c>
      <c r="BO8">
        <f>BQ8*3+BR8*1</f>
        <v>0</v>
      </c>
      <c r="BP8" cm="1">
        <f t="array" ref="BP8">SUMPRODUCT(($BN8=B$7:B$52)*(D$7:D$52&lt;&gt;"")*1)+SUMPRODUCT(($BN8=F$7:F$52)*(D$7:D$52&lt;&gt;"")*1)+SUMPRODUCT(($BN8=I$7:I$52)*(K$7:K$52&lt;&gt;"")*1)+SUMPRODUCT(($BN8=M$7:M$52)*(K$7:K$52&lt;&gt;"")*1)+SUMPRODUCT(($BN8=P$7:P$52)*(R$7:R$52&lt;&gt;"")*1)+SUMPRODUCT(($BN8=T$7:T$52)*(K$7:K$52&lt;&gt;"")*1)</f>
        <v>0</v>
      </c>
      <c r="BQ8" cm="1">
        <f t="array" ref="BQ8">SUMPRODUCT(($BN8=B$7:B$52)*(D$7:D$52&lt;&gt;"")*(D$7:D$52&gt;E$7:E$52)*1)+SUMPRODUCT(($BN8=F$7:F$52)*(D$7:D$52&lt;&gt;"")*(D$7:D$52&lt;E$7:E$52)*1)+SUMPRODUCT(($BN8=I$7:I$52)*(K$7:K$52&lt;&gt;"")*(K$7:K$52&gt;L$7:L$52)*1)+SUMPRODUCT(($BN8=M$7:M$52)*(K$7:K$52&lt;&gt;"")*(K$7:K$52&lt;L$7:L$52)*1)+SUMPRODUCT(($BN8=P$7:P$52)*(R$7:R$52&lt;&gt;"")*(R$7:R$52&gt;S$7:S$52)*1)+SUMPRODUCT(($BN8=T$7:T$52)*(R$7:R$52&lt;&gt;"")*(R$7:R$52&lt;S$7:S$52)*1)</f>
        <v>0</v>
      </c>
      <c r="BR8">
        <f>BP8-BQ8-BS8</f>
        <v>0</v>
      </c>
      <c r="BS8" cm="1">
        <f t="array" ref="BS8">SUMPRODUCT(($BN8=B$7:B$52)*(D$7:D$52&lt;&gt;"")*(D$7:D$52&lt;E$7:E$52)*1)+SUMPRODUCT(($BN8=F$7:F$52)*(D$7:D$52&lt;&gt;"")*(D$7:D$52&gt;E$7:E$52)*1)+SUMPRODUCT(($BN8=I$7:I$52)*(K$7:K$52&lt;&gt;"")*(K$7:K$52&lt;L$7:L$52)*1)+SUMPRODUCT(($BN8=M$7:M$52)*(K$7:K$52&lt;&gt;"")*(K$7:K$52&gt;L$7:L$52)*1)+SUMPRODUCT(($BN8=P$7:P$52)*(R$7:R$52&lt;&gt;"")*(R$7:R$52&lt;S$7:S$52)*1)+SUMPRODUCT(($BN8=T$7:T$52)*(R$7:R$52&lt;&gt;"")*(R$7:R$52&gt;S$7:S$52)*1)</f>
        <v>0</v>
      </c>
      <c r="BT8">
        <v>0</v>
      </c>
      <c r="BU8" cm="1">
        <f t="array" ref="BU8">SUMPRODUCT(($BN8=B$7:B$52)*(D$7:D$52&lt;&gt;"")*(D$7:D$52))+SUMPRODUCT(($BN8=F$7:F$52)*(D$7:D$52&lt;&gt;"")*(E$7:E$52))+SUMPRODUCT(($BN8=I$7:I$52)*(K$7:K$52&lt;&gt;"")*(K$7:K$52))+SUMPRODUCT(($BN8=M$7:M$52)*(K$7:K$52&lt;&gt;"")*(L$7:L$52))+SUMPRODUCT(($BN8=P$7:P$52)*(R$7:R$52&lt;&gt;"")*(R$7:R$52))+SUMPRODUCT(($BN8=T$7:T$52)*(R$7:R$52&lt;&gt;"")*(S$7:S$52))</f>
        <v>0</v>
      </c>
      <c r="BV8" cm="1">
        <f t="array" ref="BV8">SUMPRODUCT(($BN8=B$7:B$52)*(D$7:D$52&lt;&gt;"")*(E$7:E$52))+SUMPRODUCT(($BN8=F$7:F$52)*(D$7:D$52&lt;&gt;"")*(D$7:D$52))+SUMPRODUCT(($BN8=I$7:I$52)*(K$7:K$52&lt;&gt;"")*(L$7:L$52))+SUMPRODUCT(($BN8=M$7:M$52)*(K$7:K$52&lt;&gt;"")*(K$7:K$52))+SUMPRODUCT(($BN8=P$7:P$52)*(R$7:R$52&lt;&gt;"")*(S$7:S$52))+SUMPRODUCT(($BN8=T$7:T$52)*(R$7:R$52&lt;&gt;"")*(R$7:R$52))</f>
        <v>0</v>
      </c>
      <c r="BW8">
        <f>BU8-BV8</f>
        <v>0</v>
      </c>
      <c r="BX8">
        <f>BO8*1000000+BW8*10000+BU8*100+(6-ROW(A3))/1000+BP8</f>
        <v>3.0000000000000001E-3</v>
      </c>
      <c r="BY8">
        <f>RANK(BX8,$BX$6:$BX$11)</f>
        <v>3</v>
      </c>
      <c r="BZ8">
        <f>RANK(CA8,$CA$6:$CA$11)</f>
        <v>1</v>
      </c>
      <c r="CA8">
        <f t="shared" si="0"/>
        <v>0</v>
      </c>
    </row>
    <row r="9" spans="2:79" ht="16.5" thickBot="1" x14ac:dyDescent="0.3">
      <c r="B9" s="67" t="s">
        <v>0</v>
      </c>
      <c r="C9" s="68"/>
      <c r="D9" s="68"/>
      <c r="E9" s="68"/>
      <c r="F9" s="68"/>
      <c r="G9" s="69"/>
      <c r="I9" s="67" t="s">
        <v>1</v>
      </c>
      <c r="J9" s="68"/>
      <c r="K9" s="68"/>
      <c r="L9" s="68"/>
      <c r="M9" s="68"/>
      <c r="N9" s="69"/>
      <c r="P9" s="67" t="s">
        <v>3</v>
      </c>
      <c r="Q9" s="68"/>
      <c r="R9" s="68"/>
      <c r="S9" s="68"/>
      <c r="T9" s="68"/>
      <c r="U9" s="69"/>
      <c r="BN9" t="s">
        <v>9</v>
      </c>
      <c r="BO9">
        <f>BQ9*3+BR9*1</f>
        <v>0</v>
      </c>
      <c r="BP9" cm="1">
        <f t="array" ref="BP9">SUMPRODUCT(($BN9=B$7:B$52)*(D$7:D$52&lt;&gt;"")*1)+SUMPRODUCT(($BN9=F$7:F$52)*(D$7:D$52&lt;&gt;"")*1)+SUMPRODUCT(($BN9=I$7:I$52)*(K$7:K$52&lt;&gt;"")*1)+SUMPRODUCT(($BN9=M$7:M$52)*(K$7:K$52&lt;&gt;"")*1)+SUMPRODUCT(($BN9=P$7:P$52)*(R$7:R$52&lt;&gt;"")*1)+SUMPRODUCT(($BN9=T$7:T$52)*(K$7:K$52&lt;&gt;"")*1)</f>
        <v>0</v>
      </c>
      <c r="BQ9" cm="1">
        <f t="array" ref="BQ9">SUMPRODUCT(($BN9=B$7:B$52)*(D$7:D$52&lt;&gt;"")*(D$7:D$52&gt;E$7:E$52)*1)+SUMPRODUCT(($BN9=F$7:F$52)*(D$7:D$52&lt;&gt;"")*(D$7:D$52&lt;E$7:E$52)*1)+SUMPRODUCT(($BN9=I$7:I$52)*(K$7:K$52&lt;&gt;"")*(K$7:K$52&gt;L$7:L$52)*1)+SUMPRODUCT(($BN9=M$7:M$52)*(K$7:K$52&lt;&gt;"")*(K$7:K$52&lt;L$7:L$52)*1)+SUMPRODUCT(($BN9=P$7:P$52)*(R$7:R$52&lt;&gt;"")*(R$7:R$52&gt;S$7:S$52)*1)+SUMPRODUCT(($BN9=T$7:T$52)*(R$7:R$52&lt;&gt;"")*(R$7:R$52&lt;S$7:S$52)*1)</f>
        <v>0</v>
      </c>
      <c r="BR9">
        <f>BP9-BQ9-BS9</f>
        <v>0</v>
      </c>
      <c r="BS9" cm="1">
        <f t="array" ref="BS9">SUMPRODUCT(($BN9=B$7:B$52)*(D$7:D$52&lt;&gt;"")*(D$7:D$52&lt;E$7:E$52)*1)+SUMPRODUCT(($BN9=F$7:F$52)*(D$7:D$52&lt;&gt;"")*(D$7:D$52&gt;E$7:E$52)*1)+SUMPRODUCT(($BN9=I$7:I$52)*(K$7:K$52&lt;&gt;"")*(K$7:K$52&lt;L$7:L$52)*1)+SUMPRODUCT(($BN9=M$7:M$52)*(K$7:K$52&lt;&gt;"")*(K$7:K$52&gt;L$7:L$52)*1)+SUMPRODUCT(($BN9=P$7:P$52)*(R$7:R$52&lt;&gt;"")*(R$7:R$52&lt;S$7:S$52)*1)+SUMPRODUCT(($BN9=T$7:T$52)*(R$7:R$52&lt;&gt;"")*(R$7:R$52&gt;S$7:S$52)*1)</f>
        <v>0</v>
      </c>
      <c r="BT9">
        <v>0</v>
      </c>
      <c r="BU9" cm="1">
        <f t="array" ref="BU9">SUMPRODUCT(($BN9=B$7:B$52)*(D$7:D$52&lt;&gt;"")*(D$7:D$52))+SUMPRODUCT(($BN9=F$7:F$52)*(D$7:D$52&lt;&gt;"")*(E$7:E$52))+SUMPRODUCT(($BN9=I$7:I$52)*(K$7:K$52&lt;&gt;"")*(K$7:K$52))+SUMPRODUCT(($BN9=M$7:M$52)*(K$7:K$52&lt;&gt;"")*(L$7:L$52))+SUMPRODUCT(($BN9=P$7:P$52)*(R$7:R$52&lt;&gt;"")*(R$7:R$52))+SUMPRODUCT(($BN9=T$7:T$52)*(R$7:R$52&lt;&gt;"")*(S$7:S$52))</f>
        <v>0</v>
      </c>
      <c r="BV9" cm="1">
        <f t="array" ref="BV9">SUMPRODUCT(($BN9=B$7:B$52)*(D$7:D$52&lt;&gt;"")*(E$7:E$52))+SUMPRODUCT(($BN9=F$7:F$52)*(D$7:D$52&lt;&gt;"")*(D$7:D$52))+SUMPRODUCT(($BN9=I$7:I$52)*(K$7:K$52&lt;&gt;"")*(L$7:L$52))+SUMPRODUCT(($BN9=M$7:M$52)*(K$7:K$52&lt;&gt;"")*(K$7:K$52))+SUMPRODUCT(($BN9=P$7:P$52)*(R$7:R$52&lt;&gt;"")*(S$7:S$52))+SUMPRODUCT(($BN9=T$7:T$52)*(R$7:R$52&lt;&gt;"")*(R$7:R$52))</f>
        <v>0</v>
      </c>
      <c r="BW9">
        <f>BU9-BV9</f>
        <v>0</v>
      </c>
      <c r="BX9">
        <f>BO9*1000000+BW9*10000+BU9*100+(6-ROW(A4))/1000+BP9</f>
        <v>2E-3</v>
      </c>
      <c r="BY9">
        <f>RANK(BX9,$BX$6:$BX$11)</f>
        <v>4</v>
      </c>
      <c r="BZ9">
        <f>RANK(CA9,$CA$6:$CA$11)</f>
        <v>1</v>
      </c>
      <c r="CA9">
        <f t="shared" si="0"/>
        <v>0</v>
      </c>
    </row>
    <row r="10" spans="2:79" ht="15.75" customHeight="1" x14ac:dyDescent="0.25">
      <c r="B10" s="65" t="s">
        <v>2</v>
      </c>
      <c r="C10" s="66"/>
      <c r="D10" s="6"/>
      <c r="E10" s="6"/>
      <c r="F10" s="65" t="s">
        <v>7</v>
      </c>
      <c r="G10" s="70"/>
      <c r="I10" s="65" t="s">
        <v>9</v>
      </c>
      <c r="J10" s="66"/>
      <c r="K10" s="6"/>
      <c r="L10" s="6"/>
      <c r="M10" s="65" t="s">
        <v>7</v>
      </c>
      <c r="N10" s="70"/>
      <c r="P10" s="65" t="s">
        <v>7</v>
      </c>
      <c r="Q10" s="66"/>
      <c r="R10" s="6"/>
      <c r="S10" s="6"/>
      <c r="T10" s="65" t="s">
        <v>38</v>
      </c>
      <c r="U10" s="70"/>
      <c r="BN10" t="s">
        <v>2</v>
      </c>
      <c r="BO10">
        <f>BQ10*3+BR10*1</f>
        <v>0</v>
      </c>
      <c r="BP10" cm="1">
        <f t="array" ref="BP10">SUMPRODUCT(($BN10=B$7:B$52)*(D$7:D$52&lt;&gt;"")*1)+SUMPRODUCT(($BN10=F$7:F$52)*(D$7:D$52&lt;&gt;"")*1)+SUMPRODUCT(($BN10=I$7:I$52)*(K$7:K$52&lt;&gt;"")*1)+SUMPRODUCT(($BN10=M$7:M$52)*(K$7:K$52&lt;&gt;"")*1)+SUMPRODUCT(($BN10=P$7:P$52)*(R$7:R$52&lt;&gt;"")*1)+SUMPRODUCT(($BN10=T$7:T$52)*(K$7:K$52&lt;&gt;"")*1)</f>
        <v>0</v>
      </c>
      <c r="BQ10" cm="1">
        <f t="array" ref="BQ10">SUMPRODUCT(($BN10=B$7:B$52)*(D$7:D$52&lt;&gt;"")*(D$7:D$52&gt;E$7:E$52)*1)+SUMPRODUCT(($BN10=F$7:F$52)*(D$7:D$52&lt;&gt;"")*(D$7:D$52&lt;E$7:E$52)*1)+SUMPRODUCT(($BN10=I$7:I$52)*(K$7:K$52&lt;&gt;"")*(K$7:K$52&gt;L$7:L$52)*1)+SUMPRODUCT(($BN10=M$7:M$52)*(K$7:K$52&lt;&gt;"")*(K$7:K$52&lt;L$7:L$52)*1)+SUMPRODUCT(($BN10=P$7:P$52)*(R$7:R$52&lt;&gt;"")*(R$7:R$52&gt;S$7:S$52)*1)+SUMPRODUCT(($BN10=T$7:T$52)*(R$7:R$52&lt;&gt;"")*(R$7:R$52&lt;S$7:S$52)*1)</f>
        <v>0</v>
      </c>
      <c r="BR10">
        <f>BP10-BQ10-BS10</f>
        <v>0</v>
      </c>
      <c r="BS10" cm="1">
        <f t="array" ref="BS10">SUMPRODUCT(($BN10=B$7:B$52)*(D$7:D$52&lt;&gt;"")*(D$7:D$52&lt;E$7:E$52)*1)+SUMPRODUCT(($BN10=F$7:F$52)*(D$7:D$52&lt;&gt;"")*(D$7:D$52&gt;E$7:E$52)*1)+SUMPRODUCT(($BN10=I$7:I$52)*(K$7:K$52&lt;&gt;"")*(K$7:K$52&lt;L$7:L$52)*1)+SUMPRODUCT(($BN10=M$7:M$52)*(K$7:K$52&lt;&gt;"")*(K$7:K$52&gt;L$7:L$52)*1)+SUMPRODUCT(($BN10=P$7:P$52)*(R$7:R$52&lt;&gt;"")*(R$7:R$52&lt;S$7:S$52)*1)+SUMPRODUCT(($BN10=T$7:T$52)*(R$7:R$52&lt;&gt;"")*(R$7:R$52&gt;S$7:S$52)*1)</f>
        <v>0</v>
      </c>
      <c r="BT10">
        <v>0</v>
      </c>
      <c r="BU10" cm="1">
        <f t="array" ref="BU10">SUMPRODUCT(($BN10=B$7:B$52)*(D$7:D$52&lt;&gt;"")*(D$7:D$52))+SUMPRODUCT(($BN10=F$7:F$52)*(D$7:D$52&lt;&gt;"")*(E$7:E$52))+SUMPRODUCT(($BN10=I$7:I$52)*(K$7:K$52&lt;&gt;"")*(K$7:K$52))+SUMPRODUCT(($BN10=M$7:M$52)*(K$7:K$52&lt;&gt;"")*(L$7:L$52))+SUMPRODUCT(($BN10=P$7:P$52)*(R$7:R$52&lt;&gt;"")*(R$7:R$52))+SUMPRODUCT(($BN10=T$7:T$52)*(R$7:R$52&lt;&gt;"")*(S$7:S$52))</f>
        <v>0</v>
      </c>
      <c r="BV10" cm="1">
        <f t="array" ref="BV10">SUMPRODUCT(($BN10=B$7:B$52)*(D$7:D$52&lt;&gt;"")*(E$7:E$52))+SUMPRODUCT(($BN10=F$7:F$52)*(D$7:D$52&lt;&gt;"")*(D$7:D$52))+SUMPRODUCT(($BN10=I$7:I$52)*(K$7:K$52&lt;&gt;"")*(L$7:L$52))+SUMPRODUCT(($BN10=M$7:M$52)*(K$7:K$52&lt;&gt;"")*(K$7:K$52))+SUMPRODUCT(($BN10=P$7:P$52)*(R$7:R$52&lt;&gt;"")*(S$7:S$52))+SUMPRODUCT(($BN10=T$7:T$52)*(R$7:R$52&lt;&gt;"")*(R$7:R$52))</f>
        <v>0</v>
      </c>
      <c r="BW10">
        <f>BU10-BV10</f>
        <v>0</v>
      </c>
      <c r="BX10">
        <f>BO10*1000000+BW10*10000+BU10*100+(6-ROW(A5))/1000+BP10</f>
        <v>1E-3</v>
      </c>
      <c r="BY10">
        <f>RANK(BX10,$BX$6:$BX$11)</f>
        <v>5</v>
      </c>
      <c r="BZ10">
        <f>RANK(CA10,$CA$6:$CA$11)</f>
        <v>1</v>
      </c>
      <c r="CA10">
        <f t="shared" si="0"/>
        <v>0</v>
      </c>
    </row>
    <row r="11" spans="2:79" ht="15.75" customHeight="1" thickBot="1" x14ac:dyDescent="0.3">
      <c r="B11" s="10"/>
      <c r="C11" s="9"/>
      <c r="D11" s="7"/>
      <c r="E11" s="7"/>
      <c r="F11" s="10"/>
      <c r="G11" s="8"/>
      <c r="I11" s="10"/>
      <c r="J11" s="9"/>
      <c r="K11" s="7"/>
      <c r="L11" s="7"/>
      <c r="M11" s="10"/>
      <c r="N11" s="8"/>
      <c r="P11" s="10"/>
      <c r="Q11" s="9"/>
      <c r="R11" s="7"/>
      <c r="S11" s="7"/>
      <c r="T11" s="10"/>
      <c r="U11" s="8"/>
      <c r="BN11" t="s">
        <v>4</v>
      </c>
      <c r="BO11">
        <f>BQ11*3+BR11*1</f>
        <v>0</v>
      </c>
      <c r="BP11" cm="1">
        <f t="array" ref="BP11">SUMPRODUCT(($BN11=B$7:B$52)*(D$7:D$52&lt;&gt;"")*1)+SUMPRODUCT(($BN11=F$7:F$52)*(D$7:D$52&lt;&gt;"")*1)+SUMPRODUCT(($BN11=I$7:I$52)*(K$7:K$52&lt;&gt;"")*1)+SUMPRODUCT(($BN11=M$7:M$52)*(K$7:K$52&lt;&gt;"")*1)+SUMPRODUCT(($BN11=P$7:P$52)*(R$7:R$52&lt;&gt;"")*1)+SUMPRODUCT(($BN11=T$7:T$52)*(K$7:K$52&lt;&gt;"")*1)</f>
        <v>0</v>
      </c>
      <c r="BQ11" cm="1">
        <f t="array" ref="BQ11">SUMPRODUCT(($BN11=B$7:B$52)*(D$7:D$52&lt;&gt;"")*(D$7:D$52&gt;E$7:E$52)*1)+SUMPRODUCT(($BN11=F$7:F$52)*(D$7:D$52&lt;&gt;"")*(D$7:D$52&lt;E$7:E$52)*1)+SUMPRODUCT(($BN11=I$7:I$52)*(K$7:K$52&lt;&gt;"")*(K$7:K$52&gt;L$7:L$52)*1)+SUMPRODUCT(($BN11=M$7:M$52)*(K$7:K$52&lt;&gt;"")*(K$7:K$52&lt;L$7:L$52)*1)+SUMPRODUCT(($BN11=P$7:P$52)*(R$7:R$52&lt;&gt;"")*(R$7:R$52&gt;S$7:S$52)*1)+SUMPRODUCT(($BN11=T$7:T$52)*(R$7:R$52&lt;&gt;"")*(R$7:R$52&lt;S$7:S$52)*1)</f>
        <v>0</v>
      </c>
      <c r="BR11">
        <f>BP11-BQ11-BS11</f>
        <v>0</v>
      </c>
      <c r="BS11" cm="1">
        <f t="array" ref="BS11">SUMPRODUCT(($BN11=B$7:B$52)*(D$7:D$52&lt;&gt;"")*(D$7:D$52&lt;E$7:E$52)*1)+SUMPRODUCT(($BN11=F$7:F$52)*(D$7:D$52&lt;&gt;"")*(D$7:D$52&gt;E$7:E$52)*1)+SUMPRODUCT(($BN11=I$7:I$52)*(K$7:K$52&lt;&gt;"")*(K$7:K$52&lt;L$7:L$52)*1)+SUMPRODUCT(($BN11=M$7:M$52)*(K$7:K$52&lt;&gt;"")*(K$7:K$52&gt;L$7:L$52)*1)+SUMPRODUCT(($BN11=P$7:P$52)*(R$7:R$52&lt;&gt;"")*(R$7:R$52&lt;S$7:S$52)*1)+SUMPRODUCT(($BN11=T$7:T$52)*(R$7:R$52&lt;&gt;"")*(R$7:R$52&gt;S$7:S$52)*1)</f>
        <v>0</v>
      </c>
      <c r="BT11">
        <v>0</v>
      </c>
      <c r="BU11" cm="1">
        <f t="array" ref="BU11">SUMPRODUCT(($BN11=B$7:B$52)*(D$7:D$52&lt;&gt;"")*(D$7:D$52))+SUMPRODUCT(($BN11=F$7:F$52)*(D$7:D$52&lt;&gt;"")*(E$7:E$52))+SUMPRODUCT(($BN11=I$7:I$52)*(K$7:K$52&lt;&gt;"")*(K$7:K$52))+SUMPRODUCT(($BN11=M$7:M$52)*(K$7:K$52&lt;&gt;"")*(L$7:L$52))+SUMPRODUCT(($BN11=P$7:P$52)*(R$7:R$52&lt;&gt;"")*(R$7:R$52))+SUMPRODUCT(($BN11=T$7:T$52)*(R$7:R$52&lt;&gt;"")*(S$7:S$52))</f>
        <v>0</v>
      </c>
      <c r="BV11" cm="1">
        <f t="array" ref="BV11">SUMPRODUCT(($BN11=B$7:B$52)*(D$7:D$52&lt;&gt;"")*(E$7:E$52))+SUMPRODUCT(($BN11=F$7:F$52)*(D$7:D$52&lt;&gt;"")*(D$7:D$52))+SUMPRODUCT(($BN11=I$7:I$52)*(K$7:K$52&lt;&gt;"")*(L$7:L$52))+SUMPRODUCT(($BN11=M$7:M$52)*(K$7:K$52&lt;&gt;"")*(K$7:K$52))+SUMPRODUCT(($BN11=P$7:P$52)*(R$7:R$52&lt;&gt;"")*(S$7:S$52))+SUMPRODUCT(($BN11=T$7:T$52)*(R$7:R$52&lt;&gt;"")*(R$7:R$52))</f>
        <v>0</v>
      </c>
      <c r="BW11">
        <f>BU11-BV11</f>
        <v>0</v>
      </c>
      <c r="BX11">
        <f>BO11*1000000+BW11*10000+BU11*100+(6-ROW(A6))/1000+BP11</f>
        <v>0</v>
      </c>
      <c r="BY11">
        <f>RANK(BX11,$BX$6:$BX$11)</f>
        <v>6</v>
      </c>
      <c r="BZ11">
        <f>RANK(CA11,$CA$6:$CA$11)</f>
        <v>1</v>
      </c>
      <c r="CA11">
        <f t="shared" si="0"/>
        <v>0</v>
      </c>
    </row>
    <row r="12" spans="2:79" ht="16.5" thickBot="1" x14ac:dyDescent="0.3">
      <c r="B12" s="67" t="s">
        <v>0</v>
      </c>
      <c r="C12" s="68"/>
      <c r="D12" s="68"/>
      <c r="E12" s="68"/>
      <c r="F12" s="68"/>
      <c r="G12" s="69"/>
      <c r="I12" s="67" t="s">
        <v>1</v>
      </c>
      <c r="J12" s="68"/>
      <c r="K12" s="68"/>
      <c r="L12" s="68"/>
      <c r="M12" s="68"/>
      <c r="N12" s="69"/>
      <c r="P12" s="67" t="s">
        <v>3</v>
      </c>
      <c r="Q12" s="68"/>
      <c r="R12" s="68"/>
      <c r="S12" s="68"/>
      <c r="T12" s="68"/>
      <c r="U12" s="69"/>
    </row>
    <row r="13" spans="2:79" ht="15.75" customHeight="1" x14ac:dyDescent="0.25">
      <c r="B13" s="65" t="s">
        <v>5</v>
      </c>
      <c r="C13" s="66"/>
      <c r="D13" s="6"/>
      <c r="E13" s="6"/>
      <c r="F13" s="65" t="s">
        <v>38</v>
      </c>
      <c r="G13" s="70"/>
      <c r="I13" s="65" t="s">
        <v>5</v>
      </c>
      <c r="J13" s="66"/>
      <c r="K13" s="6"/>
      <c r="L13" s="6"/>
      <c r="M13" s="65" t="s">
        <v>2</v>
      </c>
      <c r="N13" s="70"/>
      <c r="P13" s="65" t="s">
        <v>2</v>
      </c>
      <c r="Q13" s="66"/>
      <c r="R13" s="6"/>
      <c r="S13" s="6"/>
      <c r="T13" s="65" t="s">
        <v>9</v>
      </c>
      <c r="U13" s="70"/>
    </row>
    <row r="14" spans="2:79" ht="15.75" customHeight="1" thickBot="1" x14ac:dyDescent="0.3">
      <c r="B14" s="10"/>
      <c r="C14" s="9"/>
      <c r="D14" s="7"/>
      <c r="E14" s="7"/>
      <c r="F14" s="10"/>
      <c r="G14" s="8"/>
      <c r="I14" s="10"/>
      <c r="J14" s="9"/>
      <c r="K14" s="7"/>
      <c r="L14" s="7"/>
      <c r="M14" s="10"/>
      <c r="N14" s="8"/>
      <c r="P14" s="10"/>
      <c r="Q14" s="9"/>
      <c r="R14" s="7"/>
      <c r="S14" s="7"/>
      <c r="T14" s="10"/>
      <c r="U14" s="8"/>
    </row>
    <row r="15" spans="2:79" ht="15" customHeight="1" x14ac:dyDescent="0.25"/>
    <row r="16" spans="2:79" ht="15.75" customHeight="1" thickBot="1" x14ac:dyDescent="0.3"/>
    <row r="17" spans="2:21" ht="15" customHeight="1" x14ac:dyDescent="0.25">
      <c r="B17" s="62" t="s">
        <v>31</v>
      </c>
      <c r="C17" s="63"/>
      <c r="D17" s="63"/>
      <c r="E17" s="63"/>
      <c r="F17" s="63"/>
      <c r="G17" s="64"/>
      <c r="I17" s="62" t="s">
        <v>32</v>
      </c>
      <c r="J17" s="63"/>
      <c r="K17" s="63"/>
      <c r="L17" s="63"/>
      <c r="M17" s="63"/>
      <c r="N17" s="64"/>
      <c r="P17" s="62" t="s">
        <v>33</v>
      </c>
      <c r="Q17" s="63"/>
      <c r="R17" s="63"/>
      <c r="S17" s="63"/>
      <c r="T17" s="63"/>
      <c r="U17" s="64"/>
    </row>
    <row r="18" spans="2:21" ht="15.75" customHeight="1" thickBot="1" x14ac:dyDescent="0.3">
      <c r="B18" s="18"/>
      <c r="C18" s="20"/>
      <c r="D18" s="20"/>
      <c r="E18" s="20"/>
      <c r="F18" s="20"/>
      <c r="G18" s="19"/>
      <c r="I18" s="18"/>
      <c r="J18" s="20"/>
      <c r="K18" s="20"/>
      <c r="L18" s="20"/>
      <c r="M18" s="20"/>
      <c r="N18" s="19"/>
      <c r="P18" s="18"/>
      <c r="Q18" s="20"/>
      <c r="R18" s="20"/>
      <c r="S18" s="20"/>
      <c r="T18" s="20"/>
      <c r="U18" s="19"/>
    </row>
    <row r="19" spans="2:21" ht="16.5" thickBot="1" x14ac:dyDescent="0.3">
      <c r="B19" s="67" t="s">
        <v>6</v>
      </c>
      <c r="C19" s="68"/>
      <c r="D19" s="68"/>
      <c r="E19" s="68"/>
      <c r="F19" s="68"/>
      <c r="G19" s="69"/>
      <c r="I19" s="67" t="s">
        <v>8</v>
      </c>
      <c r="J19" s="68"/>
      <c r="K19" s="68"/>
      <c r="L19" s="68"/>
      <c r="M19" s="68"/>
      <c r="N19" s="69"/>
      <c r="P19" s="67" t="s">
        <v>10</v>
      </c>
      <c r="Q19" s="68"/>
      <c r="R19" s="68"/>
      <c r="S19" s="68"/>
      <c r="T19" s="68"/>
      <c r="U19" s="69"/>
    </row>
    <row r="20" spans="2:21" ht="15.75" customHeight="1" x14ac:dyDescent="0.25">
      <c r="B20" s="65" t="s">
        <v>5</v>
      </c>
      <c r="C20" s="66"/>
      <c r="D20" s="6"/>
      <c r="E20" s="6"/>
      <c r="F20" s="65" t="s">
        <v>7</v>
      </c>
      <c r="G20" s="70"/>
      <c r="I20" s="65" t="s">
        <v>7</v>
      </c>
      <c r="J20" s="66"/>
      <c r="K20" s="6"/>
      <c r="L20" s="6"/>
      <c r="M20" s="65" t="s">
        <v>4</v>
      </c>
      <c r="N20" s="70"/>
      <c r="P20" s="65" t="s">
        <v>4</v>
      </c>
      <c r="Q20" s="66"/>
      <c r="R20" s="6"/>
      <c r="S20" s="6"/>
      <c r="T20" s="65" t="s">
        <v>38</v>
      </c>
      <c r="U20" s="70"/>
    </row>
    <row r="21" spans="2:21" ht="15.75" customHeight="1" thickBot="1" x14ac:dyDescent="0.3">
      <c r="B21" s="10"/>
      <c r="C21" s="9"/>
      <c r="D21" s="7"/>
      <c r="E21" s="7"/>
      <c r="F21" s="10"/>
      <c r="G21" s="8"/>
      <c r="I21" s="10"/>
      <c r="J21" s="9"/>
      <c r="K21" s="7"/>
      <c r="L21" s="7"/>
      <c r="M21" s="10"/>
      <c r="N21" s="8"/>
      <c r="P21" s="10"/>
      <c r="Q21" s="9"/>
      <c r="R21" s="7"/>
      <c r="S21" s="7"/>
      <c r="T21" s="10"/>
      <c r="U21" s="8"/>
    </row>
    <row r="22" spans="2:21" ht="16.5" thickBot="1" x14ac:dyDescent="0.3">
      <c r="B22" s="67" t="s">
        <v>6</v>
      </c>
      <c r="C22" s="68"/>
      <c r="D22" s="68"/>
      <c r="E22" s="68"/>
      <c r="F22" s="68"/>
      <c r="G22" s="69"/>
      <c r="I22" s="67" t="s">
        <v>8</v>
      </c>
      <c r="J22" s="68"/>
      <c r="K22" s="68"/>
      <c r="L22" s="68"/>
      <c r="M22" s="68"/>
      <c r="N22" s="69"/>
      <c r="P22" s="67" t="s">
        <v>10</v>
      </c>
      <c r="Q22" s="68"/>
      <c r="R22" s="68"/>
      <c r="S22" s="68"/>
      <c r="T22" s="68"/>
      <c r="U22" s="69"/>
    </row>
    <row r="23" spans="2:21" ht="15.75" customHeight="1" x14ac:dyDescent="0.25">
      <c r="B23" s="65" t="s">
        <v>38</v>
      </c>
      <c r="C23" s="66"/>
      <c r="D23" s="6"/>
      <c r="E23" s="6"/>
      <c r="F23" s="65" t="s">
        <v>9</v>
      </c>
      <c r="G23" s="70"/>
      <c r="I23" s="65" t="s">
        <v>38</v>
      </c>
      <c r="J23" s="66"/>
      <c r="K23" s="6"/>
      <c r="L23" s="6"/>
      <c r="M23" s="65" t="s">
        <v>2</v>
      </c>
      <c r="N23" s="70"/>
      <c r="P23" s="65" t="s">
        <v>7</v>
      </c>
      <c r="Q23" s="66"/>
      <c r="R23" s="6"/>
      <c r="S23" s="6"/>
      <c r="T23" s="65" t="s">
        <v>9</v>
      </c>
      <c r="U23" s="70"/>
    </row>
    <row r="24" spans="2:21" ht="15.75" customHeight="1" thickBot="1" x14ac:dyDescent="0.3">
      <c r="B24" s="10"/>
      <c r="C24" s="9"/>
      <c r="D24" s="7"/>
      <c r="E24" s="7"/>
      <c r="F24" s="10"/>
      <c r="G24" s="8"/>
      <c r="I24" s="10"/>
      <c r="J24" s="9"/>
      <c r="K24" s="7"/>
      <c r="L24" s="7"/>
      <c r="M24" s="10"/>
      <c r="N24" s="8"/>
      <c r="P24" s="10"/>
      <c r="Q24" s="9"/>
      <c r="R24" s="7"/>
      <c r="S24" s="7"/>
      <c r="T24" s="10"/>
      <c r="U24" s="8"/>
    </row>
    <row r="25" spans="2:21" ht="16.5" thickBot="1" x14ac:dyDescent="0.3">
      <c r="B25" s="67" t="s">
        <v>6</v>
      </c>
      <c r="C25" s="68"/>
      <c r="D25" s="68"/>
      <c r="E25" s="68"/>
      <c r="F25" s="68"/>
      <c r="G25" s="69"/>
      <c r="I25" s="67" t="s">
        <v>8</v>
      </c>
      <c r="J25" s="68"/>
      <c r="K25" s="68"/>
      <c r="L25" s="68"/>
      <c r="M25" s="68"/>
      <c r="N25" s="69"/>
      <c r="P25" s="67" t="s">
        <v>10</v>
      </c>
      <c r="Q25" s="68"/>
      <c r="R25" s="68"/>
      <c r="S25" s="68"/>
      <c r="T25" s="68"/>
      <c r="U25" s="69"/>
    </row>
    <row r="26" spans="2:21" ht="15.75" customHeight="1" x14ac:dyDescent="0.25">
      <c r="B26" s="65" t="s">
        <v>4</v>
      </c>
      <c r="C26" s="66"/>
      <c r="D26" s="6"/>
      <c r="E26" s="6"/>
      <c r="F26" s="65" t="s">
        <v>2</v>
      </c>
      <c r="G26" s="70"/>
      <c r="I26" s="65" t="s">
        <v>9</v>
      </c>
      <c r="J26" s="66"/>
      <c r="K26" s="6"/>
      <c r="L26" s="6"/>
      <c r="M26" s="65" t="s">
        <v>5</v>
      </c>
      <c r="N26" s="70"/>
      <c r="P26" s="65" t="s">
        <v>2</v>
      </c>
      <c r="Q26" s="66"/>
      <c r="R26" s="6"/>
      <c r="S26" s="6"/>
      <c r="T26" s="65" t="s">
        <v>5</v>
      </c>
      <c r="U26" s="70"/>
    </row>
    <row r="27" spans="2:21" ht="15.75" customHeight="1" thickBot="1" x14ac:dyDescent="0.3">
      <c r="B27" s="10"/>
      <c r="C27" s="9"/>
      <c r="D27" s="7"/>
      <c r="E27" s="7"/>
      <c r="F27" s="10"/>
      <c r="G27" s="8"/>
      <c r="I27" s="10"/>
      <c r="J27" s="9"/>
      <c r="K27" s="7"/>
      <c r="L27" s="7"/>
      <c r="M27" s="10"/>
      <c r="N27" s="8"/>
      <c r="P27" s="10"/>
      <c r="Q27" s="9"/>
      <c r="R27" s="7"/>
      <c r="S27" s="7"/>
      <c r="T27" s="10"/>
      <c r="U27" s="8"/>
    </row>
    <row r="29" spans="2:21" ht="15.75" thickBot="1" x14ac:dyDescent="0.3"/>
    <row r="30" spans="2:21" ht="15" customHeight="1" x14ac:dyDescent="0.25">
      <c r="B30" s="62" t="s">
        <v>34</v>
      </c>
      <c r="C30" s="63"/>
      <c r="D30" s="63"/>
      <c r="E30" s="63"/>
      <c r="F30" s="63"/>
      <c r="G30" s="64"/>
      <c r="I30" s="62" t="s">
        <v>35</v>
      </c>
      <c r="J30" s="63"/>
      <c r="K30" s="63"/>
      <c r="L30" s="63"/>
      <c r="M30" s="63"/>
      <c r="N30" s="64"/>
      <c r="P30" s="62" t="s">
        <v>36</v>
      </c>
      <c r="Q30" s="63"/>
      <c r="R30" s="63"/>
      <c r="S30" s="63"/>
      <c r="T30" s="63"/>
      <c r="U30" s="64"/>
    </row>
    <row r="31" spans="2:21" ht="15.75" customHeight="1" thickBot="1" x14ac:dyDescent="0.3">
      <c r="B31" s="18"/>
      <c r="C31" s="20"/>
      <c r="D31" s="20"/>
      <c r="E31" s="20"/>
      <c r="F31" s="20"/>
      <c r="G31" s="19"/>
      <c r="I31" s="18"/>
      <c r="J31" s="20"/>
      <c r="K31" s="20"/>
      <c r="L31" s="20"/>
      <c r="M31" s="20"/>
      <c r="N31" s="19"/>
      <c r="P31" s="18"/>
      <c r="Q31" s="20"/>
      <c r="R31" s="20"/>
      <c r="S31" s="20"/>
      <c r="T31" s="20"/>
      <c r="U31" s="19"/>
    </row>
    <row r="32" spans="2:21" ht="16.5" thickBot="1" x14ac:dyDescent="0.3">
      <c r="B32" s="67" t="s">
        <v>11</v>
      </c>
      <c r="C32" s="68"/>
      <c r="D32" s="68"/>
      <c r="E32" s="68"/>
      <c r="F32" s="68"/>
      <c r="G32" s="69"/>
      <c r="I32" s="67" t="s">
        <v>12</v>
      </c>
      <c r="J32" s="68"/>
      <c r="K32" s="68"/>
      <c r="L32" s="68"/>
      <c r="M32" s="68"/>
      <c r="N32" s="69"/>
      <c r="P32" s="67" t="s">
        <v>13</v>
      </c>
      <c r="Q32" s="68"/>
      <c r="R32" s="68"/>
      <c r="S32" s="68"/>
      <c r="T32" s="68"/>
      <c r="U32" s="69"/>
    </row>
    <row r="33" spans="2:21" ht="15.75" customHeight="1" x14ac:dyDescent="0.25">
      <c r="B33" s="65" t="s">
        <v>5</v>
      </c>
      <c r="C33" s="66"/>
      <c r="D33" s="6"/>
      <c r="E33" s="6"/>
      <c r="F33" s="65" t="s">
        <v>4</v>
      </c>
      <c r="G33" s="70"/>
      <c r="I33" s="65" t="s">
        <v>9</v>
      </c>
      <c r="J33" s="66"/>
      <c r="K33" s="6"/>
      <c r="L33" s="6"/>
      <c r="M33" s="65" t="s">
        <v>38</v>
      </c>
      <c r="N33" s="70"/>
      <c r="P33" s="65" t="s">
        <v>2</v>
      </c>
      <c r="Q33" s="66"/>
      <c r="R33" s="6"/>
      <c r="S33" s="6"/>
      <c r="T33" s="65" t="s">
        <v>38</v>
      </c>
      <c r="U33" s="70"/>
    </row>
    <row r="34" spans="2:21" ht="15.75" customHeight="1" thickBot="1" x14ac:dyDescent="0.3">
      <c r="B34" s="10"/>
      <c r="C34" s="9"/>
      <c r="D34" s="7"/>
      <c r="E34" s="7"/>
      <c r="F34" s="10"/>
      <c r="G34" s="8"/>
      <c r="I34" s="10"/>
      <c r="J34" s="9"/>
      <c r="K34" s="7"/>
      <c r="L34" s="7"/>
      <c r="M34" s="10"/>
      <c r="N34" s="8"/>
      <c r="P34" s="10"/>
      <c r="Q34" s="9"/>
      <c r="R34" s="7"/>
      <c r="S34" s="7"/>
      <c r="T34" s="10"/>
      <c r="U34" s="8"/>
    </row>
    <row r="35" spans="2:21" ht="16.5" thickBot="1" x14ac:dyDescent="0.3">
      <c r="B35" s="67" t="s">
        <v>11</v>
      </c>
      <c r="C35" s="68"/>
      <c r="D35" s="68"/>
      <c r="E35" s="68"/>
      <c r="F35" s="68"/>
      <c r="G35" s="69"/>
      <c r="I35" s="67" t="s">
        <v>12</v>
      </c>
      <c r="J35" s="68"/>
      <c r="K35" s="68"/>
      <c r="L35" s="68"/>
      <c r="M35" s="68"/>
      <c r="N35" s="69"/>
      <c r="P35" s="67" t="s">
        <v>13</v>
      </c>
      <c r="Q35" s="68"/>
      <c r="R35" s="68"/>
      <c r="S35" s="68"/>
      <c r="T35" s="68"/>
      <c r="U35" s="69"/>
    </row>
    <row r="36" spans="2:21" ht="15.75" customHeight="1" x14ac:dyDescent="0.25">
      <c r="B36" s="65" t="s">
        <v>9</v>
      </c>
      <c r="C36" s="66"/>
      <c r="D36" s="6"/>
      <c r="E36" s="6"/>
      <c r="F36" s="65" t="s">
        <v>2</v>
      </c>
      <c r="G36" s="70"/>
      <c r="I36" s="65" t="s">
        <v>7</v>
      </c>
      <c r="J36" s="66"/>
      <c r="K36" s="6"/>
      <c r="L36" s="6"/>
      <c r="M36" s="65" t="s">
        <v>5</v>
      </c>
      <c r="N36" s="70"/>
      <c r="P36" s="65" t="s">
        <v>5</v>
      </c>
      <c r="Q36" s="66"/>
      <c r="R36" s="6"/>
      <c r="S36" s="6"/>
      <c r="T36" s="65" t="s">
        <v>9</v>
      </c>
      <c r="U36" s="70"/>
    </row>
    <row r="37" spans="2:21" ht="15.75" customHeight="1" thickBot="1" x14ac:dyDescent="0.3">
      <c r="B37" s="10"/>
      <c r="C37" s="9"/>
      <c r="D37" s="7"/>
      <c r="E37" s="7"/>
      <c r="F37" s="10"/>
      <c r="G37" s="8"/>
      <c r="I37" s="10"/>
      <c r="J37" s="9"/>
      <c r="K37" s="7"/>
      <c r="L37" s="7"/>
      <c r="M37" s="10"/>
      <c r="N37" s="8"/>
      <c r="P37" s="10"/>
      <c r="Q37" s="9"/>
      <c r="R37" s="7"/>
      <c r="S37" s="7"/>
      <c r="T37" s="10"/>
      <c r="U37" s="8"/>
    </row>
    <row r="38" spans="2:21" ht="16.5" thickBot="1" x14ac:dyDescent="0.3">
      <c r="B38" s="67" t="s">
        <v>11</v>
      </c>
      <c r="C38" s="68"/>
      <c r="D38" s="68"/>
      <c r="E38" s="68"/>
      <c r="F38" s="68"/>
      <c r="G38" s="69"/>
      <c r="I38" s="67" t="s">
        <v>12</v>
      </c>
      <c r="J38" s="68"/>
      <c r="K38" s="68"/>
      <c r="L38" s="68"/>
      <c r="M38" s="68"/>
      <c r="N38" s="69"/>
      <c r="P38" s="67" t="s">
        <v>13</v>
      </c>
      <c r="Q38" s="68"/>
      <c r="R38" s="68"/>
      <c r="S38" s="68"/>
      <c r="T38" s="68"/>
      <c r="U38" s="69"/>
    </row>
    <row r="39" spans="2:21" ht="15.75" customHeight="1" x14ac:dyDescent="0.25">
      <c r="B39" s="65" t="s">
        <v>38</v>
      </c>
      <c r="C39" s="66"/>
      <c r="D39" s="6"/>
      <c r="E39" s="6"/>
      <c r="F39" s="65" t="s">
        <v>7</v>
      </c>
      <c r="G39" s="70"/>
      <c r="I39" s="65" t="s">
        <v>2</v>
      </c>
      <c r="J39" s="66"/>
      <c r="K39" s="6"/>
      <c r="L39" s="6"/>
      <c r="M39" s="65" t="s">
        <v>4</v>
      </c>
      <c r="N39" s="70"/>
      <c r="P39" s="65" t="s">
        <v>4</v>
      </c>
      <c r="Q39" s="66"/>
      <c r="R39" s="6"/>
      <c r="S39" s="6"/>
      <c r="T39" s="65" t="s">
        <v>7</v>
      </c>
      <c r="U39" s="70"/>
    </row>
    <row r="40" spans="2:21" ht="15.75" customHeight="1" thickBot="1" x14ac:dyDescent="0.3">
      <c r="B40" s="10"/>
      <c r="C40" s="9"/>
      <c r="D40" s="7"/>
      <c r="E40" s="7"/>
      <c r="F40" s="10"/>
      <c r="G40" s="8"/>
      <c r="I40" s="10"/>
      <c r="J40" s="9"/>
      <c r="K40" s="7"/>
      <c r="L40" s="7"/>
      <c r="M40" s="10"/>
      <c r="N40" s="8"/>
      <c r="P40" s="10"/>
      <c r="Q40" s="9"/>
      <c r="R40" s="7"/>
      <c r="S40" s="7"/>
      <c r="T40" s="10"/>
      <c r="U40" s="8"/>
    </row>
    <row r="42" spans="2:21" ht="15.75" thickBot="1" x14ac:dyDescent="0.3"/>
    <row r="43" spans="2:21" ht="15.75" customHeight="1" x14ac:dyDescent="0.25">
      <c r="B43" s="62" t="s">
        <v>37</v>
      </c>
      <c r="C43" s="63"/>
      <c r="D43" s="63"/>
      <c r="E43" s="63"/>
      <c r="F43" s="63"/>
      <c r="G43" s="64"/>
      <c r="N43" s="5"/>
      <c r="O43" s="5"/>
      <c r="P43" s="5"/>
    </row>
    <row r="44" spans="2:21" ht="16.5" customHeight="1" thickBot="1" x14ac:dyDescent="0.3">
      <c r="B44" s="18"/>
      <c r="C44" s="20"/>
      <c r="D44" s="20"/>
      <c r="E44" s="20"/>
      <c r="F44" s="20"/>
      <c r="G44" s="19"/>
      <c r="N44" s="16"/>
      <c r="O44" s="16"/>
    </row>
    <row r="45" spans="2:21" ht="16.5" thickBot="1" x14ac:dyDescent="0.3">
      <c r="B45" s="67" t="s">
        <v>14</v>
      </c>
      <c r="C45" s="68"/>
      <c r="D45" s="68"/>
      <c r="E45" s="68"/>
      <c r="F45" s="68"/>
      <c r="G45" s="69"/>
      <c r="N45" s="5"/>
      <c r="O45" s="5"/>
    </row>
    <row r="46" spans="2:21" ht="15.75" customHeight="1" x14ac:dyDescent="0.25">
      <c r="B46" s="65" t="s">
        <v>9</v>
      </c>
      <c r="C46" s="66"/>
      <c r="D46" s="6"/>
      <c r="E46" s="6"/>
      <c r="F46" s="65" t="s">
        <v>4</v>
      </c>
      <c r="G46" s="70"/>
      <c r="N46" s="5"/>
      <c r="O46" s="5"/>
    </row>
    <row r="47" spans="2:21" ht="16.5" thickBot="1" x14ac:dyDescent="0.3">
      <c r="B47" s="10"/>
      <c r="C47" s="9"/>
      <c r="D47" s="7"/>
      <c r="E47" s="7"/>
      <c r="F47" s="10"/>
      <c r="G47" s="8"/>
      <c r="N47" s="5"/>
      <c r="O47" s="5"/>
    </row>
    <row r="48" spans="2:21" ht="16.5" thickBot="1" x14ac:dyDescent="0.3">
      <c r="B48" s="67" t="s">
        <v>14</v>
      </c>
      <c r="C48" s="68"/>
      <c r="D48" s="68"/>
      <c r="E48" s="68"/>
      <c r="F48" s="68"/>
      <c r="G48" s="69"/>
      <c r="N48" s="5"/>
      <c r="O48" s="5"/>
    </row>
    <row r="49" spans="2:15" ht="15.75" customHeight="1" x14ac:dyDescent="0.25">
      <c r="B49" s="65" t="s">
        <v>38</v>
      </c>
      <c r="C49" s="66"/>
      <c r="D49" s="6"/>
      <c r="E49" s="6"/>
      <c r="F49" s="65" t="s">
        <v>5</v>
      </c>
      <c r="G49" s="70"/>
      <c r="N49" s="5"/>
      <c r="O49" s="5"/>
    </row>
    <row r="50" spans="2:15" ht="15.75" customHeight="1" thickBot="1" x14ac:dyDescent="0.3">
      <c r="B50" s="10"/>
      <c r="C50" s="9"/>
      <c r="D50" s="7"/>
      <c r="E50" s="7"/>
      <c r="F50" s="10"/>
      <c r="G50" s="8"/>
    </row>
    <row r="51" spans="2:15" ht="16.5" thickBot="1" x14ac:dyDescent="0.3">
      <c r="B51" s="67" t="s">
        <v>14</v>
      </c>
      <c r="C51" s="68"/>
      <c r="D51" s="68"/>
      <c r="E51" s="68"/>
      <c r="F51" s="68"/>
      <c r="G51" s="69"/>
    </row>
    <row r="52" spans="2:15" ht="15.75" customHeight="1" x14ac:dyDescent="0.25">
      <c r="B52" s="65" t="s">
        <v>7</v>
      </c>
      <c r="C52" s="66"/>
      <c r="D52" s="6"/>
      <c r="E52" s="6"/>
      <c r="F52" s="65" t="s">
        <v>2</v>
      </c>
      <c r="G52" s="70"/>
    </row>
    <row r="53" spans="2:15" ht="15.75" customHeight="1" thickBot="1" x14ac:dyDescent="0.3">
      <c r="B53" s="10"/>
      <c r="C53" s="9"/>
      <c r="D53" s="7"/>
      <c r="E53" s="7"/>
      <c r="F53" s="10"/>
      <c r="G53" s="8"/>
    </row>
  </sheetData>
  <sortState xmlns:xlrd2="http://schemas.microsoft.com/office/spreadsheetml/2017/richdata2" ref="X5:AG16">
    <sortCondition ref="X5:X1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2:M19"/>
  <sheetViews>
    <sheetView workbookViewId="0">
      <selection activeCell="C14" sqref="C14:D14"/>
    </sheetView>
  </sheetViews>
  <sheetFormatPr defaultColWidth="11.42578125" defaultRowHeight="15" x14ac:dyDescent="0.25"/>
  <cols>
    <col min="4" max="4" width="19.5703125" bestFit="1" customWidth="1"/>
    <col min="11" max="11" width="15.28515625" customWidth="1"/>
    <col min="12" max="12" width="16" customWidth="1"/>
    <col min="13" max="13" width="11.85546875" bestFit="1" customWidth="1"/>
  </cols>
  <sheetData>
    <row r="2" spans="3:13" ht="15.75" thickBot="1" x14ac:dyDescent="0.3"/>
    <row r="3" spans="3:13" ht="36" customHeight="1" thickBot="1" x14ac:dyDescent="0.3">
      <c r="C3" s="59" t="s">
        <v>15</v>
      </c>
      <c r="D3" s="60"/>
      <c r="E3" s="60"/>
      <c r="F3" s="60"/>
      <c r="G3" s="60"/>
      <c r="H3" s="60"/>
      <c r="I3" s="60"/>
      <c r="J3" s="60"/>
      <c r="K3" s="60"/>
      <c r="L3" s="60"/>
      <c r="M3" s="61"/>
    </row>
    <row r="4" spans="3:13" ht="18" thickBot="1" x14ac:dyDescent="0.3">
      <c r="C4" s="2" t="s">
        <v>16</v>
      </c>
      <c r="D4" s="2" t="s">
        <v>26</v>
      </c>
      <c r="E4" s="3" t="s">
        <v>17</v>
      </c>
      <c r="F4" s="3" t="s">
        <v>18</v>
      </c>
      <c r="G4" s="4" t="s">
        <v>20</v>
      </c>
      <c r="H4" s="3" t="s">
        <v>19</v>
      </c>
      <c r="I4" s="3" t="s">
        <v>21</v>
      </c>
      <c r="J4" s="3" t="s">
        <v>22</v>
      </c>
      <c r="K4" s="3" t="s">
        <v>23</v>
      </c>
      <c r="L4" s="3" t="s">
        <v>24</v>
      </c>
      <c r="M4" s="3" t="s">
        <v>25</v>
      </c>
    </row>
    <row r="5" spans="3:13" ht="33" customHeight="1" thickBot="1" x14ac:dyDescent="0.3">
      <c r="C5" s="74">
        <f>INDEX('Résultats U13F'!$BZ$6:$BZ$11,MATCH(ROW(A1),'Résultats U13F'!$BY$6:$BY$11,0),1)</f>
        <v>1</v>
      </c>
      <c r="D5" s="75" t="str" cm="1">
        <f t="array" ref="D5">INDEX('Résultats U13F'!$BN$6:$BW$11,MATCH(ROW(A1),'Résultats U13F'!$BY$6:$BY$11,0),COLUMN(A1))</f>
        <v>A.S. des Moulins</v>
      </c>
      <c r="E5" s="75" cm="1">
        <f t="array" ref="E5">INDEX('Résultats U13F'!$BN$6:$BW$11,MATCH(ROW(B1),'Résultats U13F'!$BY$6:$BY$11,0),COLUMN(B1))</f>
        <v>0</v>
      </c>
      <c r="F5" s="75" cm="1">
        <f t="array" ref="F5">INDEX('Résultats U13F'!$BN$6:$BW$11,MATCH(ROW(C1),'Résultats U13F'!$BY$6:$BY$11,0),COLUMN(C1))</f>
        <v>0</v>
      </c>
      <c r="G5" s="75" cm="1">
        <f t="array" ref="G5">INDEX('Résultats U13F'!$BN$6:$BW$11,MATCH(ROW(D1),'Résultats U13F'!$BY$6:$BY$11,0),COLUMN(D1))</f>
        <v>0</v>
      </c>
      <c r="H5" s="75" cm="1">
        <f t="array" ref="H5">INDEX('Résultats U13F'!$BN$6:$BW$11,MATCH(ROW(E1),'Résultats U13F'!$BY$6:$BY$11,0),COLUMN(E1))</f>
        <v>0</v>
      </c>
      <c r="I5" s="75" cm="1">
        <f t="array" ref="I5">INDEX('Résultats U13F'!$BN$6:$BW$11,MATCH(ROW(F1),'Résultats U13F'!$BY$6:$BY$11,0),COLUMN(F1))</f>
        <v>0</v>
      </c>
      <c r="J5" s="75" cm="1">
        <f t="array" ref="J5">INDEX('Résultats U13F'!$BN$6:$BW$11,MATCH(ROW(G1),'Résultats U13F'!$BY$6:$BY$11,0),COLUMN(G1))</f>
        <v>0</v>
      </c>
      <c r="K5" s="75" cm="1">
        <f t="array" ref="K5">INDEX('Résultats U13F'!$BN$6:$BW$11,MATCH(ROW(H1),'Résultats U13F'!$BY$6:$BY$11,0),COLUMN(H1))</f>
        <v>0</v>
      </c>
      <c r="L5" s="75" cm="1">
        <f t="array" ref="L5">INDEX('Résultats U13F'!$BN$6:$BW$11,MATCH(ROW(I1),'Résultats U13F'!$BY$6:$BY$11,0),COLUMN(I1))</f>
        <v>0</v>
      </c>
      <c r="M5" s="76" cm="1">
        <f t="array" ref="M5">INDEX('Résultats U13F'!$BN$6:$BW$11,MATCH(ROW(J1),'Résultats U13F'!$BY$6:$BY$11,0),COLUMN(J1))</f>
        <v>0</v>
      </c>
    </row>
    <row r="6" spans="3:13" ht="33" customHeight="1" thickBot="1" x14ac:dyDescent="0.3">
      <c r="C6" s="74">
        <f>INDEX('Résultats U13F'!$BZ$6:$BZ$11,MATCH(ROW(A2),'Résultats U13F'!$BY$6:$BY$11,0),1)</f>
        <v>1</v>
      </c>
      <c r="D6" s="75" t="str" cm="1">
        <f t="array" ref="D6">INDEX('Résultats U13F'!$BN$6:$BW$11,MATCH(ROW(A2),'Résultats U13F'!$BY$6:$BY$11,0),COLUMN(A2))</f>
        <v>AS Cannes</v>
      </c>
      <c r="E6" s="75" cm="1">
        <f t="array" ref="E6">INDEX('Résultats U13F'!$BN$6:$BW$11,MATCH(ROW(B2),'Résultats U13F'!$BY$6:$BY$11,0),COLUMN(B2))</f>
        <v>0</v>
      </c>
      <c r="F6" s="75" cm="1">
        <f t="array" ref="F6">INDEX('Résultats U13F'!$BN$6:$BW$11,MATCH(ROW(C2),'Résultats U13F'!$BY$6:$BY$11,0),COLUMN(C2))</f>
        <v>0</v>
      </c>
      <c r="G6" s="75" cm="1">
        <f t="array" ref="G6">INDEX('Résultats U13F'!$BN$6:$BW$11,MATCH(ROW(D2),'Résultats U13F'!$BY$6:$BY$11,0),COLUMN(D2))</f>
        <v>0</v>
      </c>
      <c r="H6" s="75" cm="1">
        <f t="array" ref="H6">INDEX('Résultats U13F'!$BN$6:$BW$11,MATCH(ROW(E2),'Résultats U13F'!$BY$6:$BY$11,0),COLUMN(E2))</f>
        <v>0</v>
      </c>
      <c r="I6" s="75" cm="1">
        <f t="array" ref="I6">INDEX('Résultats U13F'!$BN$6:$BW$11,MATCH(ROW(F2),'Résultats U13F'!$BY$6:$BY$11,0),COLUMN(F2))</f>
        <v>0</v>
      </c>
      <c r="J6" s="75" cm="1">
        <f t="array" ref="J6">INDEX('Résultats U13F'!$BN$6:$BW$11,MATCH(ROW(G2),'Résultats U13F'!$BY$6:$BY$11,0),COLUMN(G2))</f>
        <v>0</v>
      </c>
      <c r="K6" s="75" cm="1">
        <f t="array" ref="K6">INDEX('Résultats U13F'!$BN$6:$BW$11,MATCH(ROW(H2),'Résultats U13F'!$BY$6:$BY$11,0),COLUMN(H2))</f>
        <v>0</v>
      </c>
      <c r="L6" s="75" cm="1">
        <f t="array" ref="L6">INDEX('Résultats U13F'!$BN$6:$BW$11,MATCH(ROW(I2),'Résultats U13F'!$BY$6:$BY$11,0),COLUMN(I2))</f>
        <v>0</v>
      </c>
      <c r="M6" s="76" cm="1">
        <f t="array" ref="M6">INDEX('Résultats U13F'!$BN$6:$BW$11,MATCH(ROW(J2),'Résultats U13F'!$BY$6:$BY$11,0),COLUMN(J2))</f>
        <v>0</v>
      </c>
    </row>
    <row r="7" spans="3:13" ht="33" customHeight="1" thickBot="1" x14ac:dyDescent="0.3">
      <c r="C7" s="74">
        <f>INDEX('Résultats U13F'!$BZ$6:$BZ$11,MATCH(ROW(A3),'Résultats U13F'!$BY$6:$BY$11,0),1)</f>
        <v>1</v>
      </c>
      <c r="D7" s="75" t="str" cm="1">
        <f t="array" ref="D7">INDEX('Résultats U13F'!$BN$6:$BW$11,MATCH(ROW(A3),'Résultats U13F'!$BY$6:$BY$11,0),COLUMN(A3))</f>
        <v>ASPTT Nice</v>
      </c>
      <c r="E7" s="75" cm="1">
        <f t="array" ref="E7">INDEX('Résultats U13F'!$BN$6:$BW$11,MATCH(ROW(B3),'Résultats U13F'!$BY$6:$BY$11,0),COLUMN(B3))</f>
        <v>0</v>
      </c>
      <c r="F7" s="75" cm="1">
        <f t="array" ref="F7">INDEX('Résultats U13F'!$BN$6:$BW$11,MATCH(ROW(C3),'Résultats U13F'!$BY$6:$BY$11,0),COLUMN(C3))</f>
        <v>0</v>
      </c>
      <c r="G7" s="75" cm="1">
        <f t="array" ref="G7">INDEX('Résultats U13F'!$BN$6:$BW$11,MATCH(ROW(D3),'Résultats U13F'!$BY$6:$BY$11,0),COLUMN(D3))</f>
        <v>0</v>
      </c>
      <c r="H7" s="75" cm="1">
        <f t="array" ref="H7">INDEX('Résultats U13F'!$BN$6:$BW$11,MATCH(ROW(E3),'Résultats U13F'!$BY$6:$BY$11,0),COLUMN(E3))</f>
        <v>0</v>
      </c>
      <c r="I7" s="75" cm="1">
        <f t="array" ref="I7">INDEX('Résultats U13F'!$BN$6:$BW$11,MATCH(ROW(F3),'Résultats U13F'!$BY$6:$BY$11,0),COLUMN(F3))</f>
        <v>0</v>
      </c>
      <c r="J7" s="75" cm="1">
        <f t="array" ref="J7">INDEX('Résultats U13F'!$BN$6:$BW$11,MATCH(ROW(G3),'Résultats U13F'!$BY$6:$BY$11,0),COLUMN(G3))</f>
        <v>0</v>
      </c>
      <c r="K7" s="75" cm="1">
        <f t="array" ref="K7">INDEX('Résultats U13F'!$BN$6:$BW$11,MATCH(ROW(H3),'Résultats U13F'!$BY$6:$BY$11,0),COLUMN(H3))</f>
        <v>0</v>
      </c>
      <c r="L7" s="75" cm="1">
        <f t="array" ref="L7">INDEX('Résultats U13F'!$BN$6:$BW$11,MATCH(ROW(I3),'Résultats U13F'!$BY$6:$BY$11,0),COLUMN(I3))</f>
        <v>0</v>
      </c>
      <c r="M7" s="76" cm="1">
        <f t="array" ref="M7">INDEX('Résultats U13F'!$BN$6:$BW$11,MATCH(ROW(J3),'Résultats U13F'!$BY$6:$BY$11,0),COLUMN(J3))</f>
        <v>0</v>
      </c>
    </row>
    <row r="8" spans="3:13" ht="33" customHeight="1" thickBot="1" x14ac:dyDescent="0.3">
      <c r="C8" s="74">
        <f>INDEX('Résultats U13F'!$BZ$6:$BZ$11,MATCH(ROW(A4),'Résultats U13F'!$BY$6:$BY$11,0),1)</f>
        <v>1</v>
      </c>
      <c r="D8" s="75" t="str" cm="1">
        <f t="array" ref="D8">INDEX('Résultats U13F'!$BN$6:$BW$11,MATCH(ROW(A4),'Résultats U13F'!$BY$6:$BY$11,0),COLUMN(A4))</f>
        <v>Cavigal Nice S.</v>
      </c>
      <c r="E8" s="75" cm="1">
        <f t="array" ref="E8">INDEX('Résultats U13F'!$BN$6:$BW$11,MATCH(ROW(B4),'Résultats U13F'!$BY$6:$BY$11,0),COLUMN(B4))</f>
        <v>0</v>
      </c>
      <c r="F8" s="75" cm="1">
        <f t="array" ref="F8">INDEX('Résultats U13F'!$BN$6:$BW$11,MATCH(ROW(C4),'Résultats U13F'!$BY$6:$BY$11,0),COLUMN(C4))</f>
        <v>0</v>
      </c>
      <c r="G8" s="75" cm="1">
        <f t="array" ref="G8">INDEX('Résultats U13F'!$BN$6:$BW$11,MATCH(ROW(D4),'Résultats U13F'!$BY$6:$BY$11,0),COLUMN(D4))</f>
        <v>0</v>
      </c>
      <c r="H8" s="75" cm="1">
        <f t="array" ref="H8">INDEX('Résultats U13F'!$BN$6:$BW$11,MATCH(ROW(E4),'Résultats U13F'!$BY$6:$BY$11,0),COLUMN(E4))</f>
        <v>0</v>
      </c>
      <c r="I8" s="75" cm="1">
        <f t="array" ref="I8">INDEX('Résultats U13F'!$BN$6:$BW$11,MATCH(ROW(F4),'Résultats U13F'!$BY$6:$BY$11,0),COLUMN(F4))</f>
        <v>0</v>
      </c>
      <c r="J8" s="75" cm="1">
        <f t="array" ref="J8">INDEX('Résultats U13F'!$BN$6:$BW$11,MATCH(ROW(G4),'Résultats U13F'!$BY$6:$BY$11,0),COLUMN(G4))</f>
        <v>0</v>
      </c>
      <c r="K8" s="75" cm="1">
        <f t="array" ref="K8">INDEX('Résultats U13F'!$BN$6:$BW$11,MATCH(ROW(H4),'Résultats U13F'!$BY$6:$BY$11,0),COLUMN(H4))</f>
        <v>0</v>
      </c>
      <c r="L8" s="75" cm="1">
        <f t="array" ref="L8">INDEX('Résultats U13F'!$BN$6:$BW$11,MATCH(ROW(I4),'Résultats U13F'!$BY$6:$BY$11,0),COLUMN(I4))</f>
        <v>0</v>
      </c>
      <c r="M8" s="76" cm="1">
        <f t="array" ref="M8">INDEX('Résultats U13F'!$BN$6:$BW$11,MATCH(ROW(J4),'Résultats U13F'!$BY$6:$BY$11,0),COLUMN(J4))</f>
        <v>0</v>
      </c>
    </row>
    <row r="9" spans="3:13" ht="33" customHeight="1" thickBot="1" x14ac:dyDescent="0.3">
      <c r="C9" s="74">
        <f>INDEX('Résultats U13F'!$BZ$6:$BZ$11,MATCH(ROW(A5),'Résultats U13F'!$BY$6:$BY$11,0),1)</f>
        <v>1</v>
      </c>
      <c r="D9" s="75" t="str" cm="1">
        <f t="array" ref="D9">INDEX('Résultats U13F'!$BN$6:$BW$11,MATCH(ROW(A5),'Résultats U13F'!$BY$6:$BY$11,0),COLUMN(A5))</f>
        <v>ES Cannet Roche</v>
      </c>
      <c r="E9" s="75" cm="1">
        <f t="array" ref="E9">INDEX('Résultats U13F'!$BN$6:$BW$11,MATCH(ROW(B5),'Résultats U13F'!$BY$6:$BY$11,0),COLUMN(B5))</f>
        <v>0</v>
      </c>
      <c r="F9" s="75" cm="1">
        <f t="array" ref="F9">INDEX('Résultats U13F'!$BN$6:$BW$11,MATCH(ROW(C5),'Résultats U13F'!$BY$6:$BY$11,0),COLUMN(C5))</f>
        <v>0</v>
      </c>
      <c r="G9" s="75" cm="1">
        <f t="array" ref="G9">INDEX('Résultats U13F'!$BN$6:$BW$11,MATCH(ROW(D5),'Résultats U13F'!$BY$6:$BY$11,0),COLUMN(D5))</f>
        <v>0</v>
      </c>
      <c r="H9" s="75" cm="1">
        <f t="array" ref="H9">INDEX('Résultats U13F'!$BN$6:$BW$11,MATCH(ROW(E5),'Résultats U13F'!$BY$6:$BY$11,0),COLUMN(E5))</f>
        <v>0</v>
      </c>
      <c r="I9" s="75" cm="1">
        <f t="array" ref="I9">INDEX('Résultats U13F'!$BN$6:$BW$11,MATCH(ROW(F5),'Résultats U13F'!$BY$6:$BY$11,0),COLUMN(F5))</f>
        <v>0</v>
      </c>
      <c r="J9" s="75" cm="1">
        <f t="array" ref="J9">INDEX('Résultats U13F'!$BN$6:$BW$11,MATCH(ROW(G5),'Résultats U13F'!$BY$6:$BY$11,0),COLUMN(G5))</f>
        <v>0</v>
      </c>
      <c r="K9" s="75" cm="1">
        <f t="array" ref="K9">INDEX('Résultats U13F'!$BN$6:$BW$11,MATCH(ROW(H5),'Résultats U13F'!$BY$6:$BY$11,0),COLUMN(H5))</f>
        <v>0</v>
      </c>
      <c r="L9" s="75" cm="1">
        <f t="array" ref="L9">INDEX('Résultats U13F'!$BN$6:$BW$11,MATCH(ROW(I5),'Résultats U13F'!$BY$6:$BY$11,0),COLUMN(I5))</f>
        <v>0</v>
      </c>
      <c r="M9" s="76" cm="1">
        <f t="array" ref="M9">INDEX('Résultats U13F'!$BN$6:$BW$11,MATCH(ROW(J5),'Résultats U13F'!$BY$6:$BY$11,0),COLUMN(J5))</f>
        <v>0</v>
      </c>
    </row>
    <row r="10" spans="3:13" ht="33" customHeight="1" thickBot="1" x14ac:dyDescent="0.3">
      <c r="C10" s="14">
        <f>INDEX('Résultats U13F'!$BZ$6:$BZ$11,MATCH(ROW(A6),'Résultats U13F'!$BY$6:$BY$11,0),1)</f>
        <v>1</v>
      </c>
      <c r="D10" s="13" t="str" cm="1">
        <f t="array" ref="D10">INDEX('Résultats U13F'!$BN$6:$BW$11,MATCH(ROW(A6),'Résultats U13F'!$BY$6:$BY$11,0),COLUMN(A6))</f>
        <v>R.C. Pays de Grasse</v>
      </c>
      <c r="E10" s="13" cm="1">
        <f t="array" ref="E10">INDEX('Résultats U13F'!$BN$6:$BW$11,MATCH(ROW(B6),'Résultats U13F'!$BY$6:$BY$11,0),COLUMN(B6))</f>
        <v>0</v>
      </c>
      <c r="F10" s="13" cm="1">
        <f t="array" ref="F10">INDEX('Résultats U13F'!$BN$6:$BW$11,MATCH(ROW(C6),'Résultats U13F'!$BY$6:$BY$11,0),COLUMN(C6))</f>
        <v>0</v>
      </c>
      <c r="G10" s="13" cm="1">
        <f t="array" ref="G10">INDEX('Résultats U13F'!$BN$6:$BW$11,MATCH(ROW(D6),'Résultats U13F'!$BY$6:$BY$11,0),COLUMN(D6))</f>
        <v>0</v>
      </c>
      <c r="H10" s="13" cm="1">
        <f t="array" ref="H10">INDEX('Résultats U13F'!$BN$6:$BW$11,MATCH(ROW(E6),'Résultats U13F'!$BY$6:$BY$11,0),COLUMN(E6))</f>
        <v>0</v>
      </c>
      <c r="I10" s="13" cm="1">
        <f t="array" ref="I10">INDEX('Résultats U13F'!$BN$6:$BW$11,MATCH(ROW(F6),'Résultats U13F'!$BY$6:$BY$11,0),COLUMN(F6))</f>
        <v>0</v>
      </c>
      <c r="J10" s="13" cm="1">
        <f t="array" ref="J10">INDEX('Résultats U13F'!$BN$6:$BW$11,MATCH(ROW(G6),'Résultats U13F'!$BY$6:$BY$11,0),COLUMN(G6))</f>
        <v>0</v>
      </c>
      <c r="K10" s="13" cm="1">
        <f t="array" ref="K10">INDEX('Résultats U13F'!$BN$6:$BW$11,MATCH(ROW(H6),'Résultats U13F'!$BY$6:$BY$11,0),COLUMN(H6))</f>
        <v>0</v>
      </c>
      <c r="L10" s="13" cm="1">
        <f t="array" ref="L10">INDEX('Résultats U13F'!$BN$6:$BW$11,MATCH(ROW(I6),'Résultats U13F'!$BY$6:$BY$11,0),COLUMN(I6))</f>
        <v>0</v>
      </c>
      <c r="M10" s="12" cm="1">
        <f t="array" ref="M10">INDEX('Résultats U13F'!$BN$6:$BW$11,MATCH(ROW(J6),'Résultats U13F'!$BY$6:$BY$11,0),COLUMN(J6))</f>
        <v>0</v>
      </c>
    </row>
    <row r="13" spans="3:13" ht="15.75" x14ac:dyDescent="0.25">
      <c r="C13" s="58"/>
      <c r="D13" s="58"/>
      <c r="E13" s="1"/>
      <c r="F13" s="1"/>
      <c r="G13" s="1"/>
      <c r="H13" s="1"/>
      <c r="I13" s="1"/>
      <c r="J13" s="1"/>
      <c r="K13" s="1"/>
      <c r="L13" s="1"/>
      <c r="M13" s="1"/>
    </row>
    <row r="14" spans="3:13" ht="15.75" x14ac:dyDescent="0.25">
      <c r="C14" s="58"/>
      <c r="D14" s="58"/>
      <c r="E14" s="5"/>
      <c r="F14" s="5"/>
      <c r="G14" s="5"/>
      <c r="H14" s="5"/>
      <c r="I14" s="5"/>
      <c r="J14" s="5"/>
      <c r="K14" s="5"/>
      <c r="L14" s="5"/>
      <c r="M14" s="5"/>
    </row>
    <row r="15" spans="3:13" ht="15.75" x14ac:dyDescent="0.25">
      <c r="C15" s="58"/>
      <c r="D15" s="58"/>
      <c r="E15" s="5"/>
      <c r="F15" s="5"/>
      <c r="G15" s="5"/>
      <c r="H15" s="5"/>
      <c r="I15" s="5"/>
      <c r="J15" s="5"/>
      <c r="K15" s="5"/>
      <c r="L15" s="5"/>
      <c r="M15" s="5"/>
    </row>
    <row r="16" spans="3:13" ht="15.75" x14ac:dyDescent="0.25">
      <c r="C16" s="58"/>
      <c r="D16" s="58"/>
      <c r="E16" s="5"/>
      <c r="F16" s="5"/>
      <c r="G16" s="5"/>
      <c r="H16" s="5"/>
      <c r="I16" s="5"/>
      <c r="J16" s="5"/>
      <c r="K16" s="5"/>
      <c r="L16" s="5"/>
      <c r="M16" s="5"/>
    </row>
    <row r="17" spans="3:13" ht="15.75" x14ac:dyDescent="0.25">
      <c r="C17" s="58"/>
      <c r="D17" s="58"/>
      <c r="E17" s="5"/>
      <c r="F17" s="5"/>
      <c r="G17" s="5"/>
      <c r="H17" s="5"/>
      <c r="I17" s="5"/>
      <c r="J17" s="5"/>
      <c r="K17" s="5"/>
      <c r="L17" s="5"/>
      <c r="M17" s="5"/>
    </row>
    <row r="18" spans="3:13" ht="15.75" x14ac:dyDescent="0.25">
      <c r="C18" s="58"/>
      <c r="D18" s="58"/>
      <c r="E18" s="5"/>
      <c r="F18" s="5"/>
      <c r="G18" s="5"/>
      <c r="H18" s="5"/>
      <c r="I18" s="5"/>
      <c r="J18" s="5"/>
      <c r="K18" s="5"/>
      <c r="L18" s="5"/>
      <c r="M18" s="5"/>
    </row>
    <row r="19" spans="3:13" ht="15.75" x14ac:dyDescent="0.25">
      <c r="C19" s="58"/>
      <c r="D19" s="58"/>
      <c r="E19" s="5"/>
      <c r="F19" s="5"/>
      <c r="G19" s="5"/>
      <c r="H19" s="5"/>
      <c r="I19" s="5"/>
      <c r="J19" s="5"/>
      <c r="K19" s="5"/>
      <c r="L19" s="5"/>
      <c r="M19" s="5"/>
    </row>
  </sheetData>
  <sortState xmlns:xlrd2="http://schemas.microsoft.com/office/spreadsheetml/2017/richdata2" ref="C5:M10">
    <sortCondition ref="C5:C10"/>
  </sortState>
  <mergeCells count="7">
    <mergeCell ref="C19:D19"/>
    <mergeCell ref="C13:D13"/>
    <mergeCell ref="C17:D17"/>
    <mergeCell ref="C14:D14"/>
    <mergeCell ref="C15:D15"/>
    <mergeCell ref="C16:D16"/>
    <mergeCell ref="C18:D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K22"/>
  <sheetViews>
    <sheetView workbookViewId="0">
      <selection activeCell="F17" sqref="F17"/>
    </sheetView>
  </sheetViews>
  <sheetFormatPr defaultColWidth="11.42578125" defaultRowHeight="15" x14ac:dyDescent="0.25"/>
  <sheetData>
    <row r="1" spans="2:11" ht="15.75" thickBot="1" x14ac:dyDescent="0.3"/>
    <row r="2" spans="2:11" ht="15" customHeight="1" x14ac:dyDescent="0.25">
      <c r="D2" s="43" t="s">
        <v>39</v>
      </c>
      <c r="E2" s="44"/>
      <c r="F2" s="44"/>
      <c r="G2" s="44"/>
      <c r="H2" s="44"/>
      <c r="I2" s="45"/>
    </row>
    <row r="3" spans="2:11" ht="15.75" customHeight="1" thickBot="1" x14ac:dyDescent="0.3">
      <c r="D3" s="46"/>
      <c r="E3" s="47"/>
      <c r="F3" s="47"/>
      <c r="G3" s="47"/>
      <c r="H3" s="47"/>
      <c r="I3" s="48"/>
    </row>
    <row r="4" spans="2:11" ht="15.75" thickBot="1" x14ac:dyDescent="0.3"/>
    <row r="5" spans="2:11" ht="16.5" thickBot="1" x14ac:dyDescent="0.3">
      <c r="B5" s="55" t="s">
        <v>47</v>
      </c>
      <c r="C5" s="56"/>
      <c r="D5" s="56"/>
      <c r="E5" s="57"/>
      <c r="H5" s="55"/>
      <c r="I5" s="56"/>
      <c r="J5" s="56"/>
      <c r="K5" s="57"/>
    </row>
    <row r="6" spans="2:11" ht="15.75" customHeight="1" x14ac:dyDescent="0.25">
      <c r="B6" s="49" t="s">
        <v>48</v>
      </c>
      <c r="C6" s="50"/>
      <c r="D6" s="50"/>
      <c r="E6" s="53"/>
      <c r="H6" s="49" t="s">
        <v>43</v>
      </c>
      <c r="I6" s="50"/>
      <c r="J6" s="50"/>
      <c r="K6" s="53"/>
    </row>
    <row r="7" spans="2:11" ht="15.75" thickBot="1" x14ac:dyDescent="0.3">
      <c r="B7" s="51"/>
      <c r="C7" s="52"/>
      <c r="D7" s="52"/>
      <c r="E7" s="54"/>
      <c r="H7" s="51"/>
      <c r="I7" s="52"/>
      <c r="J7" s="52"/>
      <c r="K7" s="54"/>
    </row>
    <row r="9" spans="2:11" ht="15.75" thickBot="1" x14ac:dyDescent="0.3"/>
    <row r="10" spans="2:11" ht="16.5" thickBot="1" x14ac:dyDescent="0.3">
      <c r="B10" s="55" t="s">
        <v>46</v>
      </c>
      <c r="C10" s="56"/>
      <c r="D10" s="56"/>
      <c r="E10" s="57"/>
      <c r="H10" s="55"/>
      <c r="I10" s="56"/>
      <c r="J10" s="56"/>
      <c r="K10" s="57"/>
    </row>
    <row r="11" spans="2:11" x14ac:dyDescent="0.25">
      <c r="B11" s="49" t="s">
        <v>40</v>
      </c>
      <c r="C11" s="50"/>
      <c r="D11" s="50"/>
      <c r="E11" s="53"/>
      <c r="H11" s="49" t="s">
        <v>44</v>
      </c>
      <c r="I11" s="50"/>
      <c r="J11" s="50"/>
      <c r="K11" s="53"/>
    </row>
    <row r="12" spans="2:11" ht="15.75" thickBot="1" x14ac:dyDescent="0.3">
      <c r="B12" s="51"/>
      <c r="C12" s="52"/>
      <c r="D12" s="52"/>
      <c r="E12" s="54"/>
      <c r="H12" s="51"/>
      <c r="I12" s="52"/>
      <c r="J12" s="52"/>
      <c r="K12" s="54"/>
    </row>
    <row r="14" spans="2:11" ht="15.75" thickBot="1" x14ac:dyDescent="0.3"/>
    <row r="15" spans="2:11" ht="16.5" thickBot="1" x14ac:dyDescent="0.3">
      <c r="B15" s="55"/>
      <c r="C15" s="56"/>
      <c r="D15" s="56"/>
      <c r="E15" s="57"/>
      <c r="H15" s="55"/>
      <c r="I15" s="56"/>
      <c r="J15" s="56"/>
      <c r="K15" s="57"/>
    </row>
    <row r="16" spans="2:11" ht="15.75" customHeight="1" x14ac:dyDescent="0.25">
      <c r="B16" s="49" t="s">
        <v>41</v>
      </c>
      <c r="C16" s="50"/>
      <c r="D16" s="50"/>
      <c r="E16" s="53"/>
      <c r="H16" s="49" t="s">
        <v>45</v>
      </c>
      <c r="I16" s="50"/>
      <c r="J16" s="50"/>
      <c r="K16" s="53"/>
    </row>
    <row r="17" spans="2:11" ht="15.75" thickBot="1" x14ac:dyDescent="0.3">
      <c r="B17" s="51"/>
      <c r="C17" s="52"/>
      <c r="D17" s="52"/>
      <c r="E17" s="54"/>
      <c r="H17" s="51"/>
      <c r="I17" s="52"/>
      <c r="J17" s="52"/>
      <c r="K17" s="54"/>
    </row>
    <row r="19" spans="2:11" ht="15.75" thickBot="1" x14ac:dyDescent="0.3"/>
    <row r="20" spans="2:11" ht="16.5" thickBot="1" x14ac:dyDescent="0.3">
      <c r="B20" s="55"/>
      <c r="C20" s="56"/>
      <c r="D20" s="56"/>
      <c r="E20" s="57"/>
      <c r="H20" s="5"/>
      <c r="I20" s="5"/>
      <c r="J20" s="5"/>
      <c r="K20" s="5"/>
    </row>
    <row r="21" spans="2:11" ht="15.75" customHeight="1" x14ac:dyDescent="0.25">
      <c r="B21" s="49" t="s">
        <v>42</v>
      </c>
      <c r="C21" s="50"/>
      <c r="D21" s="50"/>
      <c r="E21" s="53"/>
      <c r="H21" s="5"/>
      <c r="I21" s="5"/>
      <c r="J21" s="5"/>
      <c r="K21" s="5"/>
    </row>
    <row r="22" spans="2:11" ht="15.75" customHeight="1" thickBot="1" x14ac:dyDescent="0.3">
      <c r="B22" s="51"/>
      <c r="C22" s="52"/>
      <c r="D22" s="52"/>
      <c r="E22" s="54"/>
      <c r="H22" s="5"/>
      <c r="I22" s="5"/>
      <c r="J22" s="5"/>
      <c r="K22" s="5"/>
    </row>
  </sheetData>
  <mergeCells count="15">
    <mergeCell ref="H16:K17"/>
    <mergeCell ref="D2:I3"/>
    <mergeCell ref="B15:E15"/>
    <mergeCell ref="B16:E17"/>
    <mergeCell ref="B21:E22"/>
    <mergeCell ref="B20:E20"/>
    <mergeCell ref="H5:K5"/>
    <mergeCell ref="H6:K7"/>
    <mergeCell ref="H10:K10"/>
    <mergeCell ref="H11:K12"/>
    <mergeCell ref="H15:K15"/>
    <mergeCell ref="B5:E5"/>
    <mergeCell ref="B6:E7"/>
    <mergeCell ref="B11:E12"/>
    <mergeCell ref="B10:E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Calendrier ASPTT Nice U13F</vt:lpstr>
      <vt:lpstr>Résultats U13F</vt:lpstr>
      <vt:lpstr>Classement U13F</vt:lpstr>
      <vt:lpstr>Tournois U13F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fabre</dc:creator>
  <cp:lastModifiedBy>h2so4</cp:lastModifiedBy>
  <dcterms:created xsi:type="dcterms:W3CDTF">2024-12-22T23:20:35Z</dcterms:created>
  <dcterms:modified xsi:type="dcterms:W3CDTF">2024-12-25T11:56:01Z</dcterms:modified>
</cp:coreProperties>
</file>