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B98D4AE-070A-411F-A89B-2111D266BDA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2" l="1"/>
  <c r="F24" i="2"/>
  <c r="F26" i="2"/>
  <c r="E26" i="2"/>
  <c r="E25" i="2"/>
  <c r="F25" i="2" s="1"/>
  <c r="E24" i="2"/>
  <c r="N16" i="2"/>
  <c r="N15" i="2" l="1"/>
  <c r="N12" i="2"/>
  <c r="N13" i="2"/>
  <c r="N10" i="2"/>
  <c r="N11" i="2"/>
  <c r="F27" i="2"/>
  <c r="N9" i="2"/>
  <c r="N17" i="2" l="1"/>
  <c r="E23" i="2" s="1"/>
  <c r="F28" i="2" l="1"/>
</calcChain>
</file>

<file path=xl/sharedStrings.xml><?xml version="1.0" encoding="utf-8"?>
<sst xmlns="http://schemas.openxmlformats.org/spreadsheetml/2006/main" count="39" uniqueCount="37">
  <si>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</si>
  <si>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</si>
  <si>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</si>
  <si>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</si>
  <si>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</si>
  <si>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</si>
  <si>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</si>
  <si>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</si>
  <si>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</si>
  <si>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</si>
  <si>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</si>
  <si>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</si>
  <si>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CUMUL</t>
  </si>
  <si>
    <t>Ressources comprises</t>
  </si>
  <si>
    <t>entre</t>
  </si>
  <si>
    <t xml:space="preserve">et </t>
  </si>
  <si>
    <t>Taux</t>
  </si>
  <si>
    <t>Base</t>
  </si>
  <si>
    <t xml:space="preserve">Montant </t>
  </si>
  <si>
    <t xml:space="preserve">TOTAL </t>
  </si>
  <si>
    <t>Provisions versées en 2023 : 0 euros</t>
  </si>
  <si>
    <t>Intérêts de placement</t>
  </si>
  <si>
    <t>Retraites</t>
  </si>
  <si>
    <t>AAH</t>
  </si>
  <si>
    <t>Reste à verser : 1893,71 euros</t>
  </si>
  <si>
    <t>AAH au 01/01/2023 :</t>
  </si>
  <si>
    <t>Nom :</t>
  </si>
  <si>
    <t>Prénom :</t>
  </si>
  <si>
    <t>Montant des capitaux =</t>
  </si>
  <si>
    <t>Montant des intérêts annuel =</t>
  </si>
  <si>
    <t>La Banque postale</t>
  </si>
  <si>
    <t xml:space="preserve">Crédit Mutuelle </t>
  </si>
  <si>
    <t>etc</t>
  </si>
  <si>
    <t xml:space="preserve">Frais de gestion annuel </t>
  </si>
  <si>
    <t>SMIC au 01/01/2023 :</t>
  </si>
  <si>
    <t xml:space="preserve">3% des capitaux non productifs de revenus </t>
  </si>
  <si>
    <t>Régularisation participation à la mesure de protection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</si>
</sst>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7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1" xfId="0" applyBorder="1"/>
    <xf numFmtId="0" fontId="0" fillId="0" borderId="12" xfId="0" applyBorder="1"/>
    <xf numFmtId="0" fontId="0" fillId="0" borderId="6" xfId="0" applyBorder="1"/>
    <xf numFmtId="0" fontId="3" fillId="0" borderId="4" xfId="0" applyFont="1" applyBorder="1"/>
    <xf numFmtId="0" fontId="3" fillId="0" borderId="5" xfId="0" applyFont="1" applyBorder="1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7" xfId="0" applyFill="1" applyBorder="1" applyAlignment="1">
      <alignment horizontal="center" vertical="center"/>
    </xf>
    <xf numFmtId="0" fontId="1" fillId="2" borderId="7" xfId="0" applyFont="1" applyFill="1" applyBorder="1"/>
    <xf numFmtId="0" fontId="0" fillId="0" borderId="9" xfId="0" applyBorder="1" applyAlignment="1">
      <alignment horizontal="right" vertical="center"/>
    </xf>
    <xf numFmtId="0" fontId="0" fillId="3" borderId="8" xfId="0" applyFill="1" applyBorder="1"/>
    <xf numFmtId="0" fontId="0" fillId="3" borderId="9" xfId="0" applyFill="1" applyBorder="1"/>
    <xf numFmtId="0" fontId="0" fillId="3" borderId="9" xfId="0" applyFill="1" applyBorder="1" applyAlignment="1">
      <alignment horizontal="right"/>
    </xf>
    <xf numFmtId="0" fontId="0" fillId="3" borderId="7" xfId="0" applyFill="1" applyBorder="1"/>
    <xf numFmtId="0" fontId="0" fillId="3" borderId="7" xfId="0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/>
    </xf>
    <xf numFmtId="0" fontId="0" fillId="0" borderId="7" xfId="0" applyBorder="1" applyAlignment="1">
      <alignment horizontal="centerContinuous"/>
    </xf>
    <xf numFmtId="0" fontId="0" fillId="0" borderId="7" xfId="0" applyBorder="1" applyAlignment="1">
      <alignment horizontal="center"/>
    </xf>
    <xf numFmtId="10" fontId="0" fillId="0" borderId="7" xfId="0" applyNumberForma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0" fontId="4" fillId="0" borderId="0" xfId="0" applyFont="1"/>
    <xf numFmtId="0" fontId="4" fillId="0" borderId="7" xfId="0" applyFont="1" applyBorder="1"/>
    <xf numFmtId="0" fontId="0" fillId="2" borderId="8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1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34"/>
  <sheetViews>
    <sheetView tabSelected="1" workbookViewId="0">
      <selection activeCell="F28" sqref="F28"/>
    </sheetView>
  </sheetViews>
  <sheetFormatPr defaultColWidth="11.42578125" defaultRowHeight="15" x14ac:dyDescent="0.25"/>
  <cols>
    <col min="1" max="1" width="15.85546875" customWidth="1"/>
    <col min="2" max="9" width="12.7109375" customWidth="1"/>
    <col min="10" max="10" width="15.85546875" customWidth="1"/>
    <col min="11" max="12" width="12.7109375" customWidth="1"/>
    <col min="13" max="13" width="21" customWidth="1"/>
    <col min="14" max="16" width="12.7109375" customWidth="1"/>
  </cols>
  <sheetData>
    <row r="1" spans="1:14" ht="18.75" x14ac:dyDescent="0.3">
      <c r="B1" s="13" t="s">
        <v>36</v>
      </c>
    </row>
    <row r="2" spans="1:14" x14ac:dyDescent="0.25">
      <c r="D2" s="12" t="s">
        <v>25</v>
      </c>
      <c r="E2" s="11">
        <v>971.37</v>
      </c>
    </row>
    <row r="3" spans="1:14" x14ac:dyDescent="0.25">
      <c r="D3" s="12" t="s">
        <v>34</v>
      </c>
      <c r="E3" s="11">
        <v>1709.28</v>
      </c>
    </row>
    <row r="5" spans="1:14" x14ac:dyDescent="0.25">
      <c r="B5" s="12" t="s">
        <v>26</v>
      </c>
    </row>
    <row r="6" spans="1:14" x14ac:dyDescent="0.25">
      <c r="B6" s="12" t="s">
        <v>27</v>
      </c>
    </row>
    <row r="7" spans="1:14" x14ac:dyDescent="0.25">
      <c r="B7" s="12"/>
    </row>
    <row r="8" spans="1:14" s="15" customFormat="1" x14ac:dyDescent="0.25">
      <c r="A8" s="14"/>
      <c r="B8" s="19" t="s">
        <v>0</v>
      </c>
      <c r="C8" s="19" t="s">
        <v>1</v>
      </c>
      <c r="D8" s="19" t="s">
        <v>2</v>
      </c>
      <c r="E8" s="19" t="s">
        <v>3</v>
      </c>
      <c r="F8" s="19" t="s">
        <v>4</v>
      </c>
      <c r="G8" s="19" t="s">
        <v>5</v>
      </c>
      <c r="H8" s="19" t="s">
        <v>6</v>
      </c>
      <c r="I8" s="19" t="s">
        <v>7</v>
      </c>
      <c r="J8" s="19" t="s">
        <v>8</v>
      </c>
      <c r="K8" s="19" t="s">
        <v>9</v>
      </c>
      <c r="L8" s="19" t="s">
        <v>10</v>
      </c>
      <c r="M8" s="19" t="s">
        <v>11</v>
      </c>
      <c r="N8" s="19" t="s">
        <v>12</v>
      </c>
    </row>
    <row r="9" spans="1:14" x14ac:dyDescent="0.25">
      <c r="A9" s="1" t="s">
        <v>22</v>
      </c>
      <c r="B9" s="1">
        <v>207.42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>
        <f>SUM(B9:M9)</f>
        <v>207.42</v>
      </c>
    </row>
    <row r="10" spans="1:14" x14ac:dyDescent="0.25">
      <c r="A10" s="1" t="s">
        <v>23</v>
      </c>
      <c r="B10" s="1">
        <v>825.73</v>
      </c>
      <c r="C10" s="1">
        <v>824.71</v>
      </c>
      <c r="D10" s="1">
        <v>824.71</v>
      </c>
      <c r="E10" s="1">
        <v>824.71</v>
      </c>
      <c r="F10" s="1">
        <v>839.43</v>
      </c>
      <c r="G10" s="1">
        <v>839.43</v>
      </c>
      <c r="H10" s="1">
        <v>839.43</v>
      </c>
      <c r="I10" s="1">
        <v>839.43</v>
      </c>
      <c r="J10" s="1">
        <v>839.43</v>
      </c>
      <c r="K10" s="1">
        <v>839.43</v>
      </c>
      <c r="L10" s="1">
        <v>839.43</v>
      </c>
      <c r="M10" s="1">
        <v>839.43</v>
      </c>
      <c r="N10" s="1">
        <f t="shared" ref="N10:N13" si="0">SUM(B10:M10)</f>
        <v>10015.300000000001</v>
      </c>
    </row>
    <row r="11" spans="1:14" x14ac:dyDescent="0.25">
      <c r="A11" s="1" t="s">
        <v>22</v>
      </c>
      <c r="B11" s="1">
        <v>500</v>
      </c>
      <c r="C11" s="1">
        <v>50</v>
      </c>
      <c r="D11" s="1">
        <v>500</v>
      </c>
      <c r="E11" s="1">
        <v>500</v>
      </c>
      <c r="F11" s="1">
        <v>2000</v>
      </c>
      <c r="G11" s="1">
        <v>115.36</v>
      </c>
      <c r="H11" s="1">
        <v>115.36</v>
      </c>
      <c r="I11" s="1">
        <v>115.36</v>
      </c>
      <c r="J11" s="1"/>
      <c r="K11" s="1">
        <v>5000</v>
      </c>
      <c r="L11" s="1">
        <v>115.36</v>
      </c>
      <c r="M11" s="1">
        <v>115.36</v>
      </c>
      <c r="N11" s="1">
        <f t="shared" si="0"/>
        <v>9126.8000000000011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>
        <f t="shared" si="0"/>
        <v>0</v>
      </c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>
        <f t="shared" si="0"/>
        <v>0</v>
      </c>
    </row>
    <row r="14" spans="1:14" ht="30" x14ac:dyDescent="0.25">
      <c r="A14" s="16"/>
      <c r="B14" s="17"/>
      <c r="C14" s="17"/>
      <c r="D14" s="17"/>
      <c r="E14" s="17"/>
      <c r="F14" s="26" t="s">
        <v>30</v>
      </c>
      <c r="G14" s="26" t="s">
        <v>31</v>
      </c>
      <c r="H14" s="26" t="s">
        <v>32</v>
      </c>
      <c r="I14" s="26"/>
      <c r="J14" s="26"/>
      <c r="K14" s="26"/>
      <c r="L14" s="26"/>
      <c r="M14" s="26"/>
      <c r="N14" s="25"/>
    </row>
    <row r="15" spans="1:14" x14ac:dyDescent="0.25">
      <c r="A15" s="22" t="s">
        <v>21</v>
      </c>
      <c r="B15" s="23"/>
      <c r="C15" s="23"/>
      <c r="D15" s="24"/>
      <c r="E15" s="24" t="s">
        <v>29</v>
      </c>
      <c r="F15" s="25"/>
      <c r="G15" s="25"/>
      <c r="H15" s="25"/>
      <c r="I15" s="25"/>
      <c r="J15" s="25"/>
      <c r="K15" s="25"/>
      <c r="L15" s="25"/>
      <c r="M15" s="25"/>
      <c r="N15" s="25">
        <f>SUM(F15:M15)</f>
        <v>0</v>
      </c>
    </row>
    <row r="16" spans="1:14" x14ac:dyDescent="0.25">
      <c r="A16" s="16" t="s">
        <v>35</v>
      </c>
      <c r="B16" s="17"/>
      <c r="C16" s="17"/>
      <c r="E16" s="21" t="s">
        <v>28</v>
      </c>
      <c r="F16" s="17">
        <v>0</v>
      </c>
      <c r="G16" s="17"/>
      <c r="H16" s="17"/>
      <c r="I16" s="17"/>
      <c r="J16" s="17"/>
      <c r="K16" s="17"/>
      <c r="L16" s="17"/>
      <c r="M16" s="18"/>
      <c r="N16" s="1">
        <f>F16*3/100</f>
        <v>0</v>
      </c>
    </row>
    <row r="17" spans="1:14" x14ac:dyDescent="0.25">
      <c r="A17" s="34" t="s">
        <v>12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6"/>
      <c r="N17" s="20">
        <f>SUM(N9:N16)</f>
        <v>19349.520000000004</v>
      </c>
    </row>
    <row r="18" spans="1:14" x14ac:dyDescent="0.25">
      <c r="N18" s="10"/>
    </row>
    <row r="22" spans="1:14" x14ac:dyDescent="0.25">
      <c r="B22" s="28" t="s">
        <v>13</v>
      </c>
      <c r="C22" s="28"/>
      <c r="D22" s="29" t="s">
        <v>16</v>
      </c>
      <c r="E22" s="29" t="s">
        <v>17</v>
      </c>
      <c r="F22" s="29" t="s">
        <v>18</v>
      </c>
    </row>
    <row r="23" spans="1:14" x14ac:dyDescent="0.25">
      <c r="B23" s="29" t="s">
        <v>14</v>
      </c>
      <c r="C23" s="29" t="s">
        <v>15</v>
      </c>
      <c r="D23" s="29"/>
      <c r="E23" s="27">
        <f>N17</f>
        <v>19349.520000000004</v>
      </c>
      <c r="F23" s="29"/>
    </row>
    <row r="24" spans="1:14" x14ac:dyDescent="0.25">
      <c r="B24" s="29">
        <v>0</v>
      </c>
      <c r="C24" s="29">
        <v>11656.44</v>
      </c>
      <c r="D24" s="30">
        <v>0</v>
      </c>
      <c r="E24" s="29">
        <f>MIN(C24,E23)</f>
        <v>11656.44</v>
      </c>
      <c r="F24" s="33">
        <f>D24*E24</f>
        <v>0</v>
      </c>
    </row>
    <row r="25" spans="1:14" x14ac:dyDescent="0.25">
      <c r="B25" s="29">
        <v>11656.44</v>
      </c>
      <c r="C25" s="29">
        <v>20511.36</v>
      </c>
      <c r="D25" s="31">
        <v>0.1</v>
      </c>
      <c r="E25" s="29">
        <f>IF(E23&gt;B25,MIN(C25-E23,E23-B25),0)</f>
        <v>1161.8399999999965</v>
      </c>
      <c r="F25" s="33">
        <f>D25*E25</f>
        <v>116.18399999999966</v>
      </c>
    </row>
    <row r="26" spans="1:14" x14ac:dyDescent="0.25">
      <c r="B26" s="29">
        <v>20511.36</v>
      </c>
      <c r="C26" s="29">
        <v>24894.92</v>
      </c>
      <c r="D26" s="31">
        <v>0.23</v>
      </c>
      <c r="E26" s="29">
        <f>IF(E24&gt;B26,MIN(C26-E24,E24-B26),0)</f>
        <v>0</v>
      </c>
      <c r="F26" s="33">
        <f>D26*E26</f>
        <v>0</v>
      </c>
    </row>
    <row r="27" spans="1:14" x14ac:dyDescent="0.25">
      <c r="B27" s="29"/>
      <c r="C27" s="29"/>
      <c r="D27" s="31">
        <v>0.03</v>
      </c>
      <c r="E27" s="29">
        <f>IF(E23&gt;C26,E23,0)</f>
        <v>0</v>
      </c>
      <c r="F27" s="29">
        <f>E27*D27</f>
        <v>0</v>
      </c>
    </row>
    <row r="28" spans="1:14" x14ac:dyDescent="0.25">
      <c r="B28" s="29" t="s">
        <v>19</v>
      </c>
      <c r="C28" s="29"/>
      <c r="D28" s="29"/>
      <c r="E28" s="29"/>
      <c r="F28" s="29">
        <f>SUM(F23:F27)</f>
        <v>116.18399999999966</v>
      </c>
    </row>
    <row r="29" spans="1:14" ht="15.75" thickBot="1" x14ac:dyDescent="0.3"/>
    <row r="30" spans="1:14" x14ac:dyDescent="0.25">
      <c r="A30" s="2"/>
      <c r="B30" s="3"/>
      <c r="C30" s="3"/>
      <c r="D30" s="4"/>
      <c r="H30" s="32"/>
    </row>
    <row r="31" spans="1:14" x14ac:dyDescent="0.25">
      <c r="A31" s="5" t="s">
        <v>33</v>
      </c>
      <c r="D31" s="6"/>
    </row>
    <row r="32" spans="1:14" x14ac:dyDescent="0.25">
      <c r="A32" s="5" t="s">
        <v>20</v>
      </c>
      <c r="D32" s="6"/>
    </row>
    <row r="33" spans="1:4" x14ac:dyDescent="0.25">
      <c r="A33" s="5"/>
      <c r="D33" s="6"/>
    </row>
    <row r="34" spans="1:4" ht="15.75" thickBot="1" x14ac:dyDescent="0.3">
      <c r="A34" s="8" t="s">
        <v>24</v>
      </c>
      <c r="B34" s="9"/>
      <c r="C34" s="9"/>
      <c r="D34" s="7"/>
    </row>
  </sheetData>
  <mergeCells count="1">
    <mergeCell ref="A17:M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h2so4</cp:lastModifiedBy>
  <cp:lastPrinted>2024-08-08T11:54:12Z</cp:lastPrinted>
  <dcterms:created xsi:type="dcterms:W3CDTF">2022-01-14T09:34:05Z</dcterms:created>
  <dcterms:modified xsi:type="dcterms:W3CDTF">2024-12-02T15:45:07Z</dcterms:modified>
</cp:coreProperties>
</file>