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99B1D4E-5843-4255-8A66-6FAEB0B44C5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  <c r="I6" i="1" s="1"/>
  <c r="G6" i="1"/>
  <c r="I2" i="1"/>
  <c r="G2" i="1"/>
  <c r="K2" i="1" l="1"/>
  <c r="J2" i="1" s="1"/>
  <c r="J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<sst xmlns="http://schemas.openxmlformats.org/spreadsheetml/2006/main" count="24" uniqueCount="12">
  <si>
    <t>Article</t>
  </si>
  <si>
    <t>Prix achat</t>
  </si>
  <si>
    <t>Cout broderie</t>
  </si>
  <si>
    <t>Bénéfice</t>
  </si>
  <si>
    <t>Etat</t>
  </si>
  <si>
    <t>CB</t>
  </si>
  <si>
    <t>Etat % + Cb</t>
  </si>
  <si>
    <t>CB 2</t>
  </si>
  <si>
    <t>Fourniture</t>
  </si>
  <si>
    <t>Etat1</t>
  </si>
  <si>
    <t>Prix de revient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</si>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</sst>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;[Red]\-#,##0.00\ &quot;€&quot;"/>
  </numFmts>
  <fonts count="6" x14ac:knownFonts="1">
    <font>
      <sz val="11"/>
      <color theme="1"/>
      <name val="Calibri"/>
      <family val="2"/>
      <scheme val="minor"/>
    </font>
    <font>
      <b/>
      <sz val="14"/>
      <color rgb="FFFFFFFF"/>
      <name val="Roboto"/>
    </font>
    <font>
      <sz val="14"/>
      <color rgb="FF000000"/>
      <name val="Roboto"/>
    </font>
    <font>
      <sz val="14"/>
      <color rgb="FFFF0000"/>
      <name val="Roboto"/>
    </font>
    <font>
      <b/>
      <sz val="14"/>
      <color rgb="FFFF0000"/>
      <name val="Roboto"/>
    </font>
    <font>
      <b/>
      <sz val="14"/>
      <color rgb="FF00B050"/>
      <name val="Roboto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D9D9D9"/>
        <bgColor indexed="64"/>
      </patternFill>
    </fill>
  </fills>
  <borders count="7">
    <border>
      <left/>
      <right/>
      <top/>
      <bottom/>
      <diagonal/>
    </border>
    <border>
      <left/>
      <right style="medium">
        <color rgb="FFD9D9D9"/>
      </right>
      <top/>
      <bottom style="thick">
        <color rgb="FF000000"/>
      </bottom>
      <diagonal/>
    </border>
    <border>
      <left style="medium">
        <color rgb="FFD9D9D9"/>
      </left>
      <right style="medium">
        <color rgb="FFD9D9D9"/>
      </right>
      <top/>
      <bottom style="thick">
        <color rgb="FF000000"/>
      </bottom>
      <diagonal/>
    </border>
    <border>
      <left style="medium">
        <color rgb="FFD9D9D9"/>
      </left>
      <right/>
      <top/>
      <bottom style="thick">
        <color rgb="FF000000"/>
      </bottom>
      <diagonal/>
    </border>
    <border>
      <left/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medium">
        <color rgb="FFD9D9D9"/>
      </left>
      <right/>
      <top style="medium">
        <color rgb="FFD9D9D9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left" vertical="center" wrapText="1"/>
    </xf>
    <xf numFmtId="164" fontId="2" fillId="3" borderId="5" xfId="0" applyNumberFormat="1" applyFont="1" applyFill="1" applyBorder="1" applyAlignment="1">
      <alignment horizontal="center" vertical="center" wrapText="1"/>
    </xf>
    <xf numFmtId="9" fontId="2" fillId="3" borderId="5" xfId="0" applyNumberFormat="1" applyFont="1" applyFill="1" applyBorder="1" applyAlignment="1">
      <alignment horizontal="center" vertical="center" wrapText="1"/>
    </xf>
    <xf numFmtId="10" fontId="2" fillId="3" borderId="5" xfId="0" applyNumberFormat="1" applyFont="1" applyFill="1" applyBorder="1" applyAlignment="1">
      <alignment horizontal="center" vertical="center" wrapText="1"/>
    </xf>
    <xf numFmtId="164" fontId="3" fillId="3" borderId="5" xfId="0" applyNumberFormat="1" applyFont="1" applyFill="1" applyBorder="1" applyAlignment="1">
      <alignment horizontal="center" vertical="center" wrapText="1"/>
    </xf>
    <xf numFmtId="164" fontId="4" fillId="3" borderId="5" xfId="0" applyNumberFormat="1" applyFont="1" applyFill="1" applyBorder="1" applyAlignment="1">
      <alignment horizontal="center" vertical="center" wrapText="1"/>
    </xf>
    <xf numFmtId="164" fontId="5" fillId="3" borderId="6" xfId="0" applyNumberFormat="1" applyFont="1" applyFill="1" applyBorder="1" applyAlignment="1">
      <alignment horizontal="center" vertical="center" wrapText="1"/>
    </xf>
    <xf numFmtId="164" fontId="5" fillId="3" borderId="5" xfId="0" applyNumberFormat="1" applyFont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32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/>
        <top style="medium">
          <color rgb="FFD9D9D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 style="medium">
          <color rgb="FFD9D9D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4" formatCode="0.00%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4" formatCode="0.00%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3" formatCode="0%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 style="medium">
          <color rgb="FFD9D9D9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 style="medium">
          <color rgb="FFD9D9D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 style="medium">
          <color rgb="FFD9D9D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 style="medium">
          <color rgb="FFD9D9D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fill>
        <patternFill patternType="solid">
          <fgColor indexed="64"/>
          <bgColor rgb="FFD9D9D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medium">
          <color rgb="FFD9D9D9"/>
        </right>
        <top style="medium">
          <color rgb="FFD9D9D9"/>
        </top>
        <bottom/>
      </border>
    </dxf>
    <dxf>
      <border outline="0">
        <top style="medium">
          <color rgb="FFD9D9D9"/>
        </top>
      </border>
    </dxf>
    <dxf>
      <border outline="0">
        <left style="thick">
          <color rgb="FF0070C0"/>
        </left>
        <right style="thick">
          <color rgb="FF0070C0"/>
        </right>
        <top style="thick">
          <color rgb="FF0070C0"/>
        </top>
        <bottom style="medium">
          <color rgb="FFD9D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</dxf>
    <dxf>
      <border outline="0">
        <bottom style="thick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FFFF"/>
        <name val="Roboto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0B05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/>
        <top style="medium">
          <color rgb="FFD9D9D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 style="medium">
          <color rgb="FFD9D9D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4" formatCode="0.00%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4" formatCode="0.00%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numFmt numFmtId="13" formatCode="0%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 style="medium">
          <color rgb="FFD9D9D9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 style="medium">
          <color rgb="FFD9D9D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 style="medium">
          <color rgb="FFD9D9D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Roboto"/>
        <scheme val="none"/>
      </font>
      <numFmt numFmtId="164" formatCode="#,##0.00\ &quot;€&quot;;[Red]\-#,##0.00\ &quot;€&quot;"/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 style="medium">
          <color rgb="FFD9D9D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fill>
        <patternFill patternType="solid">
          <fgColor indexed="64"/>
          <bgColor rgb="FFD9D9D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medium">
          <color rgb="FFD9D9D9"/>
        </right>
        <top style="medium">
          <color rgb="FFD9D9D9"/>
        </top>
        <bottom/>
      </border>
    </dxf>
    <dxf>
      <border outline="0">
        <top style="medium">
          <color rgb="FFD9D9D9"/>
        </top>
      </border>
    </dxf>
    <dxf>
      <border outline="0">
        <left style="thick">
          <color rgb="FF0070C0"/>
        </left>
        <right style="thick">
          <color rgb="FF0070C0"/>
        </right>
        <top style="thick">
          <color rgb="FF0070C0"/>
        </top>
        <bottom style="medium">
          <color rgb="FFD9D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Roboto"/>
        <scheme val="none"/>
      </font>
      <fill>
        <patternFill patternType="solid">
          <fgColor indexed="64"/>
          <bgColor rgb="FFD9D9D9"/>
        </patternFill>
      </fill>
      <alignment horizontal="center" vertical="center" textRotation="0" wrapText="1" indent="0" justifyLastLine="0" shrinkToFit="0" readingOrder="0"/>
    </dxf>
    <dxf>
      <border outline="0">
        <bottom style="thick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FFFF"/>
        <name val="Roboto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rgb="FFD9D9D9"/>
        </left>
        <right style="medium">
          <color rgb="FFD9D9D9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2" totalsRowShown="0" headerRowDxfId="31" dataDxfId="29" headerRowBorderDxfId="30" tableBorderDxfId="28" totalsRowBorderDxfId="27">
  <autoFilter ref="A1:K2" xr:uid="{00000000-0009-0000-0100-000001000000}"/>
  <tableColumns count="11">
    <tableColumn id="1" xr3:uid="{00000000-0010-0000-0000-000001000000}" name="Article" dataDxfId="26"/>
    <tableColumn id="2" xr3:uid="{00000000-0010-0000-0000-000002000000}" name="Prix achat" dataDxfId="25"/>
    <tableColumn id="3" xr3:uid="{00000000-0010-0000-0000-000003000000}" name="Cout broderie" dataDxfId="24"/>
    <tableColumn id="4" xr3:uid="{00000000-0010-0000-0000-000004000000}" name="Bénéfice" dataDxfId="23"/>
    <tableColumn id="5" xr3:uid="{00000000-0010-0000-0000-000005000000}" name="Etat" dataDxfId="22"/>
    <tableColumn id="6" xr3:uid="{00000000-0010-0000-0000-000006000000}" name="CB" dataDxfId="21"/>
    <tableColumn id="7" xr3:uid="{00000000-0010-0000-0000-000007000000}" name="Etat % + Cb" dataDxfId="20">
      <calculatedColumnFormula>Tableau1[Etat]+Tableau1[CB]</calculatedColumnFormula>
    </tableColumn>
    <tableColumn id="8" xr3:uid="{00000000-0010-0000-0000-000008000000}" name="CB 2" dataDxfId="19"/>
    <tableColumn id="9" xr3:uid="{00000000-0010-0000-0000-000009000000}" name="Fourniture" dataDxfId="18">
      <calculatedColumnFormula>Tableau1[Prix achat]+Tableau1[Cout broderie]+Tableau1[Bénéfice]+Tableau1[CB 2]</calculatedColumnFormula>
    </tableColumn>
    <tableColumn id="10" xr3:uid="{00000000-0010-0000-0000-00000A000000}" name="Etat1" dataDxfId="17">
      <calculatedColumnFormula>Tableau1[Prix de revient]-Tableau1[Fourniture]</calculatedColumnFormula>
    </tableColumn>
    <tableColumn id="11" xr3:uid="{00000000-0010-0000-0000-00000B000000}" name="Prix de revient" dataDxfId="16">
      <calculatedColumnFormula>Tableau1[Fourniture]/(1-Tableau1[Etat % + Cb])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5:K6" totalsRowShown="0" headerRowDxfId="15" dataDxfId="13" headerRowBorderDxfId="14" tableBorderDxfId="12" totalsRowBorderDxfId="11">
  <autoFilter ref="A5:K6" xr:uid="{00000000-0009-0000-0100-000002000000}"/>
  <tableColumns count="11">
    <tableColumn id="1" xr3:uid="{00000000-0010-0000-0100-000001000000}" name="Article" dataDxfId="10"/>
    <tableColumn id="2" xr3:uid="{00000000-0010-0000-0100-000002000000}" name="Prix achat" dataDxfId="9"/>
    <tableColumn id="3" xr3:uid="{00000000-0010-0000-0100-000003000000}" name="Cout broderie" dataDxfId="8"/>
    <tableColumn id="4" xr3:uid="{00000000-0010-0000-0100-000004000000}" name="Bénéfice" dataDxfId="7">
      <calculatedColumnFormula array="1">Tableau13[[#This Row],[Prix de revient]]*(1-(Tableau13[[#This Row],[Etat % + Cb]]))-Tableau13[Prix achat]-Tableau13[CB 2]-Tableau13[Cout broderie]</calculatedColumnFormula>
    </tableColumn>
    <tableColumn id="5" xr3:uid="{00000000-0010-0000-0100-000005000000}" name="Etat" dataDxfId="6"/>
    <tableColumn id="6" xr3:uid="{00000000-0010-0000-0100-000006000000}" name="CB" dataDxfId="5"/>
    <tableColumn id="7" xr3:uid="{00000000-0010-0000-0100-000007000000}" name="Etat % + Cb" dataDxfId="4">
      <calculatedColumnFormula>Tableau13[Etat]+Tableau13[CB]</calculatedColumnFormula>
    </tableColumn>
    <tableColumn id="8" xr3:uid="{00000000-0010-0000-0100-000008000000}" name="CB 2" dataDxfId="3"/>
    <tableColumn id="9" xr3:uid="{00000000-0010-0000-0100-000009000000}" name="Fourniture" dataDxfId="2">
      <calculatedColumnFormula>Tableau13[Prix achat]+Tableau13[Cout broderie]+Tableau13[[#This Row],[Bénéfice]]+Tableau13[CB 2]</calculatedColumnFormula>
    </tableColumn>
    <tableColumn id="10" xr3:uid="{00000000-0010-0000-0100-00000A000000}" name="Etat1" dataDxfId="1">
      <calculatedColumnFormula>Tableau13[Prix de revient]-Tableau13[Fourniture]</calculatedColumnFormula>
    </tableColumn>
    <tableColumn id="11" xr3:uid="{00000000-0010-0000-0100-00000B000000}" name="Prix de revi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"/>
  <sheetViews>
    <sheetView tabSelected="1" workbookViewId="0">
      <selection activeCell="D6" sqref="D6"/>
    </sheetView>
  </sheetViews>
  <sheetFormatPr defaultColWidth="11.42578125" defaultRowHeight="15" x14ac:dyDescent="0.25"/>
  <cols>
    <col min="1" max="1" width="13.85546875" bestFit="1" customWidth="1"/>
    <col min="2" max="2" width="12.5703125" bestFit="1" customWidth="1"/>
    <col min="3" max="3" width="16" bestFit="1" customWidth="1"/>
    <col min="4" max="4" width="16.7109375" bestFit="1" customWidth="1"/>
    <col min="5" max="5" width="10.5703125" bestFit="1" customWidth="1"/>
    <col min="6" max="6" width="9.42578125" bestFit="1" customWidth="1"/>
    <col min="7" max="7" width="15.28515625" bestFit="1" customWidth="1"/>
    <col min="8" max="8" width="11.5703125" bestFit="1" customWidth="1"/>
    <col min="9" max="9" width="14.7109375" bestFit="1" customWidth="1"/>
    <col min="10" max="10" width="12" bestFit="1" customWidth="1"/>
    <col min="11" max="11" width="14.28515625" bestFit="1" customWidth="1"/>
    <col min="12" max="12" width="20.7109375" customWidth="1"/>
  </cols>
  <sheetData>
    <row r="1" spans="1:11" ht="38.2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</row>
    <row r="2" spans="1:11" ht="19.5" thickTop="1" x14ac:dyDescent="0.25">
      <c r="A2" s="4" t="s">
        <v>11</v>
      </c>
      <c r="B2" s="8">
        <v>24</v>
      </c>
      <c r="C2" s="8">
        <v>3</v>
      </c>
      <c r="D2" s="9">
        <v>5</v>
      </c>
      <c r="E2" s="6">
        <v>0.13</v>
      </c>
      <c r="F2" s="7">
        <v>2.5000000000000001E-2</v>
      </c>
      <c r="G2" s="7">
        <f>Tableau1[Etat]+Tableau1[CB]</f>
        <v>0.155</v>
      </c>
      <c r="H2" s="5">
        <v>0.25</v>
      </c>
      <c r="I2" s="5">
        <f>Tableau1[Prix achat]+Tableau1[Cout broderie]+Tableau1[Bénéfice]+Tableau1[CB 2]</f>
        <v>32.25</v>
      </c>
      <c r="J2" s="5">
        <f>Tableau1[Prix de revient]-Tableau1[Fourniture]</f>
        <v>5.915680473372781</v>
      </c>
      <c r="K2" s="10">
        <f>Tableau1[Fourniture]/(1-Tableau1[Etat % + Cb])</f>
        <v>38.165680473372781</v>
      </c>
    </row>
    <row r="5" spans="1:11" ht="38.25" thickBot="1" x14ac:dyDescent="0.3">
      <c r="A5" s="1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2" t="s">
        <v>6</v>
      </c>
      <c r="H5" s="2" t="s">
        <v>7</v>
      </c>
      <c r="I5" s="2" t="s">
        <v>8</v>
      </c>
      <c r="J5" s="2" t="s">
        <v>9</v>
      </c>
      <c r="K5" s="3" t="s">
        <v>10</v>
      </c>
    </row>
    <row r="6" spans="1:11" ht="19.5" thickTop="1" x14ac:dyDescent="0.25">
      <c r="A6" s="4" t="s">
        <v>11</v>
      </c>
      <c r="B6" s="8">
        <v>24</v>
      </c>
      <c r="C6" s="8">
        <v>3</v>
      </c>
      <c r="D6" s="11" cm="1">
        <f t="array" ref="D6">Tableau13[[#This Row],[Prix de revient]]*(1-(Tableau13[[#This Row],[Etat % + Cb]]))-Tableau13[Prix achat]-Tableau13[CB 2]-Tableau13[Cout broderie]</f>
        <v>15</v>
      </c>
      <c r="E6" s="6">
        <v>0.13</v>
      </c>
      <c r="F6" s="7">
        <v>2.5000000000000001E-2</v>
      </c>
      <c r="G6" s="7">
        <f>Tableau13[Etat]+Tableau13[CB]</f>
        <v>0.155</v>
      </c>
      <c r="H6" s="5">
        <v>0.25</v>
      </c>
      <c r="I6" s="5">
        <f>Tableau13[Prix achat]+Tableau13[Cout broderie]+Tableau13[[#This Row],[Bénéfice]]+Tableau13[CB 2]</f>
        <v>42.25</v>
      </c>
      <c r="J6" s="5">
        <f>Tableau13[Prix de revient]-Tableau13[Fourniture]</f>
        <v>7.75</v>
      </c>
      <c r="K6" s="12">
        <v>50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Brode &amp; Coud</dc:creator>
  <cp:lastModifiedBy>h2so4</cp:lastModifiedBy>
  <dcterms:created xsi:type="dcterms:W3CDTF">2024-11-28T16:48:58Z</dcterms:created>
  <dcterms:modified xsi:type="dcterms:W3CDTF">2024-11-29T11:26:17Z</dcterms:modified>
</cp:coreProperties>
</file>