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B6394CE-6FF2-4799-8F3E-EF3BFEEC4479}" xr6:coauthVersionLast="47" xr6:coauthVersionMax="47" xr10:uidLastSave="{00000000-0000-0000-0000-000000000000}"/>
  <bookViews>
    <workbookView xWindow="-120" yWindow="-120" windowWidth="29040" windowHeight="15990" xr2:uid="{1ACAD08C-B061-48E9-9DC8-B47E1B0FBAD6}"/>
  </bookViews>
  <sheets>
    <sheet name="Courses" sheetId="1" r:id="rId1"/>
    <sheet name="parametr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4" i="1" l="1" a="1"/>
  <c r="AA4" i="1" s="1"/>
  <c r="AA5" i="1" a="1"/>
  <c r="AA5" i="1" s="1"/>
  <c r="AA6" i="1" a="1"/>
  <c r="AA6" i="1" s="1"/>
  <c r="AA7" i="1" a="1"/>
  <c r="AA7" i="1"/>
  <c r="AA8" i="1" a="1"/>
  <c r="AA8" i="1" s="1"/>
  <c r="AA9" i="1" a="1"/>
  <c r="AA9" i="1" s="1"/>
  <c r="AA10" i="1" a="1"/>
  <c r="AA10" i="1" s="1"/>
  <c r="AA11" i="1" a="1"/>
  <c r="AA11" i="1"/>
  <c r="AA12" i="1" a="1"/>
  <c r="AA12" i="1" s="1"/>
  <c r="AA13" i="1" a="1"/>
  <c r="AA13" i="1" s="1"/>
  <c r="AA14" i="1" a="1"/>
  <c r="AA14" i="1" s="1"/>
  <c r="AA15" i="1" a="1"/>
  <c r="AA15" i="1" s="1"/>
  <c r="AA16" i="1" a="1"/>
  <c r="AA16" i="1" s="1"/>
  <c r="AA17" i="1" a="1"/>
  <c r="AA17" i="1" s="1"/>
  <c r="AA18" i="1" a="1"/>
  <c r="AA18" i="1" s="1"/>
  <c r="AA19" i="1" a="1"/>
  <c r="AA19" i="1" s="1"/>
  <c r="AA20" i="1" a="1"/>
  <c r="AA20" i="1" s="1"/>
  <c r="AA21" i="1" a="1"/>
  <c r="AA21" i="1" s="1"/>
  <c r="AA22" i="1" a="1"/>
  <c r="AA22" i="1" s="1"/>
  <c r="AA3" i="1" a="1"/>
  <c r="AA3" i="1" s="1"/>
  <c r="V4" i="1" a="1"/>
  <c r="V4" i="1" s="1"/>
  <c r="V5" i="1" a="1"/>
  <c r="V5" i="1" s="1"/>
  <c r="V6" i="1" a="1"/>
  <c r="V6" i="1" s="1"/>
  <c r="V7" i="1" a="1"/>
  <c r="V7" i="1" s="1"/>
  <c r="V8" i="1" a="1"/>
  <c r="V8" i="1" s="1"/>
  <c r="V9" i="1" a="1"/>
  <c r="V9" i="1" s="1"/>
  <c r="V10" i="1" a="1"/>
  <c r="V10" i="1" s="1"/>
  <c r="V11" i="1" a="1"/>
  <c r="V11" i="1" s="1"/>
  <c r="V12" i="1" a="1"/>
  <c r="V12" i="1" s="1"/>
  <c r="V13" i="1" a="1"/>
  <c r="V13" i="1" s="1"/>
  <c r="V14" i="1" a="1"/>
  <c r="V14" i="1" s="1"/>
  <c r="V15" i="1" a="1"/>
  <c r="V15" i="1" s="1"/>
  <c r="V16" i="1" a="1"/>
  <c r="V16" i="1" s="1"/>
  <c r="V17" i="1" a="1"/>
  <c r="V17" i="1" s="1"/>
  <c r="V18" i="1" a="1"/>
  <c r="V18" i="1" s="1"/>
  <c r="V19" i="1" a="1"/>
  <c r="V19" i="1" s="1"/>
  <c r="V20" i="1" a="1"/>
  <c r="V20" i="1" s="1"/>
  <c r="V21" i="1" a="1"/>
  <c r="V21" i="1" s="1"/>
  <c r="V22" i="1" a="1"/>
  <c r="V22" i="1" s="1"/>
  <c r="V3" i="1" a="1"/>
  <c r="V3" i="1" s="1"/>
  <c r="W3" i="1" l="1"/>
  <c r="X3" i="1" s="1"/>
  <c r="W15" i="1"/>
  <c r="X15" i="1" s="1"/>
  <c r="W12" i="1"/>
  <c r="X12" i="1" s="1"/>
  <c r="W11" i="1"/>
  <c r="X11" i="1" s="1"/>
  <c r="W21" i="1"/>
  <c r="X21" i="1" s="1"/>
  <c r="W4" i="1"/>
  <c r="X4" i="1" s="1"/>
  <c r="W10" i="1"/>
  <c r="X10" i="1" s="1"/>
  <c r="W20" i="1"/>
  <c r="X20" i="1" s="1"/>
  <c r="W17" i="1"/>
  <c r="X17" i="1" s="1"/>
  <c r="W9" i="1"/>
  <c r="X9" i="1" s="1"/>
  <c r="W19" i="1"/>
  <c r="X19" i="1" s="1"/>
  <c r="W22" i="1"/>
  <c r="X22" i="1" s="1"/>
  <c r="W16" i="1"/>
  <c r="X16" i="1" s="1"/>
  <c r="W8" i="1"/>
  <c r="X8" i="1" s="1"/>
  <c r="W18" i="1"/>
  <c r="X18" i="1" s="1"/>
  <c r="W7" i="1"/>
  <c r="X7" i="1" s="1"/>
  <c r="W13" i="1"/>
  <c r="X13" i="1" s="1"/>
  <c r="W14" i="1"/>
  <c r="X14" i="1" s="1"/>
  <c r="W6" i="1"/>
  <c r="X6" i="1" s="1"/>
  <c r="W5" i="1"/>
  <c r="X5" i="1" s="1"/>
  <c r="AB14" i="1" l="1"/>
  <c r="AB21" i="1"/>
  <c r="AB8" i="1"/>
  <c r="AB15" i="1"/>
  <c r="AB22" i="1"/>
  <c r="AB9" i="1"/>
  <c r="AB3" i="1"/>
  <c r="AB10" i="1"/>
  <c r="AB16" i="1"/>
  <c r="AB4" i="1"/>
  <c r="AB11" i="1"/>
  <c r="AB17" i="1"/>
  <c r="AB5" i="1"/>
  <c r="AB18" i="1"/>
  <c r="AB7" i="1"/>
  <c r="AB13" i="1"/>
  <c r="AB20" i="1"/>
  <c r="AB6" i="1"/>
  <c r="AB12" i="1"/>
  <c r="AB19" i="1"/>
  <c r="Z22" i="1" l="1"/>
  <c r="Z5" i="1"/>
  <c r="Z10" i="1"/>
  <c r="Z3" i="1"/>
  <c r="Z18" i="1"/>
  <c r="Z9" i="1"/>
  <c r="Z13" i="1"/>
  <c r="Z19" i="1"/>
  <c r="Z17" i="1"/>
  <c r="Z15" i="1"/>
  <c r="Z7" i="1"/>
  <c r="Z11" i="1"/>
  <c r="Z8" i="1"/>
  <c r="Z12" i="1"/>
  <c r="Z6" i="1"/>
  <c r="Z4" i="1"/>
  <c r="Z21" i="1"/>
  <c r="Z20" i="1"/>
  <c r="Z16" i="1"/>
  <c r="Z1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<sst xmlns="http://schemas.openxmlformats.org/spreadsheetml/2006/main" count="49" uniqueCount="46">
  <si>
    <t>nom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</si>
  <si>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</si>
  <si>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</si>
  <si>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</si>
  <si>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</si>
  <si>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</si>
  <si>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</si>
  <si>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</si>
  <si>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</si>
  <si>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</si>
  <si>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</si>
  <si>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</si>
  <si>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</si>
  <si>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</si>
  <si>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</si>
  <si>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</si>
  <si>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</si>
  <si>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</si>
  <si>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</si>
  <si>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</si>
  <si>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</si>
  <si>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position</t>
  </si>
  <si>
    <t>points</t>
  </si>
  <si>
    <t>arrivée 
course 1</t>
  </si>
  <si>
    <t>arrivée 
course 2</t>
  </si>
  <si>
    <t>arrivée 
course 3</t>
  </si>
  <si>
    <t>arrivée 
course 4</t>
  </si>
  <si>
    <t>arrivée 
course 5</t>
  </si>
  <si>
    <t>arrivée 
course 6</t>
  </si>
  <si>
    <t>arrivée 
course 7</t>
  </si>
  <si>
    <t>arrivée 
course 8</t>
  </si>
  <si>
    <t>arrivée 
course 9</t>
  </si>
  <si>
    <t>arrivée 
course 10</t>
  </si>
  <si>
    <t>arrivée 
course 11</t>
  </si>
  <si>
    <t>arrivée 
course 12</t>
  </si>
  <si>
    <t>arrivée 
course 13</t>
  </si>
  <si>
    <t>arrivée 
course 14</t>
  </si>
  <si>
    <t>arrivée 
course 15</t>
  </si>
  <si>
    <t>arrivée 
course 16</t>
  </si>
  <si>
    <t>arrivée 
course 17</t>
  </si>
  <si>
    <t>arrivée 
course 18</t>
  </si>
  <si>
    <t>arrivée 
course 19</t>
  </si>
  <si>
    <t>arrivée 
course 20</t>
  </si>
  <si>
    <t>classement
général</t>
  </si>
  <si>
    <t>rang</t>
  </si>
  <si>
    <t>magic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</si>
</sst>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2" fillId="2" borderId="1" xfId="0" applyFont="1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0" fontId="1" fillId="2" borderId="2" xfId="0" applyFont="1" applyFill="1" applyBorder="1" applyAlignment="1">
      <alignment wrapText="1"/>
    </xf>
    <xf numFmtId="0" fontId="1" fillId="2" borderId="0" xfId="0" applyFont="1" applyFill="1" applyBorder="1" applyAlignment="1">
      <alignment wrapText="1"/>
    </xf>
    <xf numFmtId="0" fontId="0" fillId="0" borderId="0" xfId="0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53C138-082E-4FBF-98C3-4D3DAB827A65}" name="Table1" displayName="Table1" ref="A1:B11" totalsRowShown="0">
  <autoFilter ref="A1:B11" xr:uid="{4453C138-082E-4FBF-98C3-4D3DAB827A65}"/>
  <tableColumns count="2">
    <tableColumn id="1" xr3:uid="{AA97CB66-58C5-4CB6-A9E6-7860FB3AEC4F}" name="position"/>
    <tableColumn id="2" xr3:uid="{7303350C-4B4E-4434-8B3C-50EC627776EF}" name="poin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A3E221-8B7A-4A55-9357-AA39A6D14E20}">
  <dimension ref="A2:AB22"/>
  <sheetViews>
    <sheetView tabSelected="1" workbookViewId="0">
      <selection activeCell="AA3" sqref="AA3"/>
    </sheetView>
  </sheetViews>
  <sheetFormatPr defaultRowHeight="15" x14ac:dyDescent="0.25"/>
  <cols>
    <col min="1" max="1" width="9.140625" bestFit="1" customWidth="1"/>
    <col min="2" max="21" width="10" customWidth="1"/>
    <col min="22" max="22" width="6.7109375" bestFit="1" customWidth="1"/>
    <col min="23" max="23" width="11.42578125" bestFit="1" customWidth="1"/>
    <col min="24" max="24" width="11.42578125" hidden="1" customWidth="1"/>
  </cols>
  <sheetData>
    <row r="2" spans="1:28" ht="29.25" customHeight="1" x14ac:dyDescent="0.25">
      <c r="A2" s="3" t="s">
        <v>0</v>
      </c>
      <c r="B2" s="4" t="s">
        <v>23</v>
      </c>
      <c r="C2" s="4" t="s">
        <v>24</v>
      </c>
      <c r="D2" s="4" t="s">
        <v>25</v>
      </c>
      <c r="E2" s="4" t="s">
        <v>26</v>
      </c>
      <c r="F2" s="4" t="s">
        <v>27</v>
      </c>
      <c r="G2" s="4" t="s">
        <v>28</v>
      </c>
      <c r="H2" s="4" t="s">
        <v>29</v>
      </c>
      <c r="I2" s="4" t="s">
        <v>30</v>
      </c>
      <c r="J2" s="4" t="s">
        <v>31</v>
      </c>
      <c r="K2" s="4" t="s">
        <v>32</v>
      </c>
      <c r="L2" s="4" t="s">
        <v>33</v>
      </c>
      <c r="M2" s="4" t="s">
        <v>34</v>
      </c>
      <c r="N2" s="4" t="s">
        <v>35</v>
      </c>
      <c r="O2" s="4" t="s">
        <v>36</v>
      </c>
      <c r="P2" s="4" t="s">
        <v>37</v>
      </c>
      <c r="Q2" s="4" t="s">
        <v>38</v>
      </c>
      <c r="R2" s="4" t="s">
        <v>39</v>
      </c>
      <c r="S2" s="4" t="s">
        <v>40</v>
      </c>
      <c r="T2" s="4" t="s">
        <v>41</v>
      </c>
      <c r="U2" s="4" t="s">
        <v>42</v>
      </c>
      <c r="V2" s="3" t="s">
        <v>22</v>
      </c>
      <c r="W2" s="4" t="s">
        <v>43</v>
      </c>
      <c r="X2" s="6" t="s">
        <v>45</v>
      </c>
      <c r="Z2" s="5" t="s">
        <v>44</v>
      </c>
      <c r="AA2" s="3" t="s">
        <v>0</v>
      </c>
      <c r="AB2" s="3" t="s">
        <v>22</v>
      </c>
    </row>
    <row r="3" spans="1:28" x14ac:dyDescent="0.25">
      <c r="A3" s="2" t="s">
        <v>1</v>
      </c>
      <c r="B3" s="1">
        <v>1</v>
      </c>
      <c r="C3" s="1">
        <v>2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 cm="1">
        <f t="array" ref="V3">SUMPRODUCT(IFERROR(INDEX(Table1[points],MATCH(Courses!$B$3:$T$22,Table1[position],0)),0)*(A3=Courses!$A$3:$A$22))</f>
        <v>43</v>
      </c>
      <c r="W3" s="1">
        <f>RANK(V3,$V$3:$V$22,0)</f>
        <v>1</v>
      </c>
      <c r="X3" s="7">
        <f>W3+ROW()/100</f>
        <v>1.03</v>
      </c>
      <c r="Z3" s="8">
        <f>RANK(AB3,$AB$3:$AB$22)</f>
        <v>1</v>
      </c>
      <c r="AA3" s="2" t="str" cm="1">
        <f t="array" ref="AA3">INDEX($A$3:$A$22,MATCH(ROW(A1),RANK($X$3:$X$22,$X$3:$X$22,1),0))</f>
        <v>joueur 1</v>
      </c>
      <c r="AB3" s="1">
        <f>INDEX($V$3:$V$22,MATCH(AA3,$A$3:$A$22,0))</f>
        <v>43</v>
      </c>
    </row>
    <row r="4" spans="1:28" x14ac:dyDescent="0.25">
      <c r="A4" s="2" t="s">
        <v>2</v>
      </c>
      <c r="B4" s="1">
        <v>2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 cm="1">
        <f t="array" ref="V4">SUMPRODUCT(IFERROR(INDEX(Table1[points],MATCH(Courses!$B$3:$T$22,Table1[position],0)),0)*(A4=Courses!$A$3:$A$22))</f>
        <v>18</v>
      </c>
      <c r="W4" s="1">
        <f>RANK(V4,$V$3:$V$22,0)</f>
        <v>4</v>
      </c>
      <c r="X4" s="7">
        <f t="shared" ref="X4:X22" si="0">W4+ROW()/100</f>
        <v>4.04</v>
      </c>
      <c r="Z4" s="8">
        <f>RANK(AB4,$AB$3:$AB$22)</f>
        <v>2</v>
      </c>
      <c r="AA4" s="2" t="str" cm="1">
        <f t="array" ref="AA4">INDEX($A$3:$A$22,MATCH(ROW(A2),RANK($X$3:$X$22,$X$3:$X$22,1),0))</f>
        <v>joueur 8</v>
      </c>
      <c r="AB4" s="1">
        <f t="shared" ref="AB4:AB22" si="1">INDEX($V$3:$V$22,MATCH(AA4,$A$3:$A$22,0))</f>
        <v>29</v>
      </c>
    </row>
    <row r="5" spans="1:28" x14ac:dyDescent="0.25">
      <c r="A5" s="2" t="s">
        <v>3</v>
      </c>
      <c r="B5" s="1">
        <v>3</v>
      </c>
      <c r="C5" s="1">
        <v>6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 cm="1">
        <f t="array" ref="V5">SUMPRODUCT(IFERROR(INDEX(Table1[points],MATCH(Courses!$B$3:$T$22,Table1[position],0)),0)*(A5=Courses!$A$3:$A$22))</f>
        <v>23</v>
      </c>
      <c r="W5" s="1">
        <f>RANK(V5,$V$3:$V$22,0)</f>
        <v>3</v>
      </c>
      <c r="X5" s="7">
        <f t="shared" si="0"/>
        <v>3.05</v>
      </c>
      <c r="Z5" s="8">
        <f t="shared" ref="Z5:Z22" si="2">RANK(AB5,$AB$3:$AB$22)</f>
        <v>3</v>
      </c>
      <c r="AA5" s="2" t="str" cm="1">
        <f t="array" ref="AA5">INDEX($A$3:$A$22,MATCH(ROW(A3),RANK($X$3:$X$22,$X$3:$X$22,1),0))</f>
        <v>joueur 3</v>
      </c>
      <c r="AB5" s="1">
        <f t="shared" si="1"/>
        <v>23</v>
      </c>
    </row>
    <row r="6" spans="1:28" x14ac:dyDescent="0.25">
      <c r="A6" s="2" t="s">
        <v>4</v>
      </c>
      <c r="B6" s="1">
        <v>4</v>
      </c>
      <c r="C6" s="1">
        <v>8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 cm="1">
        <f t="array" ref="V6">SUMPRODUCT(IFERROR(INDEX(Table1[points],MATCH(Courses!$B$3:$T$22,Table1[position],0)),0)*(A6=Courses!$A$3:$A$22))</f>
        <v>16</v>
      </c>
      <c r="W6" s="1">
        <f>RANK(V6,$V$3:$V$22,0)</f>
        <v>6</v>
      </c>
      <c r="X6" s="7">
        <f t="shared" si="0"/>
        <v>6.06</v>
      </c>
      <c r="Z6" s="8">
        <f t="shared" si="2"/>
        <v>4</v>
      </c>
      <c r="AA6" s="2" t="str" cm="1">
        <f t="array" ref="AA6">INDEX($A$3:$A$22,MATCH(ROW(A4),RANK($X$3:$X$22,$X$3:$X$22,1),0))</f>
        <v>joueur 2</v>
      </c>
      <c r="AB6" s="1">
        <f t="shared" si="1"/>
        <v>18</v>
      </c>
    </row>
    <row r="7" spans="1:28" x14ac:dyDescent="0.25">
      <c r="A7" s="2" t="s">
        <v>5</v>
      </c>
      <c r="B7" s="1">
        <v>5</v>
      </c>
      <c r="C7" s="1">
        <v>9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 cm="1">
        <f t="array" ref="V7">SUMPRODUCT(IFERROR(INDEX(Table1[points],MATCH(Courses!$B$3:$T$22,Table1[position],0)),0)*(A7=Courses!$A$3:$A$22))</f>
        <v>12</v>
      </c>
      <c r="W7" s="1">
        <f>RANK(V7,$V$3:$V$22,0)</f>
        <v>8</v>
      </c>
      <c r="X7" s="7">
        <f t="shared" si="0"/>
        <v>8.07</v>
      </c>
      <c r="Z7" s="8">
        <f t="shared" si="2"/>
        <v>5</v>
      </c>
      <c r="AA7" s="2" t="str" cm="1">
        <f t="array" ref="AA7">INDEX($A$3:$A$22,MATCH(ROW(A5),RANK($X$3:$X$22,$X$3:$X$22,1),0))</f>
        <v>joueur 9</v>
      </c>
      <c r="AB7" s="1">
        <f t="shared" si="1"/>
        <v>17</v>
      </c>
    </row>
    <row r="8" spans="1:28" x14ac:dyDescent="0.25">
      <c r="A8" s="2" t="s">
        <v>6</v>
      </c>
      <c r="B8" s="1">
        <v>6</v>
      </c>
      <c r="C8" s="1">
        <v>12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 cm="1">
        <f t="array" ref="V8">SUMPRODUCT(IFERROR(INDEX(Table1[points],MATCH(Courses!$B$3:$T$22,Table1[position],0)),0)*(A8=Courses!$A$3:$A$22))</f>
        <v>8</v>
      </c>
      <c r="W8" s="1">
        <f>RANK(V8,$V$3:$V$22,0)</f>
        <v>10</v>
      </c>
      <c r="X8" s="7">
        <f t="shared" si="0"/>
        <v>10.08</v>
      </c>
      <c r="Z8" s="8">
        <f t="shared" si="2"/>
        <v>6</v>
      </c>
      <c r="AA8" s="2" t="str" cm="1">
        <f t="array" ref="AA8">INDEX($A$3:$A$22,MATCH(ROW(A6),RANK($X$3:$X$22,$X$3:$X$22,1),0))</f>
        <v>joueur 4</v>
      </c>
      <c r="AB8" s="1">
        <f t="shared" si="1"/>
        <v>16</v>
      </c>
    </row>
    <row r="9" spans="1:28" x14ac:dyDescent="0.25">
      <c r="A9" s="2" t="s">
        <v>7</v>
      </c>
      <c r="B9" s="1">
        <v>7</v>
      </c>
      <c r="C9" s="1">
        <v>11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 cm="1">
        <f t="array" ref="V9">SUMPRODUCT(IFERROR(INDEX(Table1[points],MATCH(Courses!$B$3:$T$22,Table1[position],0)),0)*(A9=Courses!$A$3:$A$22))</f>
        <v>6</v>
      </c>
      <c r="W9" s="1">
        <f>RANK(V9,$V$3:$V$22,0)</f>
        <v>11</v>
      </c>
      <c r="X9" s="7">
        <f t="shared" si="0"/>
        <v>11.09</v>
      </c>
      <c r="Z9" s="8">
        <f t="shared" si="2"/>
        <v>7</v>
      </c>
      <c r="AA9" s="2" t="str" cm="1">
        <f t="array" ref="AA9">INDEX($A$3:$A$22,MATCH(ROW(A7),RANK($X$3:$X$22,$X$3:$X$22,1),0))</f>
        <v>joueur 10</v>
      </c>
      <c r="AB9" s="1">
        <f t="shared" si="1"/>
        <v>13</v>
      </c>
    </row>
    <row r="10" spans="1:28" x14ac:dyDescent="0.25">
      <c r="A10" s="2" t="s">
        <v>8</v>
      </c>
      <c r="B10" s="1">
        <v>8</v>
      </c>
      <c r="C10" s="1">
        <v>1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 cm="1">
        <f t="array" ref="V10">SUMPRODUCT(IFERROR(INDEX(Table1[points],MATCH(Courses!$B$3:$T$22,Table1[position],0)),0)*(A10=Courses!$A$3:$A$22))</f>
        <v>29</v>
      </c>
      <c r="W10" s="1">
        <f>RANK(V10,$V$3:$V$22,0)</f>
        <v>2</v>
      </c>
      <c r="X10" s="7">
        <f t="shared" si="0"/>
        <v>2.1</v>
      </c>
      <c r="Z10" s="8">
        <f t="shared" si="2"/>
        <v>8</v>
      </c>
      <c r="AA10" s="2" t="str" cm="1">
        <f t="array" ref="AA10">INDEX($A$3:$A$22,MATCH(ROW(A8),RANK($X$3:$X$22,$X$3:$X$22,1),0))</f>
        <v>joueur 5</v>
      </c>
      <c r="AB10" s="1">
        <f t="shared" si="1"/>
        <v>12</v>
      </c>
    </row>
    <row r="11" spans="1:28" x14ac:dyDescent="0.25">
      <c r="A11" s="2" t="s">
        <v>9</v>
      </c>
      <c r="B11" s="1">
        <v>9</v>
      </c>
      <c r="C11" s="1">
        <v>3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 cm="1">
        <f t="array" ref="V11">SUMPRODUCT(IFERROR(INDEX(Table1[points],MATCH(Courses!$B$3:$T$22,Table1[position],0)),0)*(A11=Courses!$A$3:$A$22))</f>
        <v>17</v>
      </c>
      <c r="W11" s="1">
        <f>RANK(V11,$V$3:$V$22,0)</f>
        <v>5</v>
      </c>
      <c r="X11" s="7">
        <f t="shared" si="0"/>
        <v>5.1100000000000003</v>
      </c>
      <c r="Z11" s="8">
        <f t="shared" si="2"/>
        <v>9</v>
      </c>
      <c r="AA11" s="2" t="str" cm="1">
        <f t="array" ref="AA11">INDEX($A$3:$A$22,MATCH(ROW(A9),RANK($X$3:$X$22,$X$3:$X$22,1),0))</f>
        <v>joueur 20</v>
      </c>
      <c r="AB11" s="1">
        <f t="shared" si="1"/>
        <v>10</v>
      </c>
    </row>
    <row r="12" spans="1:28" x14ac:dyDescent="0.25">
      <c r="A12" s="2" t="s">
        <v>10</v>
      </c>
      <c r="B12" s="1">
        <v>10</v>
      </c>
      <c r="C12" s="1">
        <v>4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 cm="1">
        <f t="array" ref="V12">SUMPRODUCT(IFERROR(INDEX(Table1[points],MATCH(Courses!$B$3:$T$22,Table1[position],0)),0)*(A12=Courses!$A$3:$A$22))</f>
        <v>13</v>
      </c>
      <c r="W12" s="1">
        <f>RANK(V12,$V$3:$V$22,0)</f>
        <v>7</v>
      </c>
      <c r="X12" s="7">
        <f t="shared" si="0"/>
        <v>7.12</v>
      </c>
      <c r="Z12" s="8">
        <f t="shared" si="2"/>
        <v>10</v>
      </c>
      <c r="AA12" s="2" t="str" cm="1">
        <f t="array" ref="AA12">INDEX($A$3:$A$22,MATCH(ROW(A10),RANK($X$3:$X$22,$X$3:$X$22,1),0))</f>
        <v>joueur 6</v>
      </c>
      <c r="AB12" s="1">
        <f t="shared" si="1"/>
        <v>8</v>
      </c>
    </row>
    <row r="13" spans="1:28" x14ac:dyDescent="0.25">
      <c r="A13" s="2" t="s">
        <v>11</v>
      </c>
      <c r="B13" s="1">
        <v>11</v>
      </c>
      <c r="C13" s="1">
        <v>7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 cm="1">
        <f t="array" ref="V13">SUMPRODUCT(IFERROR(INDEX(Table1[points],MATCH(Courses!$B$3:$T$22,Table1[position],0)),0)*(A13=Courses!$A$3:$A$22))</f>
        <v>6</v>
      </c>
      <c r="W13" s="1">
        <f>RANK(V13,$V$3:$V$22,0)</f>
        <v>11</v>
      </c>
      <c r="X13" s="7">
        <f t="shared" si="0"/>
        <v>11.13</v>
      </c>
      <c r="Z13" s="8">
        <f t="shared" si="2"/>
        <v>11</v>
      </c>
      <c r="AA13" s="2" t="str" cm="1">
        <f t="array" ref="AA13">INDEX($A$3:$A$22,MATCH(ROW(A11),RANK($X$3:$X$22,$X$3:$X$22,1),0))</f>
        <v>joueur 7</v>
      </c>
      <c r="AB13" s="1">
        <f t="shared" si="1"/>
        <v>6</v>
      </c>
    </row>
    <row r="14" spans="1:28" x14ac:dyDescent="0.25">
      <c r="A14" s="2" t="s">
        <v>12</v>
      </c>
      <c r="B14" s="1">
        <v>12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 cm="1">
        <f t="array" ref="V14">SUMPRODUCT(IFERROR(INDEX(Table1[points],MATCH(Courses!$B$3:$T$22,Table1[position],0)),0)*(A14=Courses!$A$3:$A$22))</f>
        <v>0</v>
      </c>
      <c r="W14" s="1">
        <f>RANK(V14,$V$3:$V$22,0)</f>
        <v>14</v>
      </c>
      <c r="X14" s="7">
        <f t="shared" si="0"/>
        <v>14.14</v>
      </c>
      <c r="Z14" s="8">
        <f t="shared" si="2"/>
        <v>11</v>
      </c>
      <c r="AA14" s="2" t="str" cm="1">
        <f t="array" ref="AA14">INDEX($A$3:$A$22,MATCH(ROW(A12),RANK($X$3:$X$22,$X$3:$X$22,1),0))</f>
        <v>joueur 11</v>
      </c>
      <c r="AB14" s="1">
        <f t="shared" si="1"/>
        <v>6</v>
      </c>
    </row>
    <row r="15" spans="1:28" x14ac:dyDescent="0.25">
      <c r="A15" s="2" t="s">
        <v>13</v>
      </c>
      <c r="B15" s="1">
        <v>13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 cm="1">
        <f t="array" ref="V15">SUMPRODUCT(IFERROR(INDEX(Table1[points],MATCH(Courses!$B$3:$T$22,Table1[position],0)),0)*(A15=Courses!$A$3:$A$22))</f>
        <v>0</v>
      </c>
      <c r="W15" s="1">
        <f>RANK(V15,$V$3:$V$22,0)</f>
        <v>14</v>
      </c>
      <c r="X15" s="7">
        <f t="shared" si="0"/>
        <v>14.15</v>
      </c>
      <c r="Z15" s="8">
        <f t="shared" si="2"/>
        <v>13</v>
      </c>
      <c r="AA15" s="2" t="str" cm="1">
        <f t="array" ref="AA15">INDEX($A$3:$A$22,MATCH(ROW(A13),RANK($X$3:$X$22,$X$3:$X$22,1),0))</f>
        <v>joueur 15</v>
      </c>
      <c r="AB15" s="1">
        <f t="shared" si="1"/>
        <v>1</v>
      </c>
    </row>
    <row r="16" spans="1:28" x14ac:dyDescent="0.25">
      <c r="A16" s="2" t="s">
        <v>14</v>
      </c>
      <c r="B16" s="1">
        <v>14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 cm="1">
        <f t="array" ref="V16">SUMPRODUCT(IFERROR(INDEX(Table1[points],MATCH(Courses!$B$3:$T$22,Table1[position],0)),0)*(A16=Courses!$A$3:$A$22))</f>
        <v>0</v>
      </c>
      <c r="W16" s="1">
        <f>RANK(V16,$V$3:$V$22,0)</f>
        <v>14</v>
      </c>
      <c r="X16" s="7">
        <f t="shared" si="0"/>
        <v>14.16</v>
      </c>
      <c r="Z16" s="8">
        <f t="shared" si="2"/>
        <v>14</v>
      </c>
      <c r="AA16" s="2" t="str" cm="1">
        <f t="array" ref="AA16">INDEX($A$3:$A$22,MATCH(ROW(A14),RANK($X$3:$X$22,$X$3:$X$22,1),0))</f>
        <v>joueur 12</v>
      </c>
      <c r="AB16" s="1">
        <f t="shared" si="1"/>
        <v>0</v>
      </c>
    </row>
    <row r="17" spans="1:28" x14ac:dyDescent="0.25">
      <c r="A17" s="2" t="s">
        <v>15</v>
      </c>
      <c r="B17" s="1">
        <v>15</v>
      </c>
      <c r="C17" s="1">
        <v>10</v>
      </c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 cm="1">
        <f t="array" ref="V17">SUMPRODUCT(IFERROR(INDEX(Table1[points],MATCH(Courses!$B$3:$T$22,Table1[position],0)),0)*(A17=Courses!$A$3:$A$22))</f>
        <v>1</v>
      </c>
      <c r="W17" s="1">
        <f>RANK(V17,$V$3:$V$22,0)</f>
        <v>13</v>
      </c>
      <c r="X17" s="7">
        <f t="shared" si="0"/>
        <v>13.17</v>
      </c>
      <c r="Z17" s="8">
        <f t="shared" si="2"/>
        <v>14</v>
      </c>
      <c r="AA17" s="2" t="str" cm="1">
        <f t="array" ref="AA17">INDEX($A$3:$A$22,MATCH(ROW(A15),RANK($X$3:$X$22,$X$3:$X$22,1),0))</f>
        <v>joueur 13</v>
      </c>
      <c r="AB17" s="1">
        <f t="shared" si="1"/>
        <v>0</v>
      </c>
    </row>
    <row r="18" spans="1:28" x14ac:dyDescent="0.25">
      <c r="A18" s="2" t="s">
        <v>16</v>
      </c>
      <c r="B18" s="1">
        <v>16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 cm="1">
        <f t="array" ref="V18">SUMPRODUCT(IFERROR(INDEX(Table1[points],MATCH(Courses!$B$3:$T$22,Table1[position],0)),0)*(A18=Courses!$A$3:$A$22))</f>
        <v>0</v>
      </c>
      <c r="W18" s="1">
        <f>RANK(V18,$V$3:$V$22,0)</f>
        <v>14</v>
      </c>
      <c r="X18" s="7">
        <f t="shared" si="0"/>
        <v>14.18</v>
      </c>
      <c r="Z18" s="8">
        <f t="shared" si="2"/>
        <v>14</v>
      </c>
      <c r="AA18" s="2" t="str" cm="1">
        <f t="array" ref="AA18">INDEX($A$3:$A$22,MATCH(ROW(A16),RANK($X$3:$X$22,$X$3:$X$22,1),0))</f>
        <v>joueur 14</v>
      </c>
      <c r="AB18" s="1">
        <f t="shared" si="1"/>
        <v>0</v>
      </c>
    </row>
    <row r="19" spans="1:28" x14ac:dyDescent="0.25">
      <c r="A19" s="2" t="s">
        <v>17</v>
      </c>
      <c r="B19" s="1">
        <v>17</v>
      </c>
      <c r="C19" s="1">
        <v>13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 cm="1">
        <f t="array" ref="V19">SUMPRODUCT(IFERROR(INDEX(Table1[points],MATCH(Courses!$B$3:$T$22,Table1[position],0)),0)*(A19=Courses!$A$3:$A$22))</f>
        <v>0</v>
      </c>
      <c r="W19" s="1">
        <f>RANK(V19,$V$3:$V$22,0)</f>
        <v>14</v>
      </c>
      <c r="X19" s="7">
        <f t="shared" si="0"/>
        <v>14.19</v>
      </c>
      <c r="Z19" s="8">
        <f t="shared" si="2"/>
        <v>14</v>
      </c>
      <c r="AA19" s="2" t="str" cm="1">
        <f t="array" ref="AA19">INDEX($A$3:$A$22,MATCH(ROW(A17),RANK($X$3:$X$22,$X$3:$X$22,1),0))</f>
        <v>joueur 16</v>
      </c>
      <c r="AB19" s="1">
        <f t="shared" si="1"/>
        <v>0</v>
      </c>
    </row>
    <row r="20" spans="1:28" x14ac:dyDescent="0.25">
      <c r="A20" s="2" t="s">
        <v>18</v>
      </c>
      <c r="B20" s="1">
        <v>18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 cm="1">
        <f t="array" ref="V20">SUMPRODUCT(IFERROR(INDEX(Table1[points],MATCH(Courses!$B$3:$T$22,Table1[position],0)),0)*(A20=Courses!$A$3:$A$22))</f>
        <v>0</v>
      </c>
      <c r="W20" s="1">
        <f>RANK(V20,$V$3:$V$22,0)</f>
        <v>14</v>
      </c>
      <c r="X20" s="7">
        <f t="shared" si="0"/>
        <v>14.2</v>
      </c>
      <c r="Z20" s="8">
        <f t="shared" si="2"/>
        <v>14</v>
      </c>
      <c r="AA20" s="2" t="str" cm="1">
        <f t="array" ref="AA20">INDEX($A$3:$A$22,MATCH(ROW(A18),RANK($X$3:$X$22,$X$3:$X$22,1),0))</f>
        <v>joueur 17</v>
      </c>
      <c r="AB20" s="1">
        <f t="shared" si="1"/>
        <v>0</v>
      </c>
    </row>
    <row r="21" spans="1:28" x14ac:dyDescent="0.25">
      <c r="A21" s="2" t="s">
        <v>19</v>
      </c>
      <c r="B21" s="1"/>
      <c r="C21" s="1">
        <v>14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 cm="1">
        <f t="array" ref="V21">SUMPRODUCT(IFERROR(INDEX(Table1[points],MATCH(Courses!$B$3:$T$22,Table1[position],0)),0)*(A21=Courses!$A$3:$A$22))</f>
        <v>0</v>
      </c>
      <c r="W21" s="1">
        <f>RANK(V21,$V$3:$V$22,0)</f>
        <v>14</v>
      </c>
      <c r="X21" s="7">
        <f t="shared" si="0"/>
        <v>14.21</v>
      </c>
      <c r="Z21" s="8">
        <f t="shared" si="2"/>
        <v>14</v>
      </c>
      <c r="AA21" s="2" t="str" cm="1">
        <f t="array" ref="AA21">INDEX($A$3:$A$22,MATCH(ROW(A19),RANK($X$3:$X$22,$X$3:$X$22,1),0))</f>
        <v>joueur 18</v>
      </c>
      <c r="AB21" s="1">
        <f t="shared" si="1"/>
        <v>0</v>
      </c>
    </row>
    <row r="22" spans="1:28" x14ac:dyDescent="0.25">
      <c r="A22" s="2" t="s">
        <v>20</v>
      </c>
      <c r="B22" s="1"/>
      <c r="C22" s="1">
        <v>5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 cm="1">
        <f t="array" ref="V22">SUMPRODUCT(IFERROR(INDEX(Table1[points],MATCH(Courses!$B$3:$T$22,Table1[position],0)),0)*(A22=Courses!$A$3:$A$22))</f>
        <v>10</v>
      </c>
      <c r="W22" s="1">
        <f>RANK(V22,$V$3:$V$22,0)</f>
        <v>9</v>
      </c>
      <c r="X22" s="7">
        <f t="shared" si="0"/>
        <v>9.2200000000000006</v>
      </c>
      <c r="Z22" s="8">
        <f t="shared" si="2"/>
        <v>14</v>
      </c>
      <c r="AA22" s="2" t="str" cm="1">
        <f t="array" ref="AA22">INDEX($A$3:$A$22,MATCH(ROW(A20),RANK($X$3:$X$22,$X$3:$X$22,1),0))</f>
        <v>joueur 19</v>
      </c>
      <c r="AB22" s="1">
        <f t="shared" si="1"/>
        <v>0</v>
      </c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7096F0-C477-47FA-B8EF-5952875D4785}">
  <dimension ref="A1:B11"/>
  <sheetViews>
    <sheetView workbookViewId="0">
      <selection activeCell="E30" sqref="E30"/>
    </sheetView>
  </sheetViews>
  <sheetFormatPr defaultRowHeight="15" x14ac:dyDescent="0.25"/>
  <cols>
    <col min="1" max="1" width="10.42578125" customWidth="1"/>
  </cols>
  <sheetData>
    <row r="1" spans="1:2" x14ac:dyDescent="0.25">
      <c r="A1" t="s">
        <v>21</v>
      </c>
      <c r="B1" t="s">
        <v>22</v>
      </c>
    </row>
    <row r="2" spans="1:2" x14ac:dyDescent="0.25">
      <c r="A2">
        <v>1</v>
      </c>
      <c r="B2">
        <v>25</v>
      </c>
    </row>
    <row r="3" spans="1:2" x14ac:dyDescent="0.25">
      <c r="A3">
        <v>2</v>
      </c>
      <c r="B3">
        <v>18</v>
      </c>
    </row>
    <row r="4" spans="1:2" x14ac:dyDescent="0.25">
      <c r="A4">
        <v>3</v>
      </c>
      <c r="B4">
        <v>15</v>
      </c>
    </row>
    <row r="5" spans="1:2" x14ac:dyDescent="0.25">
      <c r="A5">
        <v>4</v>
      </c>
      <c r="B5">
        <v>12</v>
      </c>
    </row>
    <row r="6" spans="1:2" x14ac:dyDescent="0.25">
      <c r="A6">
        <v>5</v>
      </c>
      <c r="B6">
        <v>10</v>
      </c>
    </row>
    <row r="7" spans="1:2" x14ac:dyDescent="0.25">
      <c r="A7">
        <v>6</v>
      </c>
      <c r="B7">
        <v>8</v>
      </c>
    </row>
    <row r="8" spans="1:2" x14ac:dyDescent="0.25">
      <c r="A8">
        <v>7</v>
      </c>
      <c r="B8">
        <v>6</v>
      </c>
    </row>
    <row r="9" spans="1:2" x14ac:dyDescent="0.25">
      <c r="A9">
        <v>8</v>
      </c>
      <c r="B9">
        <v>4</v>
      </c>
    </row>
    <row r="10" spans="1:2" x14ac:dyDescent="0.25">
      <c r="A10">
        <v>9</v>
      </c>
      <c r="B10">
        <v>2</v>
      </c>
    </row>
    <row r="11" spans="1:2" x14ac:dyDescent="0.25">
      <c r="A11">
        <v>10</v>
      </c>
      <c r="B11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Courses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2024-11-12T11:40:45Z</dcterms:created>
  <dcterms:modified xsi:type="dcterms:W3CDTF">2024-11-12T12:13:13Z</dcterms:modified>
</cp:coreProperties>
</file>