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E1273CE-524C-4AD9-A2FB-B08C08DB2672}" xr6:coauthVersionLast="47" xr6:coauthVersionMax="47" xr10:uidLastSave="{00000000-0000-0000-0000-000000000000}"/>
  <bookViews>
    <workbookView xWindow="-120" yWindow="-120" windowWidth="29040" windowHeight="15990" tabRatio="764" xr2:uid="{0F402E94-4F91-48BD-8DF7-FF8BE7582FB4}"/>
  </bookViews>
  <sheets>
    <sheet name="Sommaire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3" i="1"/>
  <c r="B3" i="1" s="1"/>
  <c r="B2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2" i="1"/>
  <c r="E2" i="1" s="1"/>
  <c r="D3" i="1"/>
  <c r="F3" i="1" s="1"/>
  <c r="D4" i="1"/>
  <c r="F4" i="1" s="1"/>
  <c r="D5" i="1"/>
  <c r="F5" i="1" s="1"/>
  <c r="D6" i="1"/>
  <c r="F6" i="1" s="1"/>
  <c r="D7" i="1"/>
  <c r="B5" i="1" l="1"/>
  <c r="A6" i="1"/>
  <c r="B4" i="1"/>
  <c r="E4" i="1"/>
  <c r="E6" i="1"/>
  <c r="E3" i="1"/>
  <c r="E5" i="1"/>
  <c r="F2" i="1"/>
  <c r="A7" i="1" l="1"/>
  <c r="B6" i="1"/>
  <c r="B7" i="1" l="1"/>
  <c r="A8" i="1"/>
  <c r="B8" i="1" l="1"/>
  <c r="A9" i="1"/>
  <c r="B9" i="1" l="1"/>
  <c r="A10" i="1"/>
  <c r="B10" i="1" l="1"/>
  <c r="A11" i="1"/>
  <c r="A12" i="1" l="1"/>
  <c r="B11" i="1"/>
  <c r="A13" i="1" l="1"/>
  <c r="B12" i="1"/>
  <c r="A14" i="1" l="1"/>
  <c r="B13" i="1"/>
  <c r="A15" i="1" l="1"/>
  <c r="B14" i="1"/>
  <c r="B15" i="1" l="1"/>
  <c r="A16" i="1"/>
  <c r="B16" i="1" l="1"/>
  <c r="A17" i="1"/>
  <c r="B17" i="1" l="1"/>
  <c r="A18" i="1"/>
  <c r="B18" i="1" l="1"/>
  <c r="A19" i="1"/>
  <c r="A20" i="1" l="1"/>
  <c r="B19" i="1"/>
  <c r="A21" i="1" l="1"/>
  <c r="B20" i="1"/>
  <c r="A22" i="1" l="1"/>
  <c r="B21" i="1"/>
  <c r="A23" i="1" l="1"/>
  <c r="B22" i="1"/>
  <c r="B23" i="1" l="1"/>
  <c r="A24" i="1"/>
  <c r="B24" i="1" l="1"/>
  <c r="A25" i="1"/>
  <c r="B25" i="1" l="1"/>
  <c r="A26" i="1"/>
  <c r="B26" i="1" l="1"/>
  <c r="A27" i="1"/>
  <c r="A28" i="1" l="1"/>
  <c r="B27" i="1"/>
  <c r="A29" i="1" l="1"/>
  <c r="B28" i="1"/>
  <c r="A30" i="1" l="1"/>
  <c r="B29" i="1"/>
  <c r="B30" i="1" l="1"/>
  <c r="A31" i="1"/>
  <c r="B31" i="1" s="1"/>
</calcChain>
</file>

<file path=xl/sharedStrings.xml><?xml version="1.0" encoding="utf-8"?>
<sst xmlns="http://schemas.openxmlformats.org/spreadsheetml/2006/main" count="23" uniqueCount="18">
  <si>
    <t>date</t>
  </si>
  <si>
    <t>relevé</t>
  </si>
  <si>
    <t>niveau consommation</t>
  </si>
  <si>
    <t>faible</t>
  </si>
  <si>
    <t>moyenne</t>
  </si>
  <si>
    <t>consommation du jour</t>
  </si>
  <si>
    <t>consommation cumul</t>
  </si>
  <si>
    <t>élevée</t>
  </si>
  <si>
    <t>jour</t>
  </si>
  <si>
    <t>niveau</t>
  </si>
  <si>
    <t>Column1</t>
  </si>
  <si>
    <t>Row Labels</t>
  </si>
  <si>
    <t>Grand Total</t>
  </si>
  <si>
    <t>Mar</t>
  </si>
  <si>
    <t>Column Labels</t>
  </si>
  <si>
    <t>Sum of consommation du jour</t>
  </si>
  <si>
    <t>Average of consommation du jour</t>
  </si>
  <si>
    <t>Max of consommation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</si>
</sst>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7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">
    <dxf>
      <numFmt numFmtId="167" formatCode="dddd"/>
    </dxf>
    <dxf>
      <numFmt numFmtId="19" formatCode="dd/mm/yyyy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5359.415000925925" createdVersion="8" refreshedVersion="8" minRefreshableVersion="3" recordCount="30" xr:uid="{86CF2AC3-3FA7-473A-BA26-6ECC0794E267}">
  <cacheSource type="worksheet">
    <worksheetSource name="Table1"/>
  </cacheSource>
  <cacheFields count="8">
    <cacheField name="date" numFmtId="14">
      <sharedItems containsSemiMixedTypes="0" containsNonDate="0" containsDate="1" containsString="0" minDate="2024-03-03T00:00:00" maxDate="2024-04-02T00:00:00" count="30"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</sharedItems>
      <fieldGroup par="7"/>
    </cacheField>
    <cacheField name="jour" numFmtId="167">
      <sharedItems count="7">
        <s v="Sunday"/>
        <s v="Monday"/>
        <s v="Tuesday"/>
        <s v="Wednesday"/>
        <s v="Thursday"/>
        <s v="Friday"/>
        <s v="Saturday"/>
      </sharedItems>
    </cacheField>
    <cacheField name="relevé" numFmtId="0">
      <sharedItems containsString="0" containsBlank="1" containsNumber="1" minValue="0.47" maxValue="0.84299999999999997"/>
    </cacheField>
    <cacheField name="consommation du jour" numFmtId="0">
      <sharedItems containsMixedTypes="1" containsNumber="1" minValue="0" maxValue="0.19300000000000006"/>
    </cacheField>
    <cacheField name="consommation cumul" numFmtId="0">
      <sharedItems containsMixedTypes="1" containsNumber="1" minValue="0" maxValue="0.373"/>
    </cacheField>
    <cacheField name="niveau" numFmtId="0">
      <sharedItems count="4">
        <s v="faible"/>
        <s v="élevée"/>
        <s v="moyenne"/>
        <s v=""/>
      </sharedItems>
    </cacheField>
    <cacheField name="Days (date)" numFmtId="0" databaseField="0">
      <fieldGroup base="0">
        <rangePr groupBy="days" startDate="2024-03-03T00:00:00" endDate="2024-04-02T00:00:00"/>
        <groupItems count="368">
          <s v="&lt;03/03/2024"/>
          <s v="01-Jan"/>
          <s v="02-Jan"/>
          <s v="03-Jan"/>
          <s v="04-Jan"/>
          <s v="05-Jan"/>
          <s v="06-Jan"/>
          <s v="07-Jan"/>
          <s v="08-Jan"/>
          <s v="0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01-Feb"/>
          <s v="02-Feb"/>
          <s v="03-Feb"/>
          <s v="04-Feb"/>
          <s v="05-Feb"/>
          <s v="06-Feb"/>
          <s v="07-Feb"/>
          <s v="08-Feb"/>
          <s v="0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01-Mar"/>
          <s v="02-Mar"/>
          <s v="03-Mar"/>
          <s v="04-Mar"/>
          <s v="05-Mar"/>
          <s v="06-Mar"/>
          <s v="07-Mar"/>
          <s v="08-Mar"/>
          <s v="0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01-Apr"/>
          <s v="02-Apr"/>
          <s v="03-Apr"/>
          <s v="04-Apr"/>
          <s v="05-Apr"/>
          <s v="06-Apr"/>
          <s v="07-Apr"/>
          <s v="08-Apr"/>
          <s v="0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01-May"/>
          <s v="02-May"/>
          <s v="03-May"/>
          <s v="04-May"/>
          <s v="05-May"/>
          <s v="06-May"/>
          <s v="07-May"/>
          <s v="08-May"/>
          <s v="0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01-Jun"/>
          <s v="02-Jun"/>
          <s v="03-Jun"/>
          <s v="04-Jun"/>
          <s v="05-Jun"/>
          <s v="06-Jun"/>
          <s v="07-Jun"/>
          <s v="08-Jun"/>
          <s v="0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01-Jul"/>
          <s v="02-Jul"/>
          <s v="03-Jul"/>
          <s v="04-Jul"/>
          <s v="05-Jul"/>
          <s v="06-Jul"/>
          <s v="07-Jul"/>
          <s v="08-Jul"/>
          <s v="0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01-Aug"/>
          <s v="02-Aug"/>
          <s v="03-Aug"/>
          <s v="04-Aug"/>
          <s v="05-Aug"/>
          <s v="06-Aug"/>
          <s v="07-Aug"/>
          <s v="08-Aug"/>
          <s v="0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01-Sep"/>
          <s v="02-Sep"/>
          <s v="03-Sep"/>
          <s v="04-Sep"/>
          <s v="05-Sep"/>
          <s v="06-Sep"/>
          <s v="07-Sep"/>
          <s v="08-Sep"/>
          <s v="0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ec"/>
          <s v="02-Dec"/>
          <s v="03-Dec"/>
          <s v="04-Dec"/>
          <s v="05-Dec"/>
          <s v="06-Dec"/>
          <s v="07-Dec"/>
          <s v="08-Dec"/>
          <s v="0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02/04/2024"/>
        </groupItems>
      </fieldGroup>
    </cacheField>
    <cacheField name="Months (date)" numFmtId="0" databaseField="0">
      <fieldGroup base="0">
        <rangePr groupBy="months" startDate="2024-03-03T00:00:00" endDate="2024-04-02T00:00:00"/>
        <groupItems count="14">
          <s v="&lt;03/03/2024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2/04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  <n v="0.47"/>
    <n v="0"/>
    <n v="0"/>
    <x v="0"/>
  </r>
  <r>
    <x v="1"/>
    <x v="1"/>
    <n v="0.66300000000000003"/>
    <n v="0.19300000000000006"/>
    <n v="0.19300000000000006"/>
    <x v="1"/>
  </r>
  <r>
    <x v="2"/>
    <x v="2"/>
    <n v="0.755"/>
    <n v="9.1999999999999971E-2"/>
    <n v="0.28500000000000003"/>
    <x v="2"/>
  </r>
  <r>
    <x v="3"/>
    <x v="3"/>
    <n v="0.76700000000000002"/>
    <n v="1.2000000000000011E-2"/>
    <n v="0.29700000000000004"/>
    <x v="0"/>
  </r>
  <r>
    <x v="4"/>
    <x v="4"/>
    <n v="0.84299999999999997"/>
    <n v="7.5999999999999956E-2"/>
    <n v="0.373"/>
    <x v="2"/>
  </r>
  <r>
    <x v="5"/>
    <x v="5"/>
    <m/>
    <s v=""/>
    <s v=""/>
    <x v="3"/>
  </r>
  <r>
    <x v="6"/>
    <x v="6"/>
    <m/>
    <s v=""/>
    <s v=""/>
    <x v="3"/>
  </r>
  <r>
    <x v="7"/>
    <x v="0"/>
    <m/>
    <s v=""/>
    <s v=""/>
    <x v="3"/>
  </r>
  <r>
    <x v="8"/>
    <x v="1"/>
    <m/>
    <s v=""/>
    <s v=""/>
    <x v="3"/>
  </r>
  <r>
    <x v="9"/>
    <x v="2"/>
    <m/>
    <s v=""/>
    <s v=""/>
    <x v="3"/>
  </r>
  <r>
    <x v="10"/>
    <x v="3"/>
    <m/>
    <s v=""/>
    <s v=""/>
    <x v="3"/>
  </r>
  <r>
    <x v="11"/>
    <x v="4"/>
    <m/>
    <s v=""/>
    <s v=""/>
    <x v="3"/>
  </r>
  <r>
    <x v="12"/>
    <x v="5"/>
    <m/>
    <s v=""/>
    <s v=""/>
    <x v="3"/>
  </r>
  <r>
    <x v="13"/>
    <x v="6"/>
    <m/>
    <s v=""/>
    <s v=""/>
    <x v="3"/>
  </r>
  <r>
    <x v="14"/>
    <x v="0"/>
    <m/>
    <s v=""/>
    <s v=""/>
    <x v="3"/>
  </r>
  <r>
    <x v="15"/>
    <x v="1"/>
    <m/>
    <s v=""/>
    <s v=""/>
    <x v="3"/>
  </r>
  <r>
    <x v="16"/>
    <x v="2"/>
    <m/>
    <s v=""/>
    <s v=""/>
    <x v="3"/>
  </r>
  <r>
    <x v="17"/>
    <x v="3"/>
    <m/>
    <s v=""/>
    <s v=""/>
    <x v="3"/>
  </r>
  <r>
    <x v="18"/>
    <x v="4"/>
    <m/>
    <s v=""/>
    <s v=""/>
    <x v="3"/>
  </r>
  <r>
    <x v="19"/>
    <x v="5"/>
    <m/>
    <s v=""/>
    <s v=""/>
    <x v="3"/>
  </r>
  <r>
    <x v="20"/>
    <x v="6"/>
    <m/>
    <s v=""/>
    <s v=""/>
    <x v="3"/>
  </r>
  <r>
    <x v="21"/>
    <x v="0"/>
    <m/>
    <s v=""/>
    <s v=""/>
    <x v="3"/>
  </r>
  <r>
    <x v="22"/>
    <x v="1"/>
    <m/>
    <s v=""/>
    <s v=""/>
    <x v="3"/>
  </r>
  <r>
    <x v="23"/>
    <x v="2"/>
    <m/>
    <s v=""/>
    <s v=""/>
    <x v="3"/>
  </r>
  <r>
    <x v="24"/>
    <x v="3"/>
    <m/>
    <s v=""/>
    <s v=""/>
    <x v="3"/>
  </r>
  <r>
    <x v="25"/>
    <x v="4"/>
    <m/>
    <s v=""/>
    <s v=""/>
    <x v="3"/>
  </r>
  <r>
    <x v="26"/>
    <x v="5"/>
    <m/>
    <s v=""/>
    <s v=""/>
    <x v="3"/>
  </r>
  <r>
    <x v="27"/>
    <x v="6"/>
    <m/>
    <s v=""/>
    <s v=""/>
    <x v="3"/>
  </r>
  <r>
    <x v="28"/>
    <x v="0"/>
    <m/>
    <s v=""/>
    <s v=""/>
    <x v="3"/>
  </r>
  <r>
    <x v="29"/>
    <x v="1"/>
    <m/>
    <s v=""/>
    <s v="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A08B3DE-200A-4394-B4C0-41B2767751A6}" name="PivotTable1" cacheId="5" dataOnRows="1" dataPosition="0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8" indent="0" outline="1" outlineData="1" multipleFieldFilters="0">
  <location ref="I7:M14" firstHeaderRow="1" firstDataRow="2" firstDataCol="1"/>
  <pivotFields count="8">
    <pivotField axis="axisRow" numFmtId="14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>
      <items count="8">
        <item x="1"/>
        <item x="2"/>
        <item x="3"/>
        <item x="4"/>
        <item x="5"/>
        <item x="6"/>
        <item x="0"/>
        <item t="default"/>
      </items>
    </pivotField>
    <pivotField showAll="0"/>
    <pivotField dataField="1" showAll="0"/>
    <pivotField showAll="0"/>
    <pivotField axis="axisCol" showAll="0">
      <items count="5">
        <item h="1" x="3"/>
        <item x="1"/>
        <item x="0"/>
        <item x="2"/>
        <item t="default"/>
      </items>
    </pivotField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-2"/>
    <field x="7"/>
    <field x="6"/>
    <field x="0"/>
  </rowFields>
  <rowItems count="6">
    <i>
      <x/>
    </i>
    <i r="1">
      <x v="3"/>
    </i>
    <i i="1">
      <x v="1"/>
    </i>
    <i r="1" i="1">
      <x v="3"/>
    </i>
    <i i="2">
      <x v="2"/>
    </i>
    <i r="1" i="2">
      <x v="3"/>
    </i>
  </rowItems>
  <colFields count="1">
    <field x="5"/>
  </colFields>
  <colItems count="4">
    <i>
      <x v="1"/>
    </i>
    <i>
      <x v="2"/>
    </i>
    <i>
      <x v="3"/>
    </i>
    <i t="grand">
      <x/>
    </i>
  </colItems>
  <dataFields count="3">
    <dataField name="Sum of consommation du jour" fld="3" baseField="7" baseItem="3"/>
    <dataField name="Average of consommation du jour" fld="3" subtotal="average" baseField="7" baseItem="3"/>
    <dataField name="Max of consommation du jour" fld="3" subtotal="max" baseField="7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9C6DE5-394C-4FE3-B3B8-6FFA6770FD44}" name="Table1" displayName="Table1" ref="A1:F31" totalsRowShown="0">
  <autoFilter ref="A1:F31" xr:uid="{A49C6DE5-394C-4FE3-B3B8-6FFA6770FD44}"/>
  <tableColumns count="6">
    <tableColumn id="1" xr3:uid="{771D8C38-50CD-46C8-8CD9-A45ADB6B4496}" name="date" dataDxfId="1"/>
    <tableColumn id="2" xr3:uid="{6E58FB79-A093-42C5-8ED0-4BD2DE19438A}" name="jour" dataDxfId="0">
      <calculatedColumnFormula>TEXT(Table1[[#This Row],[date]],"dddd")</calculatedColumnFormula>
    </tableColumn>
    <tableColumn id="3" xr3:uid="{407FF870-9A33-47C0-A003-463CDED7C072}" name="relevé"/>
    <tableColumn id="4" xr3:uid="{C5601F4A-41D8-4CF9-A72C-9382A748E7EF}" name="consommation du jour">
      <calculatedColumnFormula>IF(C2&lt;&gt;"",IFERROR(C2-C1,0),"")</calculatedColumnFormula>
    </tableColumn>
    <tableColumn id="5" xr3:uid="{98B7890F-10D8-4A12-A93B-66CD75CC4706}" name="consommation cumul">
      <calculatedColumnFormula>IF(C2&lt;&gt;"",SUM($D$2:D2),"")</calculatedColumnFormula>
    </tableColumn>
    <tableColumn id="6" xr3:uid="{BCA46436-2D54-40E0-BF10-ADDCE98D2821}" name="niveau">
      <calculatedColumnFormula>IF(C2&lt;&gt;"",INDEX($L$2:$L$4,MATCH(D2,$K$2:$K$4,1)),"")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674619-2F8F-455E-9802-81F54872912C}" name="Table2" displayName="Table2" ref="K1:L4" totalsRowShown="0">
  <autoFilter ref="K1:L4" xr:uid="{B1674619-2F8F-455E-9802-81F54872912C}"/>
  <tableColumns count="2">
    <tableColumn id="1" xr3:uid="{2D696FFC-6F16-4DAA-8D72-DD957697501B}" name="niveau consommation"/>
    <tableColumn id="2" xr3:uid="{C22DC3B7-9A88-4529-B43F-E3742841532B}" name="Column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4EB49-892B-48A8-AA6C-132ABA9CF2CE}">
  <sheetPr codeName="Sheet1"/>
  <dimension ref="A1:M31"/>
  <sheetViews>
    <sheetView tabSelected="1" workbookViewId="0">
      <selection activeCell="I7" sqref="I7"/>
    </sheetView>
  </sheetViews>
  <sheetFormatPr defaultColWidth="11.42578125" defaultRowHeight="15" x14ac:dyDescent="0.25"/>
  <cols>
    <col min="4" max="4" width="23" customWidth="1"/>
    <col min="5" max="5" width="22.140625" customWidth="1"/>
    <col min="9" max="9" width="33.42578125" bestFit="1" customWidth="1"/>
    <col min="10" max="10" width="16.28515625" bestFit="1" customWidth="1"/>
    <col min="11" max="11" width="6.140625" bestFit="1" customWidth="1"/>
    <col min="12" max="12" width="9.42578125" bestFit="1" customWidth="1"/>
    <col min="13" max="13" width="11.28515625" bestFit="1" customWidth="1"/>
    <col min="14" max="14" width="6.140625" bestFit="1" customWidth="1"/>
    <col min="15" max="15" width="9.42578125" bestFit="1" customWidth="1"/>
    <col min="16" max="16" width="28" bestFit="1" customWidth="1"/>
    <col min="17" max="17" width="6.140625" bestFit="1" customWidth="1"/>
    <col min="18" max="18" width="9.42578125" bestFit="1" customWidth="1"/>
    <col min="19" max="19" width="33" bestFit="1" customWidth="1"/>
    <col min="20" max="20" width="36.5703125" bestFit="1" customWidth="1"/>
    <col min="21" max="21" width="33" bestFit="1" customWidth="1"/>
  </cols>
  <sheetData>
    <row r="1" spans="1:13" x14ac:dyDescent="0.25">
      <c r="A1" t="s">
        <v>0</v>
      </c>
      <c r="B1" t="s">
        <v>8</v>
      </c>
      <c r="C1" t="s">
        <v>1</v>
      </c>
      <c r="D1" t="s">
        <v>5</v>
      </c>
      <c r="E1" t="s">
        <v>6</v>
      </c>
      <c r="F1" t="s">
        <v>9</v>
      </c>
      <c r="K1" t="s">
        <v>2</v>
      </c>
      <c r="L1" t="s">
        <v>10</v>
      </c>
    </row>
    <row r="2" spans="1:13" x14ac:dyDescent="0.25">
      <c r="A2" s="2">
        <v>45354</v>
      </c>
      <c r="B2" s="1" t="str">
        <f>TEXT(Table1[[#This Row],[date]],"dddd")</f>
        <v>Sunday</v>
      </c>
      <c r="C2">
        <v>0.47</v>
      </c>
      <c r="D2">
        <f t="shared" ref="D2:D31" si="0">IF(C2&lt;&gt;"",IFERROR(C2-C1,0),"")</f>
        <v>0</v>
      </c>
      <c r="E2">
        <f>SUM($D$2:D2)</f>
        <v>0</v>
      </c>
      <c r="F2" t="str">
        <f t="shared" ref="F2:F31" si="1">IF(C2&lt;&gt;"",INDEX($L$2:$L$4,MATCH(D2,$K$2:$K$4,1)),"")</f>
        <v>faible</v>
      </c>
      <c r="K2">
        <v>0</v>
      </c>
      <c r="L2" t="s">
        <v>3</v>
      </c>
    </row>
    <row r="3" spans="1:13" x14ac:dyDescent="0.25">
      <c r="A3" s="2">
        <f>A2+1</f>
        <v>45355</v>
      </c>
      <c r="B3" s="1" t="str">
        <f>TEXT(Table1[[#This Row],[date]],"dddd")</f>
        <v>Monday</v>
      </c>
      <c r="C3">
        <v>0.66300000000000003</v>
      </c>
      <c r="D3">
        <f t="shared" si="0"/>
        <v>0.19300000000000006</v>
      </c>
      <c r="E3">
        <f>IF(C3&lt;&gt;"",SUM($D$2:D3),"")</f>
        <v>0.19300000000000006</v>
      </c>
      <c r="F3" t="str">
        <f t="shared" si="1"/>
        <v>élevée</v>
      </c>
      <c r="K3">
        <v>0.03</v>
      </c>
      <c r="L3" t="s">
        <v>4</v>
      </c>
    </row>
    <row r="4" spans="1:13" x14ac:dyDescent="0.25">
      <c r="A4" s="2">
        <f t="shared" ref="A4:A31" si="2">A3+1</f>
        <v>45356</v>
      </c>
      <c r="B4" s="1" t="str">
        <f>TEXT(Table1[[#This Row],[date]],"dddd")</f>
        <v>Tuesday</v>
      </c>
      <c r="C4">
        <v>0.755</v>
      </c>
      <c r="D4">
        <f t="shared" si="0"/>
        <v>9.1999999999999971E-2</v>
      </c>
      <c r="E4">
        <f>IF(C4&lt;&gt;"",SUM($D$2:D4),"")</f>
        <v>0.28500000000000003</v>
      </c>
      <c r="F4" t="str">
        <f t="shared" si="1"/>
        <v>moyenne</v>
      </c>
      <c r="K4">
        <v>0.1</v>
      </c>
      <c r="L4" t="s">
        <v>7</v>
      </c>
    </row>
    <row r="5" spans="1:13" x14ac:dyDescent="0.25">
      <c r="A5" s="2">
        <f t="shared" si="2"/>
        <v>45357</v>
      </c>
      <c r="B5" s="1" t="str">
        <f>TEXT(Table1[[#This Row],[date]],"dddd")</f>
        <v>Wednesday</v>
      </c>
      <c r="C5">
        <v>0.76700000000000002</v>
      </c>
      <c r="D5">
        <f t="shared" si="0"/>
        <v>1.2000000000000011E-2</v>
      </c>
      <c r="E5">
        <f>IF(C5&lt;&gt;"",SUM($D$2:D5),"")</f>
        <v>0.29700000000000004</v>
      </c>
      <c r="F5" t="str">
        <f t="shared" si="1"/>
        <v>faible</v>
      </c>
    </row>
    <row r="6" spans="1:13" x14ac:dyDescent="0.25">
      <c r="A6" s="2">
        <f t="shared" si="2"/>
        <v>45358</v>
      </c>
      <c r="B6" s="1" t="str">
        <f>TEXT(Table1[[#This Row],[date]],"dddd")</f>
        <v>Thursday</v>
      </c>
      <c r="C6">
        <v>0.84299999999999997</v>
      </c>
      <c r="D6">
        <f t="shared" si="0"/>
        <v>7.5999999999999956E-2</v>
      </c>
      <c r="E6">
        <f>IF(C6&lt;&gt;"",SUM($D$2:D6),"")</f>
        <v>0.373</v>
      </c>
      <c r="F6" t="str">
        <f t="shared" si="1"/>
        <v>moyenne</v>
      </c>
    </row>
    <row r="7" spans="1:13" x14ac:dyDescent="0.25">
      <c r="A7" s="2">
        <f t="shared" si="2"/>
        <v>45359</v>
      </c>
      <c r="B7" s="1" t="str">
        <f>TEXT(Table1[[#This Row],[date]],"dddd")</f>
        <v>Friday</v>
      </c>
      <c r="D7" t="str">
        <f>IF(C7&lt;&gt;"",IFERROR(C7-C6,0),"")</f>
        <v/>
      </c>
      <c r="E7" t="str">
        <f>IF(C7&lt;&gt;"",SUM($D$2:D7),"")</f>
        <v/>
      </c>
      <c r="F7" t="str">
        <f>IF(C7&lt;&gt;"",INDEX($L$2:$L$4,MATCH(D7,$K$2:$K$4,1)),"")</f>
        <v/>
      </c>
      <c r="J7" s="3" t="s">
        <v>14</v>
      </c>
    </row>
    <row r="8" spans="1:13" x14ac:dyDescent="0.25">
      <c r="A8" s="2">
        <f t="shared" si="2"/>
        <v>45360</v>
      </c>
      <c r="B8" s="1" t="str">
        <f>TEXT(Table1[[#This Row],[date]],"dddd")</f>
        <v>Saturday</v>
      </c>
      <c r="D8" t="str">
        <f t="shared" si="0"/>
        <v/>
      </c>
      <c r="E8" t="str">
        <f>IF(C8&lt;&gt;"",SUM($D$2:D8),"")</f>
        <v/>
      </c>
      <c r="F8" t="str">
        <f t="shared" si="1"/>
        <v/>
      </c>
      <c r="I8" s="3" t="s">
        <v>11</v>
      </c>
      <c r="J8" t="s">
        <v>7</v>
      </c>
      <c r="K8" t="s">
        <v>3</v>
      </c>
      <c r="L8" t="s">
        <v>4</v>
      </c>
      <c r="M8" t="s">
        <v>12</v>
      </c>
    </row>
    <row r="9" spans="1:13" x14ac:dyDescent="0.25">
      <c r="A9" s="2">
        <f t="shared" si="2"/>
        <v>45361</v>
      </c>
      <c r="B9" s="1" t="str">
        <f>TEXT(Table1[[#This Row],[date]],"dddd")</f>
        <v>Sunday</v>
      </c>
      <c r="D9" t="str">
        <f t="shared" si="0"/>
        <v/>
      </c>
      <c r="E9" t="str">
        <f>IF(C9&lt;&gt;"",SUM($D$2:D9),"")</f>
        <v/>
      </c>
      <c r="F9" t="str">
        <f t="shared" si="1"/>
        <v/>
      </c>
      <c r="I9" s="4" t="s">
        <v>15</v>
      </c>
      <c r="J9" s="5"/>
      <c r="K9" s="5"/>
      <c r="L9" s="5"/>
      <c r="M9" s="5"/>
    </row>
    <row r="10" spans="1:13" x14ac:dyDescent="0.25">
      <c r="A10" s="2">
        <f t="shared" si="2"/>
        <v>45362</v>
      </c>
      <c r="B10" s="1" t="str">
        <f>TEXT(Table1[[#This Row],[date]],"dddd")</f>
        <v>Monday</v>
      </c>
      <c r="D10" t="str">
        <f t="shared" si="0"/>
        <v/>
      </c>
      <c r="E10" t="str">
        <f>IF(C10&lt;&gt;"",SUM($D$2:D10),"")</f>
        <v/>
      </c>
      <c r="F10" t="str">
        <f t="shared" si="1"/>
        <v/>
      </c>
      <c r="I10" s="6" t="s">
        <v>13</v>
      </c>
      <c r="J10" s="5">
        <v>0.19300000000000006</v>
      </c>
      <c r="K10" s="5">
        <v>1.2000000000000011E-2</v>
      </c>
      <c r="L10" s="5">
        <v>0.16799999999999993</v>
      </c>
      <c r="M10" s="5">
        <v>0.373</v>
      </c>
    </row>
    <row r="11" spans="1:13" x14ac:dyDescent="0.25">
      <c r="A11" s="2">
        <f t="shared" si="2"/>
        <v>45363</v>
      </c>
      <c r="B11" s="1" t="str">
        <f>TEXT(Table1[[#This Row],[date]],"dddd")</f>
        <v>Tuesday</v>
      </c>
      <c r="D11" t="str">
        <f t="shared" si="0"/>
        <v/>
      </c>
      <c r="E11" t="str">
        <f>IF(C11&lt;&gt;"",SUM($D$2:D11),"")</f>
        <v/>
      </c>
      <c r="F11" t="str">
        <f t="shared" si="1"/>
        <v/>
      </c>
      <c r="I11" s="4" t="s">
        <v>16</v>
      </c>
      <c r="J11" s="5"/>
      <c r="K11" s="5"/>
      <c r="L11" s="5"/>
      <c r="M11" s="5"/>
    </row>
    <row r="12" spans="1:13" x14ac:dyDescent="0.25">
      <c r="A12" s="2">
        <f t="shared" si="2"/>
        <v>45364</v>
      </c>
      <c r="B12" s="1" t="str">
        <f>TEXT(Table1[[#This Row],[date]],"dddd")</f>
        <v>Wednesday</v>
      </c>
      <c r="D12" t="str">
        <f t="shared" si="0"/>
        <v/>
      </c>
      <c r="E12" t="str">
        <f>IF(C12&lt;&gt;"",SUM($D$2:D12),"")</f>
        <v/>
      </c>
      <c r="F12" t="str">
        <f t="shared" si="1"/>
        <v/>
      </c>
      <c r="I12" s="6" t="s">
        <v>13</v>
      </c>
      <c r="J12" s="5">
        <v>0.19300000000000006</v>
      </c>
      <c r="K12" s="5">
        <v>6.0000000000000053E-3</v>
      </c>
      <c r="L12" s="5">
        <v>8.3999999999999964E-2</v>
      </c>
      <c r="M12" s="5">
        <v>7.46E-2</v>
      </c>
    </row>
    <row r="13" spans="1:13" x14ac:dyDescent="0.25">
      <c r="A13" s="2">
        <f t="shared" si="2"/>
        <v>45365</v>
      </c>
      <c r="B13" s="1" t="str">
        <f>TEXT(Table1[[#This Row],[date]],"dddd")</f>
        <v>Thursday</v>
      </c>
      <c r="D13" t="str">
        <f t="shared" si="0"/>
        <v/>
      </c>
      <c r="E13" t="str">
        <f>IF(C13&lt;&gt;"",SUM($D$2:D13),"")</f>
        <v/>
      </c>
      <c r="F13" t="str">
        <f t="shared" si="1"/>
        <v/>
      </c>
      <c r="I13" s="4" t="s">
        <v>17</v>
      </c>
      <c r="J13" s="5"/>
      <c r="K13" s="5"/>
      <c r="L13" s="5"/>
      <c r="M13" s="5"/>
    </row>
    <row r="14" spans="1:13" x14ac:dyDescent="0.25">
      <c r="A14" s="2">
        <f t="shared" si="2"/>
        <v>45366</v>
      </c>
      <c r="B14" s="1" t="str">
        <f>TEXT(Table1[[#This Row],[date]],"dddd")</f>
        <v>Friday</v>
      </c>
      <c r="D14" t="str">
        <f t="shared" si="0"/>
        <v/>
      </c>
      <c r="E14" t="str">
        <f>IF(C14&lt;&gt;"",SUM($D$2:D14),"")</f>
        <v/>
      </c>
      <c r="F14" t="str">
        <f t="shared" si="1"/>
        <v/>
      </c>
      <c r="I14" s="6" t="s">
        <v>13</v>
      </c>
      <c r="J14" s="5">
        <v>0.19300000000000006</v>
      </c>
      <c r="K14" s="5">
        <v>1.2000000000000011E-2</v>
      </c>
      <c r="L14" s="5">
        <v>9.1999999999999971E-2</v>
      </c>
      <c r="M14" s="5">
        <v>0.19300000000000006</v>
      </c>
    </row>
    <row r="15" spans="1:13" x14ac:dyDescent="0.25">
      <c r="A15" s="2">
        <f t="shared" si="2"/>
        <v>45367</v>
      </c>
      <c r="B15" s="1" t="str">
        <f>TEXT(Table1[[#This Row],[date]],"dddd")</f>
        <v>Saturday</v>
      </c>
      <c r="D15" t="str">
        <f t="shared" si="0"/>
        <v/>
      </c>
      <c r="E15" t="str">
        <f>IF(C15&lt;&gt;"",SUM($D$2:D15),"")</f>
        <v/>
      </c>
      <c r="F15" t="str">
        <f t="shared" si="1"/>
        <v/>
      </c>
    </row>
    <row r="16" spans="1:13" x14ac:dyDescent="0.25">
      <c r="A16" s="2">
        <f t="shared" si="2"/>
        <v>45368</v>
      </c>
      <c r="B16" s="1" t="str">
        <f>TEXT(Table1[[#This Row],[date]],"dddd")</f>
        <v>Sunday</v>
      </c>
      <c r="D16" t="str">
        <f t="shared" si="0"/>
        <v/>
      </c>
      <c r="E16" t="str">
        <f>IF(C16&lt;&gt;"",SUM($D$2:D16),"")</f>
        <v/>
      </c>
      <c r="F16" t="str">
        <f t="shared" si="1"/>
        <v/>
      </c>
    </row>
    <row r="17" spans="1:6" x14ac:dyDescent="0.25">
      <c r="A17" s="2">
        <f t="shared" si="2"/>
        <v>45369</v>
      </c>
      <c r="B17" s="1" t="str">
        <f>TEXT(Table1[[#This Row],[date]],"dddd")</f>
        <v>Monday</v>
      </c>
      <c r="D17" t="str">
        <f t="shared" si="0"/>
        <v/>
      </c>
      <c r="E17" t="str">
        <f>IF(C17&lt;&gt;"",SUM($D$2:D17),"")</f>
        <v/>
      </c>
      <c r="F17" t="str">
        <f t="shared" si="1"/>
        <v/>
      </c>
    </row>
    <row r="18" spans="1:6" x14ac:dyDescent="0.25">
      <c r="A18" s="2">
        <f t="shared" si="2"/>
        <v>45370</v>
      </c>
      <c r="B18" s="1" t="str">
        <f>TEXT(Table1[[#This Row],[date]],"dddd")</f>
        <v>Tuesday</v>
      </c>
      <c r="D18" t="str">
        <f t="shared" si="0"/>
        <v/>
      </c>
      <c r="E18" t="str">
        <f>IF(C18&lt;&gt;"",SUM($D$2:D18),"")</f>
        <v/>
      </c>
      <c r="F18" t="str">
        <f t="shared" si="1"/>
        <v/>
      </c>
    </row>
    <row r="19" spans="1:6" x14ac:dyDescent="0.25">
      <c r="A19" s="2">
        <f t="shared" si="2"/>
        <v>45371</v>
      </c>
      <c r="B19" s="1" t="str">
        <f>TEXT(Table1[[#This Row],[date]],"dddd")</f>
        <v>Wednesday</v>
      </c>
      <c r="D19" t="str">
        <f t="shared" si="0"/>
        <v/>
      </c>
      <c r="E19" t="str">
        <f>IF(C19&lt;&gt;"",SUM($D$2:D19),"")</f>
        <v/>
      </c>
      <c r="F19" t="str">
        <f t="shared" si="1"/>
        <v/>
      </c>
    </row>
    <row r="20" spans="1:6" x14ac:dyDescent="0.25">
      <c r="A20" s="2">
        <f t="shared" si="2"/>
        <v>45372</v>
      </c>
      <c r="B20" s="1" t="str">
        <f>TEXT(Table1[[#This Row],[date]],"dddd")</f>
        <v>Thursday</v>
      </c>
      <c r="D20" t="str">
        <f t="shared" si="0"/>
        <v/>
      </c>
      <c r="E20" t="str">
        <f>IF(C20&lt;&gt;"",SUM($D$2:D20),"")</f>
        <v/>
      </c>
      <c r="F20" t="str">
        <f t="shared" si="1"/>
        <v/>
      </c>
    </row>
    <row r="21" spans="1:6" x14ac:dyDescent="0.25">
      <c r="A21" s="2">
        <f t="shared" si="2"/>
        <v>45373</v>
      </c>
      <c r="B21" s="1" t="str">
        <f>TEXT(Table1[[#This Row],[date]],"dddd")</f>
        <v>Friday</v>
      </c>
      <c r="D21" t="str">
        <f t="shared" si="0"/>
        <v/>
      </c>
      <c r="E21" t="str">
        <f>IF(C21&lt;&gt;"",SUM($D$2:D21),"")</f>
        <v/>
      </c>
      <c r="F21" t="str">
        <f t="shared" si="1"/>
        <v/>
      </c>
    </row>
    <row r="22" spans="1:6" x14ac:dyDescent="0.25">
      <c r="A22" s="2">
        <f t="shared" si="2"/>
        <v>45374</v>
      </c>
      <c r="B22" s="1" t="str">
        <f>TEXT(Table1[[#This Row],[date]],"dddd")</f>
        <v>Saturday</v>
      </c>
      <c r="D22" t="str">
        <f t="shared" si="0"/>
        <v/>
      </c>
      <c r="E22" t="str">
        <f>IF(C22&lt;&gt;"",SUM($D$2:D22),"")</f>
        <v/>
      </c>
      <c r="F22" t="str">
        <f t="shared" si="1"/>
        <v/>
      </c>
    </row>
    <row r="23" spans="1:6" x14ac:dyDescent="0.25">
      <c r="A23" s="2">
        <f t="shared" si="2"/>
        <v>45375</v>
      </c>
      <c r="B23" s="1" t="str">
        <f>TEXT(Table1[[#This Row],[date]],"dddd")</f>
        <v>Sunday</v>
      </c>
      <c r="D23" t="str">
        <f t="shared" si="0"/>
        <v/>
      </c>
      <c r="E23" t="str">
        <f>IF(C23&lt;&gt;"",SUM($D$2:D23),"")</f>
        <v/>
      </c>
      <c r="F23" t="str">
        <f t="shared" si="1"/>
        <v/>
      </c>
    </row>
    <row r="24" spans="1:6" x14ac:dyDescent="0.25">
      <c r="A24" s="2">
        <f t="shared" si="2"/>
        <v>45376</v>
      </c>
      <c r="B24" s="1" t="str">
        <f>TEXT(Table1[[#This Row],[date]],"dddd")</f>
        <v>Monday</v>
      </c>
      <c r="D24" t="str">
        <f t="shared" si="0"/>
        <v/>
      </c>
      <c r="E24" t="str">
        <f>IF(C24&lt;&gt;"",SUM($D$2:D24),"")</f>
        <v/>
      </c>
      <c r="F24" t="str">
        <f t="shared" si="1"/>
        <v/>
      </c>
    </row>
    <row r="25" spans="1:6" x14ac:dyDescent="0.25">
      <c r="A25" s="2">
        <f t="shared" si="2"/>
        <v>45377</v>
      </c>
      <c r="B25" s="1" t="str">
        <f>TEXT(Table1[[#This Row],[date]],"dddd")</f>
        <v>Tuesday</v>
      </c>
      <c r="D25" t="str">
        <f t="shared" si="0"/>
        <v/>
      </c>
      <c r="E25" t="str">
        <f>IF(C25&lt;&gt;"",SUM($D$2:D25),"")</f>
        <v/>
      </c>
      <c r="F25" t="str">
        <f t="shared" si="1"/>
        <v/>
      </c>
    </row>
    <row r="26" spans="1:6" x14ac:dyDescent="0.25">
      <c r="A26" s="2">
        <f t="shared" si="2"/>
        <v>45378</v>
      </c>
      <c r="B26" s="1" t="str">
        <f>TEXT(Table1[[#This Row],[date]],"dddd")</f>
        <v>Wednesday</v>
      </c>
      <c r="D26" t="str">
        <f t="shared" si="0"/>
        <v/>
      </c>
      <c r="E26" t="str">
        <f>IF(C26&lt;&gt;"",SUM($D$2:D26),"")</f>
        <v/>
      </c>
      <c r="F26" t="str">
        <f t="shared" si="1"/>
        <v/>
      </c>
    </row>
    <row r="27" spans="1:6" x14ac:dyDescent="0.25">
      <c r="A27" s="2">
        <f t="shared" si="2"/>
        <v>45379</v>
      </c>
      <c r="B27" s="1" t="str">
        <f>TEXT(Table1[[#This Row],[date]],"dddd")</f>
        <v>Thursday</v>
      </c>
      <c r="D27" t="str">
        <f t="shared" si="0"/>
        <v/>
      </c>
      <c r="E27" t="str">
        <f>IF(C27&lt;&gt;"",SUM($D$2:D27),"")</f>
        <v/>
      </c>
      <c r="F27" t="str">
        <f t="shared" si="1"/>
        <v/>
      </c>
    </row>
    <row r="28" spans="1:6" x14ac:dyDescent="0.25">
      <c r="A28" s="2">
        <f t="shared" si="2"/>
        <v>45380</v>
      </c>
      <c r="B28" s="1" t="str">
        <f>TEXT(Table1[[#This Row],[date]],"dddd")</f>
        <v>Friday</v>
      </c>
      <c r="D28" t="str">
        <f t="shared" si="0"/>
        <v/>
      </c>
      <c r="E28" t="str">
        <f>IF(C28&lt;&gt;"",SUM($D$2:D28),"")</f>
        <v/>
      </c>
      <c r="F28" t="str">
        <f t="shared" si="1"/>
        <v/>
      </c>
    </row>
    <row r="29" spans="1:6" x14ac:dyDescent="0.25">
      <c r="A29" s="2">
        <f t="shared" si="2"/>
        <v>45381</v>
      </c>
      <c r="B29" s="1" t="str">
        <f>TEXT(Table1[[#This Row],[date]],"dddd")</f>
        <v>Saturday</v>
      </c>
      <c r="D29" t="str">
        <f t="shared" si="0"/>
        <v/>
      </c>
      <c r="E29" t="str">
        <f>IF(C29&lt;&gt;"",SUM($D$2:D29),"")</f>
        <v/>
      </c>
      <c r="F29" t="str">
        <f t="shared" si="1"/>
        <v/>
      </c>
    </row>
    <row r="30" spans="1:6" x14ac:dyDescent="0.25">
      <c r="A30" s="2">
        <f t="shared" si="2"/>
        <v>45382</v>
      </c>
      <c r="B30" s="1" t="str">
        <f>TEXT(Table1[[#This Row],[date]],"dddd")</f>
        <v>Sunday</v>
      </c>
      <c r="D30" t="str">
        <f t="shared" si="0"/>
        <v/>
      </c>
      <c r="E30" t="str">
        <f>IF(C30&lt;&gt;"",SUM($D$2:D30),"")</f>
        <v/>
      </c>
      <c r="F30" t="str">
        <f t="shared" si="1"/>
        <v/>
      </c>
    </row>
    <row r="31" spans="1:6" x14ac:dyDescent="0.25">
      <c r="A31" s="2">
        <f t="shared" si="2"/>
        <v>45383</v>
      </c>
      <c r="B31" s="1" t="str">
        <f>TEXT(Table1[[#This Row],[date]],"dddd")</f>
        <v>Monday</v>
      </c>
      <c r="D31" t="str">
        <f t="shared" si="0"/>
        <v/>
      </c>
      <c r="E31" t="str">
        <f>IF(C31&lt;&gt;"",SUM($D$2:D31),"")</f>
        <v/>
      </c>
      <c r="F31" t="str">
        <f t="shared" si="1"/>
        <v/>
      </c>
    </row>
  </sheetData>
  <sortState xmlns:xlrd2="http://schemas.microsoft.com/office/spreadsheetml/2017/richdata2" ref="K2:L4">
    <sortCondition ref="K2:K4"/>
  </sortState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Callens</dc:creator>
  <cp:lastModifiedBy>h2so4</cp:lastModifiedBy>
  <dcterms:created xsi:type="dcterms:W3CDTF">2024-03-05T15:20:28Z</dcterms:created>
  <dcterms:modified xsi:type="dcterms:W3CDTF">2024-03-08T09:10:14Z</dcterms:modified>
</cp:coreProperties>
</file>