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269DFEE-2CA0-4DD8-BC25-C020974F5659}" xr6:coauthVersionLast="47" xr6:coauthVersionMax="47" xr10:uidLastSave="{00000000-0000-0000-0000-000000000000}"/>
  <bookViews>
    <workbookView xWindow="-120" yWindow="-120" windowWidth="29040" windowHeight="15990" xr2:uid="{FF37CF00-E949-43EE-970D-1F2D6E3706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  <c r="AH3" i="1"/>
  <c r="AI3" i="1"/>
  <c r="AJ3" i="1"/>
  <c r="AK3" i="1"/>
  <c r="AL3" i="1"/>
  <c r="AM3" i="1"/>
  <c r="AN3" i="1"/>
  <c r="AO3" i="1"/>
  <c r="AP3" i="1"/>
  <c r="AQ3" i="1"/>
  <c r="AR3" i="1"/>
  <c r="AG4" i="1"/>
  <c r="AH4" i="1"/>
  <c r="AI4" i="1"/>
  <c r="AJ4" i="1"/>
  <c r="AK4" i="1"/>
  <c r="AL4" i="1"/>
  <c r="AM4" i="1"/>
  <c r="AN4" i="1"/>
  <c r="AO4" i="1"/>
  <c r="AP4" i="1"/>
  <c r="AQ4" i="1"/>
  <c r="AR4" i="1"/>
  <c r="AG5" i="1"/>
  <c r="AH5" i="1"/>
  <c r="AI5" i="1"/>
  <c r="AJ5" i="1"/>
  <c r="AK5" i="1"/>
  <c r="AL5" i="1"/>
  <c r="AM5" i="1"/>
  <c r="AN5" i="1"/>
  <c r="AO5" i="1"/>
  <c r="AP5" i="1"/>
  <c r="AQ5" i="1"/>
  <c r="AR5" i="1"/>
  <c r="AG6" i="1"/>
  <c r="AH6" i="1"/>
  <c r="AI6" i="1"/>
  <c r="AJ6" i="1"/>
  <c r="AK6" i="1"/>
  <c r="AL6" i="1"/>
  <c r="AM6" i="1"/>
  <c r="AN6" i="1"/>
  <c r="AO6" i="1"/>
  <c r="AP6" i="1"/>
  <c r="AQ6" i="1"/>
  <c r="AR6" i="1"/>
  <c r="AH2" i="1"/>
  <c r="AI2" i="1"/>
  <c r="AJ2" i="1"/>
  <c r="AK2" i="1"/>
  <c r="AL2" i="1"/>
  <c r="AM2" i="1"/>
  <c r="AN2" i="1"/>
  <c r="AO2" i="1"/>
  <c r="AP2" i="1"/>
  <c r="AQ2" i="1"/>
  <c r="AR2" i="1"/>
  <c r="AG2" i="1"/>
  <c r="AA6" i="1"/>
  <c r="AA5" i="1"/>
  <c r="AA4" i="1"/>
  <c r="AA3" i="1"/>
  <c r="AA2" i="1"/>
  <c r="P5" i="1"/>
  <c r="P4" i="1"/>
  <c r="P3" i="1"/>
  <c r="P2" i="1"/>
  <c r="P6" i="1"/>
</calcChain>
</file>

<file path=xl/sharedStrings.xml><?xml version="1.0" encoding="utf-8"?>
<sst xmlns="http://schemas.openxmlformats.org/spreadsheetml/2006/main" count="63" uniqueCount="58">
  <si>
    <t>Supplier code</t>
  </si>
  <si>
    <t>Sites</t>
  </si>
  <si>
    <t>Project type</t>
  </si>
  <si>
    <t>Description</t>
  </si>
  <si>
    <t>Site Status</t>
  </si>
  <si>
    <t>Type</t>
  </si>
  <si>
    <t>Région</t>
  </si>
  <si>
    <t>Landlord</t>
  </si>
  <si>
    <t>Project Status</t>
  </si>
  <si>
    <t>Initial 
Timing</t>
  </si>
  <si>
    <t>Size in sqm</t>
  </si>
  <si>
    <t>Headcount</t>
  </si>
  <si>
    <t>Typologie Budget</t>
  </si>
  <si>
    <t>Monthly Cost</t>
  </si>
  <si>
    <t>Annual Cost</t>
  </si>
  <si>
    <t>BUDGET 2023</t>
  </si>
  <si>
    <t>Taux augmentation taxe foncière 2023</t>
  </si>
  <si>
    <t>Augmentation mensuel TF 2023</t>
  </si>
  <si>
    <t>Augmentation annuel 2023</t>
  </si>
  <si>
    <t>Taux Indexation 2024</t>
  </si>
  <si>
    <t>Montant mensuel Indéxation 2024</t>
  </si>
  <si>
    <t>Coût mensuel indexé 2024</t>
  </si>
  <si>
    <t>Coût annuel indexé 2024</t>
  </si>
  <si>
    <t>Augmentation contractuelle</t>
  </si>
  <si>
    <t>Coût mensuel total 2024</t>
  </si>
  <si>
    <t>Coût annuel 2024</t>
  </si>
  <si>
    <t>Projet 2024</t>
  </si>
  <si>
    <t>Savings 2024</t>
  </si>
  <si>
    <t>Real Estate Fees</t>
  </si>
  <si>
    <t>Frais de remise en état 
(estimé à 10€ le m²)</t>
  </si>
  <si>
    <t>Date réelle de fin de projet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</si>
  <si>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</si>
  <si>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</si>
  <si>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</si>
  <si>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</si>
  <si>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</si>
  <si>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</si>
  <si>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</si>
  <si>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</si>
  <si>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</si>
  <si>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</si>
  <si>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</si>
  <si>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</si>
  <si>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F0003261</t>
  </si>
  <si>
    <t>BILLERE</t>
  </si>
  <si>
    <t>To be closed for resizing in 2023</t>
  </si>
  <si>
    <t>Merge with St Paul les Dax (à mi-chemin + promité ORTHEZ) local type Colomiers 250m²</t>
  </si>
  <si>
    <t>Actif</t>
  </si>
  <si>
    <t>warehouse</t>
  </si>
  <si>
    <t>Sud-Ouest</t>
  </si>
  <si>
    <t>Planned</t>
  </si>
  <si>
    <t>Loyer</t>
  </si>
  <si>
    <t xml:space="preserve"> </t>
  </si>
  <si>
    <t>hoh</t>
  </si>
  <si>
    <t>ob</t>
  </si>
  <si>
    <t>toi</t>
  </si>
  <si>
    <t>yy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</si>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</sst>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1"/>
      <name val="Calibri Light"/>
      <family val="2"/>
      <scheme val="major"/>
    </font>
    <font>
      <sz val="11"/>
      <color rgb="FF008080"/>
      <name val="Calibri Light"/>
      <family val="2"/>
      <scheme val="major"/>
    </font>
    <font>
      <sz val="11"/>
      <color theme="5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6">
    <xf numFmtId="0" fontId="0" fillId="0" borderId="0" xfId="0"/>
    <xf numFmtId="0" fontId="4" fillId="0" borderId="2" xfId="0" applyFont="1" applyBorder="1" applyAlignment="1">
      <alignment horizontal="left" vertical="center" wrapText="1" readingOrder="1"/>
    </xf>
    <xf numFmtId="0" fontId="5" fillId="0" borderId="2" xfId="0" applyFont="1" applyBorder="1" applyAlignment="1">
      <alignment horizontal="left" vertical="center" wrapText="1" readingOrder="1"/>
    </xf>
    <xf numFmtId="0" fontId="5" fillId="2" borderId="2" xfId="0" applyFont="1" applyFill="1" applyBorder="1" applyAlignment="1">
      <alignment horizontal="left" vertical="center" wrapText="1" readingOrder="1"/>
    </xf>
    <xf numFmtId="0" fontId="5" fillId="3" borderId="2" xfId="0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14" fontId="4" fillId="0" borderId="2" xfId="0" applyNumberFormat="1" applyFont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5" fillId="5" borderId="2" xfId="0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 readingOrder="1"/>
    </xf>
    <xf numFmtId="0" fontId="5" fillId="6" borderId="2" xfId="0" applyFont="1" applyFill="1" applyBorder="1" applyAlignment="1">
      <alignment horizontal="center" vertical="center" wrapText="1" readingOrder="1"/>
    </xf>
    <xf numFmtId="164" fontId="8" fillId="0" borderId="2" xfId="2" applyFont="1" applyBorder="1"/>
    <xf numFmtId="9" fontId="8" fillId="0" borderId="2" xfId="3" applyFont="1" applyBorder="1" applyAlignment="1">
      <alignment horizontal="center"/>
    </xf>
    <xf numFmtId="9" fontId="8" fillId="0" borderId="2" xfId="2" applyNumberFormat="1" applyFont="1" applyBorder="1" applyAlignment="1">
      <alignment horizontal="center"/>
    </xf>
    <xf numFmtId="164" fontId="3" fillId="7" borderId="1" xfId="2" applyFont="1" applyFill="1" applyBorder="1" applyAlignment="1">
      <alignment horizontal="center" vertical="center" wrapText="1" readingOrder="1"/>
    </xf>
    <xf numFmtId="0" fontId="3" fillId="7" borderId="1" xfId="0" applyFont="1" applyFill="1" applyBorder="1" applyAlignment="1">
      <alignment horizontal="left" vertical="center" wrapText="1" readingOrder="1"/>
    </xf>
    <xf numFmtId="0" fontId="3" fillId="7" borderId="1" xfId="0" applyFont="1" applyFill="1" applyBorder="1" applyAlignment="1">
      <alignment horizontal="center" vertical="center" wrapText="1" readingOrder="1"/>
    </xf>
    <xf numFmtId="14" fontId="3" fillId="7" borderId="1" xfId="4" applyNumberFormat="1" applyFont="1" applyFill="1" applyBorder="1" applyAlignment="1">
      <alignment horizontal="center" vertical="center" wrapText="1" readingOrder="1"/>
    </xf>
    <xf numFmtId="164" fontId="3" fillId="5" borderId="1" xfId="2" applyFont="1" applyFill="1" applyBorder="1" applyAlignment="1">
      <alignment horizontal="center" vertical="center" wrapText="1" readingOrder="1"/>
    </xf>
    <xf numFmtId="165" fontId="3" fillId="7" borderId="1" xfId="1" applyNumberFormat="1" applyFont="1" applyFill="1" applyBorder="1" applyAlignment="1">
      <alignment horizontal="center" vertical="center" wrapText="1" readingOrder="1"/>
    </xf>
    <xf numFmtId="14" fontId="0" fillId="0" borderId="0" xfId="0" applyNumberFormat="1"/>
    <xf numFmtId="164" fontId="0" fillId="0" borderId="0" xfId="0" applyNumberFormat="1"/>
    <xf numFmtId="0" fontId="9" fillId="0" borderId="0" xfId="0" applyFont="1"/>
    <xf numFmtId="14" fontId="0" fillId="0" borderId="0" xfId="0" applyNumberFormat="1" applyAlignment="1">
      <alignment vertical="center"/>
    </xf>
  </cellXfs>
  <cellStyles count="5">
    <cellStyle name="Comma" xfId="1" builtinId="3"/>
    <cellStyle name="Currency" xfId="2" builtinId="4"/>
    <cellStyle name="Monétaire 2" xfId="4" xr:uid="{321C5D79-F47C-4EEA-8F68-400302A67BC3}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E4362-DCA9-4477-A10D-38291B6430ED}">
  <sheetPr codeName="Sheet1"/>
  <dimension ref="A1:AR6"/>
  <sheetViews>
    <sheetView tabSelected="1" zoomScale="90" zoomScaleNormal="90" workbookViewId="0">
      <selection activeCell="AO8" sqref="AO8"/>
    </sheetView>
  </sheetViews>
  <sheetFormatPr defaultColWidth="10.85546875" defaultRowHeight="15" outlineLevelCol="1" x14ac:dyDescent="0.25"/>
  <cols>
    <col min="1" max="1" width="10" bestFit="1" customWidth="1" outlineLevel="1"/>
    <col min="2" max="2" width="7.5703125" bestFit="1" customWidth="1" outlineLevel="1"/>
    <col min="3" max="3" width="9.42578125" bestFit="1" customWidth="1" outlineLevel="1"/>
    <col min="4" max="4" width="10.7109375" bestFit="1" customWidth="1" outlineLevel="1"/>
    <col min="5" max="5" width="7.5703125" bestFit="1" customWidth="1" outlineLevel="1"/>
    <col min="6" max="6" width="10.42578125" bestFit="1" customWidth="1" outlineLevel="1"/>
    <col min="7" max="7" width="10.140625" bestFit="1" customWidth="1" outlineLevel="1"/>
    <col min="8" max="8" width="10" bestFit="1" customWidth="1" outlineLevel="1"/>
    <col min="9" max="9" width="2.28515625" bestFit="1" customWidth="1" outlineLevel="1"/>
    <col min="10" max="10" width="8.28515625" bestFit="1" customWidth="1" outlineLevel="1"/>
    <col min="11" max="11" width="7.85546875" bestFit="1" customWidth="1" outlineLevel="1"/>
    <col min="12" max="12" width="7.5703125" bestFit="1" customWidth="1" outlineLevel="1"/>
    <col min="13" max="13" width="9.85546875" bestFit="1" customWidth="1" outlineLevel="1"/>
    <col min="14" max="14" width="10.85546875" bestFit="1" customWidth="1" outlineLevel="1"/>
    <col min="15" max="15" width="14.42578125" bestFit="1" customWidth="1" outlineLevel="1"/>
    <col min="16" max="16" width="16.140625" bestFit="1" customWidth="1" outlineLevel="1"/>
    <col min="17" max="17" width="9.85546875" bestFit="1" customWidth="1" outlineLevel="1"/>
    <col min="18" max="18" width="15.140625" bestFit="1" customWidth="1" outlineLevel="1"/>
    <col min="19" max="19" width="12.7109375" bestFit="1" customWidth="1" outlineLevel="1"/>
    <col min="20" max="20" width="12.140625" bestFit="1" customWidth="1" outlineLevel="1"/>
    <col min="21" max="22" width="10.5703125" bestFit="1" customWidth="1" outlineLevel="1"/>
    <col min="23" max="23" width="12" bestFit="1" customWidth="1" outlineLevel="1"/>
    <col min="24" max="24" width="13.28515625" bestFit="1" customWidth="1" outlineLevel="1"/>
    <col min="25" max="25" width="14.42578125" bestFit="1" customWidth="1" outlineLevel="1"/>
    <col min="26" max="26" width="13.28515625" bestFit="1" customWidth="1"/>
    <col min="27" max="27" width="14.42578125" bestFit="1" customWidth="1" outlineLevel="1"/>
    <col min="28" max="28" width="6.42578125" bestFit="1" customWidth="1" outlineLevel="1"/>
    <col min="29" max="29" width="8" bestFit="1" customWidth="1" outlineLevel="1"/>
    <col min="30" max="30" width="7.42578125" bestFit="1" customWidth="1" outlineLevel="1"/>
    <col min="31" max="31" width="15.5703125" bestFit="1" customWidth="1" outlineLevel="1"/>
    <col min="32" max="32" width="11.5703125" bestFit="1" customWidth="1"/>
    <col min="33" max="44" width="12.7109375" bestFit="1" customWidth="1"/>
  </cols>
  <sheetData>
    <row r="1" spans="1:44" s="24" customFormat="1" ht="62.1" customHeight="1" x14ac:dyDescent="0.25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7" t="s">
        <v>7</v>
      </c>
      <c r="I1" s="18" t="s">
        <v>57</v>
      </c>
      <c r="J1" s="18" t="s">
        <v>8</v>
      </c>
      <c r="K1" s="19" t="s">
        <v>9</v>
      </c>
      <c r="L1" s="18" t="s">
        <v>10</v>
      </c>
      <c r="M1" s="18" t="s">
        <v>11</v>
      </c>
      <c r="N1" s="18" t="s">
        <v>12</v>
      </c>
      <c r="O1" s="16" t="s">
        <v>13</v>
      </c>
      <c r="P1" s="16" t="s">
        <v>14</v>
      </c>
      <c r="Q1" s="16" t="s">
        <v>15</v>
      </c>
      <c r="R1" s="16" t="s">
        <v>16</v>
      </c>
      <c r="S1" s="16" t="s">
        <v>17</v>
      </c>
      <c r="T1" s="16" t="s">
        <v>18</v>
      </c>
      <c r="U1" s="16" t="s">
        <v>19</v>
      </c>
      <c r="V1" s="16" t="s">
        <v>20</v>
      </c>
      <c r="W1" s="16" t="s">
        <v>21</v>
      </c>
      <c r="X1" s="16" t="s">
        <v>22</v>
      </c>
      <c r="Y1" s="16" t="s">
        <v>23</v>
      </c>
      <c r="Z1" s="20" t="s">
        <v>24</v>
      </c>
      <c r="AA1" s="16" t="s">
        <v>25</v>
      </c>
      <c r="AB1" s="16" t="s">
        <v>26</v>
      </c>
      <c r="AC1" s="16" t="s">
        <v>27</v>
      </c>
      <c r="AD1" s="16" t="s">
        <v>28</v>
      </c>
      <c r="AE1" s="16" t="s">
        <v>29</v>
      </c>
      <c r="AF1" s="20" t="s">
        <v>30</v>
      </c>
      <c r="AG1" s="21" t="s">
        <v>31</v>
      </c>
      <c r="AH1" s="21" t="s">
        <v>32</v>
      </c>
      <c r="AI1" s="21" t="s">
        <v>33</v>
      </c>
      <c r="AJ1" s="21" t="s">
        <v>34</v>
      </c>
      <c r="AK1" s="21" t="s">
        <v>35</v>
      </c>
      <c r="AL1" s="21" t="s">
        <v>36</v>
      </c>
      <c r="AM1" s="21" t="s">
        <v>37</v>
      </c>
      <c r="AN1" s="21" t="s">
        <v>38</v>
      </c>
      <c r="AO1" s="21" t="s">
        <v>39</v>
      </c>
      <c r="AP1" s="21" t="s">
        <v>40</v>
      </c>
      <c r="AQ1" s="21" t="s">
        <v>41</v>
      </c>
      <c r="AR1" s="21" t="s">
        <v>42</v>
      </c>
    </row>
    <row r="2" spans="1:44" ht="135" x14ac:dyDescent="0.25">
      <c r="A2" s="1" t="s">
        <v>43</v>
      </c>
      <c r="B2" s="2" t="s">
        <v>44</v>
      </c>
      <c r="C2" s="3" t="s">
        <v>45</v>
      </c>
      <c r="D2" s="4" t="s">
        <v>46</v>
      </c>
      <c r="E2" s="5" t="s">
        <v>47</v>
      </c>
      <c r="F2" s="6" t="s">
        <v>48</v>
      </c>
      <c r="G2" s="7" t="s">
        <v>49</v>
      </c>
      <c r="H2" s="1" t="s">
        <v>52</v>
      </c>
      <c r="I2" s="8" t="s">
        <v>57</v>
      </c>
      <c r="J2" s="9" t="s">
        <v>50</v>
      </c>
      <c r="K2" s="10">
        <v>2024</v>
      </c>
      <c r="L2" s="11">
        <v>221</v>
      </c>
      <c r="M2" s="7">
        <v>6</v>
      </c>
      <c r="N2" s="12" t="s">
        <v>51</v>
      </c>
      <c r="O2" s="13">
        <v>1000</v>
      </c>
      <c r="P2" s="13">
        <f t="shared" ref="P2:P5" si="0">+O2*12</f>
        <v>12000</v>
      </c>
      <c r="Q2" s="13"/>
      <c r="R2" s="14">
        <v>0</v>
      </c>
      <c r="S2" s="13">
        <v>0</v>
      </c>
      <c r="T2" s="13">
        <v>0</v>
      </c>
      <c r="U2" s="15">
        <v>0.1</v>
      </c>
      <c r="V2" s="13">
        <v>105</v>
      </c>
      <c r="W2" s="13">
        <v>1155</v>
      </c>
      <c r="X2" s="13">
        <v>13860</v>
      </c>
      <c r="Y2" s="13">
        <v>0</v>
      </c>
      <c r="Z2" s="13">
        <v>1050</v>
      </c>
      <c r="AA2" s="13">
        <f t="shared" ref="AA2:AA5" si="1">+Z2*12</f>
        <v>12600</v>
      </c>
      <c r="AB2" s="13"/>
      <c r="AC2" s="13"/>
      <c r="AD2" s="13">
        <v>0</v>
      </c>
      <c r="AE2" s="13">
        <v>0</v>
      </c>
      <c r="AF2" s="25">
        <v>45565</v>
      </c>
      <c r="AG2" s="23">
        <f>IF(--SUBSTITUTE(AG$1,"P","")&lt;MONTH($AF2)+(YEAR($AF2)-2024)*12,$Z2,IF(--SUBSTITUTE(AG$1,"P","")=MONTH($AF2),$Z2*(DAY($AF2))/30,0))</f>
        <v>1050</v>
      </c>
      <c r="AH2" s="23">
        <f t="shared" ref="AH2:AR6" si="2">IF(--SUBSTITUTE(AH$1,"P","")&lt;MONTH($AF2)+(YEAR($AF2)-2024)*12,$Z2,IF(--SUBSTITUTE(AH$1,"P","")=MONTH($AF2),$Z2*(DAY($AF2))/30,0))</f>
        <v>1050</v>
      </c>
      <c r="AI2" s="23">
        <f t="shared" si="2"/>
        <v>1050</v>
      </c>
      <c r="AJ2" s="23">
        <f t="shared" si="2"/>
        <v>1050</v>
      </c>
      <c r="AK2" s="23">
        <f t="shared" si="2"/>
        <v>1050</v>
      </c>
      <c r="AL2" s="23">
        <f t="shared" si="2"/>
        <v>1050</v>
      </c>
      <c r="AM2" s="23">
        <f t="shared" si="2"/>
        <v>1050</v>
      </c>
      <c r="AN2" s="23">
        <f t="shared" si="2"/>
        <v>1050</v>
      </c>
      <c r="AO2" s="23">
        <f t="shared" si="2"/>
        <v>1050</v>
      </c>
      <c r="AP2" s="23">
        <f t="shared" si="2"/>
        <v>0</v>
      </c>
      <c r="AQ2" s="23">
        <f t="shared" si="2"/>
        <v>0</v>
      </c>
      <c r="AR2" s="23">
        <f t="shared" si="2"/>
        <v>0</v>
      </c>
    </row>
    <row r="3" spans="1:44" x14ac:dyDescent="0.25">
      <c r="A3" s="1" t="s">
        <v>43</v>
      </c>
      <c r="B3" s="2" t="s">
        <v>53</v>
      </c>
      <c r="O3" s="13">
        <v>10000</v>
      </c>
      <c r="P3" s="13">
        <f t="shared" si="0"/>
        <v>120000</v>
      </c>
      <c r="Z3" s="13">
        <v>11000</v>
      </c>
      <c r="AA3" s="13">
        <f t="shared" si="1"/>
        <v>132000</v>
      </c>
      <c r="AF3" s="22">
        <v>45597</v>
      </c>
      <c r="AG3" s="23">
        <f t="shared" ref="AG3:AG6" si="3">IF(--SUBSTITUTE(AG$1,"P","")&lt;MONTH($AF3)+(YEAR($AF3)-2024)*12,$Z3,IF(--SUBSTITUTE(AG$1,"P","")=MONTH($AF3),$Z3*(DAY($AF3))/30,0))</f>
        <v>11000</v>
      </c>
      <c r="AH3" s="23">
        <f t="shared" si="2"/>
        <v>11000</v>
      </c>
      <c r="AI3" s="23">
        <f t="shared" si="2"/>
        <v>11000</v>
      </c>
      <c r="AJ3" s="23">
        <f t="shared" si="2"/>
        <v>11000</v>
      </c>
      <c r="AK3" s="23">
        <f t="shared" si="2"/>
        <v>11000</v>
      </c>
      <c r="AL3" s="23">
        <f t="shared" si="2"/>
        <v>11000</v>
      </c>
      <c r="AM3" s="23">
        <f t="shared" si="2"/>
        <v>11000</v>
      </c>
      <c r="AN3" s="23">
        <f t="shared" si="2"/>
        <v>11000</v>
      </c>
      <c r="AO3" s="23">
        <f t="shared" si="2"/>
        <v>11000</v>
      </c>
      <c r="AP3" s="23">
        <f t="shared" si="2"/>
        <v>11000</v>
      </c>
      <c r="AQ3" s="23">
        <f t="shared" si="2"/>
        <v>366.66666666666669</v>
      </c>
      <c r="AR3" s="23">
        <f t="shared" si="2"/>
        <v>0</v>
      </c>
    </row>
    <row r="4" spans="1:44" x14ac:dyDescent="0.25">
      <c r="A4" s="1" t="s">
        <v>43</v>
      </c>
      <c r="B4" s="2" t="s">
        <v>54</v>
      </c>
      <c r="O4" s="13">
        <v>110000</v>
      </c>
      <c r="P4" s="13">
        <f t="shared" si="0"/>
        <v>1320000</v>
      </c>
      <c r="Z4" s="13">
        <v>12000</v>
      </c>
      <c r="AA4" s="13">
        <f t="shared" si="1"/>
        <v>144000</v>
      </c>
      <c r="AF4" s="22">
        <v>45580</v>
      </c>
      <c r="AG4" s="23">
        <f t="shared" si="3"/>
        <v>12000</v>
      </c>
      <c r="AH4" s="23">
        <f t="shared" si="2"/>
        <v>12000</v>
      </c>
      <c r="AI4" s="23">
        <f t="shared" si="2"/>
        <v>12000</v>
      </c>
      <c r="AJ4" s="23">
        <f t="shared" si="2"/>
        <v>12000</v>
      </c>
      <c r="AK4" s="23">
        <f t="shared" si="2"/>
        <v>12000</v>
      </c>
      <c r="AL4" s="23">
        <f t="shared" si="2"/>
        <v>12000</v>
      </c>
      <c r="AM4" s="23">
        <f t="shared" si="2"/>
        <v>12000</v>
      </c>
      <c r="AN4" s="23">
        <f t="shared" si="2"/>
        <v>12000</v>
      </c>
      <c r="AO4" s="23">
        <f t="shared" si="2"/>
        <v>12000</v>
      </c>
      <c r="AP4" s="23">
        <f t="shared" si="2"/>
        <v>6000</v>
      </c>
      <c r="AQ4" s="23">
        <f t="shared" si="2"/>
        <v>0</v>
      </c>
      <c r="AR4" s="23">
        <f t="shared" si="2"/>
        <v>0</v>
      </c>
    </row>
    <row r="5" spans="1:44" x14ac:dyDescent="0.25">
      <c r="A5" s="1" t="s">
        <v>43</v>
      </c>
      <c r="B5" s="2" t="s">
        <v>55</v>
      </c>
      <c r="O5" s="13">
        <v>350</v>
      </c>
      <c r="P5" s="13">
        <f t="shared" si="0"/>
        <v>4200</v>
      </c>
      <c r="Z5" s="13">
        <v>500</v>
      </c>
      <c r="AA5" s="13">
        <f t="shared" si="1"/>
        <v>6000</v>
      </c>
      <c r="AF5" s="22">
        <v>45778</v>
      </c>
      <c r="AG5" s="23">
        <f t="shared" si="3"/>
        <v>500</v>
      </c>
      <c r="AH5" s="23">
        <f t="shared" si="2"/>
        <v>500</v>
      </c>
      <c r="AI5" s="23">
        <f t="shared" si="2"/>
        <v>500</v>
      </c>
      <c r="AJ5" s="23">
        <f t="shared" si="2"/>
        <v>500</v>
      </c>
      <c r="AK5" s="23">
        <f t="shared" si="2"/>
        <v>500</v>
      </c>
      <c r="AL5" s="23">
        <f t="shared" si="2"/>
        <v>500</v>
      </c>
      <c r="AM5" s="23">
        <f t="shared" si="2"/>
        <v>500</v>
      </c>
      <c r="AN5" s="23">
        <f t="shared" si="2"/>
        <v>500</v>
      </c>
      <c r="AO5" s="23">
        <f t="shared" si="2"/>
        <v>500</v>
      </c>
      <c r="AP5" s="23">
        <f t="shared" si="2"/>
        <v>500</v>
      </c>
      <c r="AQ5" s="23">
        <f t="shared" si="2"/>
        <v>500</v>
      </c>
      <c r="AR5" s="23">
        <f t="shared" si="2"/>
        <v>500</v>
      </c>
    </row>
    <row r="6" spans="1:44" x14ac:dyDescent="0.25">
      <c r="A6" s="1" t="s">
        <v>43</v>
      </c>
      <c r="B6" s="2" t="s">
        <v>56</v>
      </c>
      <c r="O6" s="13">
        <v>20000</v>
      </c>
      <c r="P6" s="13">
        <f>+O6*12</f>
        <v>240000</v>
      </c>
      <c r="Z6" s="13">
        <v>25000</v>
      </c>
      <c r="AA6" s="13">
        <f>+Z6*12</f>
        <v>300000</v>
      </c>
      <c r="AF6" s="22">
        <v>46188</v>
      </c>
      <c r="AG6" s="23">
        <f t="shared" si="3"/>
        <v>25000</v>
      </c>
      <c r="AH6" s="23">
        <f t="shared" si="2"/>
        <v>25000</v>
      </c>
      <c r="AI6" s="23">
        <f t="shared" si="2"/>
        <v>25000</v>
      </c>
      <c r="AJ6" s="23">
        <f t="shared" si="2"/>
        <v>25000</v>
      </c>
      <c r="AK6" s="23">
        <f t="shared" si="2"/>
        <v>25000</v>
      </c>
      <c r="AL6" s="23">
        <f t="shared" si="2"/>
        <v>25000</v>
      </c>
      <c r="AM6" s="23">
        <f t="shared" si="2"/>
        <v>25000</v>
      </c>
      <c r="AN6" s="23">
        <f t="shared" si="2"/>
        <v>25000</v>
      </c>
      <c r="AO6" s="23">
        <f t="shared" si="2"/>
        <v>25000</v>
      </c>
      <c r="AP6" s="23">
        <f t="shared" si="2"/>
        <v>25000</v>
      </c>
      <c r="AQ6" s="23">
        <f t="shared" si="2"/>
        <v>25000</v>
      </c>
      <c r="AR6" s="23">
        <f t="shared" si="2"/>
        <v>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h2so4</cp:lastModifiedBy>
  <dcterms:created xsi:type="dcterms:W3CDTF">2023-10-02T16:22:12Z</dcterms:created>
  <dcterms:modified xsi:type="dcterms:W3CDTF">2023-10-09T10:47:02Z</dcterms:modified>
</cp:coreProperties>
</file>