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790"/>
  </bookViews>
  <sheets>
    <sheet name="Feuil1" sheetId="1" r:id="rId1"/>
  </sheets>
  <definedNames>
    <definedName name="solver_adj" localSheetId="0" hidden="1">Feuil1!$F$2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Feuil1!$L$35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6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I7" i="1"/>
  <c r="I8" i="1"/>
  <c r="I9" i="1"/>
  <c r="I10" i="1"/>
  <c r="I11" i="1"/>
  <c r="I12" i="1"/>
  <c r="I13" i="1"/>
  <c r="I14" i="1"/>
  <c r="I15" i="1"/>
  <c r="K15" i="1" s="1"/>
  <c r="I16" i="1"/>
  <c r="K16" i="1" s="1"/>
  <c r="I17" i="1"/>
  <c r="K17" i="1" s="1"/>
  <c r="I18" i="1"/>
  <c r="K18" i="1" s="1"/>
  <c r="I19" i="1"/>
  <c r="K19" i="1" s="1"/>
  <c r="I20" i="1"/>
  <c r="K20" i="1" s="1"/>
  <c r="I21" i="1"/>
  <c r="K21" i="1" s="1"/>
  <c r="I22" i="1"/>
  <c r="K22" i="1" s="1"/>
  <c r="I23" i="1"/>
  <c r="K23" i="1" s="1"/>
  <c r="I24" i="1"/>
  <c r="K24" i="1" s="1"/>
  <c r="I25" i="1"/>
  <c r="K25" i="1" s="1"/>
  <c r="I26" i="1"/>
  <c r="K26" i="1" s="1"/>
  <c r="I27" i="1"/>
  <c r="K27" i="1" s="1"/>
  <c r="I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9" i="1"/>
  <c r="I29" i="1"/>
  <c r="K29" i="1" s="1"/>
  <c r="H31" i="1"/>
  <c r="I31" i="1"/>
  <c r="H33" i="1"/>
  <c r="I33" i="1"/>
  <c r="K33" i="1" s="1"/>
  <c r="H6" i="1"/>
  <c r="E33" i="1"/>
  <c r="E29" i="1"/>
  <c r="E30" i="1" l="1"/>
  <c r="E31" i="1" s="1"/>
  <c r="E35" i="1" l="1"/>
  <c r="I35" i="1" s="1"/>
  <c r="J13" i="1" l="1"/>
  <c r="K13" i="1" s="1"/>
  <c r="J12" i="1"/>
  <c r="K12" i="1" s="1"/>
  <c r="J8" i="1"/>
  <c r="K8" i="1" s="1"/>
  <c r="J7" i="1"/>
  <c r="K7" i="1" s="1"/>
  <c r="J9" i="1"/>
  <c r="K9" i="1" s="1"/>
  <c r="J10" i="1"/>
  <c r="K10" i="1" s="1"/>
  <c r="J14" i="1"/>
  <c r="K14" i="1" s="1"/>
  <c r="J6" i="1"/>
  <c r="K6" i="1" s="1"/>
  <c r="J11" i="1"/>
  <c r="K11" i="1" s="1"/>
  <c r="K30" i="1" l="1"/>
  <c r="K31" i="1" s="1"/>
  <c r="K35" i="1" s="1"/>
  <c r="L35" i="1" s="1"/>
</calcChain>
</file>

<file path=xl/sharedStrings.xml><?xml version="1.0" encoding="utf-8"?>
<sst xmlns="http://schemas.openxmlformats.org/spreadsheetml/2006/main" count="25" uniqueCount="4">
  <si>
    <t>ML</t>
  </si>
  <si>
    <t>KG</t>
  </si>
  <si>
    <t>Taxe Affectée</t>
  </si>
  <si>
    <t>Transports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</si>
</sst>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.00000"/>
    <numFmt numFmtId="168" formatCode="#,##0.0000000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1" fillId="0" borderId="0" xfId="0" applyFont="1"/>
    <xf numFmtId="2" fontId="0" fillId="0" borderId="0" xfId="0" applyNumberFormat="1"/>
    <xf numFmtId="2" fontId="3" fillId="0" borderId="1" xfId="0" applyNumberFormat="1" applyFont="1" applyBorder="1" applyAlignment="1">
      <alignment horizontal="center"/>
    </xf>
    <xf numFmtId="164" fontId="3" fillId="0" borderId="0" xfId="0" applyNumberFormat="1" applyFont="1"/>
    <xf numFmtId="164" fontId="4" fillId="0" borderId="0" xfId="0" applyNumberFormat="1" applyFont="1"/>
    <xf numFmtId="165" fontId="3" fillId="0" borderId="2" xfId="0" applyNumberFormat="1" applyFont="1" applyBorder="1" applyAlignment="1">
      <alignment vertical="center"/>
    </xf>
    <xf numFmtId="165" fontId="3" fillId="0" borderId="3" xfId="0" applyNumberFormat="1" applyFont="1" applyBorder="1" applyAlignment="1">
      <alignment vertical="center"/>
    </xf>
    <xf numFmtId="165" fontId="3" fillId="0" borderId="4" xfId="0" applyNumberFormat="1" applyFont="1" applyBorder="1" applyAlignment="1">
      <alignment vertical="center"/>
    </xf>
    <xf numFmtId="165" fontId="3" fillId="0" borderId="5" xfId="0" applyNumberFormat="1" applyFont="1" applyBorder="1" applyAlignment="1">
      <alignment vertical="center"/>
    </xf>
    <xf numFmtId="168" fontId="0" fillId="0" borderId="0" xfId="0" applyNumberFormat="1"/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1</xdr:row>
          <xdr:rowOff>47625</xdr:rowOff>
        </xdr:from>
        <xdr:to>
          <xdr:col>9</xdr:col>
          <xdr:colOff>76200</xdr:colOff>
          <xdr:row>3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F2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:P36"/>
  <sheetViews>
    <sheetView tabSelected="1" workbookViewId="0">
      <selection activeCell="G36" sqref="G36"/>
    </sheetView>
  </sheetViews>
  <sheetFormatPr defaultColWidth="11.42578125" defaultRowHeight="15" x14ac:dyDescent="0.25"/>
  <cols>
    <col min="12" max="12" width="19.28515625" customWidth="1"/>
    <col min="13" max="13" width="17.42578125" style="3" bestFit="1" customWidth="1"/>
    <col min="14" max="14" width="14.28515625" bestFit="1" customWidth="1"/>
  </cols>
  <sheetData>
    <row r="1" spans="2:11" ht="15.75" thickBot="1" x14ac:dyDescent="0.3"/>
    <row r="2" spans="2:11" ht="15.75" thickTop="1" x14ac:dyDescent="0.25">
      <c r="F2" s="7">
        <v>1.2758293473924758</v>
      </c>
      <c r="G2" s="8"/>
      <c r="K2" s="3"/>
    </row>
    <row r="3" spans="2:11" ht="15.75" thickBot="1" x14ac:dyDescent="0.3">
      <c r="F3" s="9"/>
      <c r="G3" s="10"/>
      <c r="K3" s="3"/>
    </row>
    <row r="4" spans="2:11" ht="15.75" thickTop="1" x14ac:dyDescent="0.25"/>
    <row r="6" spans="2:11" x14ac:dyDescent="0.25">
      <c r="B6" t="s">
        <v>0</v>
      </c>
      <c r="C6">
        <v>107.41</v>
      </c>
      <c r="D6" s="3">
        <v>36.799999999999997</v>
      </c>
      <c r="E6" s="3">
        <f>IF(C6="","",D6*C6)</f>
        <v>3952.6879999999996</v>
      </c>
      <c r="H6" t="str">
        <f>B6</f>
        <v>ML</v>
      </c>
      <c r="I6">
        <f>IF(C6="","",C6)</f>
        <v>107.41</v>
      </c>
      <c r="J6" s="3">
        <f>IF(D6="","",D6*$F$2)</f>
        <v>46.950519984043105</v>
      </c>
      <c r="K6" s="3">
        <f>IF(I6="","",J6*I6)</f>
        <v>5042.95535148607</v>
      </c>
    </row>
    <row r="7" spans="2:11" x14ac:dyDescent="0.25">
      <c r="B7" t="s">
        <v>0</v>
      </c>
      <c r="C7">
        <v>5.77</v>
      </c>
      <c r="D7" s="3">
        <v>40.9</v>
      </c>
      <c r="E7" s="3">
        <f t="shared" ref="E7:E27" si="0">IF(C7="","",D7*C7)</f>
        <v>235.99299999999997</v>
      </c>
      <c r="H7" t="str">
        <f t="shared" ref="H7:H33" si="1">B7</f>
        <v>ML</v>
      </c>
      <c r="I7">
        <f t="shared" ref="I7:I27" si="2">IF(C7="","",C7)</f>
        <v>5.77</v>
      </c>
      <c r="J7" s="3">
        <f>IF(D7="","",D7*$F$2)</f>
        <v>52.181420308352259</v>
      </c>
      <c r="K7" s="3">
        <f t="shared" ref="K7:K27" si="3">IF(I7="","",J7*I7)</f>
        <v>301.08679517919251</v>
      </c>
    </row>
    <row r="8" spans="2:11" x14ac:dyDescent="0.25">
      <c r="B8" t="s">
        <v>0</v>
      </c>
      <c r="C8">
        <v>5.81</v>
      </c>
      <c r="D8" s="3">
        <v>44.2</v>
      </c>
      <c r="E8" s="3">
        <f t="shared" si="0"/>
        <v>256.80200000000002</v>
      </c>
      <c r="H8" t="str">
        <f t="shared" si="1"/>
        <v>ML</v>
      </c>
      <c r="I8">
        <f t="shared" si="2"/>
        <v>5.81</v>
      </c>
      <c r="J8" s="3">
        <f>IF(D8="","",D8*$F$2)</f>
        <v>56.391657154747435</v>
      </c>
      <c r="K8" s="3">
        <f t="shared" si="3"/>
        <v>327.63552806908257</v>
      </c>
    </row>
    <row r="9" spans="2:11" x14ac:dyDescent="0.25">
      <c r="B9" t="s">
        <v>0</v>
      </c>
      <c r="C9">
        <v>5.81</v>
      </c>
      <c r="D9" s="3">
        <v>205.7</v>
      </c>
      <c r="E9" s="3">
        <f t="shared" si="0"/>
        <v>1195.117</v>
      </c>
      <c r="H9" t="str">
        <f t="shared" si="1"/>
        <v>ML</v>
      </c>
      <c r="I9">
        <f t="shared" si="2"/>
        <v>5.81</v>
      </c>
      <c r="J9" s="3">
        <f>IF(D9="","",D9*$F$2)</f>
        <v>262.43809675863224</v>
      </c>
      <c r="K9" s="3">
        <f t="shared" si="3"/>
        <v>1524.7653421676532</v>
      </c>
    </row>
    <row r="10" spans="2:11" x14ac:dyDescent="0.25">
      <c r="B10" t="s">
        <v>0</v>
      </c>
      <c r="C10">
        <v>3</v>
      </c>
      <c r="D10" s="3">
        <v>113.6</v>
      </c>
      <c r="E10" s="3">
        <f t="shared" si="0"/>
        <v>340.79999999999995</v>
      </c>
      <c r="H10" t="str">
        <f t="shared" si="1"/>
        <v>ML</v>
      </c>
      <c r="I10">
        <f t="shared" si="2"/>
        <v>3</v>
      </c>
      <c r="J10" s="3">
        <f>IF(D10="","",D10*$F$2)</f>
        <v>144.93421386378523</v>
      </c>
      <c r="K10" s="3">
        <f t="shared" si="3"/>
        <v>434.80264159135572</v>
      </c>
    </row>
    <row r="11" spans="2:11" x14ac:dyDescent="0.25">
      <c r="B11" t="s">
        <v>0</v>
      </c>
      <c r="C11">
        <v>8.5</v>
      </c>
      <c r="D11" s="3">
        <v>76.3</v>
      </c>
      <c r="E11" s="3">
        <f t="shared" si="0"/>
        <v>648.54999999999995</v>
      </c>
      <c r="H11" t="str">
        <f t="shared" si="1"/>
        <v>ML</v>
      </c>
      <c r="I11">
        <f t="shared" si="2"/>
        <v>8.5</v>
      </c>
      <c r="J11" s="3">
        <f>IF(D11="","",D11*$F$2)</f>
        <v>97.345779206045904</v>
      </c>
      <c r="K11" s="3">
        <f t="shared" si="3"/>
        <v>827.43912325139013</v>
      </c>
    </row>
    <row r="12" spans="2:11" x14ac:dyDescent="0.25">
      <c r="B12" t="s">
        <v>0</v>
      </c>
      <c r="C12">
        <v>8.3000000000000007</v>
      </c>
      <c r="D12" s="3">
        <v>88.1</v>
      </c>
      <c r="E12" s="3">
        <f t="shared" si="0"/>
        <v>731.23</v>
      </c>
      <c r="H12" t="str">
        <f t="shared" si="1"/>
        <v>ML</v>
      </c>
      <c r="I12">
        <f t="shared" si="2"/>
        <v>8.3000000000000007</v>
      </c>
      <c r="J12" s="3">
        <f>IF(D12="","",D12*$F$2)</f>
        <v>112.40056550527711</v>
      </c>
      <c r="K12" s="3">
        <f t="shared" si="3"/>
        <v>932.92469369380012</v>
      </c>
    </row>
    <row r="13" spans="2:11" x14ac:dyDescent="0.25">
      <c r="B13" t="s">
        <v>0</v>
      </c>
      <c r="C13">
        <v>16.600000000000001</v>
      </c>
      <c r="D13" s="3">
        <v>102.2</v>
      </c>
      <c r="E13" s="3">
        <f t="shared" si="0"/>
        <v>1696.5200000000002</v>
      </c>
      <c r="H13" t="str">
        <f t="shared" si="1"/>
        <v>ML</v>
      </c>
      <c r="I13">
        <f t="shared" si="2"/>
        <v>16.600000000000001</v>
      </c>
      <c r="J13" s="3">
        <f>IF(D13="","",D13*$F$2)</f>
        <v>130.38975930351103</v>
      </c>
      <c r="K13" s="3">
        <f t="shared" si="3"/>
        <v>2164.4700044382835</v>
      </c>
    </row>
    <row r="14" spans="2:11" x14ac:dyDescent="0.25">
      <c r="B14" t="s">
        <v>0</v>
      </c>
      <c r="C14">
        <v>8.56</v>
      </c>
      <c r="D14" s="3">
        <v>107.4</v>
      </c>
      <c r="E14" s="3">
        <f t="shared" si="0"/>
        <v>919.34400000000005</v>
      </c>
      <c r="H14" t="str">
        <f t="shared" si="1"/>
        <v>ML</v>
      </c>
      <c r="I14">
        <f t="shared" si="2"/>
        <v>8.56</v>
      </c>
      <c r="J14" s="3">
        <f>IF(D14="","",D14*$F$2)</f>
        <v>137.02407190995191</v>
      </c>
      <c r="K14" s="3">
        <f t="shared" si="3"/>
        <v>1172.9260555491885</v>
      </c>
    </row>
    <row r="15" spans="2:11" x14ac:dyDescent="0.25">
      <c r="B15" t="s">
        <v>0</v>
      </c>
      <c r="E15" s="3" t="str">
        <f t="shared" si="0"/>
        <v/>
      </c>
      <c r="H15" t="str">
        <f t="shared" si="1"/>
        <v>ML</v>
      </c>
      <c r="I15" t="str">
        <f t="shared" si="2"/>
        <v/>
      </c>
      <c r="J15" t="str">
        <f>IF(D15="","",D15*$F$2)</f>
        <v/>
      </c>
      <c r="K15" t="str">
        <f t="shared" si="3"/>
        <v/>
      </c>
    </row>
    <row r="16" spans="2:11" x14ac:dyDescent="0.25">
      <c r="B16" t="s">
        <v>0</v>
      </c>
      <c r="E16" s="3" t="str">
        <f t="shared" si="0"/>
        <v/>
      </c>
      <c r="H16" t="str">
        <f t="shared" si="1"/>
        <v>ML</v>
      </c>
      <c r="I16" t="str">
        <f t="shared" si="2"/>
        <v/>
      </c>
      <c r="J16" t="str">
        <f>IF(D16="","",D16*$F$2)</f>
        <v/>
      </c>
      <c r="K16" t="str">
        <f t="shared" si="3"/>
        <v/>
      </c>
    </row>
    <row r="17" spans="2:14" x14ac:dyDescent="0.25">
      <c r="B17" t="s">
        <v>0</v>
      </c>
      <c r="E17" s="3" t="str">
        <f t="shared" si="0"/>
        <v/>
      </c>
      <c r="H17" t="str">
        <f t="shared" si="1"/>
        <v>ML</v>
      </c>
      <c r="I17" t="str">
        <f t="shared" si="2"/>
        <v/>
      </c>
      <c r="J17" t="str">
        <f>IF(D17="","",D17*$F$2)</f>
        <v/>
      </c>
      <c r="K17" t="str">
        <f t="shared" si="3"/>
        <v/>
      </c>
    </row>
    <row r="18" spans="2:14" x14ac:dyDescent="0.25">
      <c r="B18" t="s">
        <v>0</v>
      </c>
      <c r="E18" s="3" t="str">
        <f t="shared" si="0"/>
        <v/>
      </c>
      <c r="H18" t="str">
        <f t="shared" si="1"/>
        <v>ML</v>
      </c>
      <c r="I18" t="str">
        <f t="shared" si="2"/>
        <v/>
      </c>
      <c r="J18" t="str">
        <f>IF(D18="","",D18*$F$2)</f>
        <v/>
      </c>
      <c r="K18" t="str">
        <f t="shared" si="3"/>
        <v/>
      </c>
    </row>
    <row r="19" spans="2:14" x14ac:dyDescent="0.25">
      <c r="B19" t="s">
        <v>0</v>
      </c>
      <c r="E19" s="3" t="str">
        <f t="shared" si="0"/>
        <v/>
      </c>
      <c r="H19" t="str">
        <f t="shared" si="1"/>
        <v>ML</v>
      </c>
      <c r="I19" t="str">
        <f t="shared" si="2"/>
        <v/>
      </c>
      <c r="J19" t="str">
        <f>IF(D19="","",D19*$F$2)</f>
        <v/>
      </c>
      <c r="K19" t="str">
        <f t="shared" si="3"/>
        <v/>
      </c>
    </row>
    <row r="20" spans="2:14" x14ac:dyDescent="0.25">
      <c r="B20" t="s">
        <v>0</v>
      </c>
      <c r="E20" s="3" t="str">
        <f t="shared" si="0"/>
        <v/>
      </c>
      <c r="H20" t="str">
        <f t="shared" si="1"/>
        <v>ML</v>
      </c>
      <c r="I20" t="str">
        <f t="shared" si="2"/>
        <v/>
      </c>
      <c r="J20" t="str">
        <f>IF(D20="","",D20*$F$2)</f>
        <v/>
      </c>
      <c r="K20" t="str">
        <f t="shared" si="3"/>
        <v/>
      </c>
    </row>
    <row r="21" spans="2:14" x14ac:dyDescent="0.25">
      <c r="B21" t="s">
        <v>0</v>
      </c>
      <c r="E21" s="3" t="str">
        <f t="shared" si="0"/>
        <v/>
      </c>
      <c r="H21" t="str">
        <f t="shared" si="1"/>
        <v>ML</v>
      </c>
      <c r="I21" t="str">
        <f t="shared" si="2"/>
        <v/>
      </c>
      <c r="J21" t="str">
        <f>IF(D21="","",D21*$F$2)</f>
        <v/>
      </c>
      <c r="K21" t="str">
        <f t="shared" si="3"/>
        <v/>
      </c>
    </row>
    <row r="22" spans="2:14" x14ac:dyDescent="0.25">
      <c r="B22" t="s">
        <v>0</v>
      </c>
      <c r="E22" s="3" t="str">
        <f t="shared" si="0"/>
        <v/>
      </c>
      <c r="H22" t="str">
        <f t="shared" si="1"/>
        <v>ML</v>
      </c>
      <c r="I22" t="str">
        <f t="shared" si="2"/>
        <v/>
      </c>
      <c r="J22" t="str">
        <f>IF(D22="","",D22*$F$2)</f>
        <v/>
      </c>
      <c r="K22" t="str">
        <f t="shared" si="3"/>
        <v/>
      </c>
    </row>
    <row r="23" spans="2:14" x14ac:dyDescent="0.25">
      <c r="B23" t="s">
        <v>0</v>
      </c>
      <c r="E23" s="3" t="str">
        <f t="shared" si="0"/>
        <v/>
      </c>
      <c r="H23" t="str">
        <f t="shared" si="1"/>
        <v>ML</v>
      </c>
      <c r="I23" t="str">
        <f t="shared" si="2"/>
        <v/>
      </c>
      <c r="J23" t="str">
        <f>IF(D23="","",D23*$F$2)</f>
        <v/>
      </c>
      <c r="K23" t="str">
        <f t="shared" si="3"/>
        <v/>
      </c>
    </row>
    <row r="24" spans="2:14" x14ac:dyDescent="0.25">
      <c r="B24" t="s">
        <v>0</v>
      </c>
      <c r="E24" s="3" t="str">
        <f t="shared" si="0"/>
        <v/>
      </c>
      <c r="H24" t="str">
        <f t="shared" si="1"/>
        <v>ML</v>
      </c>
      <c r="I24" t="str">
        <f t="shared" si="2"/>
        <v/>
      </c>
      <c r="J24" t="str">
        <f>IF(D24="","",D24*$F$2)</f>
        <v/>
      </c>
      <c r="K24" t="str">
        <f t="shared" si="3"/>
        <v/>
      </c>
    </row>
    <row r="25" spans="2:14" x14ac:dyDescent="0.25">
      <c r="B25" t="s">
        <v>0</v>
      </c>
      <c r="E25" s="3" t="str">
        <f t="shared" si="0"/>
        <v/>
      </c>
      <c r="H25" t="str">
        <f t="shared" si="1"/>
        <v>ML</v>
      </c>
      <c r="I25" t="str">
        <f t="shared" si="2"/>
        <v/>
      </c>
      <c r="J25" t="str">
        <f>IF(D25="","",D25*$F$2)</f>
        <v/>
      </c>
      <c r="K25" t="str">
        <f t="shared" si="3"/>
        <v/>
      </c>
    </row>
    <row r="26" spans="2:14" x14ac:dyDescent="0.25">
      <c r="B26" t="s">
        <v>0</v>
      </c>
      <c r="E26" s="3" t="str">
        <f t="shared" si="0"/>
        <v/>
      </c>
      <c r="H26" t="str">
        <f t="shared" si="1"/>
        <v>ML</v>
      </c>
      <c r="I26" t="str">
        <f t="shared" si="2"/>
        <v/>
      </c>
      <c r="J26" t="str">
        <f>IF(D26="","",D26*$F$2)</f>
        <v/>
      </c>
      <c r="K26" t="str">
        <f t="shared" si="3"/>
        <v/>
      </c>
    </row>
    <row r="27" spans="2:14" x14ac:dyDescent="0.25">
      <c r="B27" t="s">
        <v>0</v>
      </c>
      <c r="E27" s="3" t="str">
        <f t="shared" si="0"/>
        <v/>
      </c>
      <c r="H27" t="str">
        <f t="shared" si="1"/>
        <v>ML</v>
      </c>
      <c r="I27" t="str">
        <f t="shared" si="2"/>
        <v/>
      </c>
      <c r="J27" t="str">
        <f>IF(D27="","",D27*$F$2)</f>
        <v/>
      </c>
      <c r="K27" t="str">
        <f t="shared" si="3"/>
        <v/>
      </c>
    </row>
    <row r="29" spans="2:14" x14ac:dyDescent="0.25">
      <c r="B29" t="s">
        <v>1</v>
      </c>
      <c r="C29">
        <v>1930</v>
      </c>
      <c r="D29">
        <v>1.22</v>
      </c>
      <c r="E29" s="3">
        <f t="shared" ref="E29:E33" si="4">D29*C29</f>
        <v>2354.6</v>
      </c>
      <c r="H29" t="str">
        <f t="shared" si="1"/>
        <v>KG</v>
      </c>
      <c r="I29">
        <f t="shared" ref="I29:I33" si="5">C29</f>
        <v>1930</v>
      </c>
      <c r="J29">
        <v>1.23</v>
      </c>
      <c r="K29" s="3">
        <f t="shared" ref="K29" si="6">J29*I29</f>
        <v>2373.9</v>
      </c>
      <c r="N29" s="3"/>
    </row>
    <row r="30" spans="2:14" x14ac:dyDescent="0.25">
      <c r="E30" s="2">
        <f>SUM(E6:E29)</f>
        <v>12331.644000000002</v>
      </c>
      <c r="K30" s="2">
        <f>SUM(K6:K29)</f>
        <v>15102.905535426014</v>
      </c>
    </row>
    <row r="31" spans="2:14" x14ac:dyDescent="0.25">
      <c r="B31" s="1" t="s">
        <v>2</v>
      </c>
      <c r="C31">
        <v>1</v>
      </c>
      <c r="D31">
        <v>3.5000000000000001E-3</v>
      </c>
      <c r="E31" s="3">
        <f>E30*D31</f>
        <v>43.160754000000011</v>
      </c>
      <c r="H31" s="1" t="str">
        <f t="shared" si="1"/>
        <v>Taxe Affectée</v>
      </c>
      <c r="I31">
        <f t="shared" si="5"/>
        <v>1</v>
      </c>
      <c r="J31">
        <v>3.5000000000000001E-3</v>
      </c>
      <c r="K31" s="3">
        <f>K30*J31</f>
        <v>52.860169373991049</v>
      </c>
    </row>
    <row r="33" spans="2:16" x14ac:dyDescent="0.25">
      <c r="B33" t="s">
        <v>3</v>
      </c>
      <c r="C33">
        <v>3</v>
      </c>
      <c r="D33">
        <v>560</v>
      </c>
      <c r="E33">
        <f t="shared" si="4"/>
        <v>1680</v>
      </c>
      <c r="H33" t="str">
        <f t="shared" si="1"/>
        <v>Transports</v>
      </c>
      <c r="I33">
        <f t="shared" si="5"/>
        <v>3</v>
      </c>
      <c r="J33">
        <v>570</v>
      </c>
      <c r="K33">
        <f t="shared" ref="K33" si="7">J33*I33</f>
        <v>1710</v>
      </c>
      <c r="N33" s="11"/>
      <c r="P33" s="3"/>
    </row>
    <row r="34" spans="2:16" ht="15.75" thickBot="1" x14ac:dyDescent="0.3"/>
    <row r="35" spans="2:16" ht="16.5" thickTop="1" thickBot="1" x14ac:dyDescent="0.3">
      <c r="E35" s="5">
        <f>SUM(E6:E33)-E30</f>
        <v>14054.804754000003</v>
      </c>
      <c r="G35" s="4">
        <v>1.2</v>
      </c>
      <c r="I35" s="5">
        <f>E35*G35</f>
        <v>16865.765704800004</v>
      </c>
      <c r="K35" s="6">
        <f>SUM(K6:K29)+K31+K33</f>
        <v>16865.765704800004</v>
      </c>
      <c r="L35" s="12">
        <f>I35-K35</f>
        <v>0</v>
      </c>
    </row>
    <row r="36" spans="2:16" ht="15.75" thickTop="1" x14ac:dyDescent="0.25"/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F2Val">
                <anchor moveWithCells="1" sizeWithCells="1">
                  <from>
                    <xdr:col>8</xdr:col>
                    <xdr:colOff>28575</xdr:colOff>
                    <xdr:row>1</xdr:row>
                    <xdr:rowOff>47625</xdr:rowOff>
                  </from>
                  <to>
                    <xdr:col>9</xdr:col>
                    <xdr:colOff>76200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h2so4</cp:lastModifiedBy>
  <dcterms:created xsi:type="dcterms:W3CDTF">2018-12-10T11:44:34Z</dcterms:created>
  <dcterms:modified xsi:type="dcterms:W3CDTF">2018-12-24T16:44:53Z</dcterms:modified>
</cp:coreProperties>
</file>