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7593D9F-CD5D-4205-9F4D-0B3D4833A749}" xr6:coauthVersionLast="47" xr6:coauthVersionMax="47" xr10:uidLastSave="{00000000-0000-0000-0000-000000000000}"/>
  <bookViews>
    <workbookView xWindow="-120" yWindow="-120" windowWidth="29040" windowHeight="15990" xr2:uid="{DBFD5A11-D41B-C34F-96CA-75803327CB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5" i="1" l="1"/>
  <c r="AA5" i="1" s="1"/>
  <c r="Z4" i="1" a="1"/>
  <c r="Z4" i="1" s="1"/>
  <c r="Z5" i="1" a="1"/>
  <c r="Z5" i="1" s="1"/>
  <c r="Z6" i="1" a="1"/>
  <c r="Z6" i="1" s="1"/>
  <c r="Z7" i="1" a="1"/>
  <c r="Z7" i="1" s="1"/>
  <c r="Z8" i="1" a="1"/>
  <c r="Z8" i="1" s="1"/>
  <c r="Z3" i="1" a="1"/>
  <c r="Z3" i="1" s="1"/>
  <c r="Y4" i="1" a="1"/>
  <c r="Y4" i="1" s="1"/>
  <c r="Y5" i="1" a="1"/>
  <c r="Y5" i="1" s="1"/>
  <c r="Y6" i="1" a="1"/>
  <c r="Y6" i="1" s="1"/>
  <c r="AB6" i="1" s="1"/>
  <c r="Y7" i="1" a="1"/>
  <c r="Y7" i="1" s="1"/>
  <c r="Y8" i="1" a="1"/>
  <c r="Y8" i="1" s="1"/>
  <c r="Y3" i="1" a="1"/>
  <c r="Y3" i="1" s="1"/>
  <c r="W4" i="1" a="1"/>
  <c r="W4" i="1" s="1"/>
  <c r="W5" i="1" a="1"/>
  <c r="W5" i="1" s="1"/>
  <c r="W6" i="1" a="1"/>
  <c r="W6" i="1" s="1"/>
  <c r="W7" i="1" a="1"/>
  <c r="W7" i="1" s="1"/>
  <c r="W8" i="1" a="1"/>
  <c r="W8" i="1" s="1"/>
  <c r="W3" i="1" a="1"/>
  <c r="W3" i="1" s="1"/>
  <c r="X4" i="1" a="1"/>
  <c r="X4" i="1" s="1"/>
  <c r="X5" i="1" a="1"/>
  <c r="X5" i="1" s="1"/>
  <c r="X6" i="1" a="1"/>
  <c r="X6" i="1" s="1"/>
  <c r="X7" i="1" a="1"/>
  <c r="X7" i="1" s="1"/>
  <c r="X8" i="1" a="1"/>
  <c r="X8" i="1" s="1"/>
  <c r="X3" i="1" a="1"/>
  <c r="X3" i="1" s="1"/>
  <c r="V4" i="1" a="1"/>
  <c r="V4" i="1" s="1"/>
  <c r="U4" i="1" s="1"/>
  <c r="AB4" i="1" s="1"/>
  <c r="V5" i="1" a="1"/>
  <c r="V5" i="1" s="1"/>
  <c r="V6" i="1" a="1"/>
  <c r="V6" i="1" s="1"/>
  <c r="U6" i="1" s="1"/>
  <c r="AA6" i="1" s="1"/>
  <c r="V7" i="1" a="1"/>
  <c r="V7" i="1" s="1"/>
  <c r="V8" i="1" a="1"/>
  <c r="V8" i="1" s="1"/>
  <c r="V3" i="1" a="1"/>
  <c r="V3" i="1" s="1"/>
  <c r="U3" i="1" s="1"/>
  <c r="AB3" i="1" s="1"/>
  <c r="AA4" i="1" l="1"/>
  <c r="AA3" i="1"/>
  <c r="AB5" i="1"/>
  <c r="U8" i="1"/>
  <c r="U7" i="1"/>
  <c r="R3" i="1" l="1"/>
  <c r="AA8" i="1"/>
  <c r="R8" i="1" s="1"/>
  <c r="AB8" i="1"/>
  <c r="R4" i="1"/>
  <c r="AB7" i="1"/>
  <c r="S5" i="1" s="1"/>
  <c r="AA7" i="1"/>
  <c r="R6" i="1"/>
  <c r="S4" i="1" l="1"/>
  <c r="S7" i="1"/>
  <c r="S3" i="1"/>
  <c r="S8" i="1"/>
  <c r="B4" i="1" a="1"/>
  <c r="B4" i="1" s="1"/>
  <c r="H3" i="1" a="1"/>
  <c r="H3" i="1" s="1"/>
  <c r="G4" i="1" a="1"/>
  <c r="G4" i="1" s="1"/>
  <c r="D3" i="1" a="1"/>
  <c r="D3" i="1" s="1"/>
  <c r="I3" i="1" a="1"/>
  <c r="I3" i="1" s="1"/>
  <c r="C4" i="1" a="1"/>
  <c r="C4" i="1" s="1"/>
  <c r="H4" i="1" a="1"/>
  <c r="H4" i="1" s="1"/>
  <c r="E3" i="1" a="1"/>
  <c r="E3" i="1" s="1"/>
  <c r="D4" i="1" a="1"/>
  <c r="D4" i="1" s="1"/>
  <c r="I4" i="1" a="1"/>
  <c r="I4" i="1" s="1"/>
  <c r="B3" i="1" a="1"/>
  <c r="B3" i="1" s="1"/>
  <c r="F3" i="1" a="1"/>
  <c r="F3" i="1" s="1"/>
  <c r="E4" i="1" a="1"/>
  <c r="E4" i="1" s="1"/>
  <c r="F4" i="1" a="1"/>
  <c r="F4" i="1" s="1"/>
  <c r="C3" i="1" a="1"/>
  <c r="C3" i="1" s="1"/>
  <c r="G3" i="1" a="1"/>
  <c r="G3" i="1" s="1"/>
  <c r="S6" i="1"/>
  <c r="R7" i="1"/>
  <c r="R5" i="1"/>
  <c r="C8" i="1" s="1" a="1"/>
  <c r="C8" i="1" s="1"/>
  <c r="G8" i="1" l="1" a="1"/>
  <c r="G8" i="1" s="1"/>
  <c r="D8" i="1" a="1"/>
  <c r="D8" i="1" s="1"/>
  <c r="H5" i="1" a="1"/>
  <c r="H5" i="1" s="1"/>
  <c r="F6" i="1" a="1"/>
  <c r="F6" i="1" s="1"/>
  <c r="E8" i="1" a="1"/>
  <c r="E8" i="1" s="1"/>
  <c r="F7" i="1" a="1"/>
  <c r="F7" i="1" s="1"/>
  <c r="F8" i="1" a="1"/>
  <c r="F8" i="1" s="1"/>
  <c r="I7" i="1" a="1"/>
  <c r="I7" i="1" s="1"/>
  <c r="H7" i="1" a="1"/>
  <c r="H7" i="1" s="1"/>
  <c r="I6" i="1" a="1"/>
  <c r="I6" i="1" s="1"/>
  <c r="H8" i="1" a="1"/>
  <c r="H8" i="1" s="1"/>
  <c r="B7" i="1" a="1"/>
  <c r="B7" i="1" s="1"/>
  <c r="C6" i="1" a="1"/>
  <c r="C6" i="1" s="1"/>
  <c r="B6" i="1" a="1"/>
  <c r="B6" i="1" s="1"/>
  <c r="G6" i="1" a="1"/>
  <c r="G6" i="1" s="1"/>
  <c r="H6" i="1" a="1"/>
  <c r="H6" i="1" s="1"/>
  <c r="D5" i="1" a="1"/>
  <c r="D5" i="1" s="1"/>
  <c r="E7" i="1" a="1"/>
  <c r="E7" i="1" s="1"/>
  <c r="I8" i="1" a="1"/>
  <c r="I8" i="1" s="1"/>
  <c r="C7" i="1" a="1"/>
  <c r="C7" i="1" s="1"/>
  <c r="D6" i="1" a="1"/>
  <c r="D6" i="1" s="1"/>
  <c r="E5" i="1" a="1"/>
  <c r="E5" i="1" s="1"/>
  <c r="B5" i="1" a="1"/>
  <c r="B5" i="1" s="1"/>
  <c r="I5" i="1" a="1"/>
  <c r="I5" i="1" s="1"/>
  <c r="G7" i="1" a="1"/>
  <c r="G7" i="1" s="1"/>
  <c r="C5" i="1" a="1"/>
  <c r="C5" i="1" s="1"/>
  <c r="B8" i="1" a="1"/>
  <c r="B8" i="1" s="1"/>
  <c r="E6" i="1" a="1"/>
  <c r="E6" i="1" s="1"/>
  <c r="F5" i="1" a="1"/>
  <c r="F5" i="1" s="1"/>
  <c r="D7" i="1" a="1"/>
  <c r="D7" i="1" s="1"/>
  <c r="G5" i="1" a="1"/>
  <c r="G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<sst xmlns="http://schemas.openxmlformats.org/spreadsheetml/2006/main" count="57" uniqueCount="21">
  <si>
    <t>Anger A</t>
  </si>
  <si>
    <t>Wasquehal</t>
  </si>
  <si>
    <t>Toulouse</t>
  </si>
  <si>
    <t>Cergy</t>
  </si>
  <si>
    <t>Dammarie</t>
  </si>
  <si>
    <t>Rouen</t>
  </si>
  <si>
    <t>Points</t>
  </si>
  <si>
    <t>G</t>
  </si>
  <si>
    <t>N</t>
  </si>
  <si>
    <t>P</t>
  </si>
  <si>
    <t>BP</t>
  </si>
  <si>
    <t>BC</t>
  </si>
  <si>
    <t>J1</t>
  </si>
  <si>
    <t>J2</t>
  </si>
  <si>
    <t>J3</t>
  </si>
  <si>
    <t>J4</t>
  </si>
  <si>
    <t>J5</t>
  </si>
  <si>
    <t>score</t>
  </si>
  <si>
    <t>classement</t>
  </si>
  <si>
    <t>scorec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</si>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</sst>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7" xfId="0" applyFill="1" applyBorder="1" applyAlignment="1">
      <alignment horizontal="centerContinuous" vertical="center"/>
    </xf>
    <xf numFmtId="0" fontId="0" fillId="2" borderId="16" xfId="0" applyFill="1" applyBorder="1" applyAlignment="1">
      <alignment horizontal="centerContinuous" vertical="center"/>
    </xf>
    <xf numFmtId="0" fontId="0" fillId="2" borderId="18" xfId="0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7327D-4BAE-6041-B96D-606B0AC679DB}">
  <dimension ref="B1:AB29"/>
  <sheetViews>
    <sheetView tabSelected="1" workbookViewId="0">
      <selection activeCell="J10" sqref="J10"/>
    </sheetView>
  </sheetViews>
  <sheetFormatPr defaultColWidth="10.875" defaultRowHeight="15.75" x14ac:dyDescent="0.25"/>
  <cols>
    <col min="1" max="17" width="10.875" style="1"/>
    <col min="18" max="28" width="0" style="1" hidden="1" customWidth="1"/>
    <col min="29" max="16384" width="10.875" style="1"/>
  </cols>
  <sheetData>
    <row r="1" spans="2:28" ht="16.5" thickBot="1" x14ac:dyDescent="0.3"/>
    <row r="2" spans="2:28" ht="16.5" thickBot="1" x14ac:dyDescent="0.3">
      <c r="B2" s="14"/>
      <c r="C2" s="16"/>
      <c r="D2" s="16" t="s">
        <v>6</v>
      </c>
      <c r="E2" s="16" t="s">
        <v>7</v>
      </c>
      <c r="F2" s="16" t="s">
        <v>8</v>
      </c>
      <c r="G2" s="16" t="s">
        <v>9</v>
      </c>
      <c r="H2" s="16" t="s">
        <v>10</v>
      </c>
      <c r="I2" s="15" t="s">
        <v>11</v>
      </c>
      <c r="R2" s="14" t="s">
        <v>20</v>
      </c>
      <c r="S2" s="1" t="s">
        <v>18</v>
      </c>
      <c r="T2" s="16"/>
      <c r="U2" s="16" t="s">
        <v>6</v>
      </c>
      <c r="V2" s="16" t="s">
        <v>7</v>
      </c>
      <c r="W2" s="16" t="s">
        <v>8</v>
      </c>
      <c r="X2" s="16" t="s">
        <v>9</v>
      </c>
      <c r="Y2" s="16" t="s">
        <v>10</v>
      </c>
      <c r="Z2" s="15" t="s">
        <v>11</v>
      </c>
      <c r="AA2" s="1" t="s">
        <v>17</v>
      </c>
      <c r="AB2" s="1" t="s">
        <v>19</v>
      </c>
    </row>
    <row r="3" spans="2:28" x14ac:dyDescent="0.25">
      <c r="B3" s="11" cm="1">
        <f t="array" ref="B3">INDEX($S$3:$Z$8,MATCH(ROW(A1),$R$3:$R$8,0),COLUMN(A1))</f>
        <v>1</v>
      </c>
      <c r="C3" s="12" t="str" cm="1">
        <f t="array" ref="C3">INDEX($S$3:$Z$8,MATCH(ROW(B1),$R$3:$R$8,0),COLUMN(B1))</f>
        <v>Anger A</v>
      </c>
      <c r="D3" s="12" cm="1">
        <f t="array" ref="D3">INDEX($S$3:$Z$8,MATCH(ROW(C1),$R$3:$R$8,0),COLUMN(C1))</f>
        <v>0</v>
      </c>
      <c r="E3" s="12" cm="1">
        <f t="array" ref="E3">INDEX($S$3:$Z$8,MATCH(ROW(D1),$R$3:$R$8,0),COLUMN(D1))</f>
        <v>0</v>
      </c>
      <c r="F3" s="12" cm="1">
        <f t="array" ref="F3">INDEX($S$3:$Z$8,MATCH(ROW(E1),$R$3:$R$8,0),COLUMN(E1))</f>
        <v>0</v>
      </c>
      <c r="G3" s="12" cm="1">
        <f t="array" ref="G3">INDEX($S$3:$Z$8,MATCH(ROW(F1),$R$3:$R$8,0),COLUMN(F1))</f>
        <v>0</v>
      </c>
      <c r="H3" s="12" cm="1">
        <f t="array" ref="H3">INDEX($S$3:$Z$8,MATCH(ROW(G1),$R$3:$R$8,0),COLUMN(G1))</f>
        <v>0</v>
      </c>
      <c r="I3" s="13" cm="1">
        <f t="array" ref="I3">INDEX($S$3:$Z$8,MATCH(ROW(H1),$R$3:$R$8,0),COLUMN(H1))</f>
        <v>0</v>
      </c>
      <c r="R3" s="11">
        <f>RANK(AA3,$AA$3:$AA$8)</f>
        <v>1</v>
      </c>
      <c r="S3" s="1">
        <f>RANK(AB3,$AB$3:$AB$8)</f>
        <v>1</v>
      </c>
      <c r="T3" s="12" t="s">
        <v>0</v>
      </c>
      <c r="U3" s="12">
        <f>V3*3+W3</f>
        <v>0</v>
      </c>
      <c r="V3" s="12" cm="1">
        <f t="array" ref="V3">SUMPRODUCT(($D$11:$D$29=T3)*($E$11:$E$29&gt;$F$11:$F$29)*1)+SUMPRODUCT(($G$11:$G$29=T3)*($E$11:$E$29&lt;$F$11:$F$29)*1)</f>
        <v>0</v>
      </c>
      <c r="W3" s="12" cm="1">
        <f t="array" ref="W3">SUMPRODUCT(($D$11:$D$29=T3)*($E$11:$E$29=$F$11:$F$29)*($E$11:$E$29&lt;&gt;"")*1)+SUMPRODUCT(($G$11:$G$29=T3)*($E$11:$E$29=$F$11:$F$29)*($E$11:$E$29&lt;&gt;"")*1)</f>
        <v>0</v>
      </c>
      <c r="X3" s="12" cm="1">
        <f t="array" ref="X3">SUMPRODUCT(($D$11:$D$29=T3)*($E$11:$E$29&lt;$F$11:$F$29)*1)+SUMPRODUCT(($G$11:$G$29=T3)*($E$11:$E$29&gt;$F$11:$F$29)*1)</f>
        <v>0</v>
      </c>
      <c r="Y3" s="12" cm="1">
        <f t="array" ref="Y3">SUMPRODUCT(($D$11:$D$29=T3)*($E$11:$E$29))+SUMPRODUCT(($G$11:$G$29=T3)*($F$11:$F$29))</f>
        <v>0</v>
      </c>
      <c r="Z3" s="13" cm="1">
        <f t="array" ref="Z3">SUMPRODUCT(($D$11:$D$29=T3)*($F$11:$F$29))+SUMPRODUCT(($G$11:$G$29=T3)*($E$11:$E$29))</f>
        <v>0</v>
      </c>
      <c r="AA3" s="1">
        <f>U3*10000+(Y3-Z3)*100+Y3+(100-ROW())/100</f>
        <v>0.97</v>
      </c>
      <c r="AB3" s="1">
        <f>U3*10000+(Y3-Z3)*100+Y3</f>
        <v>0</v>
      </c>
    </row>
    <row r="4" spans="2:28" x14ac:dyDescent="0.25">
      <c r="B4" s="2" cm="1">
        <f t="array" ref="B4">INDEX($S$3:$Z$8,MATCH(ROW(A2),$R$3:$R$8,0),COLUMN(A2))</f>
        <v>1</v>
      </c>
      <c r="C4" s="3" t="str" cm="1">
        <f t="array" ref="C4">INDEX($S$3:$Z$8,MATCH(ROW(B2),$R$3:$R$8,0),COLUMN(B2))</f>
        <v>Cergy</v>
      </c>
      <c r="D4" s="3" cm="1">
        <f t="array" ref="D4">INDEX($S$3:$Z$8,MATCH(ROW(C2),$R$3:$R$8,0),COLUMN(C2))</f>
        <v>0</v>
      </c>
      <c r="E4" s="3" cm="1">
        <f t="array" ref="E4">INDEX($S$3:$Z$8,MATCH(ROW(D2),$R$3:$R$8,0),COLUMN(D2))</f>
        <v>0</v>
      </c>
      <c r="F4" s="3" cm="1">
        <f t="array" ref="F4">INDEX($S$3:$Z$8,MATCH(ROW(E2),$R$3:$R$8,0),COLUMN(E2))</f>
        <v>0</v>
      </c>
      <c r="G4" s="3" cm="1">
        <f t="array" ref="G4">INDEX($S$3:$Z$8,MATCH(ROW(F2),$R$3:$R$8,0),COLUMN(F2))</f>
        <v>0</v>
      </c>
      <c r="H4" s="3" cm="1">
        <f t="array" ref="H4">INDEX($S$3:$Z$8,MATCH(ROW(G2),$R$3:$R$8,0),COLUMN(G2))</f>
        <v>0</v>
      </c>
      <c r="I4" s="4" cm="1">
        <f t="array" ref="I4">INDEX($S$3:$Z$8,MATCH(ROW(H2),$R$3:$R$8,0),COLUMN(H2))</f>
        <v>0</v>
      </c>
      <c r="R4" s="11">
        <f>RANK(AA4,$AA$3:$AA$8)</f>
        <v>2</v>
      </c>
      <c r="S4" s="1">
        <f t="shared" ref="S4:S8" si="0">RANK(AB4,$AB$3:$AB$8)</f>
        <v>1</v>
      </c>
      <c r="T4" s="3" t="s">
        <v>3</v>
      </c>
      <c r="U4" s="12">
        <f t="shared" ref="U4:U8" si="1">V4*3+W4</f>
        <v>0</v>
      </c>
      <c r="V4" s="12" cm="1">
        <f t="array" ref="V4">SUMPRODUCT(($D$11:$D$29=T4)*($E$11:$E$29&gt;$F$11:$F$29)*1)+SUMPRODUCT(($G$11:$G$29=T4)*($E$11:$E$29&lt;$F$11:$F$29)*1)</f>
        <v>0</v>
      </c>
      <c r="W4" s="12" cm="1">
        <f t="array" ref="W4">SUMPRODUCT(($D$11:$D$29=T4)*($E$11:$E$29=$F$11:$F$29)*($E$11:$E$29&lt;&gt;"")*1)+SUMPRODUCT(($G$11:$G$29=T4)*($E$11:$E$29=$F$11:$F$29)*($E$11:$E$29&lt;&gt;"")*1)</f>
        <v>0</v>
      </c>
      <c r="X4" s="12" cm="1">
        <f t="array" ref="X4">SUMPRODUCT(($D$11:$D$29=T4)*($E$11:$E$29&lt;$F$11:$F$29)*1)+SUMPRODUCT(($G$11:$G$29=T4)*($E$11:$E$29&gt;$F$11:$F$29)*1)</f>
        <v>0</v>
      </c>
      <c r="Y4" s="12" cm="1">
        <f t="array" ref="Y4">SUMPRODUCT(($D$11:$D$29=T4)*($E$11:$E$29))+SUMPRODUCT(($G$11:$G$29=T4)*($F$11:$F$29))</f>
        <v>0</v>
      </c>
      <c r="Z4" s="13" cm="1">
        <f t="array" ref="Z4">SUMPRODUCT(($D$11:$D$29=T4)*($F$11:$F$29))+SUMPRODUCT(($G$11:$G$29=T4)*($E$11:$E$29))</f>
        <v>0</v>
      </c>
      <c r="AA4" s="1">
        <f t="shared" ref="AA4:AA8" si="2">U4*10000+(Y4-Z4)*100+Y4+(100-ROW())/100</f>
        <v>0.96</v>
      </c>
      <c r="AB4" s="1">
        <f t="shared" ref="AB4:AB8" si="3">U4*10000+(Y4-Z4)*100+Y4</f>
        <v>0</v>
      </c>
    </row>
    <row r="5" spans="2:28" x14ac:dyDescent="0.25">
      <c r="B5" s="2" cm="1">
        <f t="array" ref="B5">INDEX($S$3:$Z$8,MATCH(ROW(A3),$R$3:$R$8,0),COLUMN(A3))</f>
        <v>1</v>
      </c>
      <c r="C5" s="3" t="str" cm="1">
        <f t="array" ref="C5">INDEX($S$3:$Z$8,MATCH(ROW(B3),$R$3:$R$8,0),COLUMN(B3))</f>
        <v>Dammarie</v>
      </c>
      <c r="D5" s="3" cm="1">
        <f t="array" ref="D5">INDEX($S$3:$Z$8,MATCH(ROW(C3),$R$3:$R$8,0),COLUMN(C3))</f>
        <v>0</v>
      </c>
      <c r="E5" s="3" cm="1">
        <f t="array" ref="E5">INDEX($S$3:$Z$8,MATCH(ROW(D3),$R$3:$R$8,0),COLUMN(D3))</f>
        <v>0</v>
      </c>
      <c r="F5" s="3" cm="1">
        <f t="array" ref="F5">INDEX($S$3:$Z$8,MATCH(ROW(E3),$R$3:$R$8,0),COLUMN(E3))</f>
        <v>0</v>
      </c>
      <c r="G5" s="3" cm="1">
        <f t="array" ref="G5">INDEX($S$3:$Z$8,MATCH(ROW(F3),$R$3:$R$8,0),COLUMN(F3))</f>
        <v>0</v>
      </c>
      <c r="H5" s="3" cm="1">
        <f t="array" ref="H5">INDEX($S$3:$Z$8,MATCH(ROW(G3),$R$3:$R$8,0),COLUMN(G3))</f>
        <v>0</v>
      </c>
      <c r="I5" s="4" cm="1">
        <f t="array" ref="I5">INDEX($S$3:$Z$8,MATCH(ROW(H3),$R$3:$R$8,0),COLUMN(H3))</f>
        <v>0</v>
      </c>
      <c r="R5" s="11">
        <f>RANK(AA5,$AA$3:$AA$8)</f>
        <v>3</v>
      </c>
      <c r="S5" s="1">
        <f t="shared" si="0"/>
        <v>1</v>
      </c>
      <c r="T5" s="3" t="s">
        <v>4</v>
      </c>
      <c r="U5" s="12">
        <f t="shared" si="1"/>
        <v>0</v>
      </c>
      <c r="V5" s="12" cm="1">
        <f t="array" ref="V5">SUMPRODUCT(($D$11:$D$29=T5)*($E$11:$E$29&gt;$F$11:$F$29)*1)+SUMPRODUCT(($G$11:$G$29=T5)*($E$11:$E$29&lt;$F$11:$F$29)*1)</f>
        <v>0</v>
      </c>
      <c r="W5" s="12" cm="1">
        <f t="array" ref="W5">SUMPRODUCT(($D$11:$D$29=T5)*($E$11:$E$29=$F$11:$F$29)*($E$11:$E$29&lt;&gt;"")*1)+SUMPRODUCT(($G$11:$G$29=T5)*($E$11:$E$29=$F$11:$F$29)*($E$11:$E$29&lt;&gt;"")*1)</f>
        <v>0</v>
      </c>
      <c r="X5" s="12" cm="1">
        <f t="array" ref="X5">SUMPRODUCT(($D$11:$D$29=T5)*($E$11:$E$29&lt;$F$11:$F$29)*1)+SUMPRODUCT(($G$11:$G$29=T5)*($E$11:$E$29&gt;$F$11:$F$29)*1)</f>
        <v>0</v>
      </c>
      <c r="Y5" s="12" cm="1">
        <f t="array" ref="Y5">SUMPRODUCT(($D$11:$D$29=T5)*($E$11:$E$29))+SUMPRODUCT(($G$11:$G$29=T5)*($F$11:$F$29))</f>
        <v>0</v>
      </c>
      <c r="Z5" s="13" cm="1">
        <f t="array" ref="Z5">SUMPRODUCT(($D$11:$D$29=T5)*($F$11:$F$29))+SUMPRODUCT(($G$11:$G$29=T5)*($E$11:$E$29))</f>
        <v>0</v>
      </c>
      <c r="AA5" s="1">
        <f t="shared" si="2"/>
        <v>0.95</v>
      </c>
      <c r="AB5" s="1">
        <f t="shared" si="3"/>
        <v>0</v>
      </c>
    </row>
    <row r="6" spans="2:28" x14ac:dyDescent="0.25">
      <c r="B6" s="2" cm="1">
        <f t="array" ref="B6">INDEX($S$3:$Z$8,MATCH(ROW(A4),$R$3:$R$8,0),COLUMN(A4))</f>
        <v>1</v>
      </c>
      <c r="C6" s="3" t="str" cm="1">
        <f t="array" ref="C6">INDEX($S$3:$Z$8,MATCH(ROW(B4),$R$3:$R$8,0),COLUMN(B4))</f>
        <v>Rouen</v>
      </c>
      <c r="D6" s="3" cm="1">
        <f t="array" ref="D6">INDEX($S$3:$Z$8,MATCH(ROW(C4),$R$3:$R$8,0),COLUMN(C4))</f>
        <v>0</v>
      </c>
      <c r="E6" s="3" cm="1">
        <f t="array" ref="E6">INDEX($S$3:$Z$8,MATCH(ROW(D4),$R$3:$R$8,0),COLUMN(D4))</f>
        <v>0</v>
      </c>
      <c r="F6" s="3" cm="1">
        <f t="array" ref="F6">INDEX($S$3:$Z$8,MATCH(ROW(E4),$R$3:$R$8,0),COLUMN(E4))</f>
        <v>0</v>
      </c>
      <c r="G6" s="3" cm="1">
        <f t="array" ref="G6">INDEX($S$3:$Z$8,MATCH(ROW(F4),$R$3:$R$8,0),COLUMN(F4))</f>
        <v>0</v>
      </c>
      <c r="H6" s="3" cm="1">
        <f t="array" ref="H6">INDEX($S$3:$Z$8,MATCH(ROW(G4),$R$3:$R$8,0),COLUMN(G4))</f>
        <v>0</v>
      </c>
      <c r="I6" s="4" cm="1">
        <f t="array" ref="I6">INDEX($S$3:$Z$8,MATCH(ROW(H4),$R$3:$R$8,0),COLUMN(H4))</f>
        <v>0</v>
      </c>
      <c r="R6" s="11">
        <f>RANK(AA6,$AA$3:$AA$8)</f>
        <v>4</v>
      </c>
      <c r="S6" s="1">
        <f t="shared" si="0"/>
        <v>1</v>
      </c>
      <c r="T6" s="3" t="s">
        <v>5</v>
      </c>
      <c r="U6" s="12">
        <f t="shared" si="1"/>
        <v>0</v>
      </c>
      <c r="V6" s="12" cm="1">
        <f t="array" ref="V6">SUMPRODUCT(($D$11:$D$29=T6)*($E$11:$E$29&gt;$F$11:$F$29)*1)+SUMPRODUCT(($G$11:$G$29=T6)*($E$11:$E$29&lt;$F$11:$F$29)*1)</f>
        <v>0</v>
      </c>
      <c r="W6" s="12" cm="1">
        <f t="array" ref="W6">SUMPRODUCT(($D$11:$D$29=T6)*($E$11:$E$29=$F$11:$F$29)*($E$11:$E$29&lt;&gt;"")*1)+SUMPRODUCT(($G$11:$G$29=T6)*($E$11:$E$29=$F$11:$F$29)*($E$11:$E$29&lt;&gt;"")*1)</f>
        <v>0</v>
      </c>
      <c r="X6" s="12" cm="1">
        <f t="array" ref="X6">SUMPRODUCT(($D$11:$D$29=T6)*($E$11:$E$29&lt;$F$11:$F$29)*1)+SUMPRODUCT(($G$11:$G$29=T6)*($E$11:$E$29&gt;$F$11:$F$29)*1)</f>
        <v>0</v>
      </c>
      <c r="Y6" s="12" cm="1">
        <f t="array" ref="Y6">SUMPRODUCT(($D$11:$D$29=T6)*($E$11:$E$29))+SUMPRODUCT(($G$11:$G$29=T6)*($F$11:$F$29))</f>
        <v>0</v>
      </c>
      <c r="Z6" s="13" cm="1">
        <f t="array" ref="Z6">SUMPRODUCT(($D$11:$D$29=T6)*($F$11:$F$29))+SUMPRODUCT(($G$11:$G$29=T6)*($E$11:$E$29))</f>
        <v>0</v>
      </c>
      <c r="AA6" s="1">
        <f t="shared" si="2"/>
        <v>0.94</v>
      </c>
      <c r="AB6" s="1">
        <f t="shared" si="3"/>
        <v>0</v>
      </c>
    </row>
    <row r="7" spans="2:28" x14ac:dyDescent="0.25">
      <c r="B7" s="2" cm="1">
        <f t="array" ref="B7">INDEX($S$3:$Z$8,MATCH(ROW(A5),$R$3:$R$8,0),COLUMN(A5))</f>
        <v>1</v>
      </c>
      <c r="C7" s="3" t="str" cm="1">
        <f t="array" ref="C7">INDEX($S$3:$Z$8,MATCH(ROW(B5),$R$3:$R$8,0),COLUMN(B5))</f>
        <v>Toulouse</v>
      </c>
      <c r="D7" s="3" cm="1">
        <f t="array" ref="D7">INDEX($S$3:$Z$8,MATCH(ROW(C5),$R$3:$R$8,0),COLUMN(C5))</f>
        <v>0</v>
      </c>
      <c r="E7" s="3" cm="1">
        <f t="array" ref="E7">INDEX($S$3:$Z$8,MATCH(ROW(D5),$R$3:$R$8,0),COLUMN(D5))</f>
        <v>0</v>
      </c>
      <c r="F7" s="3" cm="1">
        <f t="array" ref="F7">INDEX($S$3:$Z$8,MATCH(ROW(E5),$R$3:$R$8,0),COLUMN(E5))</f>
        <v>0</v>
      </c>
      <c r="G7" s="3" cm="1">
        <f t="array" ref="G7">INDEX($S$3:$Z$8,MATCH(ROW(F5),$R$3:$R$8,0),COLUMN(F5))</f>
        <v>0</v>
      </c>
      <c r="H7" s="3" cm="1">
        <f t="array" ref="H7">INDEX($S$3:$Z$8,MATCH(ROW(G5),$R$3:$R$8,0),COLUMN(G5))</f>
        <v>0</v>
      </c>
      <c r="I7" s="4" cm="1">
        <f t="array" ref="I7">INDEX($S$3:$Z$8,MATCH(ROW(H5),$R$3:$R$8,0),COLUMN(H5))</f>
        <v>0</v>
      </c>
      <c r="R7" s="11">
        <f>RANK(AA7,$AA$3:$AA$8)</f>
        <v>5</v>
      </c>
      <c r="S7" s="1">
        <f t="shared" si="0"/>
        <v>1</v>
      </c>
      <c r="T7" s="3" t="s">
        <v>2</v>
      </c>
      <c r="U7" s="12">
        <f t="shared" si="1"/>
        <v>0</v>
      </c>
      <c r="V7" s="12" cm="1">
        <f t="array" ref="V7">SUMPRODUCT(($D$11:$D$29=T7)*($E$11:$E$29&gt;$F$11:$F$29)*1)+SUMPRODUCT(($G$11:$G$29=T7)*($E$11:$E$29&lt;$F$11:$F$29)*1)</f>
        <v>0</v>
      </c>
      <c r="W7" s="12" cm="1">
        <f t="array" ref="W7">SUMPRODUCT(($D$11:$D$29=T7)*($E$11:$E$29=$F$11:$F$29)*($E$11:$E$29&lt;&gt;"")*1)+SUMPRODUCT(($G$11:$G$29=T7)*($E$11:$E$29=$F$11:$F$29)*($E$11:$E$29&lt;&gt;"")*1)</f>
        <v>0</v>
      </c>
      <c r="X7" s="12" cm="1">
        <f t="array" ref="X7">SUMPRODUCT(($D$11:$D$29=T7)*($E$11:$E$29&lt;$F$11:$F$29)*1)+SUMPRODUCT(($G$11:$G$29=T7)*($E$11:$E$29&gt;$F$11:$F$29)*1)</f>
        <v>0</v>
      </c>
      <c r="Y7" s="12" cm="1">
        <f t="array" ref="Y7">SUMPRODUCT(($D$11:$D$29=T7)*($E$11:$E$29))+SUMPRODUCT(($G$11:$G$29=T7)*($F$11:$F$29))</f>
        <v>0</v>
      </c>
      <c r="Z7" s="13" cm="1">
        <f t="array" ref="Z7">SUMPRODUCT(($D$11:$D$29=T7)*($F$11:$F$29))+SUMPRODUCT(($G$11:$G$29=T7)*($E$11:$E$29))</f>
        <v>0</v>
      </c>
      <c r="AA7" s="1">
        <f t="shared" si="2"/>
        <v>0.93</v>
      </c>
      <c r="AB7" s="1">
        <f t="shared" si="3"/>
        <v>0</v>
      </c>
    </row>
    <row r="8" spans="2:28" ht="16.5" thickBot="1" x14ac:dyDescent="0.3">
      <c r="B8" s="5" cm="1">
        <f t="array" ref="B8">INDEX($S$3:$Z$8,MATCH(ROW(A6),$R$3:$R$8,0),COLUMN(A6))</f>
        <v>1</v>
      </c>
      <c r="C8" s="6" t="str" cm="1">
        <f t="array" ref="C8">INDEX($S$3:$Z$8,MATCH(ROW(B6),$R$3:$R$8,0),COLUMN(B6))</f>
        <v>Wasquehal</v>
      </c>
      <c r="D8" s="6" cm="1">
        <f t="array" ref="D8">INDEX($S$3:$Z$8,MATCH(ROW(C6),$R$3:$R$8,0),COLUMN(C6))</f>
        <v>0</v>
      </c>
      <c r="E8" s="6" cm="1">
        <f t="array" ref="E8">INDEX($S$3:$Z$8,MATCH(ROW(D6),$R$3:$R$8,0),COLUMN(D6))</f>
        <v>0</v>
      </c>
      <c r="F8" s="6" cm="1">
        <f t="array" ref="F8">INDEX($S$3:$Z$8,MATCH(ROW(E6),$R$3:$R$8,0),COLUMN(E6))</f>
        <v>0</v>
      </c>
      <c r="G8" s="6" cm="1">
        <f t="array" ref="G8">INDEX($S$3:$Z$8,MATCH(ROW(F6),$R$3:$R$8,0),COLUMN(F6))</f>
        <v>0</v>
      </c>
      <c r="H8" s="6" cm="1">
        <f t="array" ref="H8">INDEX($S$3:$Z$8,MATCH(ROW(G6),$R$3:$R$8,0),COLUMN(G6))</f>
        <v>0</v>
      </c>
      <c r="I8" s="7" cm="1">
        <f t="array" ref="I8">INDEX($S$3:$Z$8,MATCH(ROW(H6),$R$3:$R$8,0),COLUMN(H6))</f>
        <v>0</v>
      </c>
      <c r="R8" s="11">
        <f>RANK(AA8,$AA$3:$AA$8)</f>
        <v>6</v>
      </c>
      <c r="S8" s="1">
        <f t="shared" si="0"/>
        <v>1</v>
      </c>
      <c r="T8" s="6" t="s">
        <v>1</v>
      </c>
      <c r="U8" s="12">
        <f t="shared" si="1"/>
        <v>0</v>
      </c>
      <c r="V8" s="12" cm="1">
        <f t="array" ref="V8">SUMPRODUCT(($D$11:$D$29=T8)*($E$11:$E$29&gt;$F$11:$F$29)*1)+SUMPRODUCT(($G$11:$G$29=T8)*($E$11:$E$29&lt;$F$11:$F$29)*1)</f>
        <v>0</v>
      </c>
      <c r="W8" s="12" cm="1">
        <f t="array" ref="W8">SUMPRODUCT(($D$11:$D$29=T8)*($E$11:$E$29=$F$11:$F$29)*($E$11:$E$29&lt;&gt;"")*1)+SUMPRODUCT(($G$11:$G$29=T8)*($E$11:$E$29=$F$11:$F$29)*($E$11:$E$29&lt;&gt;"")*1)</f>
        <v>0</v>
      </c>
      <c r="X8" s="12" cm="1">
        <f t="array" ref="X8">SUMPRODUCT(($D$11:$D$29=T8)*($E$11:$E$29&lt;$F$11:$F$29)*1)+SUMPRODUCT(($G$11:$G$29=T8)*($E$11:$E$29&gt;$F$11:$F$29)*1)</f>
        <v>0</v>
      </c>
      <c r="Y8" s="12" cm="1">
        <f t="array" ref="Y8">SUMPRODUCT(($D$11:$D$29=T8)*($E$11:$E$29))+SUMPRODUCT(($G$11:$G$29=T8)*($F$11:$F$29))</f>
        <v>0</v>
      </c>
      <c r="Z8" s="13" cm="1">
        <f t="array" ref="Z8">SUMPRODUCT(($D$11:$D$29=T8)*($F$11:$F$29))+SUMPRODUCT(($G$11:$G$29=T8)*($E$11:$E$29))</f>
        <v>0</v>
      </c>
      <c r="AA8" s="1">
        <f t="shared" si="2"/>
        <v>0.92</v>
      </c>
      <c r="AB8" s="1">
        <f t="shared" si="3"/>
        <v>0</v>
      </c>
    </row>
    <row r="9" spans="2:28" ht="16.5" thickBot="1" x14ac:dyDescent="0.3"/>
    <row r="10" spans="2:28" ht="16.5" thickBot="1" x14ac:dyDescent="0.3">
      <c r="D10" s="18" t="s">
        <v>12</v>
      </c>
      <c r="E10" s="17"/>
      <c r="F10" s="17"/>
      <c r="G10" s="19"/>
    </row>
    <row r="11" spans="2:28" x14ac:dyDescent="0.25">
      <c r="D11" s="11" t="s">
        <v>2</v>
      </c>
      <c r="E11" s="12"/>
      <c r="F11" s="12"/>
      <c r="G11" s="13" t="s">
        <v>3</v>
      </c>
    </row>
    <row r="12" spans="2:28" x14ac:dyDescent="0.25">
      <c r="D12" s="2" t="s">
        <v>0</v>
      </c>
      <c r="E12" s="3"/>
      <c r="F12" s="3"/>
      <c r="G12" s="4" t="s">
        <v>1</v>
      </c>
    </row>
    <row r="13" spans="2:28" ht="16.5" thickBot="1" x14ac:dyDescent="0.3">
      <c r="D13" s="8" t="s">
        <v>4</v>
      </c>
      <c r="E13" s="9"/>
      <c r="F13" s="9"/>
      <c r="G13" s="10" t="s">
        <v>5</v>
      </c>
    </row>
    <row r="14" spans="2:28" ht="16.5" thickBot="1" x14ac:dyDescent="0.3">
      <c r="D14" s="18" t="s">
        <v>13</v>
      </c>
      <c r="E14" s="17"/>
      <c r="F14" s="17"/>
      <c r="G14" s="19"/>
    </row>
    <row r="15" spans="2:28" x14ac:dyDescent="0.25">
      <c r="D15" s="11" t="s">
        <v>0</v>
      </c>
      <c r="E15" s="12"/>
      <c r="F15" s="12"/>
      <c r="G15" s="13" t="s">
        <v>3</v>
      </c>
    </row>
    <row r="16" spans="2:28" x14ac:dyDescent="0.25">
      <c r="D16" s="2" t="s">
        <v>1</v>
      </c>
      <c r="E16" s="3"/>
      <c r="F16" s="3"/>
      <c r="G16" s="4" t="s">
        <v>4</v>
      </c>
    </row>
    <row r="17" spans="4:7" ht="16.5" thickBot="1" x14ac:dyDescent="0.3">
      <c r="D17" s="8" t="s">
        <v>2</v>
      </c>
      <c r="E17" s="9"/>
      <c r="F17" s="9"/>
      <c r="G17" s="10" t="s">
        <v>5</v>
      </c>
    </row>
    <row r="18" spans="4:7" ht="16.5" thickBot="1" x14ac:dyDescent="0.3">
      <c r="D18" s="18" t="s">
        <v>14</v>
      </c>
      <c r="E18" s="17"/>
      <c r="F18" s="17"/>
      <c r="G18" s="19"/>
    </row>
    <row r="19" spans="4:7" x14ac:dyDescent="0.25">
      <c r="D19" s="11" t="s">
        <v>1</v>
      </c>
      <c r="E19" s="12"/>
      <c r="F19" s="12"/>
      <c r="G19" s="13" t="s">
        <v>3</v>
      </c>
    </row>
    <row r="20" spans="4:7" x14ac:dyDescent="0.25">
      <c r="D20" s="2" t="s">
        <v>0</v>
      </c>
      <c r="E20" s="3"/>
      <c r="F20" s="3"/>
      <c r="G20" s="4" t="s">
        <v>5</v>
      </c>
    </row>
    <row r="21" spans="4:7" ht="16.5" thickBot="1" x14ac:dyDescent="0.3">
      <c r="D21" s="8" t="s">
        <v>2</v>
      </c>
      <c r="E21" s="9"/>
      <c r="F21" s="9"/>
      <c r="G21" s="10" t="s">
        <v>4</v>
      </c>
    </row>
    <row r="22" spans="4:7" ht="16.5" thickBot="1" x14ac:dyDescent="0.3">
      <c r="D22" s="18" t="s">
        <v>15</v>
      </c>
      <c r="E22" s="17"/>
      <c r="F22" s="17"/>
      <c r="G22" s="19"/>
    </row>
    <row r="23" spans="4:7" x14ac:dyDescent="0.25">
      <c r="D23" s="11" t="s">
        <v>3</v>
      </c>
      <c r="E23" s="12"/>
      <c r="F23" s="12"/>
      <c r="G23" s="13" t="s">
        <v>5</v>
      </c>
    </row>
    <row r="24" spans="4:7" x14ac:dyDescent="0.25">
      <c r="D24" s="2" t="s">
        <v>0</v>
      </c>
      <c r="E24" s="3"/>
      <c r="F24" s="3"/>
      <c r="G24" s="4" t="s">
        <v>4</v>
      </c>
    </row>
    <row r="25" spans="4:7" ht="16.5" thickBot="1" x14ac:dyDescent="0.3">
      <c r="D25" s="8" t="s">
        <v>3</v>
      </c>
      <c r="E25" s="9"/>
      <c r="F25" s="9"/>
      <c r="G25" s="10" t="s">
        <v>2</v>
      </c>
    </row>
    <row r="26" spans="4:7" ht="16.5" thickBot="1" x14ac:dyDescent="0.3">
      <c r="D26" s="18" t="s">
        <v>16</v>
      </c>
      <c r="E26" s="17"/>
      <c r="F26" s="17"/>
      <c r="G26" s="19"/>
    </row>
    <row r="27" spans="4:7" x14ac:dyDescent="0.25">
      <c r="D27" s="11" t="s">
        <v>4</v>
      </c>
      <c r="E27" s="12"/>
      <c r="F27" s="12"/>
      <c r="G27" s="13" t="s">
        <v>3</v>
      </c>
    </row>
    <row r="28" spans="4:7" x14ac:dyDescent="0.25">
      <c r="D28" s="2" t="s">
        <v>0</v>
      </c>
      <c r="E28" s="3"/>
      <c r="F28" s="3"/>
      <c r="G28" s="4" t="s">
        <v>2</v>
      </c>
    </row>
    <row r="29" spans="4:7" ht="16.5" thickBot="1" x14ac:dyDescent="0.3">
      <c r="D29" s="5" t="s">
        <v>1</v>
      </c>
      <c r="E29" s="6"/>
      <c r="F29" s="6"/>
      <c r="G29" s="7" t="s">
        <v>5</v>
      </c>
    </row>
  </sheetData>
  <sortState xmlns:xlrd2="http://schemas.microsoft.com/office/spreadsheetml/2017/richdata2" ref="T3:T8">
    <sortCondition ref="T3:T8"/>
  </sortState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h2so4</cp:lastModifiedBy>
  <dcterms:created xsi:type="dcterms:W3CDTF">2022-05-16T07:34:29Z</dcterms:created>
  <dcterms:modified xsi:type="dcterms:W3CDTF">2022-05-16T09:25:07Z</dcterms:modified>
</cp:coreProperties>
</file>