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classements projets excel\répartitions, tournoi, tournante et matches et classement\"/>
    </mc:Choice>
  </mc:AlternateContent>
  <xr:revisionPtr revIDLastSave="0" documentId="8_{E66E6042-0AB9-4B8A-BE54-B2D700502D3C}" xr6:coauthVersionLast="47" xr6:coauthVersionMax="47" xr10:uidLastSave="{00000000-0000-0000-0000-000000000000}"/>
  <bookViews>
    <workbookView xWindow="-120" yWindow="-120" windowWidth="29040" windowHeight="15990" activeTab="2" xr2:uid="{C611A5AA-C631-43C2-992F-27FD4D2E05AE}"/>
  </bookViews>
  <sheets>
    <sheet name="instructions" sheetId="3" r:id="rId1"/>
    <sheet name="equipes" sheetId="1" r:id="rId2"/>
    <sheet name="rencontres et classements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9" i="2" l="1"/>
  <c r="M18" i="2"/>
  <c r="M17" i="2"/>
  <c r="M15" i="2"/>
  <c r="M14" i="2"/>
  <c r="M16" i="2"/>
  <c r="U8" i="2"/>
  <c r="U9" i="2"/>
  <c r="U10" i="2"/>
  <c r="V10" i="2" s="1" a="1"/>
  <c r="V10" i="2" s="1"/>
  <c r="U4" i="2"/>
  <c r="U5" i="2"/>
  <c r="X5" i="2" s="1" a="1"/>
  <c r="X5" i="2" s="1"/>
  <c r="U3" i="2"/>
  <c r="D10" i="2"/>
  <c r="A10" i="2"/>
  <c r="D9" i="2"/>
  <c r="A9" i="2"/>
  <c r="D8" i="2"/>
  <c r="A8" i="2"/>
  <c r="D5" i="2"/>
  <c r="A5" i="2"/>
  <c r="D4" i="2"/>
  <c r="A4" i="2"/>
  <c r="D3" i="2"/>
  <c r="A3" i="2"/>
  <c r="W9" i="2" l="1" a="1"/>
  <c r="W9" i="2" s="1"/>
  <c r="Z8" i="2" a="1"/>
  <c r="Z8" i="2" s="1"/>
  <c r="Z3" i="2" a="1"/>
  <c r="Z3" i="2" s="1"/>
  <c r="Z5" i="2" a="1"/>
  <c r="Z5" i="2" s="1"/>
  <c r="Z4" i="2" a="1"/>
  <c r="Z4" i="2" s="1"/>
  <c r="AA10" i="2" a="1"/>
  <c r="AA10" i="2" s="1"/>
  <c r="V9" i="2" a="1"/>
  <c r="V9" i="2" s="1"/>
  <c r="X3" i="2" a="1"/>
  <c r="X3" i="2" s="1"/>
  <c r="Z9" i="2" a="1"/>
  <c r="Z9" i="2" s="1"/>
  <c r="W3" i="2" a="1"/>
  <c r="W3" i="2" s="1"/>
  <c r="X4" i="2" a="1"/>
  <c r="X4" i="2" s="1"/>
  <c r="AA3" i="2" a="1"/>
  <c r="AA3" i="2" s="1"/>
  <c r="Z10" i="2" a="1"/>
  <c r="Z10" i="2" s="1"/>
  <c r="AB10" i="2" s="1"/>
  <c r="W5" i="2" a="1"/>
  <c r="W5" i="2" s="1"/>
  <c r="X8" i="2" a="1"/>
  <c r="X8" i="2" s="1"/>
  <c r="AA5" i="2" a="1"/>
  <c r="AA5" i="2" s="1"/>
  <c r="V3" i="2" a="1"/>
  <c r="V3" i="2" s="1"/>
  <c r="W4" i="2" a="1"/>
  <c r="W4" i="2" s="1"/>
  <c r="X10" i="2" a="1"/>
  <c r="X10" i="2" s="1"/>
  <c r="AA4" i="2" a="1"/>
  <c r="AA4" i="2" s="1"/>
  <c r="AB4" i="2" s="1"/>
  <c r="V5" i="2" a="1"/>
  <c r="V5" i="2" s="1"/>
  <c r="W8" i="2" a="1"/>
  <c r="W8" i="2" s="1"/>
  <c r="X9" i="2" a="1"/>
  <c r="X9" i="2" s="1"/>
  <c r="AA8" i="2" a="1"/>
  <c r="AA8" i="2" s="1"/>
  <c r="AB8" i="2" s="1"/>
  <c r="V4" i="2" a="1"/>
  <c r="V4" i="2" s="1"/>
  <c r="W10" i="2" a="1"/>
  <c r="W10" i="2" s="1"/>
  <c r="AA9" i="2" a="1"/>
  <c r="AA9" i="2" s="1"/>
  <c r="V8" i="2" a="1"/>
  <c r="V8" i="2" s="1"/>
  <c r="AB3" i="2" l="1"/>
  <c r="AB5" i="2"/>
  <c r="Y10" i="2"/>
  <c r="AC10" i="2" s="1"/>
  <c r="AD10" i="2" s="1"/>
  <c r="Y4" i="2"/>
  <c r="AC4" i="2" s="1"/>
  <c r="AD4" i="2" s="1"/>
  <c r="Y3" i="2"/>
  <c r="AC3" i="2" s="1"/>
  <c r="AB9" i="2"/>
  <c r="Y9" i="2"/>
  <c r="AC9" i="2" s="1"/>
  <c r="AD9" i="2" s="1"/>
  <c r="Y5" i="2"/>
  <c r="AC5" i="2" s="1"/>
  <c r="Y8" i="2"/>
  <c r="AC8" i="2" s="1"/>
  <c r="AD8" i="2" s="1"/>
  <c r="AD3" i="2" l="1"/>
  <c r="AD5" i="2"/>
  <c r="T4" i="2" s="1"/>
  <c r="T10" i="2"/>
  <c r="T8" i="2"/>
  <c r="T9" i="2"/>
  <c r="T3" i="2" l="1"/>
  <c r="L5" i="2" s="1" a="1"/>
  <c r="L5" i="2" s="1"/>
  <c r="T5" i="2"/>
  <c r="N5" i="2" s="1" a="1"/>
  <c r="N5" i="2" s="1"/>
  <c r="I5" i="2" a="1"/>
  <c r="I5" i="2" s="1"/>
  <c r="K4" i="2" a="1"/>
  <c r="K4" i="2" s="1"/>
  <c r="I4" i="2" a="1"/>
  <c r="I4" i="2" s="1"/>
  <c r="L4" i="2" a="1"/>
  <c r="L4" i="2" s="1"/>
  <c r="J5" i="2" a="1"/>
  <c r="J5" i="2" s="1"/>
  <c r="G4" i="2" a="1"/>
  <c r="G4" i="2" s="1"/>
  <c r="F17" i="2" s="1"/>
  <c r="G5" i="2" a="1"/>
  <c r="G5" i="2" s="1"/>
  <c r="F20" i="2" s="1"/>
  <c r="H4" i="2" a="1"/>
  <c r="H4" i="2" s="1"/>
  <c r="O3" i="2" a="1"/>
  <c r="O3" i="2" s="1"/>
  <c r="J4" i="2" a="1"/>
  <c r="J4" i="2" s="1"/>
  <c r="M4" i="2" a="1"/>
  <c r="M4" i="2" s="1"/>
  <c r="J3" i="2" a="1"/>
  <c r="J3" i="2" s="1"/>
  <c r="H8" i="2" a="1"/>
  <c r="H8" i="2" s="1"/>
  <c r="J9" i="2" a="1"/>
  <c r="J9" i="2" s="1"/>
  <c r="H10" i="2" a="1"/>
  <c r="H10" i="2" s="1"/>
  <c r="O10" i="2" a="1"/>
  <c r="O10" i="2" s="1"/>
  <c r="M8" i="2" a="1"/>
  <c r="M8" i="2" s="1"/>
  <c r="I10" i="2" a="1"/>
  <c r="I10" i="2" s="1"/>
  <c r="G9" i="2" a="1"/>
  <c r="G9" i="2" s="1"/>
  <c r="I17" i="2" s="1"/>
  <c r="N8" i="2" a="1"/>
  <c r="N8" i="2" s="1"/>
  <c r="K9" i="2" a="1"/>
  <c r="K9" i="2" s="1"/>
  <c r="J10" i="2" a="1"/>
  <c r="J10" i="2" s="1"/>
  <c r="G10" i="2" a="1"/>
  <c r="G10" i="2" s="1"/>
  <c r="I20" i="2" s="1"/>
  <c r="I8" i="2" a="1"/>
  <c r="I8" i="2" s="1"/>
  <c r="J8" i="2" a="1"/>
  <c r="J8" i="2" s="1"/>
  <c r="K10" i="2" a="1"/>
  <c r="K10" i="2" s="1"/>
  <c r="G8" i="2" a="1"/>
  <c r="G8" i="2" s="1"/>
  <c r="I14" i="2" s="1"/>
  <c r="K8" i="2" a="1"/>
  <c r="K8" i="2" s="1"/>
  <c r="L10" i="2" a="1"/>
  <c r="L10" i="2" s="1"/>
  <c r="L8" i="2" a="1"/>
  <c r="L8" i="2" s="1"/>
  <c r="N10" i="2" a="1"/>
  <c r="N10" i="2" s="1"/>
  <c r="O8" i="2" a="1"/>
  <c r="O8" i="2" s="1"/>
  <c r="L9" i="2" a="1"/>
  <c r="L9" i="2" s="1"/>
  <c r="M9" i="2" a="1"/>
  <c r="M9" i="2" s="1"/>
  <c r="H9" i="2" a="1"/>
  <c r="H9" i="2" s="1"/>
  <c r="N9" i="2" a="1"/>
  <c r="N9" i="2" s="1"/>
  <c r="M10" i="2" a="1"/>
  <c r="M10" i="2" s="1"/>
  <c r="I9" i="2" a="1"/>
  <c r="I9" i="2" s="1"/>
  <c r="O9" i="2" a="1"/>
  <c r="O9" i="2" s="1"/>
  <c r="I3" i="2" a="1"/>
  <c r="I3" i="2" s="1"/>
  <c r="H3" i="2" a="1"/>
  <c r="H3" i="2" s="1"/>
  <c r="M3" i="2" l="1" a="1"/>
  <c r="M3" i="2" s="1"/>
  <c r="L3" i="2" a="1"/>
  <c r="L3" i="2" s="1"/>
  <c r="K5" i="2" a="1"/>
  <c r="K5" i="2" s="1"/>
  <c r="O4" i="2" a="1"/>
  <c r="O4" i="2" s="1"/>
  <c r="O5" i="2" a="1"/>
  <c r="O5" i="2" s="1"/>
  <c r="G3" i="2" a="1"/>
  <c r="G3" i="2" s="1"/>
  <c r="F14" i="2" s="1"/>
  <c r="M5" i="2" a="1"/>
  <c r="M5" i="2" s="1"/>
  <c r="N3" i="2" a="1"/>
  <c r="N3" i="2" s="1"/>
  <c r="N4" i="2" a="1"/>
  <c r="N4" i="2" s="1"/>
  <c r="K3" i="2" a="1"/>
  <c r="K3" i="2" s="1"/>
  <c r="H5" i="2" a="1"/>
  <c r="H5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<sst xmlns="http://schemas.openxmlformats.org/spreadsheetml/2006/main" count="42" uniqueCount="24">
  <si>
    <t>equipe 1</t>
  </si>
  <si>
    <t>equipe 2</t>
  </si>
  <si>
    <t>equipe 3</t>
  </si>
  <si>
    <t>equipe 4</t>
  </si>
  <si>
    <t>equipe 5</t>
  </si>
  <si>
    <t>equipe 6</t>
  </si>
  <si>
    <t>j</t>
  </si>
  <si>
    <t>g</t>
  </si>
  <si>
    <t>p</t>
  </si>
  <si>
    <t>n</t>
  </si>
  <si>
    <t>gp</t>
  </si>
  <si>
    <t>gc</t>
  </si>
  <si>
    <t>db</t>
  </si>
  <si>
    <t>pts</t>
  </si>
  <si>
    <t>score</t>
  </si>
  <si>
    <t>classement poules</t>
  </si>
  <si>
    <t>Finale 5-6 places</t>
  </si>
  <si>
    <t>Finale 3-4 places</t>
  </si>
  <si>
    <t>Finale 1-2 places</t>
  </si>
  <si>
    <t>equipe</t>
  </si>
  <si>
    <t>rang</t>
  </si>
  <si>
    <t>poule 1 rencontres</t>
  </si>
  <si>
    <t>poule 2 rencontres</t>
  </si>
  <si>
    <t>classement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</si>
</sst>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0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7" xfId="0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2" borderId="1" xfId="0" applyFill="1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3" xfId="0" applyFill="1" applyBorder="1" applyAlignment="1">
      <alignment horizontal="centerContinuous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Continuous"/>
    </xf>
    <xf numFmtId="0" fontId="0" fillId="0" borderId="9" xfId="0" applyBorder="1" applyAlignment="1">
      <alignment horizontal="centerContinuous"/>
    </xf>
    <xf numFmtId="0" fontId="0" fillId="0" borderId="10" xfId="0" applyBorder="1" applyAlignment="1">
      <alignment horizontal="centerContinuous"/>
    </xf>
    <xf numFmtId="0" fontId="0" fillId="0" borderId="8" xfId="0" applyBorder="1" applyAlignment="1">
      <alignment horizontal="center"/>
    </xf>
    <xf numFmtId="0" fontId="0" fillId="2" borderId="7" xfId="0" applyFill="1" applyBorder="1" applyAlignment="1">
      <alignment horizontal="centerContinuous"/>
    </xf>
    <xf numFmtId="0" fontId="1" fillId="4" borderId="0" xfId="0" applyFont="1" applyFill="1" applyBorder="1" applyAlignment="1">
      <alignment horizontal="centerContinuous"/>
    </xf>
    <xf numFmtId="0" fontId="1" fillId="4" borderId="0" xfId="0" applyFont="1" applyFill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4</xdr:row>
      <xdr:rowOff>123825</xdr:rowOff>
    </xdr:from>
    <xdr:to>
      <xdr:col>12</xdr:col>
      <xdr:colOff>76200</xdr:colOff>
      <xdr:row>33</xdr:row>
      <xdr:rowOff>38100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49C1B09D-E619-9485-0950-B8905BB2078B}"/>
            </a:ext>
          </a:extLst>
        </xdr:cNvPr>
        <xdr:cNvSpPr txBox="1"/>
      </xdr:nvSpPr>
      <xdr:spPr>
        <a:xfrm>
          <a:off x="1924050" y="885825"/>
          <a:ext cx="5467350" cy="543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gestion</a:t>
          </a:r>
          <a:r>
            <a:rPr lang="en-GB" sz="1100" baseline="0"/>
            <a:t> d'un tournoi de 6 équipes en 2 poules de 3 .</a:t>
          </a:r>
        </a:p>
        <a:p>
          <a:endParaRPr lang="en-GB" sz="1100" baseline="0"/>
        </a:p>
        <a:p>
          <a:r>
            <a:rPr lang="en-GB" sz="1100" baseline="0"/>
            <a:t>introduire le nom des 6 équipes en feuille "equipes" (colonne A, ligne 1 à 6)</a:t>
          </a:r>
        </a:p>
        <a:p>
          <a:endParaRPr lang="en-GB" sz="1100" baseline="0"/>
        </a:p>
        <a:p>
          <a:r>
            <a:rPr lang="en-GB" sz="1100" baseline="0"/>
            <a:t>introduire les résultats des rencontres  dans la feuille "rencontres et classement" en colonne B et C (en colonne B le nombre de buts marqués par l'équipe dont le nom est en colonne A et en colonne C le nombre de buts marqués par l'équipe dont le nom est en colonne D.</a:t>
          </a:r>
        </a:p>
        <a:p>
          <a:endParaRPr lang="en-GB" sz="1100" baseline="0"/>
        </a:p>
        <a:p>
          <a:r>
            <a:rPr lang="en-GB" sz="1100" baseline="0"/>
            <a:t>les classements sont mis à jour automatiquement dès l'introduction d'un score.</a:t>
          </a:r>
        </a:p>
        <a:p>
          <a:endParaRPr lang="en-GB" sz="1100" baseline="0"/>
        </a:p>
        <a:p>
          <a:endParaRPr lang="en-GB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093C50-E2AE-4011-8ED4-10113CEB1F7A}">
  <dimension ref="A1"/>
  <sheetViews>
    <sheetView workbookViewId="0"/>
  </sheetViews>
  <sheetFormatPr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E3B994-64B9-4D84-A27A-1420204203CC}">
  <dimension ref="A1:A6"/>
  <sheetViews>
    <sheetView workbookViewId="0">
      <selection sqref="A1:A6"/>
    </sheetView>
  </sheetViews>
  <sheetFormatPr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1D98C4-6E6A-416F-A1A1-1F99EAF1BF16}">
  <dimension ref="A1:AD22"/>
  <sheetViews>
    <sheetView tabSelected="1" workbookViewId="0">
      <selection activeCell="F29" sqref="F29"/>
    </sheetView>
  </sheetViews>
  <sheetFormatPr defaultRowHeight="15" x14ac:dyDescent="0.25"/>
  <cols>
    <col min="20" max="30" width="0" hidden="1" customWidth="1"/>
  </cols>
  <sheetData>
    <row r="1" spans="1:30" x14ac:dyDescent="0.25">
      <c r="F1" t="s">
        <v>15</v>
      </c>
    </row>
    <row r="2" spans="1:30" x14ac:dyDescent="0.25">
      <c r="A2" s="17" t="s">
        <v>21</v>
      </c>
      <c r="B2" s="17"/>
      <c r="C2" s="17"/>
      <c r="D2" s="17"/>
      <c r="F2" s="7" t="s">
        <v>20</v>
      </c>
      <c r="G2" s="7" t="s">
        <v>19</v>
      </c>
      <c r="H2" s="7" t="s">
        <v>6</v>
      </c>
      <c r="I2" s="7" t="s">
        <v>7</v>
      </c>
      <c r="J2" s="7" t="s">
        <v>8</v>
      </c>
      <c r="K2" s="7" t="s">
        <v>9</v>
      </c>
      <c r="L2" s="7" t="s">
        <v>10</v>
      </c>
      <c r="M2" s="7" t="s">
        <v>11</v>
      </c>
      <c r="N2" s="7" t="s">
        <v>12</v>
      </c>
      <c r="O2" s="7" t="s">
        <v>13</v>
      </c>
      <c r="V2" t="s">
        <v>6</v>
      </c>
      <c r="W2" t="s">
        <v>7</v>
      </c>
      <c r="X2" t="s">
        <v>8</v>
      </c>
      <c r="Y2" t="s">
        <v>9</v>
      </c>
      <c r="Z2" t="s">
        <v>10</v>
      </c>
      <c r="AA2" t="s">
        <v>11</v>
      </c>
      <c r="AB2" t="s">
        <v>12</v>
      </c>
      <c r="AC2" t="s">
        <v>13</v>
      </c>
      <c r="AD2" t="s">
        <v>14</v>
      </c>
    </row>
    <row r="3" spans="1:30" x14ac:dyDescent="0.25">
      <c r="A3" s="4" t="str">
        <f>equipes!A1</f>
        <v>equipe 1</v>
      </c>
      <c r="B3" s="5"/>
      <c r="C3" s="5"/>
      <c r="D3" s="4" t="str">
        <f>equipes!A2</f>
        <v>equipe 2</v>
      </c>
      <c r="F3" s="5">
        <v>1</v>
      </c>
      <c r="G3" s="5" t="str" cm="1">
        <f t="array" ref="G3">INDEX($U$3:$UAC$5,MATCH($F3,$T$3:$T$5,0),COLUMN(A1))</f>
        <v>equipe 1</v>
      </c>
      <c r="H3" s="5" cm="1">
        <f t="array" ref="H3">INDEX($U$3:$UAC$5,MATCH($F3,$T$3:$T$5,0),COLUMN(B1))</f>
        <v>0</v>
      </c>
      <c r="I3" s="5" cm="1">
        <f t="array" ref="I3">INDEX($U$3:$UAC$5,MATCH($F3,$T$3:$T$5,0),COLUMN(C1))</f>
        <v>0</v>
      </c>
      <c r="J3" s="5" cm="1">
        <f t="array" ref="J3">INDEX($U$3:$UAC$5,MATCH($F3,$T$3:$T$5,0),COLUMN(D1))</f>
        <v>0</v>
      </c>
      <c r="K3" s="5" cm="1">
        <f t="array" ref="K3">INDEX($U$3:$UAC$5,MATCH($F3,$T$3:$T$5,0),COLUMN(E1))</f>
        <v>0</v>
      </c>
      <c r="L3" s="5" cm="1">
        <f t="array" ref="L3">INDEX($U$3:$UAC$5,MATCH($F3,$T$3:$T$5,0),COLUMN(F1))</f>
        <v>0</v>
      </c>
      <c r="M3" s="5" cm="1">
        <f t="array" ref="M3">INDEX($U$3:$UAC$5,MATCH($F3,$T$3:$T$5,0),COLUMN(G1))</f>
        <v>0</v>
      </c>
      <c r="N3" s="5" cm="1">
        <f t="array" ref="N3">INDEX($U$3:$UAC$5,MATCH($F3,$T$3:$T$5,0),COLUMN(H1))</f>
        <v>0</v>
      </c>
      <c r="O3" s="8" cm="1">
        <f t="array" ref="O3">INDEX($U$3:$UAC$5,MATCH($F3,$T$3:$T$5,0),COLUMN(I1))</f>
        <v>0</v>
      </c>
      <c r="T3">
        <f>RANK(AD3,$AD$3:$AD$5)</f>
        <v>1</v>
      </c>
      <c r="U3" t="str">
        <f>equipes!A1</f>
        <v>equipe 1</v>
      </c>
      <c r="V3" cm="1">
        <f t="array" ref="V3">SUMPRODUCT(($A$3:$D$10=U3)*($B$3:$B$10&lt;&gt;""))</f>
        <v>0</v>
      </c>
      <c r="W3" cm="1">
        <f t="array" ref="W3">SUMPRODUCT(($A$3:$A$10=U3)*($B$3:$B$10&gt;$C$3:$C$10))+SUMPRODUCT(($D$3:$D$10=U3)*($B$3:$B$10&lt;$C$3:$C$10))</f>
        <v>0</v>
      </c>
      <c r="X3" cm="1">
        <f t="array" ref="X3">SUMPRODUCT(($A$3:$A$10=U3)*($B$3:$B$10&lt;$C$3:$C$10))+SUMPRODUCT(($D$3:$D$10=U3)*($B$3:$B$10&gt;$C$3:$C$10))</f>
        <v>0</v>
      </c>
      <c r="Y3">
        <f>V3-W3-X3</f>
        <v>0</v>
      </c>
      <c r="Z3" cm="1">
        <f t="array" ref="Z3">SUMPRODUCT(($A$3:$A$10=U3)*($B$3:$B$10))+SUMPRODUCT(($D$3:$D$10=U3)*($C$3:$C$10))</f>
        <v>0</v>
      </c>
      <c r="AA3" cm="1">
        <f t="array" ref="AA3">SUMPRODUCT(($A$3:$A$10=U3)*($C$3:$C$10))+SUMPRODUCT(($D$3:$D$10=U3)*($B$3:$B$10))</f>
        <v>0</v>
      </c>
      <c r="AB3">
        <f>Z3-AA3</f>
        <v>0</v>
      </c>
      <c r="AC3">
        <f>W3*3+Y3</f>
        <v>0</v>
      </c>
      <c r="AD3">
        <f>AC3*10000+AB3*100+Z3+(10-ROW())/10</f>
        <v>0.7</v>
      </c>
    </row>
    <row r="4" spans="1:30" x14ac:dyDescent="0.25">
      <c r="A4" s="4" t="str">
        <f>equipes!A1</f>
        <v>equipe 1</v>
      </c>
      <c r="B4" s="5"/>
      <c r="C4" s="5"/>
      <c r="D4" s="4" t="str">
        <f>equipes!A3</f>
        <v>equipe 3</v>
      </c>
      <c r="F4" s="5">
        <v>2</v>
      </c>
      <c r="G4" s="5" t="str" cm="1">
        <f t="array" ref="G4">INDEX($U$3:$UAC$5,MATCH($F4,$T$3:$T$5,0),COLUMN(A2))</f>
        <v>equipe 2</v>
      </c>
      <c r="H4" s="5" cm="1">
        <f t="array" ref="H4">INDEX($U$3:$UAC$5,MATCH($F4,$T$3:$T$5,0),COLUMN(B2))</f>
        <v>0</v>
      </c>
      <c r="I4" s="5" cm="1">
        <f t="array" ref="I4">INDEX($U$3:$UAC$5,MATCH($F4,$T$3:$T$5,0),COLUMN(C2))</f>
        <v>0</v>
      </c>
      <c r="J4" s="5" cm="1">
        <f t="array" ref="J4">INDEX($U$3:$UAC$5,MATCH($F4,$T$3:$T$5,0),COLUMN(D2))</f>
        <v>0</v>
      </c>
      <c r="K4" s="5" cm="1">
        <f t="array" ref="K4">INDEX($U$3:$UAC$5,MATCH($F4,$T$3:$T$5,0),COLUMN(E2))</f>
        <v>0</v>
      </c>
      <c r="L4" s="5" cm="1">
        <f t="array" ref="L4">INDEX($U$3:$UAC$5,MATCH($F4,$T$3:$T$5,0),COLUMN(F2))</f>
        <v>0</v>
      </c>
      <c r="M4" s="5" cm="1">
        <f t="array" ref="M4">INDEX($U$3:$UAC$5,MATCH($F4,$T$3:$T$5,0),COLUMN(G2))</f>
        <v>0</v>
      </c>
      <c r="N4" s="5" cm="1">
        <f t="array" ref="N4">INDEX($U$3:$UAC$5,MATCH($F4,$T$3:$T$5,0),COLUMN(H2))</f>
        <v>0</v>
      </c>
      <c r="O4" s="8" cm="1">
        <f t="array" ref="O4">INDEX($U$3:$UAC$5,MATCH($F4,$T$3:$T$5,0),COLUMN(I2))</f>
        <v>0</v>
      </c>
      <c r="T4">
        <f t="shared" ref="T4:T5" si="0">RANK(AD4,$AD$3:$AD$5)</f>
        <v>2</v>
      </c>
      <c r="U4" t="str">
        <f>equipes!A2</f>
        <v>equipe 2</v>
      </c>
      <c r="V4" cm="1">
        <f t="array" ref="V4">SUMPRODUCT(($A$3:$D$10=U4)*($B$3:$B$10&lt;&gt;""))</f>
        <v>0</v>
      </c>
      <c r="W4" cm="1">
        <f t="array" ref="W4">SUMPRODUCT(($A$3:$A$10=U4)*($B$3:$B$10&gt;$C$3:$C$10))+SUMPRODUCT(($D$3:$D$10=U4)*($B$3:$B$10&lt;$C$3:$C$10))</f>
        <v>0</v>
      </c>
      <c r="X4" cm="1">
        <f t="array" ref="X4">SUMPRODUCT(($A$3:$A$10=U4)*($B$3:$B$10&lt;$C$3:$C$10))+SUMPRODUCT(($D$3:$D$10=U4)*($B$3:$B$10&gt;$C$3:$C$10))</f>
        <v>0</v>
      </c>
      <c r="Y4">
        <f t="shared" ref="Y4:Y5" si="1">V4-W4-X4</f>
        <v>0</v>
      </c>
      <c r="Z4" cm="1">
        <f t="array" ref="Z4">SUMPRODUCT(($A$3:$A$10=U4)*($B$3:$B$10))+SUMPRODUCT(($D$3:$D$10=U4)*($C$3:$C$10))</f>
        <v>0</v>
      </c>
      <c r="AA4" cm="1">
        <f t="array" ref="AA4">SUMPRODUCT(($A$3:$A$10=U4)*($C$3:$C$10))+SUMPRODUCT(($D$3:$D$10=U4)*($B$3:$B$10))</f>
        <v>0</v>
      </c>
      <c r="AB4">
        <f t="shared" ref="AB4:AB5" si="2">Z4-AA4</f>
        <v>0</v>
      </c>
      <c r="AC4">
        <f t="shared" ref="AC4:AC5" si="3">W4*3+Y4</f>
        <v>0</v>
      </c>
      <c r="AD4">
        <f t="shared" ref="AD4:AD5" si="4">AC4*10000+AB4*100+Z4+(10-ROW())/10</f>
        <v>0.6</v>
      </c>
    </row>
    <row r="5" spans="1:30" x14ac:dyDescent="0.25">
      <c r="A5" s="4" t="str">
        <f>equipes!A2</f>
        <v>equipe 2</v>
      </c>
      <c r="B5" s="5"/>
      <c r="C5" s="5"/>
      <c r="D5" s="4" t="str">
        <f>equipes!A3</f>
        <v>equipe 3</v>
      </c>
      <c r="F5" s="5">
        <v>3</v>
      </c>
      <c r="G5" s="5" t="str" cm="1">
        <f t="array" ref="G5">INDEX($U$3:$UAC$5,MATCH($F5,$T$3:$T$5,0),COLUMN(A3))</f>
        <v>equipe 3</v>
      </c>
      <c r="H5" s="5" cm="1">
        <f t="array" ref="H5">INDEX($U$3:$UAC$5,MATCH($F5,$T$3:$T$5,0),COLUMN(B3))</f>
        <v>0</v>
      </c>
      <c r="I5" s="5" cm="1">
        <f t="array" ref="I5">INDEX($U$3:$UAC$5,MATCH($F5,$T$3:$T$5,0),COLUMN(C3))</f>
        <v>0</v>
      </c>
      <c r="J5" s="5" cm="1">
        <f t="array" ref="J5">INDEX($U$3:$UAC$5,MATCH($F5,$T$3:$T$5,0),COLUMN(D3))</f>
        <v>0</v>
      </c>
      <c r="K5" s="5" cm="1">
        <f t="array" ref="K5">INDEX($U$3:$UAC$5,MATCH($F5,$T$3:$T$5,0),COLUMN(E3))</f>
        <v>0</v>
      </c>
      <c r="L5" s="5" cm="1">
        <f t="array" ref="L5">INDEX($U$3:$UAC$5,MATCH($F5,$T$3:$T$5,0),COLUMN(F3))</f>
        <v>0</v>
      </c>
      <c r="M5" s="5" cm="1">
        <f t="array" ref="M5">INDEX($U$3:$UAC$5,MATCH($F5,$T$3:$T$5,0),COLUMN(G3))</f>
        <v>0</v>
      </c>
      <c r="N5" s="5" cm="1">
        <f t="array" ref="N5">INDEX($U$3:$UAC$5,MATCH($F5,$T$3:$T$5,0),COLUMN(H3))</f>
        <v>0</v>
      </c>
      <c r="O5" s="8" cm="1">
        <f t="array" ref="O5">INDEX($U$3:$UAC$5,MATCH($F5,$T$3:$T$5,0),COLUMN(I3))</f>
        <v>0</v>
      </c>
      <c r="T5">
        <f t="shared" si="0"/>
        <v>3</v>
      </c>
      <c r="U5" t="str">
        <f>equipes!A3</f>
        <v>equipe 3</v>
      </c>
      <c r="V5" cm="1">
        <f t="array" ref="V5">SUMPRODUCT(($A$3:$D$10=U5)*($B$3:$B$10&lt;&gt;""))</f>
        <v>0</v>
      </c>
      <c r="W5" cm="1">
        <f t="array" ref="W5">SUMPRODUCT(($A$3:$A$10=U5)*($B$3:$B$10&gt;$C$3:$C$10))+SUMPRODUCT(($D$3:$D$10=U5)*($B$3:$B$10&lt;$C$3:$C$10))</f>
        <v>0</v>
      </c>
      <c r="X5" cm="1">
        <f t="array" ref="X5">SUMPRODUCT(($A$3:$A$10=U5)*($B$3:$B$10&lt;$C$3:$C$10))+SUMPRODUCT(($D$3:$D$10=U5)*($B$3:$B$10&gt;$C$3:$C$10))</f>
        <v>0</v>
      </c>
      <c r="Y5">
        <f t="shared" si="1"/>
        <v>0</v>
      </c>
      <c r="Z5" cm="1">
        <f t="array" ref="Z5">SUMPRODUCT(($A$3:$A$10=U5)*($B$3:$B$10))+SUMPRODUCT(($D$3:$D$10=U5)*($C$3:$C$10))</f>
        <v>0</v>
      </c>
      <c r="AA5" cm="1">
        <f t="array" ref="AA5">SUMPRODUCT(($A$3:$A$10=U5)*($C$3:$C$10))+SUMPRODUCT(($D$3:$D$10=U5)*($B$3:$B$10))</f>
        <v>0</v>
      </c>
      <c r="AB5">
        <f t="shared" si="2"/>
        <v>0</v>
      </c>
      <c r="AC5">
        <f t="shared" si="3"/>
        <v>0</v>
      </c>
      <c r="AD5">
        <f t="shared" si="4"/>
        <v>0.5</v>
      </c>
    </row>
    <row r="6" spans="1:30" x14ac:dyDescent="0.25">
      <c r="B6" s="6"/>
      <c r="C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30" x14ac:dyDescent="0.25">
      <c r="A7" s="17" t="s">
        <v>22</v>
      </c>
      <c r="B7" s="17"/>
      <c r="C7" s="17"/>
      <c r="D7" s="17"/>
      <c r="F7" s="7" t="s">
        <v>20</v>
      </c>
      <c r="G7" s="7" t="s">
        <v>19</v>
      </c>
      <c r="H7" s="7" t="s">
        <v>6</v>
      </c>
      <c r="I7" s="7" t="s">
        <v>7</v>
      </c>
      <c r="J7" s="7" t="s">
        <v>8</v>
      </c>
      <c r="K7" s="7" t="s">
        <v>9</v>
      </c>
      <c r="L7" s="7" t="s">
        <v>10</v>
      </c>
      <c r="M7" s="7" t="s">
        <v>11</v>
      </c>
      <c r="N7" s="7" t="s">
        <v>12</v>
      </c>
      <c r="O7" s="7" t="s">
        <v>13</v>
      </c>
    </row>
    <row r="8" spans="1:30" x14ac:dyDescent="0.25">
      <c r="A8" s="4" t="str">
        <f>equipes!A4</f>
        <v>equipe 4</v>
      </c>
      <c r="B8" s="5"/>
      <c r="C8" s="5"/>
      <c r="D8" s="4" t="str">
        <f>equipes!A5</f>
        <v>equipe 5</v>
      </c>
      <c r="F8" s="5">
        <v>1</v>
      </c>
      <c r="G8" s="5" t="str" cm="1">
        <f t="array" ref="G8">INDEX($U$8:$UAC$10,MATCH($F8,$T$8:$T$10,0),COLUMN(A6))</f>
        <v>equipe 4</v>
      </c>
      <c r="H8" s="5" cm="1">
        <f t="array" ref="H8">INDEX($U$8:$UAC$10,MATCH($F8,$T$8:$T$10,0),COLUMN(B6))</f>
        <v>0</v>
      </c>
      <c r="I8" s="5" cm="1">
        <f t="array" ref="I8">INDEX($U$8:$UAC$10,MATCH($F8,$T$8:$T$10,0),COLUMN(C6))</f>
        <v>0</v>
      </c>
      <c r="J8" s="5" cm="1">
        <f t="array" ref="J8">INDEX($U$8:$UAC$10,MATCH($F8,$T$8:$T$10,0),COLUMN(D6))</f>
        <v>0</v>
      </c>
      <c r="K8" s="5" cm="1">
        <f t="array" ref="K8">INDEX($U$8:$UAC$10,MATCH($F8,$T$8:$T$10,0),COLUMN(E6))</f>
        <v>0</v>
      </c>
      <c r="L8" s="5" cm="1">
        <f t="array" ref="L8">INDEX($U$8:$UAC$10,MATCH($F8,$T$8:$T$10,0),COLUMN(F6))</f>
        <v>0</v>
      </c>
      <c r="M8" s="5" cm="1">
        <f t="array" ref="M8">INDEX($U$8:$UAC$10,MATCH($F8,$T$8:$T$10,0),COLUMN(G6))</f>
        <v>0</v>
      </c>
      <c r="N8" s="5" cm="1">
        <f t="array" ref="N8">INDEX($U$8:$UAC$10,MATCH($F8,$T$8:$T$10,0),COLUMN(H6))</f>
        <v>0</v>
      </c>
      <c r="O8" s="8" cm="1">
        <f t="array" ref="O8">INDEX($U$8:$UAC$10,MATCH($F8,$T$8:$T$10,0),COLUMN(I6))</f>
        <v>0</v>
      </c>
      <c r="T8">
        <f>RANK(AD8,$AD$8:$AD$10)</f>
        <v>1</v>
      </c>
      <c r="U8" t="str">
        <f>equipes!A4</f>
        <v>equipe 4</v>
      </c>
      <c r="V8" cm="1">
        <f t="array" ref="V8">SUMPRODUCT(($A$3:$D$10=U8)*($B$3:$B$10&lt;&gt;""))</f>
        <v>0</v>
      </c>
      <c r="W8" cm="1">
        <f t="array" ref="W8">SUMPRODUCT(($A$3:$A$10=U8)*($B$3:$B$10&gt;$C$3:$C$10))+SUMPRODUCT(($D$3:$D$10=U8)*($B$3:$B$10&lt;$C$3:$C$10))</f>
        <v>0</v>
      </c>
      <c r="X8" cm="1">
        <f t="array" ref="X8">SUMPRODUCT(($A$3:$A$10=U8)*($B$3:$B$10&lt;$C$3:$C$10))+SUMPRODUCT(($D$3:$D$10=U8)*($B$3:$B$10&gt;$C$3:$C$10))</f>
        <v>0</v>
      </c>
      <c r="Y8">
        <f>V8-W8-X8</f>
        <v>0</v>
      </c>
      <c r="Z8" cm="1">
        <f t="array" ref="Z8">SUMPRODUCT(($A$3:$A$10=U8)*($B$3:$B$10))+SUMPRODUCT(($D$3:$D$10=U8)*($C$3:$C$10))</f>
        <v>0</v>
      </c>
      <c r="AA8" cm="1">
        <f t="array" ref="AA8">SUMPRODUCT(($A$3:$A$10=U8)*($C$3:$C$10))+SUMPRODUCT(($D$3:$D$10=U8)*($B$3:$B$10))</f>
        <v>0</v>
      </c>
      <c r="AB8">
        <f>Z8-AA8</f>
        <v>0</v>
      </c>
      <c r="AC8">
        <f>W8*3+Y8</f>
        <v>0</v>
      </c>
      <c r="AD8">
        <f>AC8*10000+AB8*100+Z8+(10-ROW())/10</f>
        <v>0.2</v>
      </c>
    </row>
    <row r="9" spans="1:30" x14ac:dyDescent="0.25">
      <c r="A9" s="4" t="str">
        <f>equipes!A4</f>
        <v>equipe 4</v>
      </c>
      <c r="B9" s="5"/>
      <c r="C9" s="5"/>
      <c r="D9" s="4" t="str">
        <f>equipes!A6</f>
        <v>equipe 6</v>
      </c>
      <c r="F9" s="5">
        <v>2</v>
      </c>
      <c r="G9" s="5" t="str" cm="1">
        <f t="array" ref="G9">INDEX($U$8:$UAC$10,MATCH($F9,$T$8:$T$10,0),COLUMN(A7))</f>
        <v>equipe 5</v>
      </c>
      <c r="H9" s="5" cm="1">
        <f t="array" ref="H9">INDEX($U$8:$UAC$10,MATCH($F9,$T$8:$T$10,0),COLUMN(B7))</f>
        <v>0</v>
      </c>
      <c r="I9" s="5" cm="1">
        <f t="array" ref="I9">INDEX($U$8:$UAC$10,MATCH($F9,$T$8:$T$10,0),COLUMN(C7))</f>
        <v>0</v>
      </c>
      <c r="J9" s="5" cm="1">
        <f t="array" ref="J9">INDEX($U$8:$UAC$10,MATCH($F9,$T$8:$T$10,0),COLUMN(D7))</f>
        <v>0</v>
      </c>
      <c r="K9" s="5" cm="1">
        <f t="array" ref="K9">INDEX($U$8:$UAC$10,MATCH($F9,$T$8:$T$10,0),COLUMN(E7))</f>
        <v>0</v>
      </c>
      <c r="L9" s="5" cm="1">
        <f t="array" ref="L9">INDEX($U$8:$UAC$10,MATCH($F9,$T$8:$T$10,0),COLUMN(F7))</f>
        <v>0</v>
      </c>
      <c r="M9" s="5" cm="1">
        <f t="array" ref="M9">INDEX($U$8:$UAC$10,MATCH($F9,$T$8:$T$10,0),COLUMN(G7))</f>
        <v>0</v>
      </c>
      <c r="N9" s="5" cm="1">
        <f t="array" ref="N9">INDEX($U$8:$UAC$10,MATCH($F9,$T$8:$T$10,0),COLUMN(H7))</f>
        <v>0</v>
      </c>
      <c r="O9" s="8" cm="1">
        <f t="array" ref="O9">INDEX($U$8:$UAC$10,MATCH($F9,$T$8:$T$10,0),COLUMN(I7))</f>
        <v>0</v>
      </c>
      <c r="T9">
        <f t="shared" ref="T9:T10" si="5">RANK(AD9,$AD$8:$AD$10)</f>
        <v>2</v>
      </c>
      <c r="U9" t="str">
        <f>equipes!A5</f>
        <v>equipe 5</v>
      </c>
      <c r="V9" cm="1">
        <f t="array" ref="V9">SUMPRODUCT(($A$3:$D$10=U9)*($B$3:$B$10&lt;&gt;""))</f>
        <v>0</v>
      </c>
      <c r="W9" cm="1">
        <f t="array" ref="W9">SUMPRODUCT(($A$3:$A$10=U9)*($B$3:$B$10&gt;$C$3:$C$10))+SUMPRODUCT(($D$3:$D$10=U9)*($B$3:$B$10&lt;$C$3:$C$10))</f>
        <v>0</v>
      </c>
      <c r="X9" cm="1">
        <f t="array" ref="X9">SUMPRODUCT(($A$3:$A$10=U9)*($B$3:$B$10&lt;$C$3:$C$10))+SUMPRODUCT(($D$3:$D$10=U9)*($B$3:$B$10&gt;$C$3:$C$10))</f>
        <v>0</v>
      </c>
      <c r="Y9">
        <f t="shared" ref="Y9:Y10" si="6">V9-W9-X9</f>
        <v>0</v>
      </c>
      <c r="Z9" cm="1">
        <f t="array" ref="Z9">SUMPRODUCT(($A$3:$A$10=U9)*($B$3:$B$10))+SUMPRODUCT(($D$3:$D$10=U9)*($C$3:$C$10))</f>
        <v>0</v>
      </c>
      <c r="AA9" cm="1">
        <f t="array" ref="AA9">SUMPRODUCT(($A$3:$A$10=U9)*($C$3:$C$10))+SUMPRODUCT(($D$3:$D$10=U9)*($B$3:$B$10))</f>
        <v>0</v>
      </c>
      <c r="AB9">
        <f t="shared" ref="AB9:AB10" si="7">Z9-AA9</f>
        <v>0</v>
      </c>
      <c r="AC9">
        <f t="shared" ref="AC9:AC10" si="8">W9*3+Y9</f>
        <v>0</v>
      </c>
      <c r="AD9">
        <f t="shared" ref="AD9:AD10" si="9">AC9*10000+AB9*100+Z9+(10-ROW())/10</f>
        <v>0.1</v>
      </c>
    </row>
    <row r="10" spans="1:30" x14ac:dyDescent="0.25">
      <c r="A10" s="4" t="str">
        <f>equipes!A5</f>
        <v>equipe 5</v>
      </c>
      <c r="B10" s="5"/>
      <c r="C10" s="5"/>
      <c r="D10" s="4" t="str">
        <f>equipes!A6</f>
        <v>equipe 6</v>
      </c>
      <c r="F10" s="5">
        <v>3</v>
      </c>
      <c r="G10" s="5" t="str" cm="1">
        <f t="array" ref="G10">INDEX($U$8:$UAC$10,MATCH($F10,$T$8:$T$10,0),COLUMN(A8))</f>
        <v>equipe 6</v>
      </c>
      <c r="H10" s="5" cm="1">
        <f t="array" ref="H10">INDEX($U$8:$UAC$10,MATCH($F10,$T$8:$T$10,0),COLUMN(B8))</f>
        <v>0</v>
      </c>
      <c r="I10" s="5" cm="1">
        <f t="array" ref="I10">INDEX($U$8:$UAC$10,MATCH($F10,$T$8:$T$10,0),COLUMN(C8))</f>
        <v>0</v>
      </c>
      <c r="J10" s="5" cm="1">
        <f t="array" ref="J10">INDEX($U$8:$UAC$10,MATCH($F10,$T$8:$T$10,0),COLUMN(D8))</f>
        <v>0</v>
      </c>
      <c r="K10" s="5" cm="1">
        <f t="array" ref="K10">INDEX($U$8:$UAC$10,MATCH($F10,$T$8:$T$10,0),COLUMN(E8))</f>
        <v>0</v>
      </c>
      <c r="L10" s="5" cm="1">
        <f t="array" ref="L10">INDEX($U$8:$UAC$10,MATCH($F10,$T$8:$T$10,0),COLUMN(F8))</f>
        <v>0</v>
      </c>
      <c r="M10" s="5" cm="1">
        <f t="array" ref="M10">INDEX($U$8:$UAC$10,MATCH($F10,$T$8:$T$10,0),COLUMN(G8))</f>
        <v>0</v>
      </c>
      <c r="N10" s="5" cm="1">
        <f t="array" ref="N10">INDEX($U$8:$UAC$10,MATCH($F10,$T$8:$T$10,0),COLUMN(H8))</f>
        <v>0</v>
      </c>
      <c r="O10" s="8" cm="1">
        <f t="array" ref="O10">INDEX($U$8:$UAC$10,MATCH($F10,$T$8:$T$10,0),COLUMN(I8))</f>
        <v>0</v>
      </c>
      <c r="T10">
        <f t="shared" si="5"/>
        <v>3</v>
      </c>
      <c r="U10" t="str">
        <f>equipes!A6</f>
        <v>equipe 6</v>
      </c>
      <c r="V10" cm="1">
        <f t="array" ref="V10">SUMPRODUCT(($A$3:$D$10=U10)*($B$3:$B$10&lt;&gt;""))</f>
        <v>0</v>
      </c>
      <c r="W10" cm="1">
        <f t="array" ref="W10">SUMPRODUCT(($A$3:$A$10=U10)*($B$3:$B$10&gt;$C$3:$C$10))+SUMPRODUCT(($D$3:$D$10=U10)*($B$3:$B$10&lt;$C$3:$C$10))</f>
        <v>0</v>
      </c>
      <c r="X10" cm="1">
        <f t="array" ref="X10">SUMPRODUCT(($A$3:$A$10=U10)*($B$3:$B$10&lt;$C$3:$C$10))+SUMPRODUCT(($D$3:$D$10=U10)*($B$3:$B$10&gt;$C$3:$C$10))</f>
        <v>0</v>
      </c>
      <c r="Y10">
        <f t="shared" si="6"/>
        <v>0</v>
      </c>
      <c r="Z10" cm="1">
        <f t="array" ref="Z10">SUMPRODUCT(($A$3:$A$10=U10)*($B$3:$B$10))+SUMPRODUCT(($D$3:$D$10=U10)*($C$3:$C$10))</f>
        <v>0</v>
      </c>
      <c r="AA10" cm="1">
        <f t="array" ref="AA10">SUMPRODUCT(($A$3:$A$10=U10)*($C$3:$C$10))+SUMPRODUCT(($D$3:$D$10=U10)*($B$3:$B$10))</f>
        <v>0</v>
      </c>
      <c r="AB10">
        <f t="shared" si="7"/>
        <v>0</v>
      </c>
      <c r="AC10">
        <f t="shared" si="8"/>
        <v>0</v>
      </c>
      <c r="AD10">
        <f t="shared" si="9"/>
        <v>0</v>
      </c>
    </row>
    <row r="12" spans="1:30" ht="15.75" thickBot="1" x14ac:dyDescent="0.3">
      <c r="F12" s="3"/>
      <c r="G12" s="3"/>
      <c r="H12" s="3"/>
      <c r="I12" s="3"/>
      <c r="J12" s="3"/>
      <c r="K12" s="3"/>
      <c r="L12" s="3"/>
    </row>
    <row r="13" spans="1:30" x14ac:dyDescent="0.25">
      <c r="F13" s="9" t="s">
        <v>18</v>
      </c>
      <c r="G13" s="10"/>
      <c r="H13" s="10"/>
      <c r="I13" s="11"/>
      <c r="J13" s="3"/>
      <c r="K13" s="3"/>
      <c r="L13" s="18" t="s">
        <v>23</v>
      </c>
      <c r="M13" s="19"/>
      <c r="N13" s="19"/>
      <c r="O13" s="19"/>
    </row>
    <row r="14" spans="1:30" ht="15.75" thickBot="1" x14ac:dyDescent="0.3">
      <c r="F14" s="1" t="str">
        <f>G3</f>
        <v>equipe 1</v>
      </c>
      <c r="G14" s="12"/>
      <c r="H14" s="12"/>
      <c r="I14" s="2" t="str">
        <f>G8</f>
        <v>equipe 4</v>
      </c>
      <c r="J14" s="3"/>
      <c r="K14" s="3"/>
      <c r="L14" s="16">
        <v>1</v>
      </c>
      <c r="M14" s="13" t="str">
        <f>IF(G14&lt;&gt;"",IF(G14&gt;H14,F14,I14),"")</f>
        <v/>
      </c>
      <c r="N14" s="14"/>
      <c r="O14" s="15"/>
    </row>
    <row r="15" spans="1:30" ht="15.75" thickBot="1" x14ac:dyDescent="0.3">
      <c r="F15" s="3"/>
      <c r="G15" s="3"/>
      <c r="H15" s="3"/>
      <c r="I15" s="3"/>
      <c r="J15" s="3"/>
      <c r="K15" s="3"/>
      <c r="L15" s="16">
        <v>2</v>
      </c>
      <c r="M15" s="13" t="str">
        <f>IF(G14&lt;&gt;"",IF(G14&lt;H14,F14,I14),"")</f>
        <v/>
      </c>
      <c r="N15" s="14"/>
      <c r="O15" s="15"/>
    </row>
    <row r="16" spans="1:30" x14ac:dyDescent="0.25">
      <c r="F16" s="9" t="s">
        <v>17</v>
      </c>
      <c r="G16" s="10"/>
      <c r="H16" s="10"/>
      <c r="I16" s="11"/>
      <c r="J16" s="3"/>
      <c r="K16" s="3"/>
      <c r="L16" s="16">
        <v>3</v>
      </c>
      <c r="M16" s="13" t="str">
        <f>IF(G17&lt;&gt;"",IF(G17&gt;H17,F17,I17),"")</f>
        <v/>
      </c>
      <c r="N16" s="14"/>
      <c r="O16" s="15"/>
    </row>
    <row r="17" spans="6:15" ht="15.75" thickBot="1" x14ac:dyDescent="0.3">
      <c r="F17" s="1" t="str">
        <f>G4</f>
        <v>equipe 2</v>
      </c>
      <c r="G17" s="12"/>
      <c r="H17" s="12"/>
      <c r="I17" s="2" t="str">
        <f>G9</f>
        <v>equipe 5</v>
      </c>
      <c r="J17" s="3"/>
      <c r="K17" s="3"/>
      <c r="L17" s="16">
        <v>4</v>
      </c>
      <c r="M17" s="13" t="str">
        <f>IF(G17&lt;&gt;"",IF(G17&lt;H17,F17,I17),"")</f>
        <v/>
      </c>
      <c r="N17" s="14"/>
      <c r="O17" s="15"/>
    </row>
    <row r="18" spans="6:15" ht="15.75" thickBot="1" x14ac:dyDescent="0.3">
      <c r="F18" s="3"/>
      <c r="G18" s="3"/>
      <c r="H18" s="3"/>
      <c r="I18" s="3"/>
      <c r="J18" s="3"/>
      <c r="K18" s="3"/>
      <c r="L18" s="16">
        <v>5</v>
      </c>
      <c r="M18" s="13" t="str">
        <f>IF(G20&lt;&gt;"",IF(G20&gt;H20,F20,I20),"")</f>
        <v/>
      </c>
      <c r="N18" s="14"/>
      <c r="O18" s="15"/>
    </row>
    <row r="19" spans="6:15" x14ac:dyDescent="0.25">
      <c r="F19" s="9" t="s">
        <v>16</v>
      </c>
      <c r="G19" s="10"/>
      <c r="H19" s="10"/>
      <c r="I19" s="11"/>
      <c r="J19" s="3"/>
      <c r="K19" s="3"/>
      <c r="L19" s="16">
        <v>6</v>
      </c>
      <c r="M19" s="13" t="str">
        <f>IF(G20&lt;&gt;"",IF(G20&lt;H20,F20,I20),"")</f>
        <v/>
      </c>
      <c r="N19" s="14"/>
      <c r="O19" s="15"/>
    </row>
    <row r="20" spans="6:15" ht="15.75" thickBot="1" x14ac:dyDescent="0.3">
      <c r="F20" s="1" t="str">
        <f>G5</f>
        <v>equipe 3</v>
      </c>
      <c r="G20" s="12"/>
      <c r="H20" s="12"/>
      <c r="I20" s="2" t="str">
        <f>G10</f>
        <v>equipe 6</v>
      </c>
      <c r="J20" s="3"/>
      <c r="K20" s="3"/>
      <c r="L20" s="3"/>
    </row>
    <row r="21" spans="6:15" x14ac:dyDescent="0.25">
      <c r="F21" s="3"/>
      <c r="G21" s="3"/>
      <c r="H21" s="3"/>
      <c r="I21" s="3"/>
      <c r="J21" s="3"/>
      <c r="K21" s="3"/>
    </row>
    <row r="22" spans="6:15" x14ac:dyDescent="0.25">
      <c r="F22" s="3"/>
      <c r="G22" s="3"/>
      <c r="H22" s="3"/>
      <c r="I22" s="3"/>
      <c r="J22" s="3"/>
      <c r="K22" s="3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instructions</vt:lpstr>
      <vt:lpstr>equipes</vt:lpstr>
      <vt:lpstr>rencontres et classements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2022-04-30T09:05:47Z</dcterms:created>
  <dcterms:modified xsi:type="dcterms:W3CDTF">2022-04-30T09:59:18Z</dcterms:modified>
</cp:coreProperties>
</file>