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3C7CE51-4E14-4F37-93C5-4A204D267E3B}" xr6:coauthVersionLast="47" xr6:coauthVersionMax="47" xr10:uidLastSave="{00000000-0000-0000-0000-000000000000}"/>
  <bookViews>
    <workbookView xWindow="-120" yWindow="-120" windowWidth="29040" windowHeight="15990" activeTab="1" xr2:uid="{D77D8C88-0482-452C-A244-A86DE6256DD6}"/>
  </bookViews>
  <sheets>
    <sheet name="Info_Pan" sheetId="1" r:id="rId1"/>
    <sheet name="Avancement_Trav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" i="2" l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" i="2"/>
</calcChain>
</file>

<file path=xl/sharedStrings.xml><?xml version="1.0" encoding="utf-8"?>
<sst xmlns="http://schemas.openxmlformats.org/spreadsheetml/2006/main" count="416" uniqueCount="219">
  <si>
    <t>Nom de pièces</t>
  </si>
  <si>
    <t>Description PF</t>
  </si>
  <si>
    <t>Type</t>
  </si>
  <si>
    <t>CT_PF_1</t>
  </si>
  <si>
    <t>FEUIL/HRS</t>
  </si>
  <si>
    <t>CT_PF_2</t>
  </si>
  <si>
    <t>Actif/Désuets</t>
  </si>
  <si>
    <t>SP_1</t>
  </si>
  <si>
    <t>Description SP_1</t>
  </si>
  <si>
    <t>CT_SP_1</t>
  </si>
  <si>
    <t>SP1_FEUIL_HRS</t>
  </si>
  <si>
    <t>INV SP_1</t>
  </si>
  <si>
    <t>SP_2</t>
  </si>
  <si>
    <t>Description SP_2</t>
  </si>
  <si>
    <t>CT_SP_2</t>
  </si>
  <si>
    <t>SP2_FEUIL_HRS</t>
  </si>
  <si>
    <t>INV SP_2</t>
  </si>
  <si>
    <t>NBS FEUIL</t>
  </si>
  <si>
    <t>QTE PCS SF</t>
  </si>
  <si>
    <t>PAN48BL-UV-REJET</t>
  </si>
  <si>
    <t>Panneau HDF - 4 x 8 - Blanc UV</t>
  </si>
  <si>
    <t>REJET</t>
  </si>
  <si>
    <t>Actif</t>
  </si>
  <si>
    <t>PANB-I48DI</t>
  </si>
  <si>
    <t>Panneau Mural - 48 x 96 - Diamond - Brique Grise Blanchie (25/Pqt)</t>
  </si>
  <si>
    <t>PAN. IMPRIMÉ</t>
  </si>
  <si>
    <t>PANCG-P22CL</t>
  </si>
  <si>
    <t>Tuile Classic - 2x2 (Boite de 32 pi2)</t>
  </si>
  <si>
    <t>TUILE</t>
  </si>
  <si>
    <t>PAN-PANQ22CL</t>
  </si>
  <si>
    <t>Panneau HDF - 1/4 x 23 3/4 x 23 3/4 - Classic -But</t>
  </si>
  <si>
    <t>PANCG-P22FR</t>
  </si>
  <si>
    <t>Tuile Framed - 2 x 2 (Boite de 32 pi2)</t>
  </si>
  <si>
    <t>PAN-PANQ22FR</t>
  </si>
  <si>
    <t>Panneau HDF - 1/4 x 23 3/4 x 23 3/4 - Framed -But</t>
  </si>
  <si>
    <t>PANCH-I48W</t>
  </si>
  <si>
    <t>Panneau Mural - 48 x 96 - Whistler - Motif Chevron Blanc/Gris (25/Pqt)</t>
  </si>
  <si>
    <t>PANDUO632</t>
  </si>
  <si>
    <t>Panneau Mural - Duo 632 - Blanc</t>
  </si>
  <si>
    <t>PAN-MC0632-DUO</t>
  </si>
  <si>
    <t>Panneau HDF - 1/4 x 6 x 32 - Profilé DUO -Brut</t>
  </si>
  <si>
    <t>2100 - 1250</t>
  </si>
  <si>
    <t>PAN-MG0632-DUO</t>
  </si>
  <si>
    <t>Panneau HDF - 1/2 x 6 x 32 - Profilé DUO -Brut</t>
  </si>
  <si>
    <t>PANDUO632B</t>
  </si>
  <si>
    <t>Panneau Mural - Duo 632 - Béton</t>
  </si>
  <si>
    <t>1295 - 1400</t>
  </si>
  <si>
    <t>PANEM-I48BR</t>
  </si>
  <si>
    <t>Panneau Mural - 48 x 96 - Bromont - Bois Grange Blanc Texturé (25/Pqt)</t>
  </si>
  <si>
    <t>PANEM-I48HU</t>
  </si>
  <si>
    <t>Panneau Mural - 48 x 96 - Hudson - Bois Grange Brun Texturé (25/Pqt)</t>
  </si>
  <si>
    <t>PANEM-I48OK</t>
  </si>
  <si>
    <t>Panneau Mural - 48 x 96 - Oka - Bois Grange Gris Texturé (25/Pqt)</t>
  </si>
  <si>
    <t>PANHD-A48SH12</t>
  </si>
  <si>
    <t>Panneau Mural - 48 x 96 - Shiplap 12 po. - Appreté Blanc (25/Pqt)</t>
  </si>
  <si>
    <t>PAN. DÉLIGNÉ</t>
  </si>
  <si>
    <t>PAN4896BR-SL12</t>
  </si>
  <si>
    <t>Panneau Brut - 4 x 8 - Shiplap 12 po.</t>
  </si>
  <si>
    <t>PANHD-IM48BA</t>
  </si>
  <si>
    <t>Panneau Mural - 48 x 96 - Banff - Brique Blanche (25/Pqt)</t>
  </si>
  <si>
    <t>PAN-I24SU</t>
  </si>
  <si>
    <t>Panneau Mural - 2 x 4 - Sutton - Bois Grange Gris (4 / Bte)</t>
  </si>
  <si>
    <t>PAN-MC24004800</t>
  </si>
  <si>
    <t>Panneau HDF - 1/4 x 24 x 48 -Brut</t>
  </si>
  <si>
    <t>PAN-I24TI</t>
  </si>
  <si>
    <t>Panneau Mural - 2 x 4 - Times - Effet Béton (4 / Bte)</t>
  </si>
  <si>
    <t>PAN-I48WA</t>
  </si>
  <si>
    <t>Panneau Mural - 48 x 96 - Waterton - Motif Chevron Bois Blanchi (25/Pqt)</t>
  </si>
  <si>
    <t>PAN-I48YO</t>
  </si>
  <si>
    <t>Panneau Mural - 48 x 96 - Yoho - Bois Grange Gris (25/Pqt)</t>
  </si>
  <si>
    <t>PANLO-PR48SL</t>
  </si>
  <si>
    <t>Panneau Mural - 48 x 96 - Shiplap - Appreté Blanc (25/Pqt)</t>
  </si>
  <si>
    <t>PAN4896BR-SL</t>
  </si>
  <si>
    <t>Panneau Brut - 4 x 8 - Shiplap</t>
  </si>
  <si>
    <t>PANLOWESPBB</t>
  </si>
  <si>
    <t>Panneau Mural - 48 x 96 - Universel 4 po (Beadboard) - Blanc (25/Pqt)</t>
  </si>
  <si>
    <t>PAN4896BR-UTB</t>
  </si>
  <si>
    <t>Panneau Brut - 4 x 8 - Ultra True Bead (19mm) 4po</t>
  </si>
  <si>
    <t>PANLOWESPWSCT</t>
  </si>
  <si>
    <t>Panneau Mural - 32 x 48 - Mirage Lowes - Blanc (25/Pqt)</t>
  </si>
  <si>
    <t>PAN.MURAL 32 X 48</t>
  </si>
  <si>
    <t>PAN-MIRAGE-BRUT</t>
  </si>
  <si>
    <t>Panneau HDF - 1/4 x 32 x 48 - Mirage - Brut</t>
  </si>
  <si>
    <t>PANMEBGB</t>
  </si>
  <si>
    <t>Panneau Mural - 48 x 96 - Magog - Bois Grange Brun (25/Pqt)</t>
  </si>
  <si>
    <t>PANMEBGGH</t>
  </si>
  <si>
    <t>Panneau Mural - 48 x 96 - Sutton - Bois Grange Gris (25/Pqt)</t>
  </si>
  <si>
    <t>PANMI48BEL</t>
  </si>
  <si>
    <t>Panneau Mural - 48 x 96 - Belmont - Brique Rouge (25/Pqt)</t>
  </si>
  <si>
    <t>PANMI48CA</t>
  </si>
  <si>
    <t>Panneau Mural - 48 x 96 - Caruso - Brique Blanche (25/Pqt)</t>
  </si>
  <si>
    <t>PANMI48EAH</t>
  </si>
  <si>
    <t>Panneau Mural - 48 x 96 - Eastman - Bois Grange Blanc (25/Pqt)</t>
  </si>
  <si>
    <t>PANMI48TIH</t>
  </si>
  <si>
    <t>Panneau Mural - 48 x 96 - Times -Effet Coffrage de Béton (25/Pqt)</t>
  </si>
  <si>
    <t>PANMIRAGEP</t>
  </si>
  <si>
    <t>Panneau Mural - 32 x 48 - Mirage - Appreté Blanc (25/Pqt)</t>
  </si>
  <si>
    <t>PANMM00PB</t>
  </si>
  <si>
    <t>Panneau Mural - 48 x 96 - Universel 2po - Blanc (25/Pqt)</t>
  </si>
  <si>
    <t>PAN4896BR-U2</t>
  </si>
  <si>
    <t>Panneau Brut - 4 x 8 - Universel 2po</t>
  </si>
  <si>
    <t>PANMM00PR</t>
  </si>
  <si>
    <t>Panneau Mural - 48 x 96 - Universel 2po - Appreté Blanc (25/Pqt)</t>
  </si>
  <si>
    <t>PANMMUGROOV4X8PB</t>
  </si>
  <si>
    <t>Panneau Mural - 48 x 96 - U-Groove 2po - Blanc (25/Pqt)</t>
  </si>
  <si>
    <t>PAN4896BR-UGR2</t>
  </si>
  <si>
    <t>Panneau Brut - 4 x 8 - U-Groove 2po</t>
  </si>
  <si>
    <t>PANPD42PB</t>
  </si>
  <si>
    <t>Panneau Mural - 32 x 48 - Mirage - Blanc (25/Pqt)</t>
  </si>
  <si>
    <t>PANPR45PB</t>
  </si>
  <si>
    <t>Panneau Mural - 32 x 48 - Riviera - Blanc (25/Pqt)</t>
  </si>
  <si>
    <t>PANQ22E</t>
  </si>
  <si>
    <t>Tuile Plafond - 2 x 2 - Encore - Blanc (8 / Bte)</t>
  </si>
  <si>
    <t>PAN-PANQ22E</t>
  </si>
  <si>
    <t>Panneau HDF - 1/4 x 23 3/4 x 23 3/4 - Encore -Brut</t>
  </si>
  <si>
    <t>PANQ22F</t>
  </si>
  <si>
    <t>Tuile Plafond - 2 x 2 - Flamingo - Blanc (8 / Bte)</t>
  </si>
  <si>
    <t>PAN-PANQ22F</t>
  </si>
  <si>
    <t>Panneau HDF - 1/4 x 23 3/4 x 23 3/4 - Flamingo -But</t>
  </si>
  <si>
    <t>PANQ24A</t>
  </si>
  <si>
    <t>Tuile Plafond - 2 x 4 - Aria - Blanc (4 / Bte)</t>
  </si>
  <si>
    <t>PAN-PANQ24A</t>
  </si>
  <si>
    <t>Panneau HDF - 1/4 x 23 3/4 x 47 3/4 - Aria -But</t>
  </si>
  <si>
    <t>PANQ24D</t>
  </si>
  <si>
    <t>Tuile Plafond - 2 x 4 - Desert - Blanc (4 / Bte)</t>
  </si>
  <si>
    <t>PAN-PANQ24D</t>
  </si>
  <si>
    <t>Panneau HDF - 1/4 x 23 3/4 x 47 3/4 - Desert -But</t>
  </si>
  <si>
    <t>PANQ24O</t>
  </si>
  <si>
    <t>Tuile Plafond - 2 x 4 - Oasis - Blanc (4 / Bte)</t>
  </si>
  <si>
    <t>PAN-PANQ24O</t>
  </si>
  <si>
    <t>Panneau HDF - 1/4 x 23 3/4 x 47 3/4 - Oasis -But</t>
  </si>
  <si>
    <t>PANQ24P</t>
  </si>
  <si>
    <t>Tuile Plafond - 2 x 4 - Polo - Blanc (4 / Bte)</t>
  </si>
  <si>
    <t>PAN-PANQ24P</t>
  </si>
  <si>
    <t>Panneau HDF - 1/4 x 23 3/4 x 47 3/4 - Polo -But</t>
  </si>
  <si>
    <t>PANQ24S</t>
  </si>
  <si>
    <t>Tuile Plafond - 2 x 4 - Signature - Blanc (4 / Bte)</t>
  </si>
  <si>
    <t>PAN-PANQ24S</t>
  </si>
  <si>
    <t>Panneau HDF - 1/4 x 23 3/4 x 47 3/4 - Signature -But</t>
  </si>
  <si>
    <t>PANQ-I22SH</t>
  </si>
  <si>
    <t>Tuile Plafond - 2 x 2 - Shabby - Blanc (8 / Bte)</t>
  </si>
  <si>
    <t>PAN-MC23122312</t>
  </si>
  <si>
    <t>Panneau HDF - 1/4 x 23 3/4 x 23 3/4 -Brut</t>
  </si>
  <si>
    <t>PANQ-I24WH</t>
  </si>
  <si>
    <t>Tuile Plafond - 2 x 4 - Opal - Bois Blanchi (4 / Bte)</t>
  </si>
  <si>
    <t>PAN-MC23124712</t>
  </si>
  <si>
    <t>Panneau HDF - 1/4 x 23 3/4 x 47 3/4 -Brut</t>
  </si>
  <si>
    <t>PANT24BE</t>
  </si>
  <si>
    <t>Tuile Plafond - 2 x 4 - Béton (4 / Bte)</t>
  </si>
  <si>
    <t>PANUTB-A3248</t>
  </si>
  <si>
    <t>Panneau Mural - 32 x 48 - Ultra Bead - Appreté Blanc (25/Pqt)</t>
  </si>
  <si>
    <t>PANBM-4997BR-UTB</t>
  </si>
  <si>
    <t>Panneau Brut - 49 x 97 - Ultra True Bead (19mm) 4po</t>
  </si>
  <si>
    <t>PANUTB-A48</t>
  </si>
  <si>
    <t>Panneau Mural - 48 x 96 - Ultra True Bead - Appreté Blanc (25/Pqt)</t>
  </si>
  <si>
    <t>PANVJ-33248PR</t>
  </si>
  <si>
    <t>Panneau Mural - 32 x 48 - V-Joint 3po. - Appreté Blanc (25/Pqt)</t>
  </si>
  <si>
    <t>PAN4896BR-VJ3</t>
  </si>
  <si>
    <t>Panneau Brut - 4 x 8 - V-Joint 3po</t>
  </si>
  <si>
    <t>PANVJ-34896PR</t>
  </si>
  <si>
    <t>Panneau Mural - 48 x 96 - V-Joint 3po - Appreté Blanc (25/Pqt)</t>
  </si>
  <si>
    <t>DATE</t>
  </si>
  <si>
    <t>QUART</t>
  </si>
  <si>
    <t>WC</t>
  </si>
  <si>
    <t>NOCOMUSI</t>
  </si>
  <si>
    <t>NOCOM</t>
  </si>
  <si>
    <t>NOPCE</t>
  </si>
  <si>
    <t>QTE</t>
  </si>
  <si>
    <t>HEURE</t>
  </si>
  <si>
    <t>NOMUSAGER</t>
  </si>
  <si>
    <t>Matière (pi2)</t>
  </si>
  <si>
    <t>FEUILLE PF</t>
  </si>
  <si>
    <t>FEUILLE SP_1</t>
  </si>
  <si>
    <t>FEUILLE SP_2</t>
  </si>
  <si>
    <t>Type PF</t>
  </si>
  <si>
    <t>SOIR</t>
  </si>
  <si>
    <t>1400</t>
  </si>
  <si>
    <t>00:49:32</t>
  </si>
  <si>
    <t>BRUSINE14</t>
  </si>
  <si>
    <t>2041</t>
  </si>
  <si>
    <t>OXFOR-W.D5</t>
  </si>
  <si>
    <t>15:15:23</t>
  </si>
  <si>
    <t>SCANAUTO</t>
  </si>
  <si>
    <t>15:15:26</t>
  </si>
  <si>
    <t>15:15:29</t>
  </si>
  <si>
    <t>15:15:32</t>
  </si>
  <si>
    <t>15:15:35</t>
  </si>
  <si>
    <t>15:15:37</t>
  </si>
  <si>
    <t>15:15:40</t>
  </si>
  <si>
    <t>15:15:43</t>
  </si>
  <si>
    <t>15:15:46</t>
  </si>
  <si>
    <t>15:15:49</t>
  </si>
  <si>
    <t>15:15:52</t>
  </si>
  <si>
    <t>15:15:55</t>
  </si>
  <si>
    <t>2130</t>
  </si>
  <si>
    <t>DECBT2430-W</t>
  </si>
  <si>
    <t>15:57:25</t>
  </si>
  <si>
    <t>BRUSINE1</t>
  </si>
  <si>
    <t>16:00:41</t>
  </si>
  <si>
    <t>16:10:44</t>
  </si>
  <si>
    <t>2100</t>
  </si>
  <si>
    <t>ICH1230-W</t>
  </si>
  <si>
    <t>16:14:54</t>
  </si>
  <si>
    <t>2121</t>
  </si>
  <si>
    <t>ICH1238-W</t>
  </si>
  <si>
    <t>16:19:48</t>
  </si>
  <si>
    <t>JOUR</t>
  </si>
  <si>
    <t>16:29:04</t>
  </si>
  <si>
    <t>16:37:15</t>
  </si>
  <si>
    <t>16:39:29</t>
  </si>
  <si>
    <t>16:41:28</t>
  </si>
  <si>
    <t>ICH1215-W</t>
  </si>
  <si>
    <t>16:47:23</t>
  </si>
  <si>
    <t>16:54:49</t>
  </si>
  <si>
    <t>ITR2-0434-W</t>
  </si>
  <si>
    <t>16:59:14</t>
  </si>
  <si>
    <t>16:59:22</t>
  </si>
  <si>
    <t>16:59:45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</si>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</sst>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37A2C-D81B-4A6F-9EE6-B28242497C74}" name="Tableau1" displayName="Tableau1" ref="A3:S48" totalsRowShown="0">
  <autoFilter ref="A3:S48" xr:uid="{A9B37A2C-D81B-4A6F-9EE6-B28242497C74}"/>
  <tableColumns count="19">
    <tableColumn id="1" xr3:uid="{7F7C3BC2-3D82-409A-8A6C-7BF08757DB12}" name="Nom de pièces"/>
    <tableColumn id="2" xr3:uid="{5B59AD0A-48C5-49C4-8A7D-1750B5A78CD5}" name="Description PF"/>
    <tableColumn id="3" xr3:uid="{552975C9-B44D-4746-9253-6C0829379231}" name="Type"/>
    <tableColumn id="4" xr3:uid="{FAA676CD-BE94-41F1-8579-B6F5ABF516E5}" name="CT_PF_1"/>
    <tableColumn id="5" xr3:uid="{539FA313-C5D6-4A5E-B07F-29903FBC4C43}" name="FEUIL/HRS"/>
    <tableColumn id="6" xr3:uid="{5C7552A9-9612-4E5C-8750-47235F1DD23C}" name="CT_PF_2"/>
    <tableColumn id="7" xr3:uid="{4DED3B8F-AD4D-4BCF-9E58-2901A88A06D3}" name="Actif/Désuets"/>
    <tableColumn id="8" xr3:uid="{52DCD5AA-092E-4281-A1FF-0FFED620BD9C}" name="SP_1"/>
    <tableColumn id="9" xr3:uid="{B286EBB7-B7A9-4480-9733-44696338369F}" name="Description SP_1"/>
    <tableColumn id="10" xr3:uid="{AC4DC48E-BC34-44A1-9375-0060CBC93F69}" name="CT_SP_1"/>
    <tableColumn id="11" xr3:uid="{596F7AF7-8E6C-4895-8369-83BA1670BD76}" name="SP1_FEUIL_HRS"/>
    <tableColumn id="12" xr3:uid="{41DF7ED8-988E-4002-9DC5-9459D7EC819B}" name="INV SP_1"/>
    <tableColumn id="13" xr3:uid="{F1CD9F8A-6E81-4D04-98FC-4F29C0C3595F}" name="SP_2"/>
    <tableColumn id="14" xr3:uid="{C0F2FF69-5983-495A-85B8-DDAC090C449E}" name="Description SP_2"/>
    <tableColumn id="15" xr3:uid="{FA1138BC-1EA5-4EC1-A5A3-EE09C0650E2F}" name="CT_SP_2"/>
    <tableColumn id="16" xr3:uid="{7D7BC0D0-7879-4469-A098-31A9E5391F68}" name="SP2_FEUIL_HRS"/>
    <tableColumn id="17" xr3:uid="{79C45135-C691-4A3F-98CE-AF1173139FC6}" name="INV SP_2"/>
    <tableColumn id="18" xr3:uid="{70359464-378A-474E-AE4A-F9579FF454DB}" name="NBS FEUIL"/>
    <tableColumn id="19" xr3:uid="{F126EBED-4DDE-4FB2-AA45-7CD6E4F7EAC9}" name="QTE PCS SF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9F5BCD-EA54-473A-A367-C4E95358F0AF}" name="Tableau2" displayName="Tableau2" ref="A1:O28" totalsRowShown="0">
  <autoFilter ref="A1:O28" xr:uid="{8A9F5BCD-EA54-473A-A367-C4E95358F0AF}"/>
  <tableColumns count="15">
    <tableColumn id="1" xr3:uid="{EC88D2B2-C6DD-4C0D-9664-73E852284865}" name="DATE"/>
    <tableColumn id="2" xr3:uid="{D8B0A631-8944-4639-A835-EB3908FD598D}" name="QUART"/>
    <tableColumn id="3" xr3:uid="{97836CD8-5713-4BE5-B161-FD471ECF9649}" name="WC"/>
    <tableColumn id="4" xr3:uid="{CFE62490-BB27-4D86-86DC-FF032C3DE592}" name="NOCOMUSI"/>
    <tableColumn id="5" xr3:uid="{DB3CE963-9EBD-4263-B4A4-37FB36E75BA0}" name="NOCOM"/>
    <tableColumn id="6" xr3:uid="{4233B80F-7151-4539-B03B-B79FF65B35B7}" name="NOPCE"/>
    <tableColumn id="7" xr3:uid="{C0A1E0B0-8898-4CF1-9AE5-907863155E01}" name="QTE"/>
    <tableColumn id="8" xr3:uid="{EB1D8861-8FE9-4F48-A4BB-7172FFB0B841}" name="HEURE"/>
    <tableColumn id="9" xr3:uid="{8D32EAF6-4C49-4E5F-BE1B-1267D1100BF5}" name="NOMUSAGER"/>
    <tableColumn id="10" xr3:uid="{F174A165-917E-4A9D-9549-4DBF4E464D95}" name="Matière (pi2)"/>
    <tableColumn id="11" xr3:uid="{BDE0C840-83B4-483C-88F4-F130B95A1EAD}" name="FEUILLE PF"/>
    <tableColumn id="12" xr3:uid="{0E93688F-8666-4BD8-AA92-B7391BAB4E88}" name="FEUILLE SP_1"/>
    <tableColumn id="13" xr3:uid="{3883326B-C4CF-4961-BCF6-062FC3FC9E5B}" name="FEUILLE SP_2"/>
    <tableColumn id="14" xr3:uid="{46BC24D7-20D9-4913-8961-11FCE0E10585}" name="Type PF">
      <calculatedColumnFormula>IF(ISERROR(VLOOKUP(Tableau2[[#This Row],[NOPCE]],Info_Pan!$A:$S,3,FALSE)),"",VLOOKUP(Tableau2[[#This Row],[NOPCE]],Info_Pan!$A:$S,3,FALSE))</calculatedColumnFormula>
    </tableColumn>
    <tableColumn id="15" xr3:uid="{080F0376-91BE-49C9-B8A1-80CDF0EC6739}" name="Colonne1" dataDxfId="0">
      <calculatedColumnFormula>INDEX(Tableau1[[#All],[Type]],MATCH(Tableau2[[#This Row],[NOPCE]],Tableau1[[#All],[SP_1]],0))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40C82-41BC-4D76-9ECA-DBDFC490FAAA}">
  <dimension ref="A3:S48"/>
  <sheetViews>
    <sheetView showGridLines="0" zoomScale="75" zoomScaleNormal="75" workbookViewId="0">
      <selection activeCell="A5" sqref="A5"/>
    </sheetView>
  </sheetViews>
  <sheetFormatPr defaultColWidth="11.42578125" defaultRowHeight="15" x14ac:dyDescent="0.25"/>
  <cols>
    <col min="1" max="1" width="21.85546875" bestFit="1" customWidth="1"/>
    <col min="2" max="2" width="66.140625" bestFit="1" customWidth="1"/>
    <col min="3" max="3" width="18.28515625" bestFit="1" customWidth="1"/>
    <col min="4" max="4" width="10.42578125" customWidth="1"/>
    <col min="5" max="5" width="12.140625" customWidth="1"/>
    <col min="6" max="6" width="10.5703125" bestFit="1" customWidth="1"/>
    <col min="7" max="7" width="15.28515625" customWidth="1"/>
    <col min="8" max="8" width="19" bestFit="1" customWidth="1"/>
    <col min="9" max="9" width="47.42578125" bestFit="1" customWidth="1"/>
    <col min="10" max="10" width="10.5703125" bestFit="1" customWidth="1"/>
    <col min="11" max="11" width="16.42578125" customWidth="1"/>
    <col min="12" max="12" width="11" customWidth="1"/>
    <col min="13" max="13" width="17.42578125" bestFit="1" customWidth="1"/>
    <col min="14" max="14" width="41.42578125" bestFit="1" customWidth="1"/>
    <col min="15" max="15" width="10.5703125" bestFit="1" customWidth="1"/>
    <col min="16" max="16" width="16.42578125" customWidth="1"/>
    <col min="17" max="17" width="11" customWidth="1"/>
    <col min="18" max="18" width="11.85546875" customWidth="1"/>
    <col min="19" max="19" width="12.7109375" customWidth="1"/>
  </cols>
  <sheetData>
    <row r="3" spans="1:1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</row>
    <row r="4" spans="1:19" x14ac:dyDescent="0.25">
      <c r="A4" t="s">
        <v>19</v>
      </c>
      <c r="B4" t="s">
        <v>20</v>
      </c>
      <c r="C4" t="s">
        <v>21</v>
      </c>
      <c r="D4">
        <v>1410</v>
      </c>
      <c r="E4">
        <v>160</v>
      </c>
      <c r="G4" t="s">
        <v>22</v>
      </c>
      <c r="R4">
        <v>1</v>
      </c>
      <c r="S4">
        <v>1</v>
      </c>
    </row>
    <row r="5" spans="1:19" x14ac:dyDescent="0.25">
      <c r="A5" t="s">
        <v>23</v>
      </c>
      <c r="B5" t="s">
        <v>24</v>
      </c>
      <c r="C5" t="s">
        <v>25</v>
      </c>
      <c r="D5">
        <v>1410</v>
      </c>
      <c r="E5">
        <v>160</v>
      </c>
      <c r="G5" t="s">
        <v>22</v>
      </c>
      <c r="R5">
        <v>1</v>
      </c>
      <c r="S5">
        <v>1</v>
      </c>
    </row>
    <row r="6" spans="1:19" x14ac:dyDescent="0.25">
      <c r="A6" t="s">
        <v>26</v>
      </c>
      <c r="B6" t="s">
        <v>27</v>
      </c>
      <c r="C6" t="s">
        <v>28</v>
      </c>
      <c r="D6">
        <v>1420</v>
      </c>
      <c r="E6">
        <v>80</v>
      </c>
      <c r="G6" t="s">
        <v>22</v>
      </c>
      <c r="H6" t="s">
        <v>29</v>
      </c>
      <c r="I6" t="s">
        <v>30</v>
      </c>
      <c r="J6">
        <v>1100</v>
      </c>
      <c r="K6">
        <v>12</v>
      </c>
      <c r="R6">
        <v>1</v>
      </c>
      <c r="S6">
        <v>8</v>
      </c>
    </row>
    <row r="7" spans="1:19" x14ac:dyDescent="0.25">
      <c r="A7" t="s">
        <v>31</v>
      </c>
      <c r="B7" t="s">
        <v>32</v>
      </c>
      <c r="C7" t="s">
        <v>28</v>
      </c>
      <c r="D7">
        <v>1420</v>
      </c>
      <c r="E7">
        <v>80</v>
      </c>
      <c r="G7" t="s">
        <v>22</v>
      </c>
      <c r="H7" t="s">
        <v>33</v>
      </c>
      <c r="I7" t="s">
        <v>34</v>
      </c>
      <c r="J7">
        <v>1100</v>
      </c>
      <c r="K7">
        <v>12</v>
      </c>
      <c r="R7">
        <v>1</v>
      </c>
      <c r="S7">
        <v>8</v>
      </c>
    </row>
    <row r="8" spans="1:19" x14ac:dyDescent="0.25">
      <c r="A8" t="s">
        <v>35</v>
      </c>
      <c r="B8" t="s">
        <v>36</v>
      </c>
      <c r="C8" t="s">
        <v>25</v>
      </c>
      <c r="D8">
        <v>1410</v>
      </c>
      <c r="E8">
        <v>160</v>
      </c>
      <c r="G8" t="s">
        <v>22</v>
      </c>
      <c r="R8">
        <v>1</v>
      </c>
      <c r="S8">
        <v>1</v>
      </c>
    </row>
    <row r="9" spans="1:19" x14ac:dyDescent="0.25">
      <c r="A9" t="s">
        <v>37</v>
      </c>
      <c r="B9" t="s">
        <v>38</v>
      </c>
      <c r="C9" t="s">
        <v>28</v>
      </c>
      <c r="D9">
        <v>1420</v>
      </c>
      <c r="E9">
        <v>80</v>
      </c>
      <c r="F9">
        <v>1295</v>
      </c>
      <c r="G9" t="s">
        <v>22</v>
      </c>
      <c r="H9" t="s">
        <v>39</v>
      </c>
      <c r="I9" t="s">
        <v>40</v>
      </c>
      <c r="J9" t="s">
        <v>41</v>
      </c>
      <c r="M9" t="s">
        <v>42</v>
      </c>
      <c r="N9" t="s">
        <v>43</v>
      </c>
      <c r="O9" t="s">
        <v>41</v>
      </c>
      <c r="R9">
        <v>0.5</v>
      </c>
      <c r="S9">
        <v>6</v>
      </c>
    </row>
    <row r="10" spans="1:19" x14ac:dyDescent="0.25">
      <c r="A10" t="s">
        <v>44</v>
      </c>
      <c r="B10" t="s">
        <v>45</v>
      </c>
      <c r="C10" t="s">
        <v>28</v>
      </c>
      <c r="D10">
        <v>1430</v>
      </c>
      <c r="E10">
        <v>12.5</v>
      </c>
      <c r="F10" t="s">
        <v>46</v>
      </c>
      <c r="G10" t="s">
        <v>22</v>
      </c>
      <c r="H10" t="s">
        <v>39</v>
      </c>
      <c r="I10" t="s">
        <v>40</v>
      </c>
      <c r="J10" t="s">
        <v>41</v>
      </c>
      <c r="M10" t="s">
        <v>42</v>
      </c>
      <c r="N10" t="s">
        <v>43</v>
      </c>
      <c r="O10" t="s">
        <v>41</v>
      </c>
      <c r="R10">
        <v>0.5</v>
      </c>
      <c r="S10">
        <v>6</v>
      </c>
    </row>
    <row r="11" spans="1:19" x14ac:dyDescent="0.25">
      <c r="A11" t="s">
        <v>47</v>
      </c>
      <c r="B11" t="s">
        <v>48</v>
      </c>
      <c r="C11" t="s">
        <v>25</v>
      </c>
      <c r="D11">
        <v>1410</v>
      </c>
      <c r="E11">
        <v>160</v>
      </c>
      <c r="F11">
        <v>1240</v>
      </c>
      <c r="G11" t="s">
        <v>22</v>
      </c>
      <c r="R11">
        <v>1</v>
      </c>
      <c r="S11">
        <v>1</v>
      </c>
    </row>
    <row r="12" spans="1:19" x14ac:dyDescent="0.25">
      <c r="A12" t="s">
        <v>49</v>
      </c>
      <c r="B12" t="s">
        <v>50</v>
      </c>
      <c r="C12" t="s">
        <v>25</v>
      </c>
      <c r="D12">
        <v>1410</v>
      </c>
      <c r="E12">
        <v>160</v>
      </c>
      <c r="F12">
        <v>1240</v>
      </c>
      <c r="G12" t="s">
        <v>22</v>
      </c>
      <c r="R12">
        <v>1</v>
      </c>
      <c r="S12">
        <v>1</v>
      </c>
    </row>
    <row r="13" spans="1:19" x14ac:dyDescent="0.25">
      <c r="A13" t="s">
        <v>51</v>
      </c>
      <c r="B13" t="s">
        <v>52</v>
      </c>
      <c r="C13" t="s">
        <v>25</v>
      </c>
      <c r="D13">
        <v>1410</v>
      </c>
      <c r="E13">
        <v>160</v>
      </c>
      <c r="F13">
        <v>1240</v>
      </c>
      <c r="G13" t="s">
        <v>22</v>
      </c>
      <c r="R13">
        <v>1</v>
      </c>
      <c r="S13">
        <v>1</v>
      </c>
    </row>
    <row r="14" spans="1:19" x14ac:dyDescent="0.25">
      <c r="A14" t="s">
        <v>53</v>
      </c>
      <c r="B14" t="s">
        <v>54</v>
      </c>
      <c r="C14" t="s">
        <v>55</v>
      </c>
      <c r="D14">
        <v>1400</v>
      </c>
      <c r="E14">
        <v>80</v>
      </c>
      <c r="G14" t="s">
        <v>22</v>
      </c>
      <c r="H14" t="s">
        <v>56</v>
      </c>
      <c r="I14" t="s">
        <v>57</v>
      </c>
      <c r="J14">
        <v>1300</v>
      </c>
      <c r="K14">
        <v>200</v>
      </c>
      <c r="R14">
        <v>1</v>
      </c>
      <c r="S14">
        <v>1</v>
      </c>
    </row>
    <row r="15" spans="1:19" x14ac:dyDescent="0.25">
      <c r="A15" t="s">
        <v>58</v>
      </c>
      <c r="B15" t="s">
        <v>59</v>
      </c>
      <c r="C15" t="s">
        <v>25</v>
      </c>
      <c r="D15">
        <v>1410</v>
      </c>
      <c r="E15">
        <v>160</v>
      </c>
      <c r="G15" t="s">
        <v>22</v>
      </c>
      <c r="R15">
        <v>1</v>
      </c>
      <c r="S15">
        <v>1</v>
      </c>
    </row>
    <row r="16" spans="1:19" x14ac:dyDescent="0.25">
      <c r="A16" t="s">
        <v>60</v>
      </c>
      <c r="B16" t="s">
        <v>61</v>
      </c>
      <c r="C16" t="s">
        <v>28</v>
      </c>
      <c r="D16">
        <v>1410</v>
      </c>
      <c r="E16">
        <v>160</v>
      </c>
      <c r="G16" t="s">
        <v>22</v>
      </c>
      <c r="H16" t="s">
        <v>62</v>
      </c>
      <c r="I16" t="s">
        <v>63</v>
      </c>
      <c r="J16">
        <v>2100</v>
      </c>
      <c r="R16">
        <v>1</v>
      </c>
      <c r="S16">
        <v>4</v>
      </c>
    </row>
    <row r="17" spans="1:19" x14ac:dyDescent="0.25">
      <c r="A17" t="s">
        <v>64</v>
      </c>
      <c r="B17" t="s">
        <v>65</v>
      </c>
      <c r="C17" t="s">
        <v>28</v>
      </c>
      <c r="D17">
        <v>1410</v>
      </c>
      <c r="E17">
        <v>160</v>
      </c>
      <c r="G17" t="s">
        <v>22</v>
      </c>
      <c r="H17" t="s">
        <v>62</v>
      </c>
      <c r="I17" t="s">
        <v>63</v>
      </c>
      <c r="J17">
        <v>2100</v>
      </c>
      <c r="R17">
        <v>1</v>
      </c>
      <c r="S17">
        <v>4</v>
      </c>
    </row>
    <row r="18" spans="1:19" x14ac:dyDescent="0.25">
      <c r="A18" t="s">
        <v>66</v>
      </c>
      <c r="B18" t="s">
        <v>67</v>
      </c>
      <c r="C18" t="s">
        <v>25</v>
      </c>
      <c r="D18">
        <v>1410</v>
      </c>
      <c r="E18">
        <v>160</v>
      </c>
      <c r="G18" t="s">
        <v>22</v>
      </c>
      <c r="R18">
        <v>1</v>
      </c>
      <c r="S18">
        <v>1</v>
      </c>
    </row>
    <row r="19" spans="1:19" x14ac:dyDescent="0.25">
      <c r="A19" t="s">
        <v>68</v>
      </c>
      <c r="B19" t="s">
        <v>69</v>
      </c>
      <c r="C19" t="s">
        <v>25</v>
      </c>
      <c r="D19">
        <v>1410</v>
      </c>
      <c r="E19">
        <v>160</v>
      </c>
      <c r="G19" t="s">
        <v>22</v>
      </c>
      <c r="R19">
        <v>1</v>
      </c>
      <c r="S19">
        <v>1</v>
      </c>
    </row>
    <row r="20" spans="1:19" x14ac:dyDescent="0.25">
      <c r="A20" t="s">
        <v>70</v>
      </c>
      <c r="B20" t="s">
        <v>71</v>
      </c>
      <c r="C20" t="s">
        <v>55</v>
      </c>
      <c r="D20">
        <v>1400</v>
      </c>
      <c r="E20">
        <v>80</v>
      </c>
      <c r="G20" t="s">
        <v>22</v>
      </c>
      <c r="H20" t="s">
        <v>72</v>
      </c>
      <c r="I20" t="s">
        <v>73</v>
      </c>
      <c r="J20">
        <v>1300</v>
      </c>
      <c r="K20">
        <v>200</v>
      </c>
      <c r="R20">
        <v>1</v>
      </c>
      <c r="S20">
        <v>1</v>
      </c>
    </row>
    <row r="21" spans="1:19" x14ac:dyDescent="0.25">
      <c r="A21" t="s">
        <v>74</v>
      </c>
      <c r="B21" t="s">
        <v>75</v>
      </c>
      <c r="C21" t="s">
        <v>55</v>
      </c>
      <c r="D21">
        <v>1420</v>
      </c>
      <c r="E21">
        <v>80</v>
      </c>
      <c r="G21" t="s">
        <v>22</v>
      </c>
      <c r="H21" t="s">
        <v>76</v>
      </c>
      <c r="I21" t="s">
        <v>77</v>
      </c>
      <c r="J21">
        <v>1300</v>
      </c>
      <c r="K21">
        <v>200</v>
      </c>
      <c r="R21">
        <v>1</v>
      </c>
      <c r="S21">
        <v>1</v>
      </c>
    </row>
    <row r="22" spans="1:19" x14ac:dyDescent="0.25">
      <c r="A22" t="s">
        <v>78</v>
      </c>
      <c r="B22" t="s">
        <v>79</v>
      </c>
      <c r="C22" t="s">
        <v>80</v>
      </c>
      <c r="D22">
        <v>1420</v>
      </c>
      <c r="E22">
        <v>80</v>
      </c>
      <c r="G22" t="s">
        <v>22</v>
      </c>
      <c r="H22" t="s">
        <v>81</v>
      </c>
      <c r="I22" t="s">
        <v>82</v>
      </c>
      <c r="J22">
        <v>1100</v>
      </c>
      <c r="K22">
        <v>12</v>
      </c>
      <c r="R22">
        <v>0.33</v>
      </c>
      <c r="S22">
        <v>1</v>
      </c>
    </row>
    <row r="23" spans="1:19" x14ac:dyDescent="0.25">
      <c r="A23" t="s">
        <v>83</v>
      </c>
      <c r="B23" t="s">
        <v>84</v>
      </c>
      <c r="C23" t="s">
        <v>25</v>
      </c>
      <c r="D23">
        <v>1410</v>
      </c>
      <c r="E23">
        <v>160</v>
      </c>
      <c r="G23" t="s">
        <v>22</v>
      </c>
      <c r="R23">
        <v>1</v>
      </c>
      <c r="S23">
        <v>1</v>
      </c>
    </row>
    <row r="24" spans="1:19" x14ac:dyDescent="0.25">
      <c r="A24" t="s">
        <v>85</v>
      </c>
      <c r="B24" t="s">
        <v>86</v>
      </c>
      <c r="C24" t="s">
        <v>25</v>
      </c>
      <c r="D24">
        <v>1410</v>
      </c>
      <c r="E24">
        <v>160</v>
      </c>
      <c r="G24" t="s">
        <v>22</v>
      </c>
      <c r="R24">
        <v>1</v>
      </c>
      <c r="S24">
        <v>1</v>
      </c>
    </row>
    <row r="25" spans="1:19" x14ac:dyDescent="0.25">
      <c r="A25" t="s">
        <v>87</v>
      </c>
      <c r="B25" t="s">
        <v>88</v>
      </c>
      <c r="C25" t="s">
        <v>25</v>
      </c>
      <c r="D25">
        <v>1430</v>
      </c>
      <c r="E25">
        <v>12.5</v>
      </c>
      <c r="F25">
        <v>1410</v>
      </c>
      <c r="G25" t="s">
        <v>22</v>
      </c>
      <c r="R25">
        <v>1</v>
      </c>
      <c r="S25">
        <v>1</v>
      </c>
    </row>
    <row r="26" spans="1:19" x14ac:dyDescent="0.25">
      <c r="A26" t="s">
        <v>89</v>
      </c>
      <c r="B26" t="s">
        <v>90</v>
      </c>
      <c r="C26" t="s">
        <v>25</v>
      </c>
      <c r="D26">
        <v>1410</v>
      </c>
      <c r="E26">
        <v>160</v>
      </c>
      <c r="G26" t="s">
        <v>22</v>
      </c>
      <c r="R26">
        <v>1</v>
      </c>
      <c r="S26">
        <v>1</v>
      </c>
    </row>
    <row r="27" spans="1:19" x14ac:dyDescent="0.25">
      <c r="A27" t="s">
        <v>91</v>
      </c>
      <c r="B27" t="s">
        <v>92</v>
      </c>
      <c r="C27" t="s">
        <v>25</v>
      </c>
      <c r="D27">
        <v>1410</v>
      </c>
      <c r="E27">
        <v>160</v>
      </c>
      <c r="G27" t="s">
        <v>22</v>
      </c>
      <c r="R27">
        <v>1</v>
      </c>
      <c r="S27">
        <v>1</v>
      </c>
    </row>
    <row r="28" spans="1:19" x14ac:dyDescent="0.25">
      <c r="A28" t="s">
        <v>93</v>
      </c>
      <c r="B28" t="s">
        <v>94</v>
      </c>
      <c r="C28" t="s">
        <v>25</v>
      </c>
      <c r="D28">
        <v>1410</v>
      </c>
      <c r="E28">
        <v>160</v>
      </c>
      <c r="G28" t="s">
        <v>22</v>
      </c>
      <c r="R28">
        <v>1</v>
      </c>
      <c r="S28">
        <v>1</v>
      </c>
    </row>
    <row r="29" spans="1:19" x14ac:dyDescent="0.25">
      <c r="A29" t="s">
        <v>95</v>
      </c>
      <c r="B29" t="s">
        <v>96</v>
      </c>
      <c r="C29" t="s">
        <v>80</v>
      </c>
      <c r="D29">
        <v>1400</v>
      </c>
      <c r="E29">
        <v>80</v>
      </c>
      <c r="G29" t="s">
        <v>22</v>
      </c>
      <c r="H29" t="s">
        <v>81</v>
      </c>
      <c r="I29" t="s">
        <v>82</v>
      </c>
      <c r="J29">
        <v>1100</v>
      </c>
      <c r="K29">
        <v>12</v>
      </c>
      <c r="R29">
        <v>0.33</v>
      </c>
      <c r="S29">
        <v>1</v>
      </c>
    </row>
    <row r="30" spans="1:19" x14ac:dyDescent="0.25">
      <c r="A30" t="s">
        <v>97</v>
      </c>
      <c r="B30" t="s">
        <v>98</v>
      </c>
      <c r="C30" t="s">
        <v>55</v>
      </c>
      <c r="D30">
        <v>1420</v>
      </c>
      <c r="E30">
        <v>80</v>
      </c>
      <c r="G30" t="s">
        <v>22</v>
      </c>
      <c r="H30" t="s">
        <v>99</v>
      </c>
      <c r="I30" t="s">
        <v>100</v>
      </c>
      <c r="J30">
        <v>1300</v>
      </c>
      <c r="K30">
        <v>200</v>
      </c>
      <c r="R30">
        <v>1</v>
      </c>
      <c r="S30">
        <v>1</v>
      </c>
    </row>
    <row r="31" spans="1:19" x14ac:dyDescent="0.25">
      <c r="A31" t="s">
        <v>101</v>
      </c>
      <c r="B31" t="s">
        <v>102</v>
      </c>
      <c r="C31" t="s">
        <v>55</v>
      </c>
      <c r="D31">
        <v>1400</v>
      </c>
      <c r="E31">
        <v>80</v>
      </c>
      <c r="G31" t="s">
        <v>22</v>
      </c>
      <c r="H31" t="s">
        <v>99</v>
      </c>
      <c r="I31" t="s">
        <v>100</v>
      </c>
      <c r="J31">
        <v>1300</v>
      </c>
      <c r="K31">
        <v>200</v>
      </c>
      <c r="R31">
        <v>1</v>
      </c>
      <c r="S31">
        <v>1</v>
      </c>
    </row>
    <row r="32" spans="1:19" x14ac:dyDescent="0.25">
      <c r="A32" t="s">
        <v>103</v>
      </c>
      <c r="B32" t="s">
        <v>104</v>
      </c>
      <c r="C32" t="s">
        <v>55</v>
      </c>
      <c r="D32">
        <v>1420</v>
      </c>
      <c r="E32">
        <v>80</v>
      </c>
      <c r="G32" t="s">
        <v>22</v>
      </c>
      <c r="H32" t="s">
        <v>105</v>
      </c>
      <c r="I32" t="s">
        <v>106</v>
      </c>
      <c r="J32">
        <v>1300</v>
      </c>
      <c r="K32">
        <v>200</v>
      </c>
      <c r="R32">
        <v>1</v>
      </c>
      <c r="S32">
        <v>1</v>
      </c>
    </row>
    <row r="33" spans="1:19" x14ac:dyDescent="0.25">
      <c r="A33" t="s">
        <v>107</v>
      </c>
      <c r="B33" t="s">
        <v>108</v>
      </c>
      <c r="C33" t="s">
        <v>80</v>
      </c>
      <c r="D33">
        <v>1420</v>
      </c>
      <c r="E33">
        <v>80</v>
      </c>
      <c r="G33" t="s">
        <v>22</v>
      </c>
      <c r="H33" t="s">
        <v>81</v>
      </c>
      <c r="I33" t="s">
        <v>82</v>
      </c>
      <c r="J33">
        <v>1100</v>
      </c>
      <c r="K33">
        <v>12</v>
      </c>
      <c r="R33">
        <v>0.33</v>
      </c>
      <c r="S33">
        <v>1</v>
      </c>
    </row>
    <row r="34" spans="1:19" x14ac:dyDescent="0.25">
      <c r="A34" t="s">
        <v>109</v>
      </c>
      <c r="B34" t="s">
        <v>110</v>
      </c>
      <c r="C34" t="s">
        <v>80</v>
      </c>
      <c r="D34">
        <v>1420</v>
      </c>
      <c r="E34">
        <v>80</v>
      </c>
      <c r="F34">
        <v>1100</v>
      </c>
      <c r="G34" t="s">
        <v>22</v>
      </c>
      <c r="R34">
        <v>1</v>
      </c>
      <c r="S34">
        <v>3</v>
      </c>
    </row>
    <row r="35" spans="1:19" x14ac:dyDescent="0.25">
      <c r="A35" t="s">
        <v>111</v>
      </c>
      <c r="B35" t="s">
        <v>112</v>
      </c>
      <c r="C35" t="s">
        <v>28</v>
      </c>
      <c r="D35">
        <v>1420</v>
      </c>
      <c r="E35">
        <v>80</v>
      </c>
      <c r="G35" t="s">
        <v>22</v>
      </c>
      <c r="H35" t="s">
        <v>113</v>
      </c>
      <c r="I35" t="s">
        <v>114</v>
      </c>
      <c r="J35">
        <v>1100</v>
      </c>
      <c r="K35">
        <v>12</v>
      </c>
      <c r="R35">
        <v>1</v>
      </c>
      <c r="S35">
        <v>8</v>
      </c>
    </row>
    <row r="36" spans="1:19" x14ac:dyDescent="0.25">
      <c r="A36" t="s">
        <v>115</v>
      </c>
      <c r="B36" t="s">
        <v>116</v>
      </c>
      <c r="C36" t="s">
        <v>28</v>
      </c>
      <c r="D36">
        <v>1420</v>
      </c>
      <c r="E36">
        <v>80</v>
      </c>
      <c r="G36" t="s">
        <v>22</v>
      </c>
      <c r="H36" t="s">
        <v>117</v>
      </c>
      <c r="I36" t="s">
        <v>118</v>
      </c>
      <c r="J36">
        <v>1100</v>
      </c>
      <c r="K36">
        <v>12</v>
      </c>
      <c r="R36">
        <v>1</v>
      </c>
      <c r="S36">
        <v>8</v>
      </c>
    </row>
    <row r="37" spans="1:19" x14ac:dyDescent="0.25">
      <c r="A37" t="s">
        <v>119</v>
      </c>
      <c r="B37" t="s">
        <v>120</v>
      </c>
      <c r="C37" t="s">
        <v>28</v>
      </c>
      <c r="D37">
        <v>1420</v>
      </c>
      <c r="E37">
        <v>80</v>
      </c>
      <c r="G37" t="s">
        <v>22</v>
      </c>
      <c r="H37" t="s">
        <v>121</v>
      </c>
      <c r="I37" t="s">
        <v>122</v>
      </c>
      <c r="J37">
        <v>1100</v>
      </c>
      <c r="K37">
        <v>12</v>
      </c>
      <c r="R37">
        <v>1</v>
      </c>
      <c r="S37">
        <v>4</v>
      </c>
    </row>
    <row r="38" spans="1:19" x14ac:dyDescent="0.25">
      <c r="A38" t="s">
        <v>123</v>
      </c>
      <c r="B38" t="s">
        <v>124</v>
      </c>
      <c r="C38" t="s">
        <v>28</v>
      </c>
      <c r="D38">
        <v>1420</v>
      </c>
      <c r="E38">
        <v>80</v>
      </c>
      <c r="G38" t="s">
        <v>22</v>
      </c>
      <c r="H38" t="s">
        <v>125</v>
      </c>
      <c r="I38" t="s">
        <v>126</v>
      </c>
      <c r="J38">
        <v>1100</v>
      </c>
      <c r="K38">
        <v>12</v>
      </c>
      <c r="R38">
        <v>1</v>
      </c>
      <c r="S38">
        <v>4</v>
      </c>
    </row>
    <row r="39" spans="1:19" x14ac:dyDescent="0.25">
      <c r="A39" t="s">
        <v>127</v>
      </c>
      <c r="B39" t="s">
        <v>128</v>
      </c>
      <c r="C39" t="s">
        <v>28</v>
      </c>
      <c r="D39">
        <v>1420</v>
      </c>
      <c r="E39">
        <v>80</v>
      </c>
      <c r="G39" t="s">
        <v>22</v>
      </c>
      <c r="H39" t="s">
        <v>129</v>
      </c>
      <c r="I39" t="s">
        <v>130</v>
      </c>
      <c r="J39">
        <v>1100</v>
      </c>
      <c r="K39">
        <v>12</v>
      </c>
      <c r="R39">
        <v>1</v>
      </c>
      <c r="S39">
        <v>4</v>
      </c>
    </row>
    <row r="40" spans="1:19" x14ac:dyDescent="0.25">
      <c r="A40" t="s">
        <v>131</v>
      </c>
      <c r="B40" t="s">
        <v>132</v>
      </c>
      <c r="C40" t="s">
        <v>28</v>
      </c>
      <c r="D40">
        <v>1420</v>
      </c>
      <c r="E40">
        <v>80</v>
      </c>
      <c r="G40" t="s">
        <v>22</v>
      </c>
      <c r="H40" t="s">
        <v>133</v>
      </c>
      <c r="I40" t="s">
        <v>134</v>
      </c>
      <c r="J40">
        <v>1100</v>
      </c>
      <c r="K40">
        <v>12</v>
      </c>
      <c r="R40">
        <v>1</v>
      </c>
      <c r="S40">
        <v>4</v>
      </c>
    </row>
    <row r="41" spans="1:19" x14ac:dyDescent="0.25">
      <c r="A41" t="s">
        <v>135</v>
      </c>
      <c r="B41" t="s">
        <v>136</v>
      </c>
      <c r="C41" t="s">
        <v>28</v>
      </c>
      <c r="D41">
        <v>1420</v>
      </c>
      <c r="E41">
        <v>80</v>
      </c>
      <c r="G41" t="s">
        <v>22</v>
      </c>
      <c r="H41" t="s">
        <v>137</v>
      </c>
      <c r="I41" t="s">
        <v>138</v>
      </c>
      <c r="J41">
        <v>1100</v>
      </c>
      <c r="K41">
        <v>12</v>
      </c>
      <c r="R41">
        <v>1</v>
      </c>
      <c r="S41">
        <v>4</v>
      </c>
    </row>
    <row r="42" spans="1:19" x14ac:dyDescent="0.25">
      <c r="A42" t="s">
        <v>139</v>
      </c>
      <c r="B42" t="s">
        <v>140</v>
      </c>
      <c r="C42" t="s">
        <v>28</v>
      </c>
      <c r="D42">
        <v>1410</v>
      </c>
      <c r="E42">
        <v>160</v>
      </c>
      <c r="G42" t="s">
        <v>22</v>
      </c>
      <c r="H42" t="s">
        <v>141</v>
      </c>
      <c r="I42" t="s">
        <v>142</v>
      </c>
      <c r="J42">
        <v>2100</v>
      </c>
      <c r="R42">
        <v>1</v>
      </c>
      <c r="S42">
        <v>8</v>
      </c>
    </row>
    <row r="43" spans="1:19" x14ac:dyDescent="0.25">
      <c r="A43" t="s">
        <v>143</v>
      </c>
      <c r="B43" t="s">
        <v>144</v>
      </c>
      <c r="C43" t="s">
        <v>28</v>
      </c>
      <c r="D43">
        <v>1410</v>
      </c>
      <c r="E43">
        <v>160</v>
      </c>
      <c r="G43" t="s">
        <v>22</v>
      </c>
      <c r="H43" t="s">
        <v>145</v>
      </c>
      <c r="I43" t="s">
        <v>146</v>
      </c>
      <c r="J43">
        <v>2100</v>
      </c>
      <c r="R43">
        <v>1</v>
      </c>
      <c r="S43">
        <v>4</v>
      </c>
    </row>
    <row r="44" spans="1:19" x14ac:dyDescent="0.25">
      <c r="A44" t="s">
        <v>147</v>
      </c>
      <c r="B44" t="s">
        <v>148</v>
      </c>
      <c r="C44" t="s">
        <v>28</v>
      </c>
      <c r="D44">
        <v>1410</v>
      </c>
      <c r="E44">
        <v>160</v>
      </c>
      <c r="G44" t="s">
        <v>22</v>
      </c>
      <c r="H44" t="s">
        <v>145</v>
      </c>
      <c r="I44" t="s">
        <v>146</v>
      </c>
      <c r="J44">
        <v>2100</v>
      </c>
      <c r="R44">
        <v>1</v>
      </c>
      <c r="S44">
        <v>4</v>
      </c>
    </row>
    <row r="45" spans="1:19" x14ac:dyDescent="0.25">
      <c r="A45" t="s">
        <v>149</v>
      </c>
      <c r="B45" t="s">
        <v>150</v>
      </c>
      <c r="C45" t="s">
        <v>80</v>
      </c>
      <c r="D45">
        <v>1400</v>
      </c>
      <c r="E45">
        <v>80</v>
      </c>
      <c r="F45">
        <v>2100</v>
      </c>
      <c r="G45" t="s">
        <v>22</v>
      </c>
      <c r="H45" t="s">
        <v>151</v>
      </c>
      <c r="I45" t="s">
        <v>152</v>
      </c>
      <c r="J45">
        <v>1300</v>
      </c>
      <c r="K45">
        <v>200</v>
      </c>
      <c r="R45">
        <v>1</v>
      </c>
      <c r="S45">
        <v>3</v>
      </c>
    </row>
    <row r="46" spans="1:19" x14ac:dyDescent="0.25">
      <c r="A46" t="s">
        <v>153</v>
      </c>
      <c r="B46" t="s">
        <v>154</v>
      </c>
      <c r="C46" t="s">
        <v>55</v>
      </c>
      <c r="D46">
        <v>1400</v>
      </c>
      <c r="E46">
        <v>80</v>
      </c>
      <c r="G46" t="s">
        <v>22</v>
      </c>
      <c r="H46" t="s">
        <v>76</v>
      </c>
      <c r="I46" t="s">
        <v>77</v>
      </c>
      <c r="J46">
        <v>1300</v>
      </c>
      <c r="K46">
        <v>200</v>
      </c>
      <c r="R46">
        <v>1</v>
      </c>
      <c r="S46">
        <v>1</v>
      </c>
    </row>
    <row r="47" spans="1:19" x14ac:dyDescent="0.25">
      <c r="A47" t="s">
        <v>155</v>
      </c>
      <c r="B47" t="s">
        <v>156</v>
      </c>
      <c r="C47" t="s">
        <v>80</v>
      </c>
      <c r="D47">
        <v>1400</v>
      </c>
      <c r="E47">
        <v>80</v>
      </c>
      <c r="F47">
        <v>2100</v>
      </c>
      <c r="G47" t="s">
        <v>22</v>
      </c>
      <c r="H47" t="s">
        <v>157</v>
      </c>
      <c r="I47" t="s">
        <v>158</v>
      </c>
      <c r="J47">
        <v>1300</v>
      </c>
      <c r="K47">
        <v>200</v>
      </c>
      <c r="R47">
        <v>1</v>
      </c>
      <c r="S47">
        <v>3</v>
      </c>
    </row>
    <row r="48" spans="1:19" x14ac:dyDescent="0.25">
      <c r="A48" t="s">
        <v>159</v>
      </c>
      <c r="B48" t="s">
        <v>160</v>
      </c>
      <c r="C48" t="s">
        <v>55</v>
      </c>
      <c r="D48">
        <v>1400</v>
      </c>
      <c r="E48">
        <v>80</v>
      </c>
      <c r="G48" t="s">
        <v>22</v>
      </c>
      <c r="H48" t="s">
        <v>157</v>
      </c>
      <c r="I48" t="s">
        <v>158</v>
      </c>
      <c r="J48">
        <v>1300</v>
      </c>
      <c r="K48">
        <v>200</v>
      </c>
      <c r="R48">
        <v>1</v>
      </c>
      <c r="S48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03C7-496E-476B-A90B-A5FEAEDCF0DE}">
  <dimension ref="A1:O28"/>
  <sheetViews>
    <sheetView showGridLines="0" tabSelected="1" workbookViewId="0">
      <selection activeCell="O4" sqref="O4"/>
    </sheetView>
  </sheetViews>
  <sheetFormatPr defaultColWidth="11.42578125" defaultRowHeight="15" x14ac:dyDescent="0.25"/>
  <cols>
    <col min="4" max="4" width="13.140625" customWidth="1"/>
    <col min="6" max="6" width="14.85546875" bestFit="1" customWidth="1"/>
    <col min="9" max="10" width="14.7109375" customWidth="1"/>
    <col min="11" max="11" width="12.28515625" customWidth="1"/>
    <col min="12" max="13" width="14.28515625" customWidth="1"/>
    <col min="14" max="14" width="13.28515625" bestFit="1" customWidth="1"/>
  </cols>
  <sheetData>
    <row r="1" spans="1:15" x14ac:dyDescent="0.25">
      <c r="A1" t="s">
        <v>161</v>
      </c>
      <c r="B1" t="s">
        <v>162</v>
      </c>
      <c r="C1" t="s">
        <v>163</v>
      </c>
      <c r="D1" t="s">
        <v>164</v>
      </c>
      <c r="E1" t="s">
        <v>165</v>
      </c>
      <c r="F1" t="s">
        <v>166</v>
      </c>
      <c r="G1" t="s">
        <v>167</v>
      </c>
      <c r="H1" t="s">
        <v>168</v>
      </c>
      <c r="I1" t="s">
        <v>169</v>
      </c>
      <c r="J1" t="s">
        <v>170</v>
      </c>
      <c r="K1" t="s">
        <v>171</v>
      </c>
      <c r="L1" t="s">
        <v>172</v>
      </c>
      <c r="M1" t="s">
        <v>173</v>
      </c>
      <c r="N1" t="s">
        <v>174</v>
      </c>
      <c r="O1" t="s">
        <v>218</v>
      </c>
    </row>
    <row r="2" spans="1:15" x14ac:dyDescent="0.25">
      <c r="A2">
        <v>44662</v>
      </c>
      <c r="B2" t="s">
        <v>175</v>
      </c>
      <c r="C2" t="s">
        <v>176</v>
      </c>
      <c r="D2">
        <v>8170815</v>
      </c>
      <c r="E2">
        <v>755501</v>
      </c>
      <c r="F2" t="s">
        <v>29</v>
      </c>
      <c r="G2">
        <v>175</v>
      </c>
      <c r="H2" t="s">
        <v>177</v>
      </c>
      <c r="I2" t="s">
        <v>178</v>
      </c>
      <c r="J2">
        <v>5716.6666666666661</v>
      </c>
      <c r="K2">
        <v>175</v>
      </c>
      <c r="L2">
        <v>0</v>
      </c>
      <c r="M2">
        <v>0</v>
      </c>
      <c r="N2" t="str">
        <f>IF(ISERROR(VLOOKUP(Tableau2[[#This Row],[NOPCE]],Info_Pan!$A:$S,3,FALSE)),"",VLOOKUP(Tableau2[[#This Row],[NOPCE]],Info_Pan!$A:$S,3,FALSE))</f>
        <v/>
      </c>
      <c r="O2" t="str">
        <f>INDEX(Tableau1[[#All],[Type]],MATCH(Tableau2[[#This Row],[NOPCE]],Tableau1[[#All],[SP_1]],0))</f>
        <v>TUILE</v>
      </c>
    </row>
    <row r="3" spans="1:15" x14ac:dyDescent="0.25">
      <c r="A3">
        <v>44662</v>
      </c>
      <c r="B3" t="s">
        <v>175</v>
      </c>
      <c r="C3" t="s">
        <v>179</v>
      </c>
      <c r="D3">
        <v>8169510</v>
      </c>
      <c r="E3">
        <v>754967</v>
      </c>
      <c r="F3" t="s">
        <v>180</v>
      </c>
      <c r="G3">
        <v>1</v>
      </c>
      <c r="H3" t="s">
        <v>181</v>
      </c>
      <c r="I3" t="s">
        <v>182</v>
      </c>
      <c r="J3">
        <v>2.1180555555549998</v>
      </c>
      <c r="K3">
        <v>0</v>
      </c>
      <c r="L3">
        <v>0</v>
      </c>
      <c r="M3">
        <v>0</v>
      </c>
      <c r="N3" t="str">
        <f>IF(ISERROR(VLOOKUP(Tableau2[[#This Row],[NOPCE]],Info_Pan!$A:$S,3,FALSE)),"",VLOOKUP(Tableau2[[#This Row],[NOPCE]],Info_Pan!$A:$S,3,FALSE))</f>
        <v/>
      </c>
      <c r="O3" t="e">
        <f>INDEX(Tableau1[[#All],[Type]],MATCH(Tableau2[[#This Row],[NOPCE]],Tableau1[[#All],[SP_1]],0))</f>
        <v>#N/A</v>
      </c>
    </row>
    <row r="4" spans="1:15" x14ac:dyDescent="0.25">
      <c r="A4">
        <v>44662</v>
      </c>
      <c r="B4" t="s">
        <v>175</v>
      </c>
      <c r="C4" t="s">
        <v>179</v>
      </c>
      <c r="D4">
        <v>8169510</v>
      </c>
      <c r="E4">
        <v>754967</v>
      </c>
      <c r="F4" t="s">
        <v>180</v>
      </c>
      <c r="G4">
        <v>1</v>
      </c>
      <c r="H4" t="s">
        <v>183</v>
      </c>
      <c r="I4" t="s">
        <v>182</v>
      </c>
      <c r="J4">
        <v>2.1180555555549998</v>
      </c>
      <c r="K4">
        <v>0</v>
      </c>
      <c r="L4">
        <v>0</v>
      </c>
      <c r="M4">
        <v>0</v>
      </c>
      <c r="N4" t="str">
        <f>IF(ISERROR(VLOOKUP(Tableau2[[#This Row],[NOPCE]],Info_Pan!$A:$S,3,FALSE)),"",VLOOKUP(Tableau2[[#This Row],[NOPCE]],Info_Pan!$A:$S,3,FALSE))</f>
        <v/>
      </c>
      <c r="O4" t="e">
        <f>INDEX(Tableau1[[#All],[Type]],MATCH(Tableau2[[#This Row],[NOPCE]],Tableau1[[#All],[SP_1]],0))</f>
        <v>#N/A</v>
      </c>
    </row>
    <row r="5" spans="1:15" x14ac:dyDescent="0.25">
      <c r="A5">
        <v>44662</v>
      </c>
      <c r="B5" t="s">
        <v>175</v>
      </c>
      <c r="C5" t="s">
        <v>179</v>
      </c>
      <c r="D5">
        <v>8169510</v>
      </c>
      <c r="E5">
        <v>754967</v>
      </c>
      <c r="F5" t="s">
        <v>180</v>
      </c>
      <c r="G5">
        <v>1</v>
      </c>
      <c r="H5" t="s">
        <v>184</v>
      </c>
      <c r="I5" t="s">
        <v>182</v>
      </c>
      <c r="J5">
        <v>2.1180555555549998</v>
      </c>
      <c r="K5">
        <v>0</v>
      </c>
      <c r="L5">
        <v>0</v>
      </c>
      <c r="M5">
        <v>0</v>
      </c>
      <c r="N5" t="str">
        <f>IF(ISERROR(VLOOKUP(Tableau2[[#This Row],[NOPCE]],Info_Pan!$A:$S,3,FALSE)),"",VLOOKUP(Tableau2[[#This Row],[NOPCE]],Info_Pan!$A:$S,3,FALSE))</f>
        <v/>
      </c>
      <c r="O5" t="e">
        <f>INDEX(Tableau1[[#All],[Type]],MATCH(Tableau2[[#This Row],[NOPCE]],Tableau1[[#All],[SP_1]],0))</f>
        <v>#N/A</v>
      </c>
    </row>
    <row r="6" spans="1:15" x14ac:dyDescent="0.25">
      <c r="A6">
        <v>44662</v>
      </c>
      <c r="B6" t="s">
        <v>175</v>
      </c>
      <c r="C6" t="s">
        <v>179</v>
      </c>
      <c r="D6">
        <v>8169510</v>
      </c>
      <c r="E6">
        <v>754967</v>
      </c>
      <c r="F6" t="s">
        <v>180</v>
      </c>
      <c r="G6">
        <v>1</v>
      </c>
      <c r="H6" t="s">
        <v>185</v>
      </c>
      <c r="I6" t="s">
        <v>182</v>
      </c>
      <c r="J6">
        <v>2.1180555555549998</v>
      </c>
      <c r="K6">
        <v>0</v>
      </c>
      <c r="L6">
        <v>0</v>
      </c>
      <c r="M6">
        <v>0</v>
      </c>
      <c r="N6" t="str">
        <f>IF(ISERROR(VLOOKUP(Tableau2[[#This Row],[NOPCE]],Info_Pan!$A:$S,3,FALSE)),"",VLOOKUP(Tableau2[[#This Row],[NOPCE]],Info_Pan!$A:$S,3,FALSE))</f>
        <v/>
      </c>
      <c r="O6" t="e">
        <f>INDEX(Tableau1[[#All],[Type]],MATCH(Tableau2[[#This Row],[NOPCE]],Tableau1[[#All],[SP_1]],0))</f>
        <v>#N/A</v>
      </c>
    </row>
    <row r="7" spans="1:15" x14ac:dyDescent="0.25">
      <c r="A7">
        <v>44662</v>
      </c>
      <c r="B7" t="s">
        <v>175</v>
      </c>
      <c r="C7" t="s">
        <v>179</v>
      </c>
      <c r="D7">
        <v>8169510</v>
      </c>
      <c r="E7">
        <v>754967</v>
      </c>
      <c r="F7" t="s">
        <v>180</v>
      </c>
      <c r="G7">
        <v>1</v>
      </c>
      <c r="H7" t="s">
        <v>186</v>
      </c>
      <c r="I7" t="s">
        <v>182</v>
      </c>
      <c r="J7">
        <v>2.1180555555549998</v>
      </c>
      <c r="K7">
        <v>0</v>
      </c>
      <c r="L7">
        <v>0</v>
      </c>
      <c r="M7">
        <v>0</v>
      </c>
      <c r="N7" t="str">
        <f>IF(ISERROR(VLOOKUP(Tableau2[[#This Row],[NOPCE]],Info_Pan!$A:$S,3,FALSE)),"",VLOOKUP(Tableau2[[#This Row],[NOPCE]],Info_Pan!$A:$S,3,FALSE))</f>
        <v/>
      </c>
      <c r="O7" t="e">
        <f>INDEX(Tableau1[[#All],[Type]],MATCH(Tableau2[[#This Row],[NOPCE]],Tableau1[[#All],[SP_1]],0))</f>
        <v>#N/A</v>
      </c>
    </row>
    <row r="8" spans="1:15" x14ac:dyDescent="0.25">
      <c r="A8">
        <v>44662</v>
      </c>
      <c r="B8" t="s">
        <v>175</v>
      </c>
      <c r="C8" t="s">
        <v>179</v>
      </c>
      <c r="D8">
        <v>8169510</v>
      </c>
      <c r="E8">
        <v>754967</v>
      </c>
      <c r="F8" t="s">
        <v>180</v>
      </c>
      <c r="G8">
        <v>1</v>
      </c>
      <c r="H8" t="s">
        <v>187</v>
      </c>
      <c r="I8" t="s">
        <v>182</v>
      </c>
      <c r="J8">
        <v>2.1180555555549998</v>
      </c>
      <c r="K8">
        <v>0</v>
      </c>
      <c r="L8">
        <v>0</v>
      </c>
      <c r="M8">
        <v>0</v>
      </c>
      <c r="N8" t="str">
        <f>IF(ISERROR(VLOOKUP(Tableau2[[#This Row],[NOPCE]],Info_Pan!$A:$S,3,FALSE)),"",VLOOKUP(Tableau2[[#This Row],[NOPCE]],Info_Pan!$A:$S,3,FALSE))</f>
        <v/>
      </c>
      <c r="O8" t="e">
        <f>INDEX(Tableau1[[#All],[Type]],MATCH(Tableau2[[#This Row],[NOPCE]],Tableau1[[#All],[SP_1]],0))</f>
        <v>#N/A</v>
      </c>
    </row>
    <row r="9" spans="1:15" x14ac:dyDescent="0.25">
      <c r="A9">
        <v>44662</v>
      </c>
      <c r="B9" t="s">
        <v>175</v>
      </c>
      <c r="C9" t="s">
        <v>179</v>
      </c>
      <c r="D9">
        <v>8169510</v>
      </c>
      <c r="E9">
        <v>754967</v>
      </c>
      <c r="F9" t="s">
        <v>180</v>
      </c>
      <c r="G9">
        <v>1</v>
      </c>
      <c r="H9" t="s">
        <v>188</v>
      </c>
      <c r="I9" t="s">
        <v>182</v>
      </c>
      <c r="J9">
        <v>2.1180555555549998</v>
      </c>
      <c r="K9">
        <v>0</v>
      </c>
      <c r="L9">
        <v>0</v>
      </c>
      <c r="M9">
        <v>0</v>
      </c>
      <c r="N9" t="str">
        <f>IF(ISERROR(VLOOKUP(Tableau2[[#This Row],[NOPCE]],Info_Pan!$A:$S,3,FALSE)),"",VLOOKUP(Tableau2[[#This Row],[NOPCE]],Info_Pan!$A:$S,3,FALSE))</f>
        <v/>
      </c>
      <c r="O9" t="e">
        <f>INDEX(Tableau1[[#All],[Type]],MATCH(Tableau2[[#This Row],[NOPCE]],Tableau1[[#All],[SP_1]],0))</f>
        <v>#N/A</v>
      </c>
    </row>
    <row r="10" spans="1:15" x14ac:dyDescent="0.25">
      <c r="A10">
        <v>44662</v>
      </c>
      <c r="B10" t="s">
        <v>175</v>
      </c>
      <c r="C10" t="s">
        <v>179</v>
      </c>
      <c r="D10">
        <v>8169510</v>
      </c>
      <c r="E10">
        <v>754967</v>
      </c>
      <c r="F10" t="s">
        <v>180</v>
      </c>
      <c r="G10">
        <v>1</v>
      </c>
      <c r="H10" t="s">
        <v>189</v>
      </c>
      <c r="I10" t="s">
        <v>182</v>
      </c>
      <c r="J10">
        <v>2.1180555555549998</v>
      </c>
      <c r="K10">
        <v>0</v>
      </c>
      <c r="L10">
        <v>0</v>
      </c>
      <c r="M10">
        <v>0</v>
      </c>
      <c r="N10" t="str">
        <f>IF(ISERROR(VLOOKUP(Tableau2[[#This Row],[NOPCE]],Info_Pan!$A:$S,3,FALSE)),"",VLOOKUP(Tableau2[[#This Row],[NOPCE]],Info_Pan!$A:$S,3,FALSE))</f>
        <v/>
      </c>
      <c r="O10" t="e">
        <f>INDEX(Tableau1[[#All],[Type]],MATCH(Tableau2[[#This Row],[NOPCE]],Tableau1[[#All],[SP_1]],0))</f>
        <v>#N/A</v>
      </c>
    </row>
    <row r="11" spans="1:15" x14ac:dyDescent="0.25">
      <c r="A11">
        <v>44662</v>
      </c>
      <c r="B11" t="s">
        <v>175</v>
      </c>
      <c r="C11" t="s">
        <v>179</v>
      </c>
      <c r="D11">
        <v>8169510</v>
      </c>
      <c r="E11">
        <v>754967</v>
      </c>
      <c r="F11" t="s">
        <v>180</v>
      </c>
      <c r="G11">
        <v>1</v>
      </c>
      <c r="H11" t="s">
        <v>190</v>
      </c>
      <c r="I11" t="s">
        <v>182</v>
      </c>
      <c r="J11">
        <v>2.1180555555549998</v>
      </c>
      <c r="K11">
        <v>0</v>
      </c>
      <c r="L11">
        <v>0</v>
      </c>
      <c r="M11">
        <v>0</v>
      </c>
      <c r="N11" t="str">
        <f>IF(ISERROR(VLOOKUP(Tableau2[[#This Row],[NOPCE]],Info_Pan!$A:$S,3,FALSE)),"",VLOOKUP(Tableau2[[#This Row],[NOPCE]],Info_Pan!$A:$S,3,FALSE))</f>
        <v/>
      </c>
      <c r="O11" t="e">
        <f>INDEX(Tableau1[[#All],[Type]],MATCH(Tableau2[[#This Row],[NOPCE]],Tableau1[[#All],[SP_1]],0))</f>
        <v>#N/A</v>
      </c>
    </row>
    <row r="12" spans="1:15" x14ac:dyDescent="0.25">
      <c r="A12">
        <v>44662</v>
      </c>
      <c r="B12" t="s">
        <v>175</v>
      </c>
      <c r="C12" t="s">
        <v>179</v>
      </c>
      <c r="D12">
        <v>8169510</v>
      </c>
      <c r="E12">
        <v>754967</v>
      </c>
      <c r="F12" t="s">
        <v>180</v>
      </c>
      <c r="G12">
        <v>1</v>
      </c>
      <c r="H12" t="s">
        <v>191</v>
      </c>
      <c r="I12" t="s">
        <v>182</v>
      </c>
      <c r="J12">
        <v>2.1180555555549998</v>
      </c>
      <c r="K12">
        <v>0</v>
      </c>
      <c r="L12">
        <v>0</v>
      </c>
      <c r="M12">
        <v>0</v>
      </c>
      <c r="N12" t="str">
        <f>IF(ISERROR(VLOOKUP(Tableau2[[#This Row],[NOPCE]],Info_Pan!$A:$S,3,FALSE)),"",VLOOKUP(Tableau2[[#This Row],[NOPCE]],Info_Pan!$A:$S,3,FALSE))</f>
        <v/>
      </c>
      <c r="O12" t="e">
        <f>INDEX(Tableau1[[#All],[Type]],MATCH(Tableau2[[#This Row],[NOPCE]],Tableau1[[#All],[SP_1]],0))</f>
        <v>#N/A</v>
      </c>
    </row>
    <row r="13" spans="1:15" x14ac:dyDescent="0.25">
      <c r="A13">
        <v>44662</v>
      </c>
      <c r="B13" t="s">
        <v>175</v>
      </c>
      <c r="C13" t="s">
        <v>179</v>
      </c>
      <c r="D13">
        <v>8169510</v>
      </c>
      <c r="E13">
        <v>754967</v>
      </c>
      <c r="F13" t="s">
        <v>180</v>
      </c>
      <c r="G13">
        <v>1</v>
      </c>
      <c r="H13" t="s">
        <v>192</v>
      </c>
      <c r="I13" t="s">
        <v>182</v>
      </c>
      <c r="J13">
        <v>2.1180555555549998</v>
      </c>
      <c r="K13">
        <v>0</v>
      </c>
      <c r="L13">
        <v>0</v>
      </c>
      <c r="M13">
        <v>0</v>
      </c>
      <c r="N13" t="str">
        <f>IF(ISERROR(VLOOKUP(Tableau2[[#This Row],[NOPCE]],Info_Pan!$A:$S,3,FALSE)),"",VLOOKUP(Tableau2[[#This Row],[NOPCE]],Info_Pan!$A:$S,3,FALSE))</f>
        <v/>
      </c>
      <c r="O13" t="e">
        <f>INDEX(Tableau1[[#All],[Type]],MATCH(Tableau2[[#This Row],[NOPCE]],Tableau1[[#All],[SP_1]],0))</f>
        <v>#N/A</v>
      </c>
    </row>
    <row r="14" spans="1:15" x14ac:dyDescent="0.25">
      <c r="A14">
        <v>44662</v>
      </c>
      <c r="B14" t="s">
        <v>175</v>
      </c>
      <c r="C14" t="s">
        <v>179</v>
      </c>
      <c r="D14">
        <v>8169510</v>
      </c>
      <c r="E14">
        <v>754967</v>
      </c>
      <c r="F14" t="s">
        <v>180</v>
      </c>
      <c r="G14">
        <v>1</v>
      </c>
      <c r="H14" t="s">
        <v>193</v>
      </c>
      <c r="I14" t="s">
        <v>182</v>
      </c>
      <c r="J14">
        <v>2.1180555555549998</v>
      </c>
      <c r="K14">
        <v>0</v>
      </c>
      <c r="L14">
        <v>0</v>
      </c>
      <c r="M14">
        <v>0</v>
      </c>
      <c r="N14" t="str">
        <f>IF(ISERROR(VLOOKUP(Tableau2[[#This Row],[NOPCE]],Info_Pan!$A:$S,3,FALSE)),"",VLOOKUP(Tableau2[[#This Row],[NOPCE]],Info_Pan!$A:$S,3,FALSE))</f>
        <v/>
      </c>
      <c r="O14" t="e">
        <f>INDEX(Tableau1[[#All],[Type]],MATCH(Tableau2[[#This Row],[NOPCE]],Tableau1[[#All],[SP_1]],0))</f>
        <v>#N/A</v>
      </c>
    </row>
    <row r="15" spans="1:15" x14ac:dyDescent="0.25">
      <c r="A15">
        <v>44662</v>
      </c>
      <c r="B15" t="s">
        <v>175</v>
      </c>
      <c r="C15" t="s">
        <v>194</v>
      </c>
      <c r="D15">
        <v>8167955</v>
      </c>
      <c r="E15">
        <v>754527</v>
      </c>
      <c r="F15" t="s">
        <v>195</v>
      </c>
      <c r="G15">
        <v>49</v>
      </c>
      <c r="H15" t="s">
        <v>196</v>
      </c>
      <c r="I15" t="s">
        <v>197</v>
      </c>
      <c r="J15">
        <v>243.03983544166601</v>
      </c>
      <c r="K15">
        <v>0</v>
      </c>
      <c r="L15">
        <v>0</v>
      </c>
      <c r="M15">
        <v>0</v>
      </c>
      <c r="N15" t="str">
        <f>IF(ISERROR(VLOOKUP(Tableau2[[#This Row],[NOPCE]],Info_Pan!$A:$S,3,FALSE)),"",VLOOKUP(Tableau2[[#This Row],[NOPCE]],Info_Pan!$A:$S,3,FALSE))</f>
        <v/>
      </c>
      <c r="O15" t="e">
        <f>INDEX(Tableau1[[#All],[Type]],MATCH(Tableau2[[#This Row],[NOPCE]],Tableau1[[#All],[SP_1]],0))</f>
        <v>#N/A</v>
      </c>
    </row>
    <row r="16" spans="1:15" x14ac:dyDescent="0.25">
      <c r="A16">
        <v>44662</v>
      </c>
      <c r="B16" t="s">
        <v>175</v>
      </c>
      <c r="C16" t="s">
        <v>194</v>
      </c>
      <c r="D16">
        <v>8167955</v>
      </c>
      <c r="E16">
        <v>754527</v>
      </c>
      <c r="F16" t="s">
        <v>195</v>
      </c>
      <c r="G16">
        <v>50</v>
      </c>
      <c r="H16" t="s">
        <v>198</v>
      </c>
      <c r="I16" t="s">
        <v>197</v>
      </c>
      <c r="J16">
        <v>247.99983208333299</v>
      </c>
      <c r="K16">
        <v>0</v>
      </c>
      <c r="L16">
        <v>0</v>
      </c>
      <c r="M16">
        <v>0</v>
      </c>
      <c r="N16" t="str">
        <f>IF(ISERROR(VLOOKUP(Tableau2[[#This Row],[NOPCE]],Info_Pan!$A:$S,3,FALSE)),"",VLOOKUP(Tableau2[[#This Row],[NOPCE]],Info_Pan!$A:$S,3,FALSE))</f>
        <v/>
      </c>
      <c r="O16" t="e">
        <f>INDEX(Tableau1[[#All],[Type]],MATCH(Tableau2[[#This Row],[NOPCE]],Tableau1[[#All],[SP_1]],0))</f>
        <v>#N/A</v>
      </c>
    </row>
    <row r="17" spans="1:15" x14ac:dyDescent="0.25">
      <c r="A17">
        <v>44662</v>
      </c>
      <c r="B17" t="s">
        <v>175</v>
      </c>
      <c r="C17" t="s">
        <v>194</v>
      </c>
      <c r="D17">
        <v>8167955</v>
      </c>
      <c r="E17">
        <v>754527</v>
      </c>
      <c r="F17" t="s">
        <v>195</v>
      </c>
      <c r="G17">
        <v>50</v>
      </c>
      <c r="H17" t="s">
        <v>199</v>
      </c>
      <c r="I17" t="s">
        <v>197</v>
      </c>
      <c r="J17">
        <v>247.99983208333299</v>
      </c>
      <c r="K17">
        <v>0</v>
      </c>
      <c r="L17">
        <v>0</v>
      </c>
      <c r="M17">
        <v>0</v>
      </c>
      <c r="N17" t="str">
        <f>IF(ISERROR(VLOOKUP(Tableau2[[#This Row],[NOPCE]],Info_Pan!$A:$S,3,FALSE)),"",VLOOKUP(Tableau2[[#This Row],[NOPCE]],Info_Pan!$A:$S,3,FALSE))</f>
        <v/>
      </c>
      <c r="O17" t="e">
        <f>INDEX(Tableau1[[#All],[Type]],MATCH(Tableau2[[#This Row],[NOPCE]],Tableau1[[#All],[SP_1]],0))</f>
        <v>#N/A</v>
      </c>
    </row>
    <row r="18" spans="1:15" x14ac:dyDescent="0.25">
      <c r="A18">
        <v>44662</v>
      </c>
      <c r="B18" t="s">
        <v>175</v>
      </c>
      <c r="C18" t="s">
        <v>200</v>
      </c>
      <c r="D18">
        <v>8168855</v>
      </c>
      <c r="E18">
        <v>754817</v>
      </c>
      <c r="F18" t="s">
        <v>201</v>
      </c>
      <c r="G18">
        <v>100</v>
      </c>
      <c r="H18" t="s">
        <v>202</v>
      </c>
      <c r="I18" t="s">
        <v>197</v>
      </c>
      <c r="J18">
        <v>244.692747708333</v>
      </c>
      <c r="K18">
        <v>0</v>
      </c>
      <c r="L18">
        <v>0</v>
      </c>
      <c r="M18">
        <v>0</v>
      </c>
      <c r="N18" t="str">
        <f>IF(ISERROR(VLOOKUP(Tableau2[[#This Row],[NOPCE]],Info_Pan!$A:$S,3,FALSE)),"",VLOOKUP(Tableau2[[#This Row],[NOPCE]],Info_Pan!$A:$S,3,FALSE))</f>
        <v/>
      </c>
      <c r="O18" t="e">
        <f>INDEX(Tableau1[[#All],[Type]],MATCH(Tableau2[[#This Row],[NOPCE]],Tableau1[[#All],[SP_1]],0))</f>
        <v>#N/A</v>
      </c>
    </row>
    <row r="19" spans="1:15" x14ac:dyDescent="0.25">
      <c r="A19">
        <v>44662</v>
      </c>
      <c r="B19" t="s">
        <v>175</v>
      </c>
      <c r="C19" t="s">
        <v>203</v>
      </c>
      <c r="D19">
        <v>8168811</v>
      </c>
      <c r="E19">
        <v>754814</v>
      </c>
      <c r="F19" t="s">
        <v>204</v>
      </c>
      <c r="G19">
        <v>100</v>
      </c>
      <c r="H19" t="s">
        <v>205</v>
      </c>
      <c r="I19" t="s">
        <v>197</v>
      </c>
      <c r="J19">
        <v>305.86633927083301</v>
      </c>
      <c r="K19">
        <v>0</v>
      </c>
      <c r="L19">
        <v>0</v>
      </c>
      <c r="M19">
        <v>0</v>
      </c>
      <c r="N19" t="str">
        <f>IF(ISERROR(VLOOKUP(Tableau2[[#This Row],[NOPCE]],Info_Pan!$A:$S,3,FALSE)),"",VLOOKUP(Tableau2[[#This Row],[NOPCE]],Info_Pan!$A:$S,3,FALSE))</f>
        <v/>
      </c>
      <c r="O19" t="e">
        <f>INDEX(Tableau1[[#All],[Type]],MATCH(Tableau2[[#This Row],[NOPCE]],Tableau1[[#All],[SP_1]],0))</f>
        <v>#N/A</v>
      </c>
    </row>
    <row r="20" spans="1:15" x14ac:dyDescent="0.25">
      <c r="A20">
        <v>44662</v>
      </c>
      <c r="B20" t="s">
        <v>206</v>
      </c>
      <c r="C20" t="s">
        <v>176</v>
      </c>
      <c r="D20">
        <v>8170815</v>
      </c>
      <c r="E20">
        <v>755501</v>
      </c>
      <c r="F20" t="s">
        <v>70</v>
      </c>
      <c r="G20">
        <v>75</v>
      </c>
      <c r="H20" t="s">
        <v>207</v>
      </c>
      <c r="I20" t="s">
        <v>178</v>
      </c>
      <c r="J20">
        <v>2450</v>
      </c>
      <c r="K20">
        <v>75</v>
      </c>
      <c r="L20">
        <v>0</v>
      </c>
      <c r="M20">
        <v>0</v>
      </c>
      <c r="N20" t="str">
        <f>IF(ISERROR(VLOOKUP(Tableau2[[#This Row],[NOPCE]],Info_Pan!$A:$S,3,FALSE)),"",VLOOKUP(Tableau2[[#This Row],[NOPCE]],Info_Pan!$A:$S,3,FALSE))</f>
        <v>PAN. DÉLIGNÉ</v>
      </c>
      <c r="O20" t="e">
        <f>INDEX(Tableau1[[#All],[Type]],MATCH(Tableau2[[#This Row],[NOPCE]],Tableau1[[#All],[SP_1]],0))</f>
        <v>#N/A</v>
      </c>
    </row>
    <row r="21" spans="1:15" x14ac:dyDescent="0.25">
      <c r="A21">
        <v>44662</v>
      </c>
      <c r="B21" t="s">
        <v>175</v>
      </c>
      <c r="C21" t="s">
        <v>203</v>
      </c>
      <c r="D21">
        <v>8168811</v>
      </c>
      <c r="E21">
        <v>754814</v>
      </c>
      <c r="F21" t="s">
        <v>204</v>
      </c>
      <c r="G21">
        <v>28</v>
      </c>
      <c r="H21" t="s">
        <v>208</v>
      </c>
      <c r="I21" t="s">
        <v>197</v>
      </c>
      <c r="J21">
        <v>85.642574995833002</v>
      </c>
      <c r="K21">
        <v>0</v>
      </c>
      <c r="L21">
        <v>0</v>
      </c>
      <c r="M21">
        <v>0</v>
      </c>
      <c r="N21" t="str">
        <f>IF(ISERROR(VLOOKUP(Tableau2[[#This Row],[NOPCE]],Info_Pan!$A:$S,3,FALSE)),"",VLOOKUP(Tableau2[[#This Row],[NOPCE]],Info_Pan!$A:$S,3,FALSE))</f>
        <v/>
      </c>
      <c r="O21" t="e">
        <f>INDEX(Tableau1[[#All],[Type]],MATCH(Tableau2[[#This Row],[NOPCE]],Tableau1[[#All],[SP_1]],0))</f>
        <v>#N/A</v>
      </c>
    </row>
    <row r="22" spans="1:15" x14ac:dyDescent="0.25">
      <c r="A22">
        <v>44662</v>
      </c>
      <c r="B22" t="s">
        <v>175</v>
      </c>
      <c r="C22" t="s">
        <v>194</v>
      </c>
      <c r="D22">
        <v>8167955</v>
      </c>
      <c r="E22">
        <v>754527</v>
      </c>
      <c r="F22" t="s">
        <v>195</v>
      </c>
      <c r="G22">
        <v>50</v>
      </c>
      <c r="H22" t="s">
        <v>209</v>
      </c>
      <c r="I22" t="s">
        <v>197</v>
      </c>
      <c r="J22">
        <v>247.99983208333299</v>
      </c>
      <c r="K22">
        <v>0</v>
      </c>
      <c r="L22">
        <v>0</v>
      </c>
      <c r="M22">
        <v>0</v>
      </c>
      <c r="N22" t="str">
        <f>IF(ISERROR(VLOOKUP(Tableau2[[#This Row],[NOPCE]],Info_Pan!$A:$S,3,FALSE)),"",VLOOKUP(Tableau2[[#This Row],[NOPCE]],Info_Pan!$A:$S,3,FALSE))</f>
        <v/>
      </c>
      <c r="O22" t="e">
        <f>INDEX(Tableau1[[#All],[Type]],MATCH(Tableau2[[#This Row],[NOPCE]],Tableau1[[#All],[SP_1]],0))</f>
        <v>#N/A</v>
      </c>
    </row>
    <row r="23" spans="1:15" x14ac:dyDescent="0.25">
      <c r="A23">
        <v>44662</v>
      </c>
      <c r="B23" t="s">
        <v>175</v>
      </c>
      <c r="C23" t="s">
        <v>194</v>
      </c>
      <c r="D23">
        <v>8167955</v>
      </c>
      <c r="E23">
        <v>754527</v>
      </c>
      <c r="F23" t="s">
        <v>195</v>
      </c>
      <c r="G23">
        <v>50</v>
      </c>
      <c r="H23" t="s">
        <v>210</v>
      </c>
      <c r="I23" t="s">
        <v>197</v>
      </c>
      <c r="J23">
        <v>247.99983208333299</v>
      </c>
      <c r="K23">
        <v>0</v>
      </c>
      <c r="L23">
        <v>0</v>
      </c>
      <c r="M23">
        <v>0</v>
      </c>
      <c r="N23" t="str">
        <f>IF(ISERROR(VLOOKUP(Tableau2[[#This Row],[NOPCE]],Info_Pan!$A:$S,3,FALSE)),"",VLOOKUP(Tableau2[[#This Row],[NOPCE]],Info_Pan!$A:$S,3,FALSE))</f>
        <v/>
      </c>
      <c r="O23" t="e">
        <f>INDEX(Tableau1[[#All],[Type]],MATCH(Tableau2[[#This Row],[NOPCE]],Tableau1[[#All],[SP_1]],0))</f>
        <v>#N/A</v>
      </c>
    </row>
    <row r="24" spans="1:15" x14ac:dyDescent="0.25">
      <c r="A24">
        <v>44662</v>
      </c>
      <c r="B24" t="s">
        <v>175</v>
      </c>
      <c r="C24" t="s">
        <v>200</v>
      </c>
      <c r="D24">
        <v>8168854</v>
      </c>
      <c r="E24">
        <v>754817</v>
      </c>
      <c r="F24" t="s">
        <v>211</v>
      </c>
      <c r="G24">
        <v>100</v>
      </c>
      <c r="H24" t="s">
        <v>212</v>
      </c>
      <c r="I24" t="s">
        <v>197</v>
      </c>
      <c r="J24">
        <v>122.346373854166</v>
      </c>
      <c r="K24">
        <v>0</v>
      </c>
      <c r="L24">
        <v>0</v>
      </c>
      <c r="M24">
        <v>0</v>
      </c>
      <c r="N24" t="str">
        <f>IF(ISERROR(VLOOKUP(Tableau2[[#This Row],[NOPCE]],Info_Pan!$A:$S,3,FALSE)),"",VLOOKUP(Tableau2[[#This Row],[NOPCE]],Info_Pan!$A:$S,3,FALSE))</f>
        <v/>
      </c>
      <c r="O24" t="e">
        <f>INDEX(Tableau1[[#All],[Type]],MATCH(Tableau2[[#This Row],[NOPCE]],Tableau1[[#All],[SP_1]],0))</f>
        <v>#N/A</v>
      </c>
    </row>
    <row r="25" spans="1:15" x14ac:dyDescent="0.25">
      <c r="A25">
        <v>44662</v>
      </c>
      <c r="B25" t="s">
        <v>175</v>
      </c>
      <c r="C25" t="s">
        <v>194</v>
      </c>
      <c r="D25">
        <v>8167955</v>
      </c>
      <c r="E25">
        <v>754527</v>
      </c>
      <c r="F25" t="s">
        <v>195</v>
      </c>
      <c r="G25">
        <v>50</v>
      </c>
      <c r="H25" t="s">
        <v>213</v>
      </c>
      <c r="I25" t="s">
        <v>197</v>
      </c>
      <c r="J25">
        <v>247.99983208333299</v>
      </c>
      <c r="K25">
        <v>0</v>
      </c>
      <c r="L25">
        <v>0</v>
      </c>
      <c r="M25">
        <v>0</v>
      </c>
      <c r="N25" t="str">
        <f>IF(ISERROR(VLOOKUP(Tableau2[[#This Row],[NOPCE]],Info_Pan!$A:$S,3,FALSE)),"",VLOOKUP(Tableau2[[#This Row],[NOPCE]],Info_Pan!$A:$S,3,FALSE))</f>
        <v/>
      </c>
      <c r="O25" t="e">
        <f>INDEX(Tableau1[[#All],[Type]],MATCH(Tableau2[[#This Row],[NOPCE]],Tableau1[[#All],[SP_1]],0))</f>
        <v>#N/A</v>
      </c>
    </row>
    <row r="26" spans="1:15" x14ac:dyDescent="0.25">
      <c r="A26">
        <v>44662</v>
      </c>
      <c r="B26" t="s">
        <v>175</v>
      </c>
      <c r="C26" t="s">
        <v>200</v>
      </c>
      <c r="D26">
        <v>8168864</v>
      </c>
      <c r="E26">
        <v>754817</v>
      </c>
      <c r="F26" t="s">
        <v>214</v>
      </c>
      <c r="G26">
        <v>68</v>
      </c>
      <c r="H26" t="s">
        <v>215</v>
      </c>
      <c r="I26" t="s">
        <v>197</v>
      </c>
      <c r="J26">
        <v>178.50641026555499</v>
      </c>
      <c r="K26">
        <v>0</v>
      </c>
      <c r="L26">
        <v>0</v>
      </c>
      <c r="M26">
        <v>0</v>
      </c>
      <c r="N26" t="str">
        <f>IF(ISERROR(VLOOKUP(Tableau2[[#This Row],[NOPCE]],Info_Pan!$A:$S,3,FALSE)),"",VLOOKUP(Tableau2[[#This Row],[NOPCE]],Info_Pan!$A:$S,3,FALSE))</f>
        <v/>
      </c>
      <c r="O26" t="e">
        <f>INDEX(Tableau1[[#All],[Type]],MATCH(Tableau2[[#This Row],[NOPCE]],Tableau1[[#All],[SP_1]],0))</f>
        <v>#N/A</v>
      </c>
    </row>
    <row r="27" spans="1:15" x14ac:dyDescent="0.25">
      <c r="A27">
        <v>44662</v>
      </c>
      <c r="B27" t="s">
        <v>175</v>
      </c>
      <c r="C27" t="s">
        <v>200</v>
      </c>
      <c r="D27">
        <v>8168855</v>
      </c>
      <c r="E27">
        <v>754817</v>
      </c>
      <c r="F27" t="s">
        <v>201</v>
      </c>
      <c r="G27">
        <v>58</v>
      </c>
      <c r="H27" t="s">
        <v>216</v>
      </c>
      <c r="I27" t="s">
        <v>197</v>
      </c>
      <c r="J27">
        <v>141.92179367083301</v>
      </c>
      <c r="K27">
        <v>0</v>
      </c>
      <c r="L27">
        <v>0</v>
      </c>
      <c r="M27">
        <v>0</v>
      </c>
      <c r="N27" t="str">
        <f>IF(ISERROR(VLOOKUP(Tableau2[[#This Row],[NOPCE]],Info_Pan!$A:$S,3,FALSE)),"",VLOOKUP(Tableau2[[#This Row],[NOPCE]],Info_Pan!$A:$S,3,FALSE))</f>
        <v/>
      </c>
      <c r="O27" t="e">
        <f>INDEX(Tableau1[[#All],[Type]],MATCH(Tableau2[[#This Row],[NOPCE]],Tableau1[[#All],[SP_1]],0))</f>
        <v>#N/A</v>
      </c>
    </row>
    <row r="28" spans="1:15" x14ac:dyDescent="0.25">
      <c r="A28">
        <v>44662</v>
      </c>
      <c r="B28" t="s">
        <v>206</v>
      </c>
      <c r="C28" t="s">
        <v>176</v>
      </c>
      <c r="D28">
        <v>8170815</v>
      </c>
      <c r="E28">
        <v>755501</v>
      </c>
      <c r="F28" t="s">
        <v>70</v>
      </c>
      <c r="G28">
        <v>67</v>
      </c>
      <c r="H28" t="s">
        <v>217</v>
      </c>
      <c r="I28" t="s">
        <v>178</v>
      </c>
      <c r="J28">
        <v>2188.6666666666661</v>
      </c>
      <c r="K28">
        <v>67</v>
      </c>
      <c r="L28">
        <v>0</v>
      </c>
      <c r="M28">
        <v>0</v>
      </c>
      <c r="N28" t="str">
        <f>IF(ISERROR(VLOOKUP(Tableau2[[#This Row],[NOPCE]],Info_Pan!$A:$S,3,FALSE)),"",VLOOKUP(Tableau2[[#This Row],[NOPCE]],Info_Pan!$A:$S,3,FALSE))</f>
        <v>PAN. DÉLIGNÉ</v>
      </c>
      <c r="O28" t="e">
        <f>INDEX(Tableau1[[#All],[Type]],MATCH(Tableau2[[#This Row],[NOPCE]],Tableau1[[#All],[SP_1]],0))</f>
        <v>#N/A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Info_Pan</vt:lpstr>
      <vt:lpstr>Avancement_Travaux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h2so4</cp:lastModifiedBy>
  <dcterms:created xsi:type="dcterms:W3CDTF">2022-04-12T16:43:44Z</dcterms:created>
  <dcterms:modified xsi:type="dcterms:W3CDTF">2022-04-12T16:57:41Z</dcterms:modified>
</cp:coreProperties>
</file>