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E51D737-B63A-4DE9-B175-F26D62723C9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irage" sheetId="1" r:id="rId1"/>
    <sheet name="Equipes" sheetId="2" r:id="rId2"/>
    <sheet name="Points" sheetId="3" r:id="rId3"/>
    <sheet name="Classement" sheetId="4" r:id="rId4"/>
  </sheets>
  <definedNames>
    <definedName name="Victoire">Points!$Z$4:$Z$6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" i="2"/>
  <c r="C43" i="4" l="1"/>
  <c r="C44" i="4"/>
  <c r="C45" i="4"/>
  <c r="C46" i="4"/>
  <c r="C47" i="4"/>
  <c r="C48" i="4"/>
  <c r="C49" i="4"/>
  <c r="C50" i="4"/>
  <c r="F3" i="4" l="1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/>
  <c r="J24" i="4"/>
  <c r="L24" i="4" s="1"/>
  <c r="N24" i="4" s="1"/>
  <c r="O24" i="4" s="1"/>
  <c r="K24" i="4"/>
  <c r="A24" i="4" s="1"/>
  <c r="M24" i="4"/>
  <c r="B24" i="4" s="1"/>
  <c r="C24" i="4" s="1"/>
  <c r="F25" i="4"/>
  <c r="J25" i="4"/>
  <c r="L25" i="4" s="1"/>
  <c r="N25" i="4" s="1"/>
  <c r="O25" i="4" s="1"/>
  <c r="K25" i="4"/>
  <c r="A25" i="4" s="1"/>
  <c r="M25" i="4"/>
  <c r="B25" i="4" s="1"/>
  <c r="C25" i="4" s="1"/>
  <c r="F26" i="4"/>
  <c r="J26" i="4"/>
  <c r="L26" i="4" s="1"/>
  <c r="N26" i="4" s="1"/>
  <c r="O26" i="4" s="1"/>
  <c r="K26" i="4"/>
  <c r="A26" i="4" s="1"/>
  <c r="M26" i="4"/>
  <c r="B26" i="4" s="1"/>
  <c r="C26" i="4" s="1"/>
  <c r="F27" i="4"/>
  <c r="J27" i="4"/>
  <c r="L27" i="4" s="1"/>
  <c r="N27" i="4" s="1"/>
  <c r="O27" i="4" s="1"/>
  <c r="K27" i="4"/>
  <c r="A27" i="4" s="1"/>
  <c r="M27" i="4"/>
  <c r="B27" i="4" s="1"/>
  <c r="C27" i="4" s="1"/>
  <c r="F28" i="4"/>
  <c r="J28" i="4"/>
  <c r="L28" i="4" s="1"/>
  <c r="N28" i="4" s="1"/>
  <c r="O28" i="4" s="1"/>
  <c r="K28" i="4"/>
  <c r="A28" i="4" s="1"/>
  <c r="M28" i="4"/>
  <c r="B28" i="4" s="1"/>
  <c r="C28" i="4" s="1"/>
  <c r="F29" i="4"/>
  <c r="J29" i="4"/>
  <c r="L29" i="4" s="1"/>
  <c r="N29" i="4" s="1"/>
  <c r="O29" i="4" s="1"/>
  <c r="K29" i="4"/>
  <c r="A29" i="4" s="1"/>
  <c r="M29" i="4"/>
  <c r="B29" i="4" s="1"/>
  <c r="C29" i="4" s="1"/>
  <c r="F30" i="4"/>
  <c r="J30" i="4"/>
  <c r="L30" i="4" s="1"/>
  <c r="N30" i="4" s="1"/>
  <c r="O30" i="4" s="1"/>
  <c r="K30" i="4"/>
  <c r="A30" i="4" s="1"/>
  <c r="M30" i="4"/>
  <c r="B30" i="4" s="1"/>
  <c r="C30" i="4" s="1"/>
  <c r="F31" i="4"/>
  <c r="J31" i="4"/>
  <c r="L31" i="4" s="1"/>
  <c r="N31" i="4" s="1"/>
  <c r="O31" i="4" s="1"/>
  <c r="K31" i="4"/>
  <c r="A31" i="4" s="1"/>
  <c r="M31" i="4"/>
  <c r="B31" i="4" s="1"/>
  <c r="C31" i="4" s="1"/>
  <c r="F32" i="4"/>
  <c r="J32" i="4"/>
  <c r="L32" i="4" s="1"/>
  <c r="N32" i="4" s="1"/>
  <c r="O32" i="4" s="1"/>
  <c r="K32" i="4"/>
  <c r="A32" i="4" s="1"/>
  <c r="M32" i="4"/>
  <c r="B32" i="4" s="1"/>
  <c r="C32" i="4" s="1"/>
  <c r="F33" i="4"/>
  <c r="J33" i="4"/>
  <c r="L33" i="4" s="1"/>
  <c r="N33" i="4" s="1"/>
  <c r="O33" i="4" s="1"/>
  <c r="K33" i="4"/>
  <c r="A33" i="4" s="1"/>
  <c r="M33" i="4"/>
  <c r="B33" i="4" s="1"/>
  <c r="C33" i="4" s="1"/>
  <c r="F34" i="4"/>
  <c r="J34" i="4"/>
  <c r="L34" i="4" s="1"/>
  <c r="N34" i="4" s="1"/>
  <c r="O34" i="4" s="1"/>
  <c r="K34" i="4"/>
  <c r="A34" i="4" s="1"/>
  <c r="M34" i="4"/>
  <c r="B34" i="4" s="1"/>
  <c r="C34" i="4" s="1"/>
  <c r="F35" i="4"/>
  <c r="J35" i="4"/>
  <c r="L35" i="4" s="1"/>
  <c r="N35" i="4" s="1"/>
  <c r="O35" i="4" s="1"/>
  <c r="K35" i="4"/>
  <c r="A35" i="4" s="1"/>
  <c r="M35" i="4"/>
  <c r="B35" i="4" s="1"/>
  <c r="C35" i="4" s="1"/>
  <c r="F36" i="4"/>
  <c r="J36" i="4"/>
  <c r="L36" i="4" s="1"/>
  <c r="N36" i="4" s="1"/>
  <c r="O36" i="4" s="1"/>
  <c r="K36" i="4"/>
  <c r="A36" i="4" s="1"/>
  <c r="M36" i="4"/>
  <c r="B36" i="4" s="1"/>
  <c r="C36" i="4" s="1"/>
  <c r="F37" i="4"/>
  <c r="J37" i="4"/>
  <c r="L37" i="4" s="1"/>
  <c r="N37" i="4" s="1"/>
  <c r="O37" i="4" s="1"/>
  <c r="K37" i="4"/>
  <c r="A37" i="4" s="1"/>
  <c r="M37" i="4"/>
  <c r="B37" i="4" s="1"/>
  <c r="C37" i="4" s="1"/>
  <c r="F38" i="4"/>
  <c r="J38" i="4"/>
  <c r="L38" i="4" s="1"/>
  <c r="N38" i="4" s="1"/>
  <c r="O38" i="4" s="1"/>
  <c r="K38" i="4"/>
  <c r="A38" i="4" s="1"/>
  <c r="M38" i="4"/>
  <c r="B38" i="4" s="1"/>
  <c r="C38" i="4" s="1"/>
  <c r="F39" i="4"/>
  <c r="J39" i="4"/>
  <c r="L39" i="4" s="1"/>
  <c r="N39" i="4" s="1"/>
  <c r="O39" i="4" s="1"/>
  <c r="K39" i="4"/>
  <c r="A39" i="4" s="1"/>
  <c r="M39" i="4"/>
  <c r="B39" i="4" s="1"/>
  <c r="C39" i="4" s="1"/>
  <c r="F40" i="4"/>
  <c r="J40" i="4"/>
  <c r="L40" i="4" s="1"/>
  <c r="N40" i="4" s="1"/>
  <c r="O40" i="4" s="1"/>
  <c r="K40" i="4"/>
  <c r="A40" i="4" s="1"/>
  <c r="M40" i="4"/>
  <c r="B40" i="4" s="1"/>
  <c r="C40" i="4" s="1"/>
  <c r="F41" i="4"/>
  <c r="J41" i="4"/>
  <c r="L41" i="4" s="1"/>
  <c r="N41" i="4" s="1"/>
  <c r="O41" i="4" s="1"/>
  <c r="K41" i="4"/>
  <c r="A41" i="4" s="1"/>
  <c r="M41" i="4"/>
  <c r="B41" i="4" s="1"/>
  <c r="C41" i="4" s="1"/>
  <c r="F42" i="4"/>
  <c r="J42" i="4"/>
  <c r="L42" i="4" s="1"/>
  <c r="N42" i="4" s="1"/>
  <c r="O42" i="4" s="1"/>
  <c r="K42" i="4"/>
  <c r="A42" i="4" s="1"/>
  <c r="M42" i="4"/>
  <c r="B42" i="4" s="1"/>
  <c r="C42" i="4" s="1"/>
  <c r="O43" i="4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P37" i="3" l="1"/>
  <c r="O37" i="3"/>
  <c r="P29" i="3"/>
  <c r="O29" i="3"/>
  <c r="O40" i="3"/>
  <c r="P40" i="3"/>
  <c r="O36" i="3"/>
  <c r="P36" i="3"/>
  <c r="O32" i="3"/>
  <c r="P32" i="3"/>
  <c r="O28" i="3"/>
  <c r="P28" i="3"/>
  <c r="P41" i="3"/>
  <c r="O41" i="3"/>
  <c r="P33" i="3"/>
  <c r="O33" i="3"/>
  <c r="P25" i="3"/>
  <c r="O25" i="3"/>
  <c r="O39" i="3"/>
  <c r="P39" i="3"/>
  <c r="O35" i="3"/>
  <c r="P35" i="3"/>
  <c r="O31" i="3"/>
  <c r="P31" i="3"/>
  <c r="O27" i="3"/>
  <c r="P27" i="3"/>
  <c r="P42" i="3"/>
  <c r="O42" i="3"/>
  <c r="P38" i="3"/>
  <c r="O38" i="3"/>
  <c r="P34" i="3"/>
  <c r="O34" i="3"/>
  <c r="P30" i="3"/>
  <c r="O30" i="3"/>
  <c r="P26" i="3"/>
  <c r="O26" i="3"/>
  <c r="O23" i="3"/>
  <c r="P23" i="3"/>
  <c r="O15" i="3"/>
  <c r="P15" i="3"/>
  <c r="P7" i="3"/>
  <c r="O7" i="3"/>
  <c r="K7" i="4" s="1"/>
  <c r="P3" i="3"/>
  <c r="M3" i="4" s="1"/>
  <c r="O3" i="3"/>
  <c r="K3" i="4" s="1"/>
  <c r="P22" i="3"/>
  <c r="O22" i="3"/>
  <c r="P18" i="3"/>
  <c r="O18" i="3"/>
  <c r="P14" i="3"/>
  <c r="O14" i="3"/>
  <c r="K14" i="4" s="1"/>
  <c r="P10" i="3"/>
  <c r="M10" i="4" s="1"/>
  <c r="O10" i="3"/>
  <c r="K10" i="4" s="1"/>
  <c r="P6" i="3"/>
  <c r="M6" i="4" s="1"/>
  <c r="O6" i="3"/>
  <c r="K6" i="4" s="1"/>
  <c r="P19" i="3"/>
  <c r="O19" i="3"/>
  <c r="P11" i="3"/>
  <c r="M11" i="4" s="1"/>
  <c r="O11" i="3"/>
  <c r="K11" i="4" s="1"/>
  <c r="O21" i="3"/>
  <c r="P21" i="3"/>
  <c r="P17" i="3"/>
  <c r="O17" i="3"/>
  <c r="O13" i="3"/>
  <c r="K13" i="4" s="1"/>
  <c r="P13" i="3"/>
  <c r="O9" i="3"/>
  <c r="P9" i="3"/>
  <c r="P5" i="3"/>
  <c r="M5" i="4" s="1"/>
  <c r="O5" i="3"/>
  <c r="K5" i="4" s="1"/>
  <c r="P24" i="3"/>
  <c r="O24" i="3"/>
  <c r="P20" i="3"/>
  <c r="O20" i="3"/>
  <c r="P16" i="3"/>
  <c r="O16" i="3"/>
  <c r="P12" i="3"/>
  <c r="M12" i="4" s="1"/>
  <c r="O12" i="3"/>
  <c r="K12" i="4" s="1"/>
  <c r="P8" i="3"/>
  <c r="M8" i="4" s="1"/>
  <c r="O8" i="3"/>
  <c r="K8" i="4" s="1"/>
  <c r="P4" i="3"/>
  <c r="M4" i="4" s="1"/>
  <c r="O4" i="3"/>
  <c r="D33" i="4"/>
  <c r="E33" i="4" s="1"/>
  <c r="G33" i="4" s="1"/>
  <c r="D42" i="4"/>
  <c r="E42" i="4" s="1"/>
  <c r="G42" i="4" s="1"/>
  <c r="D41" i="4"/>
  <c r="E41" i="4" s="1"/>
  <c r="G41" i="4" s="1"/>
  <c r="D40" i="4"/>
  <c r="E40" i="4" s="1"/>
  <c r="G40" i="4" s="1"/>
  <c r="D39" i="4"/>
  <c r="E39" i="4" s="1"/>
  <c r="G39" i="4" s="1"/>
  <c r="D38" i="4"/>
  <c r="E38" i="4" s="1"/>
  <c r="G38" i="4" s="1"/>
  <c r="D37" i="4"/>
  <c r="E37" i="4" s="1"/>
  <c r="G37" i="4" s="1"/>
  <c r="D36" i="4"/>
  <c r="E36" i="4" s="1"/>
  <c r="G36" i="4" s="1"/>
  <c r="D35" i="4"/>
  <c r="E35" i="4" s="1"/>
  <c r="G35" i="4" s="1"/>
  <c r="D34" i="4"/>
  <c r="E34" i="4" s="1"/>
  <c r="G34" i="4" s="1"/>
  <c r="D32" i="4"/>
  <c r="E32" i="4" s="1"/>
  <c r="G32" i="4" s="1"/>
  <c r="D31" i="4"/>
  <c r="E31" i="4" s="1"/>
  <c r="G31" i="4" s="1"/>
  <c r="D30" i="4"/>
  <c r="E30" i="4" s="1"/>
  <c r="G30" i="4" s="1"/>
  <c r="D29" i="4"/>
  <c r="E29" i="4" s="1"/>
  <c r="G29" i="4" s="1"/>
  <c r="D28" i="4"/>
  <c r="E28" i="4" s="1"/>
  <c r="G28" i="4" s="1"/>
  <c r="D27" i="4"/>
  <c r="E27" i="4" s="1"/>
  <c r="D26" i="4"/>
  <c r="E26" i="4" s="1"/>
  <c r="G26" i="4" s="1"/>
  <c r="D25" i="4"/>
  <c r="E25" i="4" s="1"/>
  <c r="G25" i="4" s="1"/>
  <c r="D24" i="4"/>
  <c r="E24" i="4" s="1"/>
  <c r="G24" i="4" s="1"/>
  <c r="H17" i="4"/>
  <c r="M22" i="4"/>
  <c r="K21" i="4"/>
  <c r="H20" i="4"/>
  <c r="M18" i="4"/>
  <c r="K17" i="4"/>
  <c r="H16" i="4"/>
  <c r="M14" i="4"/>
  <c r="H12" i="4"/>
  <c r="K9" i="4"/>
  <c r="H8" i="4"/>
  <c r="H4" i="4"/>
  <c r="H42" i="4"/>
  <c r="H38" i="4"/>
  <c r="H34" i="4"/>
  <c r="H32" i="4"/>
  <c r="H26" i="4"/>
  <c r="H5" i="4"/>
  <c r="H41" i="4"/>
  <c r="H37" i="4"/>
  <c r="H33" i="4"/>
  <c r="H31" i="4"/>
  <c r="M23" i="4"/>
  <c r="K22" i="4"/>
  <c r="K18" i="4"/>
  <c r="H13" i="4"/>
  <c r="M7" i="4"/>
  <c r="K23" i="4"/>
  <c r="H22" i="4"/>
  <c r="M20" i="4"/>
  <c r="K19" i="4"/>
  <c r="H18" i="4"/>
  <c r="M16" i="4"/>
  <c r="K15" i="4"/>
  <c r="H14" i="4"/>
  <c r="H10" i="4"/>
  <c r="H6" i="4"/>
  <c r="H40" i="4"/>
  <c r="H36" i="4"/>
  <c r="H30" i="4"/>
  <c r="H28" i="4"/>
  <c r="H25" i="4"/>
  <c r="H21" i="4"/>
  <c r="M19" i="4"/>
  <c r="M15" i="4"/>
  <c r="H9" i="4"/>
  <c r="H23" i="4"/>
  <c r="M21" i="4"/>
  <c r="K20" i="4"/>
  <c r="H19" i="4"/>
  <c r="M17" i="4"/>
  <c r="K16" i="4"/>
  <c r="H15" i="4"/>
  <c r="M13" i="4"/>
  <c r="H11" i="4"/>
  <c r="M9" i="4"/>
  <c r="H7" i="4"/>
  <c r="K4" i="4"/>
  <c r="H3" i="4"/>
  <c r="H39" i="4"/>
  <c r="H35" i="4"/>
  <c r="H29" i="4"/>
  <c r="H27" i="4"/>
  <c r="H24" i="4"/>
  <c r="A15" i="4" l="1"/>
  <c r="A4" i="4"/>
  <c r="A11" i="4"/>
  <c r="B5" i="4"/>
  <c r="C5" i="4" s="1"/>
  <c r="B9" i="4"/>
  <c r="C9" i="4" s="1"/>
  <c r="B13" i="4"/>
  <c r="C13" i="4" s="1"/>
  <c r="B17" i="4"/>
  <c r="C17" i="4" s="1"/>
  <c r="B21" i="4"/>
  <c r="C21" i="4" s="1"/>
  <c r="B10" i="4"/>
  <c r="C10" i="4" s="1"/>
  <c r="B18" i="4"/>
  <c r="C18" i="4" s="1"/>
  <c r="B7" i="4"/>
  <c r="B11" i="4"/>
  <c r="B15" i="4"/>
  <c r="B19" i="4"/>
  <c r="B23" i="4"/>
  <c r="B4" i="4"/>
  <c r="C4" i="4" s="1"/>
  <c r="B12" i="4"/>
  <c r="C12" i="4" s="1"/>
  <c r="B20" i="4"/>
  <c r="C20" i="4" s="1"/>
  <c r="B3" i="4"/>
  <c r="C3" i="4" s="1"/>
  <c r="B6" i="4"/>
  <c r="C6" i="4" s="1"/>
  <c r="B14" i="4"/>
  <c r="C14" i="4" s="1"/>
  <c r="B22" i="4"/>
  <c r="C22" i="4" s="1"/>
  <c r="B8" i="4"/>
  <c r="C8" i="4" s="1"/>
  <c r="B16" i="4"/>
  <c r="C16" i="4" s="1"/>
  <c r="A22" i="4"/>
  <c r="A3" i="4"/>
  <c r="A19" i="4"/>
  <c r="A18" i="4"/>
  <c r="A13" i="4"/>
  <c r="A10" i="4"/>
  <c r="A6" i="4"/>
  <c r="A7" i="4"/>
  <c r="A5" i="4"/>
  <c r="A9" i="4"/>
  <c r="A8" i="4"/>
  <c r="A14" i="4"/>
  <c r="A17" i="4"/>
  <c r="A12" i="4"/>
  <c r="A16" i="4"/>
  <c r="D16" i="4" s="1"/>
  <c r="A23" i="4"/>
  <c r="A21" i="4"/>
  <c r="A20" i="4"/>
  <c r="D6" i="4" l="1"/>
  <c r="D3" i="4"/>
  <c r="D5" i="4"/>
  <c r="D21" i="4"/>
  <c r="D9" i="4"/>
  <c r="D10" i="4"/>
  <c r="D12" i="4"/>
  <c r="D4" i="4"/>
  <c r="D14" i="4"/>
  <c r="D8" i="4"/>
  <c r="D17" i="4"/>
  <c r="D22" i="4"/>
  <c r="D20" i="4"/>
  <c r="D18" i="4"/>
  <c r="C15" i="4"/>
  <c r="D15" i="4" s="1"/>
  <c r="D13" i="4"/>
  <c r="C11" i="4"/>
  <c r="D11" i="4" s="1"/>
  <c r="C19" i="4"/>
  <c r="D19" i="4" s="1"/>
  <c r="C23" i="4"/>
  <c r="D23" i="4" s="1"/>
  <c r="C7" i="4"/>
  <c r="D7" i="4" s="1"/>
  <c r="E19" i="4" l="1"/>
  <c r="G19" i="4" s="1"/>
  <c r="E22" i="4"/>
  <c r="G22" i="4" s="1"/>
  <c r="E3" i="4"/>
  <c r="G3" i="4" s="1"/>
  <c r="E9" i="4"/>
  <c r="G9" i="4" s="1"/>
  <c r="E15" i="4"/>
  <c r="G15" i="4" s="1"/>
  <c r="E13" i="4"/>
  <c r="G13" i="4" s="1"/>
  <c r="E4" i="4"/>
  <c r="G4" i="4" s="1"/>
  <c r="E7" i="4"/>
  <c r="G7" i="4" s="1"/>
  <c r="E17" i="4"/>
  <c r="G17" i="4" s="1"/>
  <c r="E10" i="4"/>
  <c r="G10" i="4" s="1"/>
  <c r="E23" i="4"/>
  <c r="G23" i="4" s="1"/>
  <c r="E20" i="4"/>
  <c r="G20" i="4" s="1"/>
  <c r="E18" i="4"/>
  <c r="G18" i="4" s="1"/>
  <c r="E14" i="4"/>
  <c r="G14" i="4" s="1"/>
  <c r="E6" i="4"/>
  <c r="G6" i="4" s="1"/>
  <c r="E5" i="4"/>
  <c r="G5" i="4" s="1"/>
  <c r="E8" i="4"/>
  <c r="G8" i="4" s="1"/>
  <c r="E11" i="4"/>
  <c r="G11" i="4" s="1"/>
  <c r="E12" i="4"/>
  <c r="G12" i="4" s="1"/>
  <c r="E16" i="4"/>
  <c r="G16" i="4" s="1"/>
  <c r="E21" i="4"/>
  <c r="G21" i="4" s="1"/>
  <c r="J23" i="4" l="1"/>
  <c r="L23" i="4" s="1"/>
  <c r="N23" i="4" s="1"/>
  <c r="O23" i="4" s="1"/>
  <c r="J20" i="4"/>
  <c r="L20" i="4" s="1"/>
  <c r="N20" i="4" s="1"/>
  <c r="O20" i="4" s="1"/>
  <c r="J18" i="4"/>
  <c r="L18" i="4" s="1"/>
  <c r="N18" i="4" s="1"/>
  <c r="O18" i="4" s="1"/>
  <c r="J15" i="4"/>
  <c r="L15" i="4" s="1"/>
  <c r="N15" i="4" s="1"/>
  <c r="O15" i="4" s="1"/>
  <c r="J17" i="4"/>
  <c r="L17" i="4" s="1"/>
  <c r="N17" i="4" s="1"/>
  <c r="O17" i="4" s="1"/>
  <c r="J16" i="4"/>
  <c r="L16" i="4" s="1"/>
  <c r="N16" i="4" s="1"/>
  <c r="O16" i="4" s="1"/>
  <c r="J21" i="4"/>
  <c r="L21" i="4" s="1"/>
  <c r="N21" i="4" s="1"/>
  <c r="O21" i="4" s="1"/>
  <c r="J22" i="4"/>
  <c r="L22" i="4" s="1"/>
  <c r="N22" i="4" s="1"/>
  <c r="O22" i="4" s="1"/>
  <c r="J19" i="4"/>
  <c r="L19" i="4" s="1"/>
  <c r="N19" i="4" s="1"/>
  <c r="O19" i="4" s="1"/>
  <c r="J9" i="4"/>
  <c r="J11" i="4"/>
  <c r="J5" i="4"/>
  <c r="J12" i="4"/>
  <c r="J8" i="4"/>
  <c r="J14" i="4"/>
  <c r="J4" i="4"/>
  <c r="J10" i="4"/>
  <c r="J7" i="4"/>
  <c r="J6" i="4"/>
  <c r="J3" i="4"/>
  <c r="I3" i="4" s="1"/>
  <c r="J13" i="4"/>
  <c r="L7" i="4" l="1"/>
  <c r="N7" i="4" s="1"/>
  <c r="I7" i="4"/>
  <c r="L4" i="4"/>
  <c r="N4" i="4" s="1"/>
  <c r="I4" i="4"/>
  <c r="L8" i="4"/>
  <c r="N8" i="4" s="1"/>
  <c r="I8" i="4"/>
  <c r="L5" i="4"/>
  <c r="N5" i="4" s="1"/>
  <c r="I5" i="4"/>
  <c r="L9" i="4"/>
  <c r="N9" i="4" s="1"/>
  <c r="I9" i="4"/>
  <c r="L13" i="4"/>
  <c r="N13" i="4" s="1"/>
  <c r="I13" i="4"/>
  <c r="L6" i="4"/>
  <c r="N6" i="4" s="1"/>
  <c r="I6" i="4"/>
  <c r="L10" i="4"/>
  <c r="N10" i="4" s="1"/>
  <c r="I10" i="4"/>
  <c r="L14" i="4"/>
  <c r="N14" i="4" s="1"/>
  <c r="I14" i="4"/>
  <c r="L12" i="4"/>
  <c r="N12" i="4" s="1"/>
  <c r="I12" i="4"/>
  <c r="L11" i="4"/>
  <c r="N11" i="4" s="1"/>
  <c r="I11" i="4"/>
  <c r="L3" i="4"/>
  <c r="N3" i="4" s="1"/>
  <c r="O3" i="4" s="1"/>
  <c r="O10" i="4" l="1"/>
  <c r="O8" i="4"/>
  <c r="O12" i="4"/>
  <c r="O9" i="4"/>
  <c r="O4" i="4"/>
  <c r="O11" i="4"/>
  <c r="O14" i="4"/>
  <c r="O6" i="4"/>
  <c r="O5" i="4"/>
  <c r="O7" i="4"/>
  <c r="O13" i="4"/>
</calcChain>
</file>

<file path=xl/sharedStrings.xml><?xml version="1.0" encoding="utf-8"?>
<sst xmlns="http://schemas.openxmlformats.org/spreadsheetml/2006/main" count="167" uniqueCount="153">
  <si>
    <t>Tirage au sort</t>
  </si>
  <si>
    <t>Nombre d'équipes</t>
  </si>
  <si>
    <t>Equipes</t>
  </si>
  <si>
    <t>Points</t>
  </si>
  <si>
    <t>Victoire</t>
  </si>
  <si>
    <t>Noms</t>
  </si>
  <si>
    <t>Total</t>
  </si>
  <si>
    <t>Tour 6</t>
  </si>
  <si>
    <t>Tour 5</t>
  </si>
  <si>
    <t>Tour 4</t>
  </si>
  <si>
    <t>Tour 3</t>
  </si>
  <si>
    <t>Tour 2</t>
  </si>
  <si>
    <t>Tour 1</t>
  </si>
  <si>
    <t>Delta 1er</t>
  </si>
  <si>
    <t>Pts</t>
  </si>
  <si>
    <t>Vic</t>
  </si>
  <si>
    <t>Nom de l'équipe</t>
  </si>
  <si>
    <t>N</t>
  </si>
  <si>
    <t>Pos.</t>
  </si>
  <si>
    <t>Rang.t</t>
  </si>
  <si>
    <t>Index.do</t>
  </si>
  <si>
    <t>Rang P.</t>
  </si>
  <si>
    <t>Rang.V</t>
  </si>
  <si>
    <t>Classement</t>
  </si>
  <si>
    <t>Chap</t>
  </si>
  <si>
    <t>N°d'équipe</t>
  </si>
  <si>
    <t>Vict.</t>
  </si>
  <si>
    <t>Mache 1</t>
  </si>
  <si>
    <t>Mache 2</t>
  </si>
  <si>
    <t>Mache 3</t>
  </si>
  <si>
    <t>Mache 4</t>
  </si>
  <si>
    <t>Mache 5</t>
  </si>
  <si>
    <t>Mache 6</t>
  </si>
  <si>
    <t>11 vs 5</t>
  </si>
  <si>
    <t>3 vs 4</t>
  </si>
  <si>
    <t>8 vs 7</t>
  </si>
  <si>
    <t>3 vs 9</t>
  </si>
  <si>
    <t>6 vs 2</t>
  </si>
  <si>
    <t>7 vs 3</t>
  </si>
  <si>
    <t>4 vs 8</t>
  </si>
  <si>
    <t>11 vs 6</t>
  </si>
  <si>
    <t>5 vs 2</t>
  </si>
  <si>
    <t>9 vs 8</t>
  </si>
  <si>
    <t>6 vs 10</t>
  </si>
  <si>
    <t>5 vs 20</t>
  </si>
  <si>
    <t>37 vs 30</t>
  </si>
  <si>
    <t>40 vs 31</t>
  </si>
  <si>
    <t>32 vs 30</t>
  </si>
  <si>
    <t>29 vs 14</t>
  </si>
  <si>
    <t>25 vs 19</t>
  </si>
  <si>
    <t>7 vs 17</t>
  </si>
  <si>
    <t>19 vs 40</t>
  </si>
  <si>
    <t>21 vs 11</t>
  </si>
  <si>
    <t>39 vs 40</t>
  </si>
  <si>
    <t>10 vs 24</t>
  </si>
  <si>
    <t>21 vs 33</t>
  </si>
  <si>
    <t>13 vs 9</t>
  </si>
  <si>
    <t>20 vs 14</t>
  </si>
  <si>
    <t>14 vs 40</t>
  </si>
  <si>
    <t>26 vs 5</t>
  </si>
  <si>
    <t>19 vs 18</t>
  </si>
  <si>
    <t>34 vs 40</t>
  </si>
  <si>
    <t>8 vs 30</t>
  </si>
  <si>
    <t>34 vs 3</t>
  </si>
  <si>
    <t>15 vs 24</t>
  </si>
  <si>
    <t>22 vs 28</t>
  </si>
  <si>
    <t>12 vs 15</t>
  </si>
  <si>
    <t>4 vs 37</t>
  </si>
  <si>
    <t>22 vs 16</t>
  </si>
  <si>
    <t>25 vs 38</t>
  </si>
  <si>
    <t>30 vs 13</t>
  </si>
  <si>
    <t>28 vs 36</t>
  </si>
  <si>
    <t>10 vs 40</t>
  </si>
  <si>
    <t>18 vs 23</t>
  </si>
  <si>
    <t>15 vs 27</t>
  </si>
  <si>
    <t>16 vs 36</t>
  </si>
  <si>
    <t>31 vs 6</t>
  </si>
  <si>
    <t>17 vs 9</t>
  </si>
  <si>
    <t>18 vs 14</t>
  </si>
  <si>
    <t>34 vs 13</t>
  </si>
  <si>
    <t>2 vs 24</t>
  </si>
  <si>
    <t>7 vs 16</t>
  </si>
  <si>
    <t>23 vs 5</t>
  </si>
  <si>
    <t>12 vs 38</t>
  </si>
  <si>
    <t>35 vs 7</t>
  </si>
  <si>
    <t>39 vs 35</t>
  </si>
  <si>
    <t>12 vs 2</t>
  </si>
  <si>
    <t>20 vs 29</t>
  </si>
  <si>
    <t>34 vs 4</t>
  </si>
  <si>
    <t>29 vs 23</t>
  </si>
  <si>
    <t>27 vs 26</t>
  </si>
  <si>
    <t>30 vs 17</t>
  </si>
  <si>
    <t>5 vs 38</t>
  </si>
  <si>
    <t>31 vs 28</t>
  </si>
  <si>
    <t>27 vs 23</t>
  </si>
  <si>
    <t>19 vs 20</t>
  </si>
  <si>
    <t>23 vs 25</t>
  </si>
  <si>
    <t>26 vs 12</t>
  </si>
  <si>
    <t>20 vs 18</t>
  </si>
  <si>
    <t>15 vs 21</t>
  </si>
  <si>
    <t>6 vs 15</t>
  </si>
  <si>
    <t>39 vs 32</t>
  </si>
  <si>
    <t>17 vs 39</t>
  </si>
  <si>
    <t>13 vs 40</t>
  </si>
  <si>
    <t>37 vs 8</t>
  </si>
  <si>
    <t>4 vs 32</t>
  </si>
  <si>
    <t>9 vs 35</t>
  </si>
  <si>
    <t>36 vs 21</t>
  </si>
  <si>
    <t>33 vs 12</t>
  </si>
  <si>
    <t>2 vs 29</t>
  </si>
  <si>
    <t>26 vs 25</t>
  </si>
  <si>
    <t>38 vs 18</t>
  </si>
  <si>
    <t>23 vs 19</t>
  </si>
  <si>
    <t>29 vs 26</t>
  </si>
  <si>
    <t>27 vs 11</t>
  </si>
  <si>
    <t>24 vs 33</t>
  </si>
  <si>
    <t>21 vs 31</t>
  </si>
  <si>
    <t>40 vs 22</t>
  </si>
  <si>
    <t>16 vs 39</t>
  </si>
  <si>
    <t>8 vs 34</t>
  </si>
  <si>
    <t>13 vs 37</t>
  </si>
  <si>
    <t>37 vs 40</t>
  </si>
  <si>
    <t>30 vs 3</t>
  </si>
  <si>
    <t>9 vs 32</t>
  </si>
  <si>
    <t>36 vs 40</t>
  </si>
  <si>
    <t>10 vs 21</t>
  </si>
  <si>
    <t>33 vs 6</t>
  </si>
  <si>
    <t>11 vs 12</t>
  </si>
  <si>
    <t>2 vs 27</t>
  </si>
  <si>
    <t>38 vs 29</t>
  </si>
  <si>
    <t>14 vs 19</t>
  </si>
  <si>
    <t>25 vs 20</t>
  </si>
  <si>
    <t>24 vs 11</t>
  </si>
  <si>
    <t>28 vs 10</t>
  </si>
  <si>
    <t>35 vs 22</t>
  </si>
  <si>
    <t>32 vs 7</t>
  </si>
  <si>
    <t>13 vs 4</t>
  </si>
  <si>
    <t>37 vs 34</t>
  </si>
  <si>
    <t>22 vs 17</t>
  </si>
  <si>
    <t>36 vs 35</t>
  </si>
  <si>
    <t>31 vs 16</t>
  </si>
  <si>
    <t>33 vs 28</t>
  </si>
  <si>
    <t>38 vs 27</t>
  </si>
  <si>
    <t>14 vs 25</t>
  </si>
  <si>
    <t>18 vs 40</t>
  </si>
  <si>
    <t>24 vs 26</t>
  </si>
  <si>
    <t>28 vs 15</t>
  </si>
  <si>
    <t>40 vs 33</t>
  </si>
  <si>
    <t>16 vs 10</t>
  </si>
  <si>
    <t>35 vs 31</t>
  </si>
  <si>
    <t>17 vs 36</t>
  </si>
  <si>
    <t>32 vs 22</t>
  </si>
  <si>
    <t>3 vs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</si>
</sst>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FFFFFF"/>
      <name val="Calibri"/>
      <family val="2"/>
      <scheme val="minor"/>
    </font>
    <font>
      <sz val="18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4" fillId="0" borderId="0" xfId="1"/>
    <xf numFmtId="0" fontId="4" fillId="0" borderId="0" xfId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/>
    <xf numFmtId="0" fontId="4" fillId="0" borderId="2" xfId="1" applyBorder="1"/>
    <xf numFmtId="0" fontId="1" fillId="0" borderId="0" xfId="1" applyFont="1" applyAlignment="1">
      <alignment horizontal="center"/>
    </xf>
    <xf numFmtId="0" fontId="5" fillId="0" borderId="0" xfId="1" applyFont="1"/>
    <xf numFmtId="0" fontId="6" fillId="0" borderId="5" xfId="1" applyFont="1" applyBorder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4" fillId="0" borderId="0" xfId="1" applyBorder="1" applyAlignment="1">
      <alignment horizontal="center"/>
    </xf>
    <xf numFmtId="0" fontId="4" fillId="0" borderId="0" xfId="1" applyBorder="1"/>
    <xf numFmtId="0" fontId="4" fillId="0" borderId="0" xfId="1" applyFill="1" applyBorder="1"/>
    <xf numFmtId="0" fontId="7" fillId="0" borderId="0" xfId="1" applyFont="1"/>
    <xf numFmtId="0" fontId="7" fillId="0" borderId="0" xfId="1" applyFont="1" applyBorder="1"/>
    <xf numFmtId="0" fontId="0" fillId="0" borderId="2" xfId="1" applyFont="1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5" fillId="0" borderId="0" xfId="1" applyFont="1" applyAlignment="1">
      <alignment horizontal="right" vertical="center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4" fillId="0" borderId="16" xfId="1" applyBorder="1" applyAlignment="1">
      <alignment horizontal="center"/>
    </xf>
    <xf numFmtId="0" fontId="4" fillId="0" borderId="16" xfId="1" applyBorder="1"/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0" borderId="4" xfId="1" applyBorder="1" applyAlignment="1">
      <alignment horizontal="center"/>
    </xf>
    <xf numFmtId="0" fontId="4" fillId="0" borderId="3" xfId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1</xdr:row>
          <xdr:rowOff>19050</xdr:rowOff>
        </xdr:from>
        <xdr:to>
          <xdr:col>4</xdr:col>
          <xdr:colOff>771525</xdr:colOff>
          <xdr:row>1</xdr:row>
          <xdr:rowOff>352425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</xdr:row>
          <xdr:rowOff>19050</xdr:rowOff>
        </xdr:from>
        <xdr:to>
          <xdr:col>7</xdr:col>
          <xdr:colOff>781050</xdr:colOff>
          <xdr:row>1</xdr:row>
          <xdr:rowOff>333375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</xdr:row>
          <xdr:rowOff>28575</xdr:rowOff>
        </xdr:from>
        <xdr:to>
          <xdr:col>6</xdr:col>
          <xdr:colOff>752475</xdr:colOff>
          <xdr:row>1</xdr:row>
          <xdr:rowOff>342900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100"/>
  <sheetViews>
    <sheetView tabSelected="1" workbookViewId="0">
      <selection activeCell="E18" sqref="E18"/>
    </sheetView>
  </sheetViews>
  <sheetFormatPr defaultColWidth="12.7109375" defaultRowHeight="15" x14ac:dyDescent="0.25"/>
  <sheetData>
    <row r="1" spans="1:50" ht="31.5" x14ac:dyDescent="0.5">
      <c r="A1" s="36" t="s">
        <v>0</v>
      </c>
      <c r="B1" s="36"/>
      <c r="C1" s="36"/>
      <c r="D1" s="36"/>
      <c r="E1" s="36"/>
      <c r="F1" s="36"/>
      <c r="G1" s="36"/>
      <c r="H1" s="36"/>
      <c r="I1" s="36"/>
    </row>
    <row r="2" spans="1:50" ht="30" customHeight="1" x14ac:dyDescent="0.25">
      <c r="A2" s="37" t="s">
        <v>1</v>
      </c>
      <c r="B2" s="37"/>
      <c r="C2" s="37"/>
      <c r="D2" s="37"/>
      <c r="E2" s="2"/>
      <c r="F2" s="2"/>
      <c r="G2" s="2"/>
      <c r="H2" s="2"/>
      <c r="I2" s="2"/>
    </row>
    <row r="5" spans="1:50" x14ac:dyDescent="0.25">
      <c r="A5" s="48" t="s">
        <v>27</v>
      </c>
      <c r="B5" s="49" t="s">
        <v>103</v>
      </c>
      <c r="C5" s="49" t="s">
        <v>104</v>
      </c>
      <c r="D5" s="49" t="s">
        <v>63</v>
      </c>
      <c r="E5" s="49" t="s">
        <v>105</v>
      </c>
      <c r="F5" s="49" t="s">
        <v>91</v>
      </c>
      <c r="G5" s="49" t="s">
        <v>106</v>
      </c>
      <c r="H5" s="49" t="s">
        <v>81</v>
      </c>
      <c r="I5" s="50" t="s">
        <v>53</v>
      </c>
      <c r="J5" s="50" t="s">
        <v>65</v>
      </c>
      <c r="K5" s="50" t="s">
        <v>107</v>
      </c>
      <c r="L5" s="50" t="s">
        <v>76</v>
      </c>
      <c r="M5" s="50" t="s">
        <v>54</v>
      </c>
      <c r="N5" s="50" t="s">
        <v>108</v>
      </c>
      <c r="O5" s="51" t="s">
        <v>74</v>
      </c>
      <c r="P5" s="51" t="s">
        <v>33</v>
      </c>
      <c r="Q5" s="51" t="s">
        <v>109</v>
      </c>
      <c r="R5" s="51" t="s">
        <v>110</v>
      </c>
      <c r="S5" s="51" t="s">
        <v>111</v>
      </c>
      <c r="T5" s="51" t="s">
        <v>112</v>
      </c>
      <c r="U5" s="51" t="s">
        <v>57</v>
      </c>
      <c r="V5" s="3"/>
      <c r="W5" s="3"/>
      <c r="X5" s="3"/>
      <c r="Y5" s="3"/>
      <c r="Z5" s="3"/>
      <c r="AA5" s="3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25">
      <c r="A6" s="48" t="s">
        <v>28</v>
      </c>
      <c r="B6" s="49" t="s">
        <v>58</v>
      </c>
      <c r="C6" s="49" t="s">
        <v>95</v>
      </c>
      <c r="D6" s="49" t="s">
        <v>73</v>
      </c>
      <c r="E6" s="49" t="s">
        <v>69</v>
      </c>
      <c r="F6" s="49" t="s">
        <v>113</v>
      </c>
      <c r="G6" s="49" t="s">
        <v>41</v>
      </c>
      <c r="H6" s="49" t="s">
        <v>114</v>
      </c>
      <c r="I6" s="50" t="s">
        <v>66</v>
      </c>
      <c r="J6" s="50" t="s">
        <v>115</v>
      </c>
      <c r="K6" s="50" t="s">
        <v>43</v>
      </c>
      <c r="L6" s="50" t="s">
        <v>116</v>
      </c>
      <c r="M6" s="50" t="s">
        <v>71</v>
      </c>
      <c r="N6" s="50" t="s">
        <v>117</v>
      </c>
      <c r="O6" s="51" t="s">
        <v>118</v>
      </c>
      <c r="P6" s="51" t="s">
        <v>84</v>
      </c>
      <c r="Q6" s="51" t="s">
        <v>77</v>
      </c>
      <c r="R6" s="51" t="s">
        <v>47</v>
      </c>
      <c r="S6" s="51" t="s">
        <v>34</v>
      </c>
      <c r="T6" s="51" t="s">
        <v>119</v>
      </c>
      <c r="U6" s="51" t="s">
        <v>120</v>
      </c>
      <c r="V6" s="3"/>
      <c r="W6" s="3"/>
      <c r="X6" s="3"/>
      <c r="Y6" s="3"/>
      <c r="Z6" s="3"/>
      <c r="AA6" s="3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25">
      <c r="A7" s="48" t="s">
        <v>29</v>
      </c>
      <c r="B7" s="49" t="s">
        <v>121</v>
      </c>
      <c r="C7" s="49" t="s">
        <v>79</v>
      </c>
      <c r="D7" s="49" t="s">
        <v>39</v>
      </c>
      <c r="E7" s="49" t="s">
        <v>122</v>
      </c>
      <c r="F7" s="49" t="s">
        <v>123</v>
      </c>
      <c r="G7" s="49" t="s">
        <v>50</v>
      </c>
      <c r="H7" s="49" t="s">
        <v>85</v>
      </c>
      <c r="I7" s="50" t="s">
        <v>68</v>
      </c>
      <c r="J7" s="50" t="s">
        <v>124</v>
      </c>
      <c r="K7" s="50" t="s">
        <v>93</v>
      </c>
      <c r="L7" s="50" t="s">
        <v>125</v>
      </c>
      <c r="M7" s="50" t="s">
        <v>126</v>
      </c>
      <c r="N7" s="50" t="s">
        <v>64</v>
      </c>
      <c r="O7" s="51" t="s">
        <v>127</v>
      </c>
      <c r="P7" s="51" t="s">
        <v>128</v>
      </c>
      <c r="Q7" s="51" t="s">
        <v>59</v>
      </c>
      <c r="R7" s="51" t="s">
        <v>129</v>
      </c>
      <c r="S7" s="51" t="s">
        <v>96</v>
      </c>
      <c r="T7" s="51" t="s">
        <v>98</v>
      </c>
      <c r="U7" s="51" t="s">
        <v>130</v>
      </c>
      <c r="V7" s="3"/>
      <c r="W7" s="3"/>
      <c r="X7" s="3"/>
      <c r="Y7" s="3"/>
      <c r="Z7" s="3"/>
      <c r="AA7" s="3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25">
      <c r="A8" s="48" t="s">
        <v>30</v>
      </c>
      <c r="B8" s="49" t="s">
        <v>51</v>
      </c>
      <c r="C8" s="49" t="s">
        <v>78</v>
      </c>
      <c r="D8" s="49" t="s">
        <v>131</v>
      </c>
      <c r="E8" s="49" t="s">
        <v>89</v>
      </c>
      <c r="F8" s="49" t="s">
        <v>92</v>
      </c>
      <c r="G8" s="49" t="s">
        <v>90</v>
      </c>
      <c r="H8" s="49" t="s">
        <v>86</v>
      </c>
      <c r="I8" s="50" t="s">
        <v>132</v>
      </c>
      <c r="J8" s="50" t="s">
        <v>100</v>
      </c>
      <c r="K8" s="50" t="s">
        <v>55</v>
      </c>
      <c r="L8" s="50" t="s">
        <v>133</v>
      </c>
      <c r="M8" s="50" t="s">
        <v>46</v>
      </c>
      <c r="N8" s="50" t="s">
        <v>75</v>
      </c>
      <c r="O8" s="51" t="s">
        <v>134</v>
      </c>
      <c r="P8" s="51" t="s">
        <v>102</v>
      </c>
      <c r="Q8" s="51" t="s">
        <v>135</v>
      </c>
      <c r="R8" s="51" t="s">
        <v>36</v>
      </c>
      <c r="S8" s="51" t="s">
        <v>62</v>
      </c>
      <c r="T8" s="51" t="s">
        <v>136</v>
      </c>
      <c r="U8" s="51" t="s">
        <v>137</v>
      </c>
      <c r="V8" s="3"/>
      <c r="W8" s="3"/>
      <c r="X8" s="3"/>
      <c r="Y8" s="3"/>
      <c r="Z8" s="3"/>
      <c r="AA8" s="3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25">
      <c r="A9" s="48" t="s">
        <v>31</v>
      </c>
      <c r="B9" s="49" t="s">
        <v>61</v>
      </c>
      <c r="C9" s="49" t="s">
        <v>67</v>
      </c>
      <c r="D9" s="49" t="s">
        <v>70</v>
      </c>
      <c r="E9" s="49" t="s">
        <v>42</v>
      </c>
      <c r="F9" s="49" t="s">
        <v>38</v>
      </c>
      <c r="G9" s="49" t="s">
        <v>101</v>
      </c>
      <c r="H9" s="49" t="s">
        <v>138</v>
      </c>
      <c r="I9" s="50" t="s">
        <v>139</v>
      </c>
      <c r="J9" s="50" t="s">
        <v>140</v>
      </c>
      <c r="K9" s="50" t="s">
        <v>72</v>
      </c>
      <c r="L9" s="50" t="s">
        <v>141</v>
      </c>
      <c r="M9" s="50" t="s">
        <v>99</v>
      </c>
      <c r="N9" s="50" t="s">
        <v>40</v>
      </c>
      <c r="O9" s="51" t="s">
        <v>80</v>
      </c>
      <c r="P9" s="51" t="s">
        <v>97</v>
      </c>
      <c r="Q9" s="51" t="s">
        <v>142</v>
      </c>
      <c r="R9" s="51" t="s">
        <v>82</v>
      </c>
      <c r="S9" s="51" t="s">
        <v>87</v>
      </c>
      <c r="T9" s="51" t="s">
        <v>143</v>
      </c>
      <c r="U9" s="51" t="s">
        <v>60</v>
      </c>
      <c r="V9" s="3"/>
      <c r="W9" s="3"/>
      <c r="X9" s="3"/>
      <c r="Y9" s="3"/>
      <c r="Z9" s="3"/>
      <c r="AA9" s="3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25">
      <c r="A10" s="48" t="s">
        <v>32</v>
      </c>
      <c r="B10" s="49" t="s">
        <v>144</v>
      </c>
      <c r="C10" s="49" t="s">
        <v>49</v>
      </c>
      <c r="D10" s="49" t="s">
        <v>48</v>
      </c>
      <c r="E10" s="49" t="s">
        <v>44</v>
      </c>
      <c r="F10" s="49" t="s">
        <v>94</v>
      </c>
      <c r="G10" s="49" t="s">
        <v>83</v>
      </c>
      <c r="H10" s="49" t="s">
        <v>145</v>
      </c>
      <c r="I10" s="50" t="s">
        <v>37</v>
      </c>
      <c r="J10" s="50" t="s">
        <v>52</v>
      </c>
      <c r="K10" s="50" t="s">
        <v>146</v>
      </c>
      <c r="L10" s="50" t="s">
        <v>147</v>
      </c>
      <c r="M10" s="50" t="s">
        <v>148</v>
      </c>
      <c r="N10" s="50" t="s">
        <v>149</v>
      </c>
      <c r="O10" s="51" t="s">
        <v>150</v>
      </c>
      <c r="P10" s="51" t="s">
        <v>151</v>
      </c>
      <c r="Q10" s="51" t="s">
        <v>152</v>
      </c>
      <c r="R10" s="51" t="s">
        <v>35</v>
      </c>
      <c r="S10" s="51" t="s">
        <v>56</v>
      </c>
      <c r="T10" s="51" t="s">
        <v>45</v>
      </c>
      <c r="U10" s="51" t="s">
        <v>88</v>
      </c>
      <c r="V10" s="3"/>
      <c r="W10" s="3"/>
      <c r="X10" s="3"/>
      <c r="Y10" s="3"/>
      <c r="Z10" s="3"/>
      <c r="AA10" s="3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25">
      <c r="A11" s="4"/>
      <c r="B11" s="3"/>
      <c r="C11" s="3"/>
      <c r="D11" s="3"/>
      <c r="E11" s="3"/>
      <c r="F11" s="3"/>
      <c r="G11" s="3"/>
      <c r="H11" s="3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50" x14ac:dyDescent="0.25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50" x14ac:dyDescent="0.25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50" x14ac:dyDescent="0.25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50" x14ac:dyDescent="0.2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50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spans="1:27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spans="1:27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spans="1:27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</sheetData>
  <mergeCells count="2">
    <mergeCell ref="A1:I1"/>
    <mergeCell ref="A2:D2"/>
  </mergeCells>
  <conditionalFormatting sqref="A10">
    <cfRule type="notContainsBlanks" dxfId="5" priority="1" stopIfTrue="1">
      <formula>LEN(TRIM(A10))&gt;0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>
              <from>
                <xdr:col>4</xdr:col>
                <xdr:colOff>19050</xdr:colOff>
                <xdr:row>1</xdr:row>
                <xdr:rowOff>19050</xdr:rowOff>
              </from>
              <to>
                <xdr:col>4</xdr:col>
                <xdr:colOff>771525</xdr:colOff>
                <xdr:row>1</xdr:row>
                <xdr:rowOff>352425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7</xdr:col>
                <xdr:colOff>104775</xdr:colOff>
                <xdr:row>1</xdr:row>
                <xdr:rowOff>19050</xdr:rowOff>
              </from>
              <to>
                <xdr:col>7</xdr:col>
                <xdr:colOff>781050</xdr:colOff>
                <xdr:row>1</xdr:row>
                <xdr:rowOff>333375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9" r:id="rId8" name="CommandButton1">
          <controlPr defaultSize="0" autoLine="0" r:id="rId9">
            <anchor moveWithCells="1">
              <from>
                <xdr:col>6</xdr:col>
                <xdr:colOff>76200</xdr:colOff>
                <xdr:row>1</xdr:row>
                <xdr:rowOff>28575</xdr:rowOff>
              </from>
              <to>
                <xdr:col>6</xdr:col>
                <xdr:colOff>752475</xdr:colOff>
                <xdr:row>1</xdr:row>
                <xdr:rowOff>342900</xdr:rowOff>
              </to>
            </anchor>
          </controlPr>
        </control>
      </mc:Choice>
      <mc:Fallback>
        <control shapeId="1029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C41"/>
  <sheetViews>
    <sheetView zoomScale="160" zoomScaleNormal="160" workbookViewId="0">
      <selection activeCell="C20" sqref="C1:C1048576"/>
    </sheetView>
  </sheetViews>
  <sheetFormatPr defaultColWidth="11.42578125" defaultRowHeight="15" x14ac:dyDescent="0.25"/>
  <cols>
    <col min="1" max="1" width="3" style="6" bestFit="1" customWidth="1"/>
    <col min="2" max="2" width="39" style="7" customWidth="1"/>
    <col min="3" max="3" width="4.140625" style="6" hidden="1" customWidth="1"/>
    <col min="4" max="16384" width="11.42578125" style="6"/>
  </cols>
  <sheetData>
    <row r="1" spans="1:3" ht="15.75" thickBot="1" x14ac:dyDescent="0.3">
      <c r="A1" s="38" t="s">
        <v>2</v>
      </c>
      <c r="B1" s="39"/>
    </row>
    <row r="2" spans="1:3" x14ac:dyDescent="0.25">
      <c r="A2" s="10">
        <v>1</v>
      </c>
      <c r="B2" s="26"/>
      <c r="C2" s="6" t="str">
        <f>IF(B2="","",A2)</f>
        <v/>
      </c>
    </row>
    <row r="3" spans="1:3" x14ac:dyDescent="0.25">
      <c r="A3" s="9">
        <v>2</v>
      </c>
      <c r="B3" s="27"/>
      <c r="C3" s="6" t="str">
        <f t="shared" ref="C3:C41" si="0">IF(B3="","",A3)</f>
        <v/>
      </c>
    </row>
    <row r="4" spans="1:3" x14ac:dyDescent="0.25">
      <c r="A4" s="9">
        <v>3</v>
      </c>
      <c r="B4" s="27"/>
      <c r="C4" s="6" t="str">
        <f t="shared" si="0"/>
        <v/>
      </c>
    </row>
    <row r="5" spans="1:3" x14ac:dyDescent="0.25">
      <c r="A5" s="9">
        <v>4</v>
      </c>
      <c r="B5" s="27"/>
      <c r="C5" s="6" t="str">
        <f t="shared" si="0"/>
        <v/>
      </c>
    </row>
    <row r="6" spans="1:3" x14ac:dyDescent="0.25">
      <c r="A6" s="9">
        <v>5</v>
      </c>
      <c r="B6" s="27"/>
      <c r="C6" s="6" t="str">
        <f t="shared" si="0"/>
        <v/>
      </c>
    </row>
    <row r="7" spans="1:3" x14ac:dyDescent="0.25">
      <c r="A7" s="9">
        <v>6</v>
      </c>
      <c r="B7" s="27"/>
      <c r="C7" s="6" t="str">
        <f t="shared" si="0"/>
        <v/>
      </c>
    </row>
    <row r="8" spans="1:3" x14ac:dyDescent="0.25">
      <c r="A8" s="9">
        <v>7</v>
      </c>
      <c r="B8" s="27"/>
      <c r="C8" s="6" t="str">
        <f t="shared" si="0"/>
        <v/>
      </c>
    </row>
    <row r="9" spans="1:3" x14ac:dyDescent="0.25">
      <c r="A9" s="9">
        <v>8</v>
      </c>
      <c r="B9" s="27"/>
      <c r="C9" s="6" t="str">
        <f t="shared" si="0"/>
        <v/>
      </c>
    </row>
    <row r="10" spans="1:3" x14ac:dyDescent="0.25">
      <c r="A10" s="9">
        <v>9</v>
      </c>
      <c r="B10" s="27"/>
      <c r="C10" s="6" t="str">
        <f t="shared" si="0"/>
        <v/>
      </c>
    </row>
    <row r="11" spans="1:3" x14ac:dyDescent="0.25">
      <c r="A11" s="9">
        <v>10</v>
      </c>
      <c r="B11" s="27"/>
      <c r="C11" s="6" t="str">
        <f t="shared" si="0"/>
        <v/>
      </c>
    </row>
    <row r="12" spans="1:3" x14ac:dyDescent="0.25">
      <c r="A12" s="9">
        <v>11</v>
      </c>
      <c r="B12" s="27"/>
      <c r="C12" s="6" t="str">
        <f t="shared" si="0"/>
        <v/>
      </c>
    </row>
    <row r="13" spans="1:3" x14ac:dyDescent="0.25">
      <c r="A13" s="9">
        <v>12</v>
      </c>
      <c r="B13" s="27"/>
      <c r="C13" s="6" t="str">
        <f t="shared" si="0"/>
        <v/>
      </c>
    </row>
    <row r="14" spans="1:3" x14ac:dyDescent="0.25">
      <c r="A14" s="9">
        <v>13</v>
      </c>
      <c r="B14" s="27"/>
      <c r="C14" s="6" t="str">
        <f t="shared" si="0"/>
        <v/>
      </c>
    </row>
    <row r="15" spans="1:3" x14ac:dyDescent="0.25">
      <c r="A15" s="9">
        <v>14</v>
      </c>
      <c r="B15" s="27"/>
      <c r="C15" s="6" t="str">
        <f t="shared" si="0"/>
        <v/>
      </c>
    </row>
    <row r="16" spans="1:3" x14ac:dyDescent="0.25">
      <c r="A16" s="9">
        <v>15</v>
      </c>
      <c r="B16" s="27"/>
      <c r="C16" s="6" t="str">
        <f t="shared" si="0"/>
        <v/>
      </c>
    </row>
    <row r="17" spans="1:3" x14ac:dyDescent="0.25">
      <c r="A17" s="9">
        <v>16</v>
      </c>
      <c r="B17" s="27"/>
      <c r="C17" s="6" t="str">
        <f t="shared" si="0"/>
        <v/>
      </c>
    </row>
    <row r="18" spans="1:3" x14ac:dyDescent="0.25">
      <c r="A18" s="9">
        <v>17</v>
      </c>
      <c r="B18" s="27"/>
      <c r="C18" s="6" t="str">
        <f t="shared" si="0"/>
        <v/>
      </c>
    </row>
    <row r="19" spans="1:3" x14ac:dyDescent="0.25">
      <c r="A19" s="9">
        <v>18</v>
      </c>
      <c r="B19" s="27"/>
      <c r="C19" s="6" t="str">
        <f t="shared" si="0"/>
        <v/>
      </c>
    </row>
    <row r="20" spans="1:3" x14ac:dyDescent="0.25">
      <c r="A20" s="9">
        <v>19</v>
      </c>
      <c r="B20" s="27"/>
      <c r="C20" s="6" t="str">
        <f t="shared" si="0"/>
        <v/>
      </c>
    </row>
    <row r="21" spans="1:3" x14ac:dyDescent="0.25">
      <c r="A21" s="9">
        <v>20</v>
      </c>
      <c r="B21" s="27"/>
      <c r="C21" s="6" t="str">
        <f t="shared" si="0"/>
        <v/>
      </c>
    </row>
    <row r="22" spans="1:3" x14ac:dyDescent="0.25">
      <c r="A22" s="9">
        <v>21</v>
      </c>
      <c r="B22" s="27"/>
      <c r="C22" s="6" t="str">
        <f t="shared" si="0"/>
        <v/>
      </c>
    </row>
    <row r="23" spans="1:3" x14ac:dyDescent="0.25">
      <c r="A23" s="9">
        <v>22</v>
      </c>
      <c r="B23" s="8"/>
      <c r="C23" s="6" t="str">
        <f t="shared" si="0"/>
        <v/>
      </c>
    </row>
    <row r="24" spans="1:3" x14ac:dyDescent="0.25">
      <c r="A24" s="9">
        <v>23</v>
      </c>
      <c r="B24" s="8"/>
      <c r="C24" s="6" t="str">
        <f t="shared" si="0"/>
        <v/>
      </c>
    </row>
    <row r="25" spans="1:3" x14ac:dyDescent="0.25">
      <c r="A25" s="9">
        <v>24</v>
      </c>
      <c r="B25" s="8"/>
      <c r="C25" s="6" t="str">
        <f t="shared" si="0"/>
        <v/>
      </c>
    </row>
    <row r="26" spans="1:3" x14ac:dyDescent="0.25">
      <c r="A26" s="9">
        <v>25</v>
      </c>
      <c r="B26" s="8"/>
      <c r="C26" s="6" t="str">
        <f t="shared" si="0"/>
        <v/>
      </c>
    </row>
    <row r="27" spans="1:3" x14ac:dyDescent="0.25">
      <c r="A27" s="9">
        <v>26</v>
      </c>
      <c r="B27" s="8"/>
      <c r="C27" s="6" t="str">
        <f t="shared" si="0"/>
        <v/>
      </c>
    </row>
    <row r="28" spans="1:3" x14ac:dyDescent="0.25">
      <c r="A28" s="9">
        <v>27</v>
      </c>
      <c r="B28" s="8"/>
      <c r="C28" s="6" t="str">
        <f t="shared" si="0"/>
        <v/>
      </c>
    </row>
    <row r="29" spans="1:3" x14ac:dyDescent="0.25">
      <c r="A29" s="9">
        <v>28</v>
      </c>
      <c r="B29" s="8"/>
      <c r="C29" s="6" t="str">
        <f t="shared" si="0"/>
        <v/>
      </c>
    </row>
    <row r="30" spans="1:3" x14ac:dyDescent="0.25">
      <c r="A30" s="9">
        <v>29</v>
      </c>
      <c r="B30" s="8"/>
      <c r="C30" s="6" t="str">
        <f t="shared" si="0"/>
        <v/>
      </c>
    </row>
    <row r="31" spans="1:3" x14ac:dyDescent="0.25">
      <c r="A31" s="9">
        <v>30</v>
      </c>
      <c r="B31" s="8"/>
      <c r="C31" s="6" t="str">
        <f t="shared" si="0"/>
        <v/>
      </c>
    </row>
    <row r="32" spans="1:3" x14ac:dyDescent="0.25">
      <c r="A32" s="9">
        <v>31</v>
      </c>
      <c r="B32" s="8"/>
      <c r="C32" s="6" t="str">
        <f t="shared" si="0"/>
        <v/>
      </c>
    </row>
    <row r="33" spans="1:3" x14ac:dyDescent="0.25">
      <c r="A33" s="9">
        <v>32</v>
      </c>
      <c r="B33" s="8"/>
      <c r="C33" s="6" t="str">
        <f t="shared" si="0"/>
        <v/>
      </c>
    </row>
    <row r="34" spans="1:3" x14ac:dyDescent="0.25">
      <c r="A34" s="9">
        <v>33</v>
      </c>
      <c r="B34" s="8"/>
      <c r="C34" s="6" t="str">
        <f t="shared" si="0"/>
        <v/>
      </c>
    </row>
    <row r="35" spans="1:3" x14ac:dyDescent="0.25">
      <c r="A35" s="9">
        <v>34</v>
      </c>
      <c r="B35" s="8"/>
      <c r="C35" s="6" t="str">
        <f t="shared" si="0"/>
        <v/>
      </c>
    </row>
    <row r="36" spans="1:3" x14ac:dyDescent="0.25">
      <c r="A36" s="9">
        <v>35</v>
      </c>
      <c r="B36" s="8"/>
      <c r="C36" s="6" t="str">
        <f t="shared" si="0"/>
        <v/>
      </c>
    </row>
    <row r="37" spans="1:3" x14ac:dyDescent="0.25">
      <c r="A37" s="9">
        <v>36</v>
      </c>
      <c r="B37" s="8"/>
      <c r="C37" s="6" t="str">
        <f t="shared" si="0"/>
        <v/>
      </c>
    </row>
    <row r="38" spans="1:3" x14ac:dyDescent="0.25">
      <c r="A38" s="9">
        <v>37</v>
      </c>
      <c r="B38" s="8"/>
      <c r="C38" s="6" t="str">
        <f t="shared" si="0"/>
        <v/>
      </c>
    </row>
    <row r="39" spans="1:3" x14ac:dyDescent="0.25">
      <c r="A39" s="9">
        <v>38</v>
      </c>
      <c r="B39" s="8"/>
      <c r="C39" s="6" t="str">
        <f t="shared" si="0"/>
        <v/>
      </c>
    </row>
    <row r="40" spans="1:3" x14ac:dyDescent="0.25">
      <c r="A40" s="9">
        <v>39</v>
      </c>
      <c r="B40" s="8"/>
      <c r="C40" s="6" t="str">
        <f t="shared" si="0"/>
        <v/>
      </c>
    </row>
    <row r="41" spans="1:3" x14ac:dyDescent="0.25">
      <c r="A41" s="9">
        <v>40</v>
      </c>
      <c r="B41" s="8"/>
      <c r="C41" s="6" t="str">
        <f t="shared" si="0"/>
        <v/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Z42"/>
  <sheetViews>
    <sheetView workbookViewId="0">
      <selection activeCell="D5" sqref="D5"/>
    </sheetView>
  </sheetViews>
  <sheetFormatPr defaultColWidth="11.42578125" defaultRowHeight="15" x14ac:dyDescent="0.25"/>
  <cols>
    <col min="1" max="1" width="11.42578125" style="7"/>
    <col min="2" max="2" width="45.7109375" style="7" customWidth="1"/>
    <col min="3" max="3" width="12.5703125" style="6" bestFit="1" customWidth="1"/>
    <col min="4" max="4" width="11.42578125" style="6"/>
    <col min="5" max="5" width="12.5703125" style="6" bestFit="1" customWidth="1"/>
    <col min="6" max="6" width="11.42578125" style="6"/>
    <col min="7" max="7" width="12.5703125" style="6" bestFit="1" customWidth="1"/>
    <col min="8" max="8" width="11.42578125" style="6"/>
    <col min="9" max="9" width="12.5703125" style="6" bestFit="1" customWidth="1"/>
    <col min="10" max="10" width="11.42578125" style="6"/>
    <col min="11" max="11" width="12.5703125" style="6" bestFit="1" customWidth="1"/>
    <col min="12" max="12" width="11.42578125" style="6"/>
    <col min="13" max="13" width="12.5703125" style="6" bestFit="1" customWidth="1"/>
    <col min="14" max="14" width="11.42578125" style="6"/>
    <col min="15" max="15" width="12.7109375" style="11" bestFit="1" customWidth="1"/>
    <col min="16" max="16" width="14" style="11" bestFit="1" customWidth="1"/>
    <col min="17" max="20" width="11.42578125" style="6"/>
    <col min="21" max="21" width="15.28515625" style="6" bestFit="1" customWidth="1"/>
    <col min="22" max="25" width="11.42578125" style="6"/>
    <col min="26" max="26" width="11.42578125" style="6" hidden="1" customWidth="1"/>
    <col min="27" max="16384" width="11.42578125" style="6"/>
  </cols>
  <sheetData>
    <row r="1" spans="1:26" s="12" customFormat="1" ht="24" thickBot="1" x14ac:dyDescent="0.4">
      <c r="A1" s="20"/>
      <c r="B1" s="20"/>
      <c r="C1" s="42" t="s">
        <v>12</v>
      </c>
      <c r="D1" s="42"/>
      <c r="E1" s="42" t="s">
        <v>11</v>
      </c>
      <c r="F1" s="42"/>
      <c r="G1" s="42" t="s">
        <v>10</v>
      </c>
      <c r="H1" s="42"/>
      <c r="I1" s="42" t="s">
        <v>9</v>
      </c>
      <c r="J1" s="42"/>
      <c r="K1" s="42" t="s">
        <v>8</v>
      </c>
      <c r="L1" s="42"/>
      <c r="M1" s="43" t="s">
        <v>7</v>
      </c>
      <c r="N1" s="44"/>
      <c r="O1" s="40" t="s">
        <v>6</v>
      </c>
      <c r="P1" s="41"/>
    </row>
    <row r="2" spans="1:26" s="12" customFormat="1" ht="24" thickBot="1" x14ac:dyDescent="0.4">
      <c r="A2" s="20" t="s">
        <v>2</v>
      </c>
      <c r="B2" s="20" t="s">
        <v>5</v>
      </c>
      <c r="C2" s="20" t="s">
        <v>4</v>
      </c>
      <c r="D2" s="20" t="s">
        <v>3</v>
      </c>
      <c r="E2" s="20" t="s">
        <v>4</v>
      </c>
      <c r="F2" s="20" t="s">
        <v>3</v>
      </c>
      <c r="G2" s="20" t="s">
        <v>4</v>
      </c>
      <c r="H2" s="20" t="s">
        <v>3</v>
      </c>
      <c r="I2" s="20" t="s">
        <v>4</v>
      </c>
      <c r="J2" s="20" t="s">
        <v>3</v>
      </c>
      <c r="K2" s="20" t="s">
        <v>4</v>
      </c>
      <c r="L2" s="20" t="s">
        <v>3</v>
      </c>
      <c r="M2" s="20" t="s">
        <v>4</v>
      </c>
      <c r="N2" s="19" t="s">
        <v>3</v>
      </c>
      <c r="O2" s="18" t="s">
        <v>4</v>
      </c>
      <c r="P2" s="18" t="s">
        <v>3</v>
      </c>
    </row>
    <row r="3" spans="1:26" s="12" customFormat="1" ht="23.25" x14ac:dyDescent="0.35">
      <c r="A3" s="15">
        <v>1</v>
      </c>
      <c r="B3" s="15" t="str">
        <f>IF(VLOOKUP(Points!A3,Equipes!A2:B36,2,FALSE)="","",VLOOKUP(Points!A3,Equipes!A2:B36,2,FALSE))</f>
        <v/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3"/>
      <c r="O3" s="17" t="str">
        <f>IF(B3="","",SUM(IF(C3="Chap",0,C3),IF(E3="chap",0,E3),IF(G3="chap",0,G3),IF(I3="chap",0,I3),IF(K3="chap",0,K3),IF(M3="chap",0,M3)))</f>
        <v/>
      </c>
      <c r="P3" s="16" t="str">
        <f>IF(B3="","",+D3+F3+H3+J3+L3+N3)</f>
        <v/>
      </c>
    </row>
    <row r="4" spans="1:26" s="12" customFormat="1" ht="23.25" x14ac:dyDescent="0.35">
      <c r="A4" s="15">
        <v>2</v>
      </c>
      <c r="B4" s="15" t="str">
        <f>IF(VLOOKUP(Points!A4,Equipes!A3:B37,2,FALSE)="","",VLOOKUP(Points!A4,Equipes!A3:B37,2,FALSE))</f>
        <v/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3"/>
      <c r="O4" s="17" t="str">
        <f t="shared" ref="O4:O42" si="0">IF(B4="","",SUM(IF(C4="Chap",0,C4),IF(E4="chap",0,E4),IF(G4="chap",0,G4),IF(I4="chap",0,I4),IF(K4="chap",0,K4),IF(M4="chap",0,M4)))</f>
        <v/>
      </c>
      <c r="P4" s="16" t="str">
        <f t="shared" ref="P4:P42" si="1">IF(B4="","",+D4+F4+H4+J4+L4+N4)</f>
        <v/>
      </c>
      <c r="Z4" s="12">
        <v>1</v>
      </c>
    </row>
    <row r="5" spans="1:26" s="12" customFormat="1" ht="23.25" x14ac:dyDescent="0.35">
      <c r="A5" s="15">
        <v>3</v>
      </c>
      <c r="B5" s="15" t="str">
        <f>IF(VLOOKUP(Points!A5,Equipes!A4:B38,2,FALSE)="","",VLOOKUP(Points!A5,Equipes!A4:B38,2,FALSE))</f>
        <v/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3"/>
      <c r="O5" s="17" t="str">
        <f t="shared" si="0"/>
        <v/>
      </c>
      <c r="P5" s="16" t="str">
        <f t="shared" si="1"/>
        <v/>
      </c>
      <c r="Z5" s="12">
        <v>0</v>
      </c>
    </row>
    <row r="6" spans="1:26" s="12" customFormat="1" ht="23.25" x14ac:dyDescent="0.35">
      <c r="A6" s="15">
        <v>4</v>
      </c>
      <c r="B6" s="15" t="str">
        <f>IF(VLOOKUP(Points!A6,Equipes!A5:B39,2,FALSE)="","",VLOOKUP(Points!A6,Equipes!A5:B39,2,FALSE))</f>
        <v/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3"/>
      <c r="O6" s="17" t="str">
        <f t="shared" si="0"/>
        <v/>
      </c>
      <c r="P6" s="16" t="str">
        <f t="shared" si="1"/>
        <v/>
      </c>
      <c r="Z6" s="28" t="s">
        <v>24</v>
      </c>
    </row>
    <row r="7" spans="1:26" s="12" customFormat="1" ht="23.25" x14ac:dyDescent="0.35">
      <c r="A7" s="15">
        <v>5</v>
      </c>
      <c r="B7" s="15" t="str">
        <f>IF(VLOOKUP(Points!A7,Equipes!A6:B40,2,FALSE)="","",VLOOKUP(Points!A7,Equipes!A6:B40,2,FALSE))</f>
        <v/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3"/>
      <c r="O7" s="17" t="str">
        <f t="shared" si="0"/>
        <v/>
      </c>
      <c r="P7" s="16" t="str">
        <f t="shared" si="1"/>
        <v/>
      </c>
    </row>
    <row r="8" spans="1:26" s="12" customFormat="1" ht="23.25" x14ac:dyDescent="0.35">
      <c r="A8" s="15">
        <v>6</v>
      </c>
      <c r="B8" s="15" t="str">
        <f>IF(VLOOKUP(Points!A8,Equipes!A7:B41,2,FALSE)="","",VLOOKUP(Points!A8,Equipes!A7:B41,2,FALSE))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3"/>
      <c r="O8" s="17" t="str">
        <f t="shared" si="0"/>
        <v/>
      </c>
      <c r="P8" s="16" t="str">
        <f t="shared" si="1"/>
        <v/>
      </c>
    </row>
    <row r="9" spans="1:26" s="12" customFormat="1" ht="23.25" x14ac:dyDescent="0.35">
      <c r="A9" s="15">
        <v>7</v>
      </c>
      <c r="B9" s="15" t="str">
        <f>IF(VLOOKUP(Points!A9,Equipes!A8:B42,2,FALSE)="","",VLOOKUP(Points!A9,Equipes!A8:B42,2,FALSE))</f>
        <v/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17" t="str">
        <f t="shared" si="0"/>
        <v/>
      </c>
      <c r="P9" s="16" t="str">
        <f t="shared" si="1"/>
        <v/>
      </c>
    </row>
    <row r="10" spans="1:26" s="12" customFormat="1" ht="23.25" x14ac:dyDescent="0.35">
      <c r="A10" s="15">
        <v>8</v>
      </c>
      <c r="B10" s="15" t="str">
        <f>IF(VLOOKUP(Points!A10,Equipes!A9:B43,2,FALSE)="","",VLOOKUP(Points!A10,Equipes!A9:B43,2,FALSE))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3"/>
      <c r="O10" s="17" t="str">
        <f t="shared" si="0"/>
        <v/>
      </c>
      <c r="P10" s="16" t="str">
        <f t="shared" si="1"/>
        <v/>
      </c>
    </row>
    <row r="11" spans="1:26" s="12" customFormat="1" ht="23.25" x14ac:dyDescent="0.35">
      <c r="A11" s="15">
        <v>9</v>
      </c>
      <c r="B11" s="15" t="str">
        <f>IF(VLOOKUP(Points!A11,Equipes!A10:B44,2,FALSE)="","",VLOOKUP(Points!A11,Equipes!A10:B44,2,FALSE))</f>
        <v/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3"/>
      <c r="O11" s="17" t="str">
        <f t="shared" si="0"/>
        <v/>
      </c>
      <c r="P11" s="16" t="str">
        <f t="shared" si="1"/>
        <v/>
      </c>
    </row>
    <row r="12" spans="1:26" s="12" customFormat="1" ht="23.25" x14ac:dyDescent="0.35">
      <c r="A12" s="15">
        <v>10</v>
      </c>
      <c r="B12" s="15" t="str">
        <f>IF(VLOOKUP(Points!A12,Equipes!A11:B45,2,FALSE)="","",VLOOKUP(Points!A12,Equipes!A11:B45,2,FALSE))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3"/>
      <c r="O12" s="17" t="str">
        <f t="shared" si="0"/>
        <v/>
      </c>
      <c r="P12" s="16" t="str">
        <f t="shared" si="1"/>
        <v/>
      </c>
    </row>
    <row r="13" spans="1:26" s="12" customFormat="1" ht="23.25" x14ac:dyDescent="0.35">
      <c r="A13" s="15">
        <v>11</v>
      </c>
      <c r="B13" s="15" t="str">
        <f>IF(VLOOKUP(Points!A13,Equipes!A12:B46,2,FALSE)="","",VLOOKUP(Points!A13,Equipes!A12:B46,2,FALSE))</f>
        <v/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  <c r="O13" s="17" t="str">
        <f t="shared" si="0"/>
        <v/>
      </c>
      <c r="P13" s="16" t="str">
        <f t="shared" si="1"/>
        <v/>
      </c>
    </row>
    <row r="14" spans="1:26" s="12" customFormat="1" ht="23.25" x14ac:dyDescent="0.35">
      <c r="A14" s="15">
        <v>12</v>
      </c>
      <c r="B14" s="15" t="str">
        <f>IF(VLOOKUP(Points!A14,Equipes!A13:B47,2,FALSE)="","",VLOOKUP(Points!A14,Equipes!A13:B47,2,FALSE))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3"/>
      <c r="O14" s="17" t="str">
        <f t="shared" si="0"/>
        <v/>
      </c>
      <c r="P14" s="16" t="str">
        <f t="shared" si="1"/>
        <v/>
      </c>
    </row>
    <row r="15" spans="1:26" s="12" customFormat="1" ht="23.25" x14ac:dyDescent="0.35">
      <c r="A15" s="15">
        <v>13</v>
      </c>
      <c r="B15" s="15" t="str">
        <f>IF(VLOOKUP(Points!A15,Equipes!A14:B48,2,FALSE)="","",VLOOKUP(Points!A15,Equipes!A14:B48,2,FALSE))</f>
        <v/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3"/>
      <c r="O15" s="17" t="str">
        <f t="shared" si="0"/>
        <v/>
      </c>
      <c r="P15" s="16" t="str">
        <f t="shared" si="1"/>
        <v/>
      </c>
    </row>
    <row r="16" spans="1:26" s="12" customFormat="1" ht="23.25" x14ac:dyDescent="0.35">
      <c r="A16" s="15">
        <v>14</v>
      </c>
      <c r="B16" s="15" t="str">
        <f>IF(VLOOKUP(Points!A16,Equipes!A15:B49,2,FALSE)="","",VLOOKUP(Points!A16,Equipes!A15:B49,2,FALSE))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  <c r="O16" s="17" t="str">
        <f t="shared" si="0"/>
        <v/>
      </c>
      <c r="P16" s="16" t="str">
        <f t="shared" si="1"/>
        <v/>
      </c>
    </row>
    <row r="17" spans="1:16" s="12" customFormat="1" ht="23.25" x14ac:dyDescent="0.35">
      <c r="A17" s="15">
        <v>15</v>
      </c>
      <c r="B17" s="15" t="str">
        <f>IF(VLOOKUP(Points!A17,Equipes!A16:B50,2,FALSE)="","",VLOOKUP(Points!A17,Equipes!A16:B50,2,FALSE))</f>
        <v/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  <c r="O17" s="17" t="str">
        <f t="shared" si="0"/>
        <v/>
      </c>
      <c r="P17" s="16" t="str">
        <f t="shared" si="1"/>
        <v/>
      </c>
    </row>
    <row r="18" spans="1:16" s="12" customFormat="1" ht="23.25" x14ac:dyDescent="0.35">
      <c r="A18" s="15">
        <v>16</v>
      </c>
      <c r="B18" s="15" t="str">
        <f>IF(VLOOKUP(Points!A18,Equipes!A17:B51,2,FALSE)="","",VLOOKUP(Points!A18,Equipes!A17:B51,2,FALSE))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3"/>
      <c r="O18" s="17" t="str">
        <f t="shared" si="0"/>
        <v/>
      </c>
      <c r="P18" s="16" t="str">
        <f t="shared" si="1"/>
        <v/>
      </c>
    </row>
    <row r="19" spans="1:16" s="12" customFormat="1" ht="23.25" x14ac:dyDescent="0.35">
      <c r="A19" s="15">
        <v>17</v>
      </c>
      <c r="B19" s="15" t="str">
        <f>IF(VLOOKUP(Points!A19,Equipes!A18:B52,2,FALSE)="","",VLOOKUP(Points!A19,Equipes!A18:B52,2,FALSE))</f>
        <v/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3"/>
      <c r="O19" s="17" t="str">
        <f t="shared" si="0"/>
        <v/>
      </c>
      <c r="P19" s="16" t="str">
        <f t="shared" si="1"/>
        <v/>
      </c>
    </row>
    <row r="20" spans="1:16" s="12" customFormat="1" ht="23.25" x14ac:dyDescent="0.35">
      <c r="A20" s="15">
        <v>18</v>
      </c>
      <c r="B20" s="15" t="str">
        <f>IF(VLOOKUP(Points!A20,Equipes!A19:B53,2,FALSE)="","",VLOOKUP(Points!A20,Equipes!A19:B53,2,FALSE))</f>
        <v/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3"/>
      <c r="O20" s="17" t="str">
        <f t="shared" si="0"/>
        <v/>
      </c>
      <c r="P20" s="16" t="str">
        <f t="shared" si="1"/>
        <v/>
      </c>
    </row>
    <row r="21" spans="1:16" s="12" customFormat="1" ht="23.25" x14ac:dyDescent="0.35">
      <c r="A21" s="15">
        <v>19</v>
      </c>
      <c r="B21" s="15" t="str">
        <f>IF(VLOOKUP(Points!A21,Equipes!A20:B54,2,FALSE)="","",VLOOKUP(Points!A21,Equipes!A20:B54,2,FALSE))</f>
        <v/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3"/>
      <c r="O21" s="17" t="str">
        <f t="shared" si="0"/>
        <v/>
      </c>
      <c r="P21" s="16" t="str">
        <f t="shared" si="1"/>
        <v/>
      </c>
    </row>
    <row r="22" spans="1:16" s="12" customFormat="1" ht="23.25" x14ac:dyDescent="0.35">
      <c r="A22" s="15">
        <v>20</v>
      </c>
      <c r="B22" s="15" t="str">
        <f>IF(VLOOKUP(Points!A22,Equipes!A21:B55,2,FALSE)="","",VLOOKUP(Points!A22,Equipes!A21:B55,2,FALSE))</f>
        <v/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3"/>
      <c r="O22" s="17" t="str">
        <f t="shared" si="0"/>
        <v/>
      </c>
      <c r="P22" s="16" t="str">
        <f t="shared" si="1"/>
        <v/>
      </c>
    </row>
    <row r="23" spans="1:16" s="12" customFormat="1" ht="23.25" x14ac:dyDescent="0.35">
      <c r="A23" s="15">
        <v>21</v>
      </c>
      <c r="B23" s="15" t="str">
        <f>IF(VLOOKUP(Points!A23,Equipes!A22:B56,2,FALSE)="","",VLOOKUP(Points!A23,Equipes!A22:B56,2,FALSE))</f>
        <v/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3"/>
      <c r="O23" s="17" t="str">
        <f t="shared" si="0"/>
        <v/>
      </c>
      <c r="P23" s="16" t="str">
        <f t="shared" si="1"/>
        <v/>
      </c>
    </row>
    <row r="24" spans="1:16" s="12" customFormat="1" ht="23.25" x14ac:dyDescent="0.35">
      <c r="A24" s="15">
        <v>22</v>
      </c>
      <c r="B24" s="15" t="str">
        <f>IF(VLOOKUP(Points!A24,Equipes!A23:B57,2,FALSE)="","",VLOOKUP(Points!A24,Equipes!A23:B57,2,FALSE))</f>
        <v/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3"/>
      <c r="O24" s="17" t="str">
        <f t="shared" si="0"/>
        <v/>
      </c>
      <c r="P24" s="16" t="str">
        <f t="shared" si="1"/>
        <v/>
      </c>
    </row>
    <row r="25" spans="1:16" s="12" customFormat="1" ht="23.25" x14ac:dyDescent="0.35">
      <c r="A25" s="15">
        <v>23</v>
      </c>
      <c r="B25" s="15" t="str">
        <f>IF(VLOOKUP(Points!A25,Equipes!A24:B58,2,FALSE)="","",VLOOKUP(Points!A25,Equipes!A24:B58,2,FALSE))</f>
        <v/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3"/>
      <c r="O25" s="17" t="str">
        <f t="shared" si="0"/>
        <v/>
      </c>
      <c r="P25" s="16" t="str">
        <f t="shared" si="1"/>
        <v/>
      </c>
    </row>
    <row r="26" spans="1:16" s="12" customFormat="1" ht="23.25" x14ac:dyDescent="0.35">
      <c r="A26" s="15">
        <v>24</v>
      </c>
      <c r="B26" s="15" t="str">
        <f>IF(VLOOKUP(Points!A26,Equipes!A25:B59,2,FALSE)="","",VLOOKUP(Points!A26,Equipes!A25:B59,2,FALSE))</f>
        <v/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3"/>
      <c r="O26" s="17" t="str">
        <f t="shared" si="0"/>
        <v/>
      </c>
      <c r="P26" s="16" t="str">
        <f t="shared" si="1"/>
        <v/>
      </c>
    </row>
    <row r="27" spans="1:16" s="12" customFormat="1" ht="23.25" x14ac:dyDescent="0.35">
      <c r="A27" s="15">
        <v>25</v>
      </c>
      <c r="B27" s="15" t="str">
        <f>IF(VLOOKUP(Points!A27,Equipes!A26:B60,2,FALSE)="","",VLOOKUP(Points!A27,Equipes!A26:B60,2,FALSE))</f>
        <v/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3"/>
      <c r="O27" s="17" t="str">
        <f t="shared" si="0"/>
        <v/>
      </c>
      <c r="P27" s="16" t="str">
        <f t="shared" si="1"/>
        <v/>
      </c>
    </row>
    <row r="28" spans="1:16" s="12" customFormat="1" ht="23.25" x14ac:dyDescent="0.35">
      <c r="A28" s="15">
        <v>26</v>
      </c>
      <c r="B28" s="15" t="str">
        <f>IF(VLOOKUP(Points!A28,Equipes!A27:B61,2,FALSE)="","",VLOOKUP(Points!A28,Equipes!A27:B61,2,FALSE))</f>
        <v/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3"/>
      <c r="O28" s="17" t="str">
        <f t="shared" si="0"/>
        <v/>
      </c>
      <c r="P28" s="16" t="str">
        <f t="shared" si="1"/>
        <v/>
      </c>
    </row>
    <row r="29" spans="1:16" s="12" customFormat="1" ht="23.25" x14ac:dyDescent="0.35">
      <c r="A29" s="15">
        <v>27</v>
      </c>
      <c r="B29" s="15" t="str">
        <f>IF(VLOOKUP(Points!A29,Equipes!A28:B62,2,FALSE)="","",VLOOKUP(Points!A29,Equipes!A28:B62,2,FALSE))</f>
        <v/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3"/>
      <c r="O29" s="17" t="str">
        <f t="shared" si="0"/>
        <v/>
      </c>
      <c r="P29" s="16" t="str">
        <f t="shared" si="1"/>
        <v/>
      </c>
    </row>
    <row r="30" spans="1:16" s="12" customFormat="1" ht="23.25" x14ac:dyDescent="0.35">
      <c r="A30" s="15">
        <v>28</v>
      </c>
      <c r="B30" s="15" t="str">
        <f>IF(VLOOKUP(Points!A30,Equipes!A29:B63,2,FALSE)="","",VLOOKUP(Points!A30,Equipes!A29:B63,2,FALSE))</f>
        <v/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/>
      <c r="O30" s="17" t="str">
        <f t="shared" si="0"/>
        <v/>
      </c>
      <c r="P30" s="16" t="str">
        <f t="shared" si="1"/>
        <v/>
      </c>
    </row>
    <row r="31" spans="1:16" s="12" customFormat="1" ht="23.25" x14ac:dyDescent="0.35">
      <c r="A31" s="15">
        <v>29</v>
      </c>
      <c r="B31" s="15" t="str">
        <f>IF(VLOOKUP(Points!A31,Equipes!A30:B64,2,FALSE)="","",VLOOKUP(Points!A31,Equipes!A30:B64,2,FALSE))</f>
        <v/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3"/>
      <c r="O31" s="17" t="str">
        <f t="shared" si="0"/>
        <v/>
      </c>
      <c r="P31" s="16" t="str">
        <f t="shared" si="1"/>
        <v/>
      </c>
    </row>
    <row r="32" spans="1:16" s="12" customFormat="1" ht="23.25" x14ac:dyDescent="0.35">
      <c r="A32" s="15">
        <v>30</v>
      </c>
      <c r="B32" s="15" t="str">
        <f>IF(VLOOKUP(Points!A32,Equipes!A31:B65,2,FALSE)="","",VLOOKUP(Points!A32,Equipes!A31:B65,2,FALSE))</f>
        <v/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3"/>
      <c r="O32" s="17" t="str">
        <f t="shared" si="0"/>
        <v/>
      </c>
      <c r="P32" s="16" t="str">
        <f t="shared" si="1"/>
        <v/>
      </c>
    </row>
    <row r="33" spans="1:16" s="12" customFormat="1" ht="23.25" x14ac:dyDescent="0.35">
      <c r="A33" s="15">
        <v>31</v>
      </c>
      <c r="B33" s="15" t="str">
        <f>IF(VLOOKUP(Points!A33,Equipes!A32:B66,2,FALSE)="","",VLOOKUP(Points!A33,Equipes!A32:B66,2,FALSE))</f>
        <v/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3"/>
      <c r="O33" s="17" t="str">
        <f t="shared" si="0"/>
        <v/>
      </c>
      <c r="P33" s="16" t="str">
        <f t="shared" si="1"/>
        <v/>
      </c>
    </row>
    <row r="34" spans="1:16" s="12" customFormat="1" ht="23.25" x14ac:dyDescent="0.35">
      <c r="A34" s="15">
        <v>32</v>
      </c>
      <c r="B34" s="15" t="str">
        <f>IF(VLOOKUP(Points!A34,Equipes!A33:B67,2,FALSE)="","",VLOOKUP(Points!A34,Equipes!A33:B67,2,FALSE))</f>
        <v/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3"/>
      <c r="O34" s="17" t="str">
        <f t="shared" si="0"/>
        <v/>
      </c>
      <c r="P34" s="16" t="str">
        <f t="shared" si="1"/>
        <v/>
      </c>
    </row>
    <row r="35" spans="1:16" s="12" customFormat="1" ht="23.25" x14ac:dyDescent="0.35">
      <c r="A35" s="15">
        <v>33</v>
      </c>
      <c r="B35" s="15" t="str">
        <f>IF(VLOOKUP(Points!A35,Equipes!A34:B68,2,FALSE)="","",VLOOKUP(Points!A35,Equipes!A34:B68,2,FALSE))</f>
        <v/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3"/>
      <c r="O35" s="17" t="str">
        <f t="shared" si="0"/>
        <v/>
      </c>
      <c r="P35" s="16" t="str">
        <f t="shared" si="1"/>
        <v/>
      </c>
    </row>
    <row r="36" spans="1:16" s="12" customFormat="1" ht="23.25" x14ac:dyDescent="0.35">
      <c r="A36" s="15">
        <v>34</v>
      </c>
      <c r="B36" s="15" t="str">
        <f>IF(VLOOKUP(Points!A36,Equipes!A35:B69,2,FALSE)="","",VLOOKUP(Points!A36,Equipes!A35:B69,2,FALSE))</f>
        <v/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3"/>
      <c r="O36" s="17" t="str">
        <f t="shared" si="0"/>
        <v/>
      </c>
      <c r="P36" s="16" t="str">
        <f t="shared" si="1"/>
        <v/>
      </c>
    </row>
    <row r="37" spans="1:16" s="12" customFormat="1" ht="23.25" x14ac:dyDescent="0.35">
      <c r="A37" s="15">
        <v>35</v>
      </c>
      <c r="B37" s="15" t="str">
        <f>IF(VLOOKUP(Points!A37,Equipes!A36:B70,2,FALSE)="","",VLOOKUP(Points!A37,Equipes!A36:B70,2,FALSE))</f>
        <v/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3"/>
      <c r="O37" s="17" t="str">
        <f t="shared" si="0"/>
        <v/>
      </c>
      <c r="P37" s="16" t="str">
        <f t="shared" si="1"/>
        <v/>
      </c>
    </row>
    <row r="38" spans="1:16" s="12" customFormat="1" ht="23.25" x14ac:dyDescent="0.35">
      <c r="A38" s="15">
        <v>36</v>
      </c>
      <c r="B38" s="15" t="str">
        <f>IF(VLOOKUP(Points!A38,Equipes!A37:B71,2,FALSE)="","",VLOOKUP(Points!A38,Equipes!A37:B71,2,FALSE))</f>
        <v/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3"/>
      <c r="O38" s="17" t="str">
        <f t="shared" si="0"/>
        <v/>
      </c>
      <c r="P38" s="16" t="str">
        <f t="shared" si="1"/>
        <v/>
      </c>
    </row>
    <row r="39" spans="1:16" s="12" customFormat="1" ht="23.25" x14ac:dyDescent="0.35">
      <c r="A39" s="15">
        <v>37</v>
      </c>
      <c r="B39" s="15" t="str">
        <f>IF(VLOOKUP(Points!A39,Equipes!A38:B72,2,FALSE)="","",VLOOKUP(Points!A39,Equipes!A38:B72,2,FALSE))</f>
        <v/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3"/>
      <c r="O39" s="17" t="str">
        <f t="shared" si="0"/>
        <v/>
      </c>
      <c r="P39" s="16" t="str">
        <f t="shared" si="1"/>
        <v/>
      </c>
    </row>
    <row r="40" spans="1:16" s="12" customFormat="1" ht="23.25" x14ac:dyDescent="0.35">
      <c r="A40" s="15">
        <v>38</v>
      </c>
      <c r="B40" s="15" t="str">
        <f>IF(VLOOKUP(Points!A40,Equipes!A39:B73,2,FALSE)="","",VLOOKUP(Points!A40,Equipes!A39:B73,2,FALSE))</f>
        <v/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3"/>
      <c r="O40" s="17" t="str">
        <f t="shared" si="0"/>
        <v/>
      </c>
      <c r="P40" s="16" t="str">
        <f t="shared" si="1"/>
        <v/>
      </c>
    </row>
    <row r="41" spans="1:16" s="12" customFormat="1" ht="23.25" x14ac:dyDescent="0.35">
      <c r="A41" s="15">
        <v>39</v>
      </c>
      <c r="B41" s="15" t="str">
        <f>IF(VLOOKUP(Points!A41,Equipes!A40:B74,2,FALSE)="","",VLOOKUP(Points!A41,Equipes!A40:B74,2,FALSE))</f>
        <v/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3"/>
      <c r="O41" s="17" t="str">
        <f t="shared" si="0"/>
        <v/>
      </c>
      <c r="P41" s="16" t="str">
        <f t="shared" si="1"/>
        <v/>
      </c>
    </row>
    <row r="42" spans="1:16" s="12" customFormat="1" ht="24" thickBot="1" x14ac:dyDescent="0.4">
      <c r="A42" s="15">
        <v>40</v>
      </c>
      <c r="B42" s="15" t="str">
        <f>IF(VLOOKUP(Points!A42,Equipes!A41:B75,2,FALSE)="","",VLOOKUP(Points!A42,Equipes!A41:B75,2,FALSE))</f>
        <v/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3"/>
      <c r="O42" s="29" t="str">
        <f t="shared" si="0"/>
        <v/>
      </c>
      <c r="P42" s="30" t="str">
        <f t="shared" si="1"/>
        <v/>
      </c>
    </row>
  </sheetData>
  <mergeCells count="7">
    <mergeCell ref="O1:P1"/>
    <mergeCell ref="C1:D1"/>
    <mergeCell ref="E1:F1"/>
    <mergeCell ref="G1:H1"/>
    <mergeCell ref="I1:J1"/>
    <mergeCell ref="K1:L1"/>
    <mergeCell ref="M1:N1"/>
  </mergeCells>
  <conditionalFormatting sqref="C3:C42 E3:E42 G3:G42 I3:I42 K3:K42">
    <cfRule type="cellIs" dxfId="4" priority="4" operator="equal">
      <formula>1</formula>
    </cfRule>
  </conditionalFormatting>
  <conditionalFormatting sqref="C3:C42 E3:E42 G3:G42 I3:I42 K3:K42">
    <cfRule type="containsText" dxfId="3" priority="3" operator="containsText" text="Chap">
      <formula>NOT(ISERROR(SEARCH("Chap",C3)))</formula>
    </cfRule>
  </conditionalFormatting>
  <conditionalFormatting sqref="M3:M42">
    <cfRule type="cellIs" dxfId="2" priority="2" operator="equal">
      <formula>1</formula>
    </cfRule>
  </conditionalFormatting>
  <conditionalFormatting sqref="M3:M42">
    <cfRule type="cellIs" dxfId="1" priority="1" operator="greaterThan">
      <formula>1</formula>
    </cfRule>
  </conditionalFormatting>
  <dataValidations count="1">
    <dataValidation type="list" allowBlank="1" showInputMessage="1" showErrorMessage="1" sqref="C3:C42 E3:E42 G3:G42 I3:I42 K3:K42 M3:M42" xr:uid="{00000000-0002-0000-0200-000000000000}">
      <formula1>Victoire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P50"/>
  <sheetViews>
    <sheetView showGridLines="0" topLeftCell="F1" zoomScale="190" zoomScaleNormal="190" workbookViewId="0">
      <selection activeCell="L2" sqref="L2"/>
    </sheetView>
  </sheetViews>
  <sheetFormatPr defaultColWidth="11.42578125" defaultRowHeight="15" x14ac:dyDescent="0.25"/>
  <cols>
    <col min="1" max="5" width="11.42578125" style="6" hidden="1" customWidth="1"/>
    <col min="6" max="6" width="6.7109375" style="7" bestFit="1" customWidth="1"/>
    <col min="7" max="7" width="11.42578125" style="7" hidden="1" customWidth="1"/>
    <col min="8" max="8" width="21.28515625" style="7" hidden="1" customWidth="1"/>
    <col min="9" max="9" width="14.42578125" style="7" bestFit="1" customWidth="1"/>
    <col min="10" max="10" width="20.28515625" style="6" bestFit="1" customWidth="1"/>
    <col min="11" max="11" width="11.42578125" style="6" hidden="1" customWidth="1"/>
    <col min="12" max="12" width="7.28515625" style="7" bestFit="1" customWidth="1"/>
    <col min="13" max="13" width="5.5703125" style="6" hidden="1" customWidth="1"/>
    <col min="14" max="14" width="9.140625" style="7" bestFit="1" customWidth="1"/>
    <col min="15" max="15" width="12.5703125" style="7" bestFit="1" customWidth="1"/>
    <col min="16" max="16384" width="11.42578125" style="6"/>
  </cols>
  <sheetData>
    <row r="1" spans="1:16" ht="21.75" thickBot="1" x14ac:dyDescent="0.4">
      <c r="F1" s="45" t="s">
        <v>23</v>
      </c>
      <c r="G1" s="46"/>
      <c r="H1" s="46"/>
      <c r="I1" s="46"/>
      <c r="J1" s="46"/>
      <c r="K1" s="46"/>
      <c r="L1" s="46"/>
      <c r="M1" s="46"/>
      <c r="N1" s="46"/>
      <c r="O1" s="47"/>
      <c r="P1" s="21"/>
    </row>
    <row r="2" spans="1:16" s="24" customFormat="1" ht="19.5" thickBot="1" x14ac:dyDescent="0.35">
      <c r="A2" s="24" t="s">
        <v>22</v>
      </c>
      <c r="B2" s="24" t="s">
        <v>21</v>
      </c>
      <c r="C2" s="24" t="s">
        <v>20</v>
      </c>
      <c r="E2" s="24" t="s">
        <v>19</v>
      </c>
      <c r="F2" s="31" t="s">
        <v>18</v>
      </c>
      <c r="G2" s="32" t="s">
        <v>17</v>
      </c>
      <c r="H2" s="32"/>
      <c r="I2" s="32" t="s">
        <v>25</v>
      </c>
      <c r="J2" s="32" t="s">
        <v>16</v>
      </c>
      <c r="K2" s="32" t="s">
        <v>15</v>
      </c>
      <c r="L2" s="32" t="s">
        <v>26</v>
      </c>
      <c r="M2" s="32" t="s">
        <v>14</v>
      </c>
      <c r="N2" s="33" t="s">
        <v>3</v>
      </c>
      <c r="O2" s="33" t="s">
        <v>13</v>
      </c>
      <c r="P2" s="25"/>
    </row>
    <row r="3" spans="1:16" x14ac:dyDescent="0.25">
      <c r="A3" s="6" t="str">
        <f>IF(K3="","",RANK(K3,$K$3:$K$42))</f>
        <v/>
      </c>
      <c r="B3" s="6" t="str">
        <f>IF(M3="","",RANK(M3,$M$3:$M$42)/100)</f>
        <v/>
      </c>
      <c r="C3" s="6" t="str">
        <f>IF(B3="","",F3/10000)</f>
        <v/>
      </c>
      <c r="D3" s="6" t="str">
        <f>IF(A3="","",SUM(A3,B3,C3))</f>
        <v/>
      </c>
      <c r="E3" s="6" t="str">
        <f t="shared" ref="E3:E42" si="0">IF(D3="","",RANK(D3,$D$3:$D$42,1))</f>
        <v/>
      </c>
      <c r="F3" s="34" t="str">
        <f xml:space="preserve"> IF(Equipes!B2="","",1)</f>
        <v/>
      </c>
      <c r="G3" s="34" t="str">
        <f t="shared" ref="G3:G42" si="1">E3</f>
        <v/>
      </c>
      <c r="H3" s="34" t="str">
        <f>IF(Points!B3="","",Points!B3)</f>
        <v/>
      </c>
      <c r="I3" s="34" t="e">
        <f>VLOOKUP(Classement!J3,Equipes!$B$2:$C$41,2,FALSE)</f>
        <v>#N/A</v>
      </c>
      <c r="J3" s="35" t="str">
        <f>IF(Points!C3="","",VLOOKUP(F3,$G$3:$J$42,2,FALSE))</f>
        <v/>
      </c>
      <c r="K3" s="35" t="str">
        <f>IF(Points!C3="","",Points!O3)</f>
        <v/>
      </c>
      <c r="L3" s="34" t="str">
        <f>IF(J3="","",VLOOKUP(J3,Points!$B$3:$P$42,14,FALSE))</f>
        <v/>
      </c>
      <c r="M3" s="35" t="str">
        <f>IF(Points!C3="","",Points!P3)</f>
        <v/>
      </c>
      <c r="N3" s="34" t="str">
        <f>IF(L3="","",VLOOKUP(J3,Points!$B$3:$P$42,15,FALSE))</f>
        <v/>
      </c>
      <c r="O3" s="34" t="str">
        <f>IF(N3="","","--")</f>
        <v/>
      </c>
      <c r="P3" s="22"/>
    </row>
    <row r="4" spans="1:16" x14ac:dyDescent="0.25">
      <c r="A4" s="6" t="str">
        <f t="shared" ref="A4:A42" si="2">IF(K4="","",RANK(K4,$K$3:$K$42))</f>
        <v/>
      </c>
      <c r="B4" s="6" t="str">
        <f t="shared" ref="B4:B42" si="3">IF(M4="","",RANK(M4,$M$3:$M$42)/100)</f>
        <v/>
      </c>
      <c r="C4" s="6" t="str">
        <f t="shared" ref="C4:C50" si="4">IF(B4="","",F4/10000)</f>
        <v/>
      </c>
      <c r="D4" s="6" t="str">
        <f t="shared" ref="D4:D42" si="5">IF(A4="","",SUM(A4,B4,C4))</f>
        <v/>
      </c>
      <c r="E4" s="6" t="str">
        <f t="shared" si="0"/>
        <v/>
      </c>
      <c r="F4" s="8" t="str">
        <f xml:space="preserve"> IF(Equipes!B3="","",F3+1)</f>
        <v/>
      </c>
      <c r="G4" s="8" t="str">
        <f t="shared" si="1"/>
        <v/>
      </c>
      <c r="H4" s="8" t="str">
        <f>IF(Points!B4="","",Points!B4)</f>
        <v/>
      </c>
      <c r="I4" s="8" t="e">
        <f>VLOOKUP(Classement!J4,Equipes!$B$2:$C$41,2,FALSE)</f>
        <v>#N/A</v>
      </c>
      <c r="J4" s="9" t="str">
        <f>IF(Points!C4="","",VLOOKUP(F4,$G$3:$J$42,2,FALSE))</f>
        <v/>
      </c>
      <c r="K4" s="9" t="str">
        <f>IF(Points!C4="","",Points!O4)</f>
        <v/>
      </c>
      <c r="L4" s="8" t="str">
        <f>IF(J4="","",VLOOKUP(J4,Points!$B$3:$P$42,14,FALSE))</f>
        <v/>
      </c>
      <c r="M4" s="9" t="str">
        <f>IF(Points!C4="","",Points!P4)</f>
        <v/>
      </c>
      <c r="N4" s="8" t="str">
        <f>IF(L4="","",VLOOKUP(J4,Points!$B$3:$P$42,15,FALSE))</f>
        <v/>
      </c>
      <c r="O4" s="8" t="str">
        <f t="shared" ref="O4:O43" si="6">IF(N4="","",$N$3-N4)</f>
        <v/>
      </c>
      <c r="P4" s="22"/>
    </row>
    <row r="5" spans="1:16" x14ac:dyDescent="0.25">
      <c r="A5" s="6" t="str">
        <f t="shared" si="2"/>
        <v/>
      </c>
      <c r="B5" s="6" t="str">
        <f t="shared" si="3"/>
        <v/>
      </c>
      <c r="C5" s="6" t="str">
        <f t="shared" si="4"/>
        <v/>
      </c>
      <c r="D5" s="6" t="str">
        <f t="shared" si="5"/>
        <v/>
      </c>
      <c r="E5" s="6" t="str">
        <f t="shared" si="0"/>
        <v/>
      </c>
      <c r="F5" s="8" t="str">
        <f xml:space="preserve"> IF(Equipes!B4="","",F4+1)</f>
        <v/>
      </c>
      <c r="G5" s="8" t="str">
        <f t="shared" si="1"/>
        <v/>
      </c>
      <c r="H5" s="8" t="str">
        <f>IF(Points!B5="","",Points!B5)</f>
        <v/>
      </c>
      <c r="I5" s="8" t="e">
        <f>VLOOKUP(Classement!J5,Equipes!$B$2:$C$41,2,FALSE)</f>
        <v>#N/A</v>
      </c>
      <c r="J5" s="9" t="str">
        <f>IF(Points!C5="","",VLOOKUP(F5,$G$3:$J$42,2,FALSE))</f>
        <v/>
      </c>
      <c r="K5" s="9" t="str">
        <f>IF(Points!C5="","",Points!O5)</f>
        <v/>
      </c>
      <c r="L5" s="8" t="str">
        <f>IF(J5="","",VLOOKUP(J5,Points!$B$3:$P$42,14,FALSE))</f>
        <v/>
      </c>
      <c r="M5" s="9" t="str">
        <f>IF(Points!C5="","",Points!P5)</f>
        <v/>
      </c>
      <c r="N5" s="8" t="str">
        <f>IF(L5="","",VLOOKUP(J5,Points!$B$3:$P$42,15,FALSE))</f>
        <v/>
      </c>
      <c r="O5" s="8" t="str">
        <f t="shared" si="6"/>
        <v/>
      </c>
      <c r="P5" s="22"/>
    </row>
    <row r="6" spans="1:16" x14ac:dyDescent="0.25">
      <c r="A6" s="6" t="str">
        <f t="shared" si="2"/>
        <v/>
      </c>
      <c r="B6" s="6" t="str">
        <f t="shared" si="3"/>
        <v/>
      </c>
      <c r="C6" s="6" t="str">
        <f t="shared" si="4"/>
        <v/>
      </c>
      <c r="D6" s="6" t="str">
        <f t="shared" si="5"/>
        <v/>
      </c>
      <c r="E6" s="6" t="str">
        <f t="shared" si="0"/>
        <v/>
      </c>
      <c r="F6" s="8" t="str">
        <f xml:space="preserve"> IF(Equipes!B5="","",F5+1)</f>
        <v/>
      </c>
      <c r="G6" s="8" t="str">
        <f t="shared" si="1"/>
        <v/>
      </c>
      <c r="H6" s="8" t="str">
        <f>IF(Points!B6="","",Points!B6)</f>
        <v/>
      </c>
      <c r="I6" s="8" t="e">
        <f>VLOOKUP(Classement!J6,Equipes!$B$2:$C$41,2,FALSE)</f>
        <v>#N/A</v>
      </c>
      <c r="J6" s="9" t="str">
        <f>IF(Points!C6="","",VLOOKUP(F6,$G$3:$J$42,2,FALSE))</f>
        <v/>
      </c>
      <c r="K6" s="9" t="str">
        <f>IF(Points!C6="","",Points!O6)</f>
        <v/>
      </c>
      <c r="L6" s="8" t="str">
        <f>IF(J6="","",VLOOKUP(J6,Points!$B$3:$P$42,14,FALSE))</f>
        <v/>
      </c>
      <c r="M6" s="9" t="str">
        <f>IF(Points!C6="","",Points!P6)</f>
        <v/>
      </c>
      <c r="N6" s="8" t="str">
        <f>IF(L6="","",VLOOKUP(J6,Points!$B$3:$P$42,15,FALSE))</f>
        <v/>
      </c>
      <c r="O6" s="8" t="str">
        <f t="shared" si="6"/>
        <v/>
      </c>
      <c r="P6" s="22"/>
    </row>
    <row r="7" spans="1:16" x14ac:dyDescent="0.25">
      <c r="A7" s="6" t="str">
        <f t="shared" si="2"/>
        <v/>
      </c>
      <c r="B7" s="6" t="str">
        <f t="shared" si="3"/>
        <v/>
      </c>
      <c r="C7" s="6" t="str">
        <f t="shared" si="4"/>
        <v/>
      </c>
      <c r="D7" s="6" t="str">
        <f t="shared" si="5"/>
        <v/>
      </c>
      <c r="E7" s="6" t="str">
        <f t="shared" si="0"/>
        <v/>
      </c>
      <c r="F7" s="8" t="str">
        <f xml:space="preserve"> IF(Equipes!B6="","",F6+1)</f>
        <v/>
      </c>
      <c r="G7" s="8" t="str">
        <f t="shared" si="1"/>
        <v/>
      </c>
      <c r="H7" s="8" t="str">
        <f>IF(Points!B7="","",Points!B7)</f>
        <v/>
      </c>
      <c r="I7" s="8" t="e">
        <f>VLOOKUP(Classement!J7,Equipes!$B$2:$C$41,2,FALSE)</f>
        <v>#N/A</v>
      </c>
      <c r="J7" s="9" t="str">
        <f>IF(Points!C7="","",VLOOKUP(F7,$G$3:$J$42,2,FALSE))</f>
        <v/>
      </c>
      <c r="K7" s="9" t="str">
        <f>IF(Points!C7="","",Points!O7)</f>
        <v/>
      </c>
      <c r="L7" s="8" t="str">
        <f>IF(J7="","",VLOOKUP(J7,Points!$B$3:$P$42,14,FALSE))</f>
        <v/>
      </c>
      <c r="M7" s="9" t="str">
        <f>IF(Points!C7="","",Points!P7)</f>
        <v/>
      </c>
      <c r="N7" s="8" t="str">
        <f>IF(L7="","",VLOOKUP(J7,Points!$B$3:$P$42,15,FALSE))</f>
        <v/>
      </c>
      <c r="O7" s="8" t="str">
        <f t="shared" si="6"/>
        <v/>
      </c>
      <c r="P7" s="22"/>
    </row>
    <row r="8" spans="1:16" x14ac:dyDescent="0.25">
      <c r="A8" s="6" t="str">
        <f t="shared" si="2"/>
        <v/>
      </c>
      <c r="B8" s="6" t="str">
        <f t="shared" si="3"/>
        <v/>
      </c>
      <c r="C8" s="6" t="str">
        <f t="shared" si="4"/>
        <v/>
      </c>
      <c r="D8" s="6" t="str">
        <f t="shared" si="5"/>
        <v/>
      </c>
      <c r="E8" s="6" t="str">
        <f t="shared" si="0"/>
        <v/>
      </c>
      <c r="F8" s="8" t="str">
        <f xml:space="preserve"> IF(Equipes!B7="","",F7+1)</f>
        <v/>
      </c>
      <c r="G8" s="8" t="str">
        <f t="shared" si="1"/>
        <v/>
      </c>
      <c r="H8" s="8" t="str">
        <f>IF(Points!B8="","",Points!B8)</f>
        <v/>
      </c>
      <c r="I8" s="8" t="e">
        <f>VLOOKUP(Classement!J8,Equipes!$B$2:$C$41,2,FALSE)</f>
        <v>#N/A</v>
      </c>
      <c r="J8" s="9" t="str">
        <f>IF(Points!C8="","",VLOOKUP(F8,$G$3:$J$42,2,FALSE))</f>
        <v/>
      </c>
      <c r="K8" s="9" t="str">
        <f>IF(Points!C8="","",Points!O8)</f>
        <v/>
      </c>
      <c r="L8" s="8" t="str">
        <f>IF(J8="","",VLOOKUP(J8,Points!$B$3:$P$42,14,FALSE))</f>
        <v/>
      </c>
      <c r="M8" s="9" t="str">
        <f>IF(Points!C8="","",Points!P8)</f>
        <v/>
      </c>
      <c r="N8" s="8" t="str">
        <f>IF(L8="","",VLOOKUP(J8,Points!$B$3:$P$42,15,FALSE))</f>
        <v/>
      </c>
      <c r="O8" s="8" t="str">
        <f t="shared" si="6"/>
        <v/>
      </c>
      <c r="P8" s="22"/>
    </row>
    <row r="9" spans="1:16" x14ac:dyDescent="0.25">
      <c r="A9" s="6" t="str">
        <f t="shared" si="2"/>
        <v/>
      </c>
      <c r="B9" s="6" t="str">
        <f t="shared" si="3"/>
        <v/>
      </c>
      <c r="C9" s="6" t="str">
        <f t="shared" si="4"/>
        <v/>
      </c>
      <c r="D9" s="6" t="str">
        <f t="shared" si="5"/>
        <v/>
      </c>
      <c r="E9" s="6" t="str">
        <f t="shared" si="0"/>
        <v/>
      </c>
      <c r="F9" s="8" t="str">
        <f xml:space="preserve"> IF(Equipes!B8="","",F8+1)</f>
        <v/>
      </c>
      <c r="G9" s="8" t="str">
        <f t="shared" si="1"/>
        <v/>
      </c>
      <c r="H9" s="8" t="str">
        <f>IF(Points!B9="","",Points!B9)</f>
        <v/>
      </c>
      <c r="I9" s="8" t="e">
        <f>VLOOKUP(Classement!J9,Equipes!$B$2:$C$41,2,FALSE)</f>
        <v>#N/A</v>
      </c>
      <c r="J9" s="9" t="str">
        <f>IF(Points!C9="","",VLOOKUP(F9,$G$3:$J$42,2,FALSE))</f>
        <v/>
      </c>
      <c r="K9" s="9" t="str">
        <f>IF(Points!C9="","",Points!O9)</f>
        <v/>
      </c>
      <c r="L9" s="8" t="str">
        <f>IF(J9="","",VLOOKUP(J9,Points!$B$3:$P$42,14,FALSE))</f>
        <v/>
      </c>
      <c r="M9" s="9" t="str">
        <f>IF(Points!C9="","",Points!P9)</f>
        <v/>
      </c>
      <c r="N9" s="8" t="str">
        <f>IF(L9="","",VLOOKUP(J9,Points!$B$3:$P$42,15,FALSE))</f>
        <v/>
      </c>
      <c r="O9" s="8" t="str">
        <f t="shared" si="6"/>
        <v/>
      </c>
      <c r="P9" s="23"/>
    </row>
    <row r="10" spans="1:16" x14ac:dyDescent="0.25">
      <c r="A10" s="6" t="str">
        <f t="shared" si="2"/>
        <v/>
      </c>
      <c r="B10" s="6" t="str">
        <f t="shared" si="3"/>
        <v/>
      </c>
      <c r="C10" s="6" t="str">
        <f t="shared" si="4"/>
        <v/>
      </c>
      <c r="D10" s="6" t="str">
        <f t="shared" si="5"/>
        <v/>
      </c>
      <c r="E10" s="6" t="str">
        <f t="shared" si="0"/>
        <v/>
      </c>
      <c r="F10" s="8" t="str">
        <f xml:space="preserve"> IF(Equipes!B9="","",F9+1)</f>
        <v/>
      </c>
      <c r="G10" s="8" t="str">
        <f t="shared" si="1"/>
        <v/>
      </c>
      <c r="H10" s="8" t="str">
        <f>IF(Points!B10="","",Points!B10)</f>
        <v/>
      </c>
      <c r="I10" s="8" t="e">
        <f>VLOOKUP(Classement!J10,Equipes!$B$2:$C$41,2,FALSE)</f>
        <v>#N/A</v>
      </c>
      <c r="J10" s="9" t="str">
        <f>IF(Points!C10="","",VLOOKUP(F10,$G$3:$J$42,2,FALSE))</f>
        <v/>
      </c>
      <c r="K10" s="9" t="str">
        <f>IF(Points!C10="","",Points!O10)</f>
        <v/>
      </c>
      <c r="L10" s="8" t="str">
        <f>IF(J10="","",VLOOKUP(J10,Points!$B$3:$P$42,14,FALSE))</f>
        <v/>
      </c>
      <c r="M10" s="9" t="str">
        <f>IF(Points!C10="","",Points!P10)</f>
        <v/>
      </c>
      <c r="N10" s="8" t="str">
        <f>IF(L10="","",VLOOKUP(J10,Points!$B$3:$P$42,15,FALSE))</f>
        <v/>
      </c>
      <c r="O10" s="8" t="str">
        <f t="shared" si="6"/>
        <v/>
      </c>
      <c r="P10" s="23"/>
    </row>
    <row r="11" spans="1:16" x14ac:dyDescent="0.25">
      <c r="A11" s="6" t="str">
        <f t="shared" si="2"/>
        <v/>
      </c>
      <c r="B11" s="6" t="str">
        <f t="shared" si="3"/>
        <v/>
      </c>
      <c r="C11" s="6" t="str">
        <f t="shared" si="4"/>
        <v/>
      </c>
      <c r="D11" s="6" t="str">
        <f t="shared" si="5"/>
        <v/>
      </c>
      <c r="E11" s="6" t="str">
        <f t="shared" si="0"/>
        <v/>
      </c>
      <c r="F11" s="8" t="str">
        <f xml:space="preserve"> IF(Equipes!B10="","",F10+1)</f>
        <v/>
      </c>
      <c r="G11" s="8" t="str">
        <f t="shared" si="1"/>
        <v/>
      </c>
      <c r="H11" s="8" t="str">
        <f>IF(Points!B11="","",Points!B11)</f>
        <v/>
      </c>
      <c r="I11" s="8" t="e">
        <f>VLOOKUP(Classement!J11,Equipes!$B$2:$C$41,2,FALSE)</f>
        <v>#N/A</v>
      </c>
      <c r="J11" s="9" t="str">
        <f>IF(Points!C11="","",VLOOKUP(F11,$G$3:$J$42,2,FALSE))</f>
        <v/>
      </c>
      <c r="K11" s="9" t="str">
        <f>IF(Points!C11="","",Points!O11)</f>
        <v/>
      </c>
      <c r="L11" s="8" t="str">
        <f>IF(J11="","",VLOOKUP(J11,Points!$B$3:$P$42,14,FALSE))</f>
        <v/>
      </c>
      <c r="M11" s="9" t="str">
        <f>IF(Points!C11="","",Points!P11)</f>
        <v/>
      </c>
      <c r="N11" s="8" t="str">
        <f>IF(L11="","",VLOOKUP(J11,Points!$B$3:$P$42,15,FALSE))</f>
        <v/>
      </c>
      <c r="O11" s="8" t="str">
        <f t="shared" si="6"/>
        <v/>
      </c>
      <c r="P11" s="23"/>
    </row>
    <row r="12" spans="1:16" x14ac:dyDescent="0.25">
      <c r="A12" s="6" t="str">
        <f t="shared" si="2"/>
        <v/>
      </c>
      <c r="B12" s="6" t="str">
        <f t="shared" si="3"/>
        <v/>
      </c>
      <c r="C12" s="6" t="str">
        <f t="shared" si="4"/>
        <v/>
      </c>
      <c r="D12" s="6" t="str">
        <f t="shared" si="5"/>
        <v/>
      </c>
      <c r="E12" s="6" t="str">
        <f t="shared" si="0"/>
        <v/>
      </c>
      <c r="F12" s="8" t="str">
        <f xml:space="preserve"> IF(Equipes!B11="","",F11+1)</f>
        <v/>
      </c>
      <c r="G12" s="8" t="str">
        <f t="shared" si="1"/>
        <v/>
      </c>
      <c r="H12" s="8" t="str">
        <f>IF(Points!B12="","",Points!B12)</f>
        <v/>
      </c>
      <c r="I12" s="8" t="e">
        <f>VLOOKUP(Classement!J12,Equipes!$B$2:$C$41,2,FALSE)</f>
        <v>#N/A</v>
      </c>
      <c r="J12" s="9" t="str">
        <f>IF(Points!C12="","",VLOOKUP(F12,$G$3:$J$42,2,FALSE))</f>
        <v/>
      </c>
      <c r="K12" s="9" t="str">
        <f>IF(Points!C12="","",Points!O12)</f>
        <v/>
      </c>
      <c r="L12" s="8" t="str">
        <f>IF(J12="","",VLOOKUP(J12,Points!$B$3:$P$42,14,FALSE))</f>
        <v/>
      </c>
      <c r="M12" s="9" t="str">
        <f>IF(Points!C12="","",Points!P12)</f>
        <v/>
      </c>
      <c r="N12" s="8" t="str">
        <f>IF(L12="","",VLOOKUP(J12,Points!$B$3:$P$42,15,FALSE))</f>
        <v/>
      </c>
      <c r="O12" s="8" t="str">
        <f t="shared" si="6"/>
        <v/>
      </c>
      <c r="P12" s="23"/>
    </row>
    <row r="13" spans="1:16" x14ac:dyDescent="0.25">
      <c r="A13" s="6" t="str">
        <f t="shared" si="2"/>
        <v/>
      </c>
      <c r="B13" s="6" t="str">
        <f t="shared" si="3"/>
        <v/>
      </c>
      <c r="C13" s="6" t="str">
        <f t="shared" si="4"/>
        <v/>
      </c>
      <c r="D13" s="6" t="str">
        <f t="shared" si="5"/>
        <v/>
      </c>
      <c r="E13" s="6" t="str">
        <f t="shared" si="0"/>
        <v/>
      </c>
      <c r="F13" s="8" t="str">
        <f xml:space="preserve"> IF(Equipes!B12="","",F12+1)</f>
        <v/>
      </c>
      <c r="G13" s="8" t="str">
        <f t="shared" si="1"/>
        <v/>
      </c>
      <c r="H13" s="8" t="str">
        <f>IF(Points!B13="","",Points!B13)</f>
        <v/>
      </c>
      <c r="I13" s="8" t="e">
        <f>VLOOKUP(Classement!J13,Equipes!$B$2:$C$41,2,FALSE)</f>
        <v>#N/A</v>
      </c>
      <c r="J13" s="9" t="str">
        <f>IF(Points!C13="","",VLOOKUP(F13,$G$3:$J$42,2,FALSE))</f>
        <v/>
      </c>
      <c r="K13" s="9" t="str">
        <f>IF(Points!C13="","",Points!O13)</f>
        <v/>
      </c>
      <c r="L13" s="8" t="str">
        <f>IF(J13="","",VLOOKUP(J13,Points!$B$3:$P$42,14,FALSE))</f>
        <v/>
      </c>
      <c r="M13" s="9" t="str">
        <f>IF(Points!C13="","",Points!P13)</f>
        <v/>
      </c>
      <c r="N13" s="8" t="str">
        <f>IF(L13="","",VLOOKUP(J13,Points!$B$3:$P$42,15,FALSE))</f>
        <v/>
      </c>
      <c r="O13" s="8" t="str">
        <f t="shared" si="6"/>
        <v/>
      </c>
      <c r="P13" s="23"/>
    </row>
    <row r="14" spans="1:16" x14ac:dyDescent="0.25">
      <c r="A14" s="6" t="str">
        <f t="shared" si="2"/>
        <v/>
      </c>
      <c r="B14" s="6" t="str">
        <f t="shared" si="3"/>
        <v/>
      </c>
      <c r="C14" s="6" t="str">
        <f t="shared" si="4"/>
        <v/>
      </c>
      <c r="D14" s="6" t="str">
        <f t="shared" si="5"/>
        <v/>
      </c>
      <c r="E14" s="6" t="str">
        <f t="shared" si="0"/>
        <v/>
      </c>
      <c r="F14" s="8" t="str">
        <f xml:space="preserve"> IF(Equipes!B13="","",F13+1)</f>
        <v/>
      </c>
      <c r="G14" s="8" t="str">
        <f t="shared" si="1"/>
        <v/>
      </c>
      <c r="H14" s="8" t="str">
        <f>IF(Points!B14="","",Points!B14)</f>
        <v/>
      </c>
      <c r="I14" s="8" t="e">
        <f>VLOOKUP(Classement!J14,Equipes!$B$2:$C$41,2,FALSE)</f>
        <v>#N/A</v>
      </c>
      <c r="J14" s="9" t="str">
        <f>IF(Points!C14="","",VLOOKUP(F14,$G$3:$J$42,2,FALSE))</f>
        <v/>
      </c>
      <c r="K14" s="9" t="str">
        <f>IF(Points!C14="","",Points!O14)</f>
        <v/>
      </c>
      <c r="L14" s="8" t="str">
        <f>IF(J14="","",VLOOKUP(J14,Points!$B$3:$P$42,14,FALSE))</f>
        <v/>
      </c>
      <c r="M14" s="9" t="str">
        <f>IF(Points!C14="","",Points!P14)</f>
        <v/>
      </c>
      <c r="N14" s="8" t="str">
        <f>IF(L14="","",VLOOKUP(J14,Points!$B$3:$P$42,15,FALSE))</f>
        <v/>
      </c>
      <c r="O14" s="8" t="str">
        <f t="shared" si="6"/>
        <v/>
      </c>
      <c r="P14" s="23"/>
    </row>
    <row r="15" spans="1:16" x14ac:dyDescent="0.25">
      <c r="A15" s="6" t="str">
        <f t="shared" si="2"/>
        <v/>
      </c>
      <c r="B15" s="6" t="str">
        <f t="shared" si="3"/>
        <v/>
      </c>
      <c r="C15" s="6" t="str">
        <f t="shared" si="4"/>
        <v/>
      </c>
      <c r="D15" s="6" t="str">
        <f t="shared" si="5"/>
        <v/>
      </c>
      <c r="E15" s="6" t="str">
        <f t="shared" si="0"/>
        <v/>
      </c>
      <c r="F15" s="21" t="str">
        <f xml:space="preserve"> IF(Equipes!B14="","",F14+1)</f>
        <v/>
      </c>
      <c r="G15" s="21" t="str">
        <f t="shared" si="1"/>
        <v/>
      </c>
      <c r="H15" s="21" t="str">
        <f>IF(Points!B15="","",Points!B15)</f>
        <v/>
      </c>
      <c r="I15" s="21"/>
      <c r="J15" s="22" t="str">
        <f>IF(Points!C15="","",VLOOKUP(F15,$G$3:$J$42,2,FALSE))</f>
        <v/>
      </c>
      <c r="K15" s="22" t="str">
        <f>IF(Points!C15="","",Points!O15)</f>
        <v/>
      </c>
      <c r="L15" s="21" t="str">
        <f>IF(J15="","",VLOOKUP(J15,Points!$B$3:$P$42,14,FALSE))</f>
        <v/>
      </c>
      <c r="M15" s="22" t="str">
        <f>IF(Points!C15="","",Points!P15)</f>
        <v/>
      </c>
      <c r="N15" s="21" t="str">
        <f>IF(L15="","",VLOOKUP(J15,Points!$B$3:$P$42,15,FALSE))</f>
        <v/>
      </c>
      <c r="O15" s="21" t="str">
        <f t="shared" si="6"/>
        <v/>
      </c>
      <c r="P15" s="23"/>
    </row>
    <row r="16" spans="1:16" x14ac:dyDescent="0.25">
      <c r="A16" s="6" t="str">
        <f t="shared" si="2"/>
        <v/>
      </c>
      <c r="B16" s="6" t="str">
        <f t="shared" si="3"/>
        <v/>
      </c>
      <c r="C16" s="6" t="str">
        <f t="shared" si="4"/>
        <v/>
      </c>
      <c r="D16" s="6" t="str">
        <f t="shared" si="5"/>
        <v/>
      </c>
      <c r="E16" s="6" t="str">
        <f t="shared" si="0"/>
        <v/>
      </c>
      <c r="F16" s="21" t="str">
        <f xml:space="preserve"> IF(Equipes!B15="","",F15+1)</f>
        <v/>
      </c>
      <c r="G16" s="21" t="str">
        <f t="shared" si="1"/>
        <v/>
      </c>
      <c r="H16" s="21" t="str">
        <f>IF(Points!B16="","",Points!B16)</f>
        <v/>
      </c>
      <c r="I16" s="21"/>
      <c r="J16" s="22" t="str">
        <f>IF(Points!C16="","",VLOOKUP(F16,$G$3:$J$42,2,FALSE))</f>
        <v/>
      </c>
      <c r="K16" s="22" t="str">
        <f>IF(Points!C16="","",Points!O16)</f>
        <v/>
      </c>
      <c r="L16" s="21" t="str">
        <f>IF(J16="","",VLOOKUP(J16,Points!$B$3:$P$42,14,FALSE))</f>
        <v/>
      </c>
      <c r="M16" s="22" t="str">
        <f>IF(Points!C16="","",Points!P16)</f>
        <v/>
      </c>
      <c r="N16" s="21" t="str">
        <f>IF(L16="","",VLOOKUP(J16,Points!$B$3:$P$42,15,FALSE))</f>
        <v/>
      </c>
      <c r="O16" s="21" t="str">
        <f t="shared" si="6"/>
        <v/>
      </c>
      <c r="P16" s="22"/>
    </row>
    <row r="17" spans="1:16" x14ac:dyDescent="0.25">
      <c r="A17" s="6" t="str">
        <f t="shared" si="2"/>
        <v/>
      </c>
      <c r="B17" s="6" t="str">
        <f t="shared" si="3"/>
        <v/>
      </c>
      <c r="C17" s="6" t="str">
        <f t="shared" si="4"/>
        <v/>
      </c>
      <c r="D17" s="6" t="str">
        <f t="shared" si="5"/>
        <v/>
      </c>
      <c r="E17" s="6" t="str">
        <f t="shared" si="0"/>
        <v/>
      </c>
      <c r="F17" s="21" t="str">
        <f xml:space="preserve"> IF(Equipes!B16="","",F16+1)</f>
        <v/>
      </c>
      <c r="G17" s="21" t="str">
        <f t="shared" si="1"/>
        <v/>
      </c>
      <c r="H17" s="21" t="str">
        <f>IF(Points!B17="","",Points!B17)</f>
        <v/>
      </c>
      <c r="I17" s="21"/>
      <c r="J17" s="22" t="str">
        <f>IF(Points!C17="","",VLOOKUP(F17,$G$3:$J$42,2,FALSE))</f>
        <v/>
      </c>
      <c r="K17" s="22" t="str">
        <f>IF(Points!C17="","",Points!O17)</f>
        <v/>
      </c>
      <c r="L17" s="21" t="str">
        <f>IF(J17="","",VLOOKUP(J17,Points!$B$3:$P$42,14,FALSE))</f>
        <v/>
      </c>
      <c r="M17" s="22" t="str">
        <f>IF(Points!C17="","",Points!P17)</f>
        <v/>
      </c>
      <c r="N17" s="21" t="str">
        <f>IF(L17="","",VLOOKUP(J17,Points!$B$3:$P$42,15,FALSE))</f>
        <v/>
      </c>
      <c r="O17" s="21" t="str">
        <f t="shared" si="6"/>
        <v/>
      </c>
      <c r="P17" s="22"/>
    </row>
    <row r="18" spans="1:16" x14ac:dyDescent="0.25">
      <c r="A18" s="6" t="str">
        <f t="shared" si="2"/>
        <v/>
      </c>
      <c r="B18" s="6" t="str">
        <f t="shared" si="3"/>
        <v/>
      </c>
      <c r="C18" s="6" t="str">
        <f t="shared" si="4"/>
        <v/>
      </c>
      <c r="D18" s="6" t="str">
        <f t="shared" si="5"/>
        <v/>
      </c>
      <c r="E18" s="6" t="str">
        <f t="shared" si="0"/>
        <v/>
      </c>
      <c r="F18" s="21" t="str">
        <f xml:space="preserve"> IF(Equipes!B17="","",F17+1)</f>
        <v/>
      </c>
      <c r="G18" s="21" t="str">
        <f t="shared" si="1"/>
        <v/>
      </c>
      <c r="H18" s="21" t="str">
        <f>IF(Points!B18="","",Points!B18)</f>
        <v/>
      </c>
      <c r="I18" s="21"/>
      <c r="J18" s="22" t="str">
        <f>IF(Points!C18="","",VLOOKUP(F18,$G$3:$J$42,2,FALSE))</f>
        <v/>
      </c>
      <c r="K18" s="22" t="str">
        <f>IF(Points!C18="","",Points!O18)</f>
        <v/>
      </c>
      <c r="L18" s="21" t="str">
        <f>IF(J18="","",VLOOKUP(J18,Points!$B$3:$P$42,14,FALSE))</f>
        <v/>
      </c>
      <c r="M18" s="22" t="str">
        <f>IF(Points!C18="","",Points!P18)</f>
        <v/>
      </c>
      <c r="N18" s="21" t="str">
        <f>IF(L18="","",VLOOKUP(J18,Points!$B$3:$P$42,15,FALSE))</f>
        <v/>
      </c>
      <c r="O18" s="21" t="str">
        <f t="shared" si="6"/>
        <v/>
      </c>
      <c r="P18" s="22"/>
    </row>
    <row r="19" spans="1:16" x14ac:dyDescent="0.25">
      <c r="A19" s="6" t="str">
        <f t="shared" si="2"/>
        <v/>
      </c>
      <c r="B19" s="6" t="str">
        <f t="shared" si="3"/>
        <v/>
      </c>
      <c r="C19" s="6" t="str">
        <f t="shared" si="4"/>
        <v/>
      </c>
      <c r="D19" s="6" t="str">
        <f t="shared" si="5"/>
        <v/>
      </c>
      <c r="E19" s="6" t="str">
        <f t="shared" si="0"/>
        <v/>
      </c>
      <c r="F19" s="21" t="str">
        <f xml:space="preserve"> IF(Equipes!B18="","",F18+1)</f>
        <v/>
      </c>
      <c r="G19" s="21" t="str">
        <f t="shared" si="1"/>
        <v/>
      </c>
      <c r="H19" s="21" t="str">
        <f>IF(Points!B19="","",Points!B19)</f>
        <v/>
      </c>
      <c r="I19" s="21"/>
      <c r="J19" s="22" t="str">
        <f>IF(Points!C19="","",VLOOKUP(F19,$G$3:$J$42,2,FALSE))</f>
        <v/>
      </c>
      <c r="K19" s="22" t="str">
        <f>IF(Points!C19="","",Points!O19)</f>
        <v/>
      </c>
      <c r="L19" s="21" t="str">
        <f>IF(J19="","",VLOOKUP(J19,Points!$B$3:$P$42,14,FALSE))</f>
        <v/>
      </c>
      <c r="M19" s="22" t="str">
        <f>IF(Points!C19="","",Points!P19)</f>
        <v/>
      </c>
      <c r="N19" s="21" t="str">
        <f>IF(L19="","",VLOOKUP(J19,Points!$B$3:$P$42,15,FALSE))</f>
        <v/>
      </c>
      <c r="O19" s="21" t="str">
        <f t="shared" si="6"/>
        <v/>
      </c>
      <c r="P19" s="22"/>
    </row>
    <row r="20" spans="1:16" x14ac:dyDescent="0.25">
      <c r="A20" s="6" t="str">
        <f t="shared" si="2"/>
        <v/>
      </c>
      <c r="B20" s="6" t="str">
        <f t="shared" si="3"/>
        <v/>
      </c>
      <c r="C20" s="6" t="str">
        <f t="shared" si="4"/>
        <v/>
      </c>
      <c r="D20" s="6" t="str">
        <f t="shared" si="5"/>
        <v/>
      </c>
      <c r="E20" s="6" t="str">
        <f t="shared" si="0"/>
        <v/>
      </c>
      <c r="F20" s="21" t="str">
        <f xml:space="preserve"> IF(Equipes!B19="","",F19+1)</f>
        <v/>
      </c>
      <c r="G20" s="21" t="str">
        <f t="shared" si="1"/>
        <v/>
      </c>
      <c r="H20" s="21" t="str">
        <f>IF(Points!B20="","",Points!B20)</f>
        <v/>
      </c>
      <c r="I20" s="21"/>
      <c r="J20" s="22" t="str">
        <f>IF(Points!C20="","",VLOOKUP(F20,$G$3:$J$42,2,FALSE))</f>
        <v/>
      </c>
      <c r="K20" s="22" t="str">
        <f>IF(Points!C20="","",Points!O20)</f>
        <v/>
      </c>
      <c r="L20" s="21" t="str">
        <f>IF(J20="","",VLOOKUP(J20,Points!$B$3:$P$42,14,FALSE))</f>
        <v/>
      </c>
      <c r="M20" s="22" t="str">
        <f>IF(Points!C20="","",Points!P20)</f>
        <v/>
      </c>
      <c r="N20" s="21" t="str">
        <f>IF(L20="","",VLOOKUP(J20,Points!$B$3:$P$42,15,FALSE))</f>
        <v/>
      </c>
      <c r="O20" s="21" t="str">
        <f t="shared" si="6"/>
        <v/>
      </c>
      <c r="P20" s="22"/>
    </row>
    <row r="21" spans="1:16" x14ac:dyDescent="0.25">
      <c r="A21" s="6" t="str">
        <f t="shared" si="2"/>
        <v/>
      </c>
      <c r="B21" s="6" t="str">
        <f t="shared" si="3"/>
        <v/>
      </c>
      <c r="C21" s="6" t="str">
        <f t="shared" si="4"/>
        <v/>
      </c>
      <c r="D21" s="6" t="str">
        <f t="shared" si="5"/>
        <v/>
      </c>
      <c r="E21" s="6" t="str">
        <f t="shared" si="0"/>
        <v/>
      </c>
      <c r="F21" s="21" t="str">
        <f xml:space="preserve"> IF(Equipes!B20="","",F20+1)</f>
        <v/>
      </c>
      <c r="G21" s="21" t="str">
        <f t="shared" si="1"/>
        <v/>
      </c>
      <c r="H21" s="21" t="str">
        <f>IF(Points!B21="","",Points!B21)</f>
        <v/>
      </c>
      <c r="I21" s="21"/>
      <c r="J21" s="22" t="str">
        <f>IF(Points!C21="","",VLOOKUP(F21,$G$3:$J$42,2,FALSE))</f>
        <v/>
      </c>
      <c r="K21" s="22" t="str">
        <f>IF(Points!C21="","",Points!O21)</f>
        <v/>
      </c>
      <c r="L21" s="21" t="str">
        <f>IF(J21="","",VLOOKUP(J21,Points!$B$3:$P$42,14,FALSE))</f>
        <v/>
      </c>
      <c r="M21" s="22" t="str">
        <f>IF(Points!C21="","",Points!P21)</f>
        <v/>
      </c>
      <c r="N21" s="21" t="str">
        <f>IF(L21="","",VLOOKUP(J21,Points!$B$3:$P$42,15,FALSE))</f>
        <v/>
      </c>
      <c r="O21" s="21" t="str">
        <f t="shared" si="6"/>
        <v/>
      </c>
      <c r="P21" s="22"/>
    </row>
    <row r="22" spans="1:16" x14ac:dyDescent="0.25">
      <c r="A22" s="6" t="str">
        <f t="shared" si="2"/>
        <v/>
      </c>
      <c r="B22" s="6" t="str">
        <f t="shared" si="3"/>
        <v/>
      </c>
      <c r="C22" s="6" t="str">
        <f t="shared" si="4"/>
        <v/>
      </c>
      <c r="D22" s="6" t="str">
        <f t="shared" si="5"/>
        <v/>
      </c>
      <c r="E22" s="6" t="str">
        <f t="shared" si="0"/>
        <v/>
      </c>
      <c r="F22" s="21" t="str">
        <f xml:space="preserve"> IF(Equipes!B21="","",F21+1)</f>
        <v/>
      </c>
      <c r="G22" s="21" t="str">
        <f t="shared" si="1"/>
        <v/>
      </c>
      <c r="H22" s="21" t="str">
        <f>IF(Points!B22="","",Points!B22)</f>
        <v/>
      </c>
      <c r="I22" s="21"/>
      <c r="J22" s="22" t="str">
        <f>IF(Points!C22="","",VLOOKUP(F22,$G$3:$J$42,2,FALSE))</f>
        <v/>
      </c>
      <c r="K22" s="22" t="str">
        <f>IF(Points!C22="","",Points!O22)</f>
        <v/>
      </c>
      <c r="L22" s="21" t="str">
        <f>IF(J22="","",VLOOKUP(J22,Points!$B$3:$P$42,14,FALSE))</f>
        <v/>
      </c>
      <c r="M22" s="22" t="str">
        <f>IF(Points!C22="","",Points!P22)</f>
        <v/>
      </c>
      <c r="N22" s="21" t="str">
        <f>IF(L22="","",VLOOKUP(J22,Points!$B$3:$P$42,15,FALSE))</f>
        <v/>
      </c>
      <c r="O22" s="21" t="str">
        <f t="shared" si="6"/>
        <v/>
      </c>
      <c r="P22" s="22"/>
    </row>
    <row r="23" spans="1:16" x14ac:dyDescent="0.25">
      <c r="A23" s="6" t="str">
        <f t="shared" si="2"/>
        <v/>
      </c>
      <c r="B23" s="6" t="str">
        <f t="shared" si="3"/>
        <v/>
      </c>
      <c r="C23" s="6" t="str">
        <f t="shared" si="4"/>
        <v/>
      </c>
      <c r="D23" s="6" t="str">
        <f t="shared" si="5"/>
        <v/>
      </c>
      <c r="E23" s="6" t="str">
        <f t="shared" si="0"/>
        <v/>
      </c>
      <c r="F23" s="21" t="str">
        <f xml:space="preserve"> IF(Equipes!B22="","",F22+1)</f>
        <v/>
      </c>
      <c r="G23" s="21" t="str">
        <f t="shared" si="1"/>
        <v/>
      </c>
      <c r="H23" s="21" t="str">
        <f>IF(Points!B23="","",Points!B23)</f>
        <v/>
      </c>
      <c r="I23" s="21"/>
      <c r="J23" s="22" t="str">
        <f>IF(Points!C23="","",VLOOKUP(F23,$G$3:$J$42,2,FALSE))</f>
        <v/>
      </c>
      <c r="K23" s="22" t="str">
        <f>IF(Points!C23="","",Points!O23)</f>
        <v/>
      </c>
      <c r="L23" s="21" t="str">
        <f>IF(J23="","",VLOOKUP(J23,Points!$B$3:$P$42,14,FALSE))</f>
        <v/>
      </c>
      <c r="M23" s="22" t="str">
        <f>IF(Points!C23="","",Points!P23)</f>
        <v/>
      </c>
      <c r="N23" s="21" t="str">
        <f>IF(L23="","",VLOOKUP(J23,Points!$B$3:$P$42,15,FALSE))</f>
        <v/>
      </c>
      <c r="O23" s="21" t="str">
        <f t="shared" si="6"/>
        <v/>
      </c>
      <c r="P23" s="22"/>
    </row>
    <row r="24" spans="1:16" x14ac:dyDescent="0.25">
      <c r="A24" s="6" t="str">
        <f t="shared" si="2"/>
        <v/>
      </c>
      <c r="B24" s="6" t="str">
        <f t="shared" si="3"/>
        <v/>
      </c>
      <c r="C24" s="6" t="str">
        <f t="shared" si="4"/>
        <v/>
      </c>
      <c r="D24" s="6" t="str">
        <f t="shared" si="5"/>
        <v/>
      </c>
      <c r="E24" s="6" t="str">
        <f t="shared" si="0"/>
        <v/>
      </c>
      <c r="F24" s="21" t="str">
        <f xml:space="preserve"> IF(Equipes!B23="","",F23+1)</f>
        <v/>
      </c>
      <c r="G24" s="21" t="str">
        <f t="shared" si="1"/>
        <v/>
      </c>
      <c r="H24" s="21" t="str">
        <f>IF(Points!B24="","",Points!B24)</f>
        <v/>
      </c>
      <c r="I24" s="21"/>
      <c r="J24" s="22" t="str">
        <f>IF(Points!C24="","",VLOOKUP(F24,$G$3:$J$42,2,FALSE))</f>
        <v/>
      </c>
      <c r="K24" s="22" t="str">
        <f>IF(Points!C24="","",Points!O24)</f>
        <v/>
      </c>
      <c r="L24" s="21" t="str">
        <f>IF(J24="","",VLOOKUP(J24,Points!$B$3:$P$42,14,FALSE))</f>
        <v/>
      </c>
      <c r="M24" s="22" t="str">
        <f>IF(Points!C24="","",Points!P24)</f>
        <v/>
      </c>
      <c r="N24" s="21" t="str">
        <f>IF(L24="","",VLOOKUP(J24,Points!$B$3:$P$42,15,FALSE))</f>
        <v/>
      </c>
      <c r="O24" s="21" t="str">
        <f t="shared" si="6"/>
        <v/>
      </c>
      <c r="P24" s="22"/>
    </row>
    <row r="25" spans="1:16" x14ac:dyDescent="0.25">
      <c r="A25" s="6" t="str">
        <f t="shared" si="2"/>
        <v/>
      </c>
      <c r="B25" s="6" t="str">
        <f t="shared" si="3"/>
        <v/>
      </c>
      <c r="C25" s="6" t="str">
        <f t="shared" si="4"/>
        <v/>
      </c>
      <c r="D25" s="6" t="str">
        <f t="shared" si="5"/>
        <v/>
      </c>
      <c r="E25" s="6" t="str">
        <f t="shared" si="0"/>
        <v/>
      </c>
      <c r="F25" s="21" t="str">
        <f xml:space="preserve"> IF(Equipes!B24="","",F24+1)</f>
        <v/>
      </c>
      <c r="G25" s="21" t="str">
        <f t="shared" si="1"/>
        <v/>
      </c>
      <c r="H25" s="21" t="str">
        <f>IF(Points!B25="","",Points!B25)</f>
        <v/>
      </c>
      <c r="I25" s="21"/>
      <c r="J25" s="22" t="str">
        <f>IF(Points!C25="","",VLOOKUP(F25,$G$3:$J$42,2,FALSE))</f>
        <v/>
      </c>
      <c r="K25" s="22" t="str">
        <f>IF(Points!C25="","",Points!O25)</f>
        <v/>
      </c>
      <c r="L25" s="21" t="str">
        <f>IF(J25="","",VLOOKUP(J25,Points!$B$3:$P$42,14,FALSE))</f>
        <v/>
      </c>
      <c r="M25" s="22" t="str">
        <f>IF(Points!C25="","",Points!P25)</f>
        <v/>
      </c>
      <c r="N25" s="21" t="str">
        <f>IF(L25="","",VLOOKUP(J25,Points!$B$3:$P$42,15,FALSE))</f>
        <v/>
      </c>
      <c r="O25" s="21" t="str">
        <f t="shared" si="6"/>
        <v/>
      </c>
      <c r="P25" s="22"/>
    </row>
    <row r="26" spans="1:16" x14ac:dyDescent="0.25">
      <c r="A26" s="6" t="str">
        <f t="shared" si="2"/>
        <v/>
      </c>
      <c r="B26" s="6" t="str">
        <f t="shared" si="3"/>
        <v/>
      </c>
      <c r="C26" s="6" t="str">
        <f t="shared" si="4"/>
        <v/>
      </c>
      <c r="D26" s="6" t="str">
        <f t="shared" si="5"/>
        <v/>
      </c>
      <c r="E26" s="6" t="str">
        <f t="shared" si="0"/>
        <v/>
      </c>
      <c r="F26" s="21" t="str">
        <f xml:space="preserve"> IF(Equipes!B25="","",F25+1)</f>
        <v/>
      </c>
      <c r="G26" s="21" t="str">
        <f t="shared" si="1"/>
        <v/>
      </c>
      <c r="H26" s="21" t="str">
        <f>IF(Points!B26="","",Points!B26)</f>
        <v/>
      </c>
      <c r="I26" s="21"/>
      <c r="J26" s="22" t="str">
        <f>IF(Points!C26="","",VLOOKUP(F26,$G$3:$J$42,2,FALSE))</f>
        <v/>
      </c>
      <c r="K26" s="22" t="str">
        <f>IF(Points!C26="","",Points!O26)</f>
        <v/>
      </c>
      <c r="L26" s="21" t="str">
        <f>IF(J26="","",VLOOKUP(J26,Points!$B$3:$P$42,14,FALSE))</f>
        <v/>
      </c>
      <c r="M26" s="22" t="str">
        <f>IF(Points!C26="","",Points!P26)</f>
        <v/>
      </c>
      <c r="N26" s="21" t="str">
        <f>IF(L26="","",VLOOKUP(J26,Points!$B$3:$P$42,15,FALSE))</f>
        <v/>
      </c>
      <c r="O26" s="21" t="str">
        <f t="shared" si="6"/>
        <v/>
      </c>
      <c r="P26" s="22"/>
    </row>
    <row r="27" spans="1:16" x14ac:dyDescent="0.25">
      <c r="A27" s="6" t="str">
        <f t="shared" si="2"/>
        <v/>
      </c>
      <c r="B27" s="6" t="str">
        <f t="shared" si="3"/>
        <v/>
      </c>
      <c r="C27" s="6" t="str">
        <f t="shared" si="4"/>
        <v/>
      </c>
      <c r="D27" s="6" t="str">
        <f t="shared" si="5"/>
        <v/>
      </c>
      <c r="E27" s="6" t="str">
        <f t="shared" si="0"/>
        <v/>
      </c>
      <c r="F27" s="21" t="str">
        <f xml:space="preserve"> IF(Equipes!B26="","",F26+1)</f>
        <v/>
      </c>
      <c r="G27" s="21"/>
      <c r="H27" s="21" t="str">
        <f>IF(Points!B27="","",Points!B27)</f>
        <v/>
      </c>
      <c r="I27" s="21"/>
      <c r="J27" s="22" t="str">
        <f>IF(Points!C27="","",VLOOKUP(F27,$G$3:$J$42,2,FALSE))</f>
        <v/>
      </c>
      <c r="K27" s="22" t="str">
        <f>IF(Points!C27="","",Points!O27)</f>
        <v/>
      </c>
      <c r="L27" s="21" t="str">
        <f>IF(J27="","",VLOOKUP(J27,Points!$B$3:$P$42,14,FALSE))</f>
        <v/>
      </c>
      <c r="M27" s="22" t="str">
        <f>IF(Points!C27="","",Points!P27)</f>
        <v/>
      </c>
      <c r="N27" s="21" t="str">
        <f>IF(L27="","",VLOOKUP(J27,Points!$B$3:$P$42,15,FALSE))</f>
        <v/>
      </c>
      <c r="O27" s="21" t="str">
        <f t="shared" si="6"/>
        <v/>
      </c>
      <c r="P27" s="22"/>
    </row>
    <row r="28" spans="1:16" x14ac:dyDescent="0.25">
      <c r="A28" s="6" t="str">
        <f t="shared" si="2"/>
        <v/>
      </c>
      <c r="B28" s="6" t="str">
        <f t="shared" si="3"/>
        <v/>
      </c>
      <c r="C28" s="6" t="str">
        <f t="shared" si="4"/>
        <v/>
      </c>
      <c r="D28" s="6" t="str">
        <f t="shared" si="5"/>
        <v/>
      </c>
      <c r="E28" s="6" t="str">
        <f t="shared" si="0"/>
        <v/>
      </c>
      <c r="F28" s="21" t="str">
        <f xml:space="preserve"> IF(Equipes!B27="","",F27+1)</f>
        <v/>
      </c>
      <c r="G28" s="21" t="str">
        <f t="shared" si="1"/>
        <v/>
      </c>
      <c r="H28" s="21" t="str">
        <f>IF(Points!B28="","",Points!B28)</f>
        <v/>
      </c>
      <c r="I28" s="21"/>
      <c r="J28" s="22" t="str">
        <f>IF(Points!C28="","",VLOOKUP(F28,$G$3:$J$42,2,FALSE))</f>
        <v/>
      </c>
      <c r="K28" s="22" t="str">
        <f>IF(Points!C28="","",Points!O28)</f>
        <v/>
      </c>
      <c r="L28" s="21" t="str">
        <f>IF(J28="","",VLOOKUP(J28,Points!$B$3:$P$42,14,FALSE))</f>
        <v/>
      </c>
      <c r="M28" s="22" t="str">
        <f>IF(Points!C28="","",Points!P28)</f>
        <v/>
      </c>
      <c r="N28" s="21" t="str">
        <f>IF(L28="","",VLOOKUP(J28,Points!$B$3:$P$42,15,FALSE))</f>
        <v/>
      </c>
      <c r="O28" s="21" t="str">
        <f t="shared" si="6"/>
        <v/>
      </c>
      <c r="P28" s="22"/>
    </row>
    <row r="29" spans="1:16" x14ac:dyDescent="0.25">
      <c r="A29" s="6" t="str">
        <f t="shared" si="2"/>
        <v/>
      </c>
      <c r="B29" s="6" t="str">
        <f t="shared" si="3"/>
        <v/>
      </c>
      <c r="C29" s="6" t="str">
        <f t="shared" si="4"/>
        <v/>
      </c>
      <c r="D29" s="6" t="str">
        <f t="shared" si="5"/>
        <v/>
      </c>
      <c r="E29" s="6" t="str">
        <f t="shared" si="0"/>
        <v/>
      </c>
      <c r="F29" s="21" t="str">
        <f xml:space="preserve"> IF(Equipes!B28="","",F28+1)</f>
        <v/>
      </c>
      <c r="G29" s="21" t="str">
        <f t="shared" si="1"/>
        <v/>
      </c>
      <c r="H29" s="21" t="str">
        <f>IF(Points!B29="","",Points!B29)</f>
        <v/>
      </c>
      <c r="I29" s="21"/>
      <c r="J29" s="22" t="str">
        <f>IF(Points!C29="","",VLOOKUP(F29,$G$3:$J$42,2,FALSE))</f>
        <v/>
      </c>
      <c r="K29" s="22" t="str">
        <f>IF(Points!C29="","",Points!O29)</f>
        <v/>
      </c>
      <c r="L29" s="21" t="str">
        <f>IF(J29="","",VLOOKUP(J29,Points!$B$3:$P$42,14,FALSE))</f>
        <v/>
      </c>
      <c r="M29" s="22" t="str">
        <f>IF(Points!C29="","",Points!P29)</f>
        <v/>
      </c>
      <c r="N29" s="21" t="str">
        <f>IF(L29="","",VLOOKUP(J29,Points!$B$3:$P$42,15,FALSE))</f>
        <v/>
      </c>
      <c r="O29" s="21" t="str">
        <f t="shared" si="6"/>
        <v/>
      </c>
      <c r="P29" s="22"/>
    </row>
    <row r="30" spans="1:16" x14ac:dyDescent="0.25">
      <c r="A30" s="6" t="str">
        <f t="shared" si="2"/>
        <v/>
      </c>
      <c r="B30" s="6" t="str">
        <f t="shared" si="3"/>
        <v/>
      </c>
      <c r="C30" s="6" t="str">
        <f t="shared" si="4"/>
        <v/>
      </c>
      <c r="D30" s="6" t="str">
        <f t="shared" si="5"/>
        <v/>
      </c>
      <c r="E30" s="6" t="str">
        <f t="shared" si="0"/>
        <v/>
      </c>
      <c r="F30" s="21" t="str">
        <f xml:space="preserve"> IF(Equipes!B29="","",F29+1)</f>
        <v/>
      </c>
      <c r="G30" s="21" t="str">
        <f t="shared" si="1"/>
        <v/>
      </c>
      <c r="H30" s="21" t="str">
        <f>IF(Points!B30="","",Points!B30)</f>
        <v/>
      </c>
      <c r="I30" s="21"/>
      <c r="J30" s="22" t="str">
        <f>IF(Points!C30="","",VLOOKUP(F30,$G$3:$J$42,2,FALSE))</f>
        <v/>
      </c>
      <c r="K30" s="22" t="str">
        <f>IF(Points!C30="","",Points!O30)</f>
        <v/>
      </c>
      <c r="L30" s="21" t="str">
        <f>IF(J30="","",VLOOKUP(J30,Points!$B$3:$P$42,14,FALSE))</f>
        <v/>
      </c>
      <c r="M30" s="22" t="str">
        <f>IF(Points!C30="","",Points!P30)</f>
        <v/>
      </c>
      <c r="N30" s="21" t="str">
        <f>IF(L30="","",VLOOKUP(J30,Points!$B$3:$P$42,15,FALSE))</f>
        <v/>
      </c>
      <c r="O30" s="21" t="str">
        <f t="shared" si="6"/>
        <v/>
      </c>
      <c r="P30" s="22"/>
    </row>
    <row r="31" spans="1:16" x14ac:dyDescent="0.25">
      <c r="A31" s="6" t="str">
        <f t="shared" si="2"/>
        <v/>
      </c>
      <c r="B31" s="6" t="str">
        <f t="shared" si="3"/>
        <v/>
      </c>
      <c r="C31" s="6" t="str">
        <f t="shared" si="4"/>
        <v/>
      </c>
      <c r="D31" s="6" t="str">
        <f t="shared" si="5"/>
        <v/>
      </c>
      <c r="E31" s="6" t="str">
        <f t="shared" si="0"/>
        <v/>
      </c>
      <c r="F31" s="21" t="str">
        <f xml:space="preserve"> IF(Equipes!B30="","",F30+1)</f>
        <v/>
      </c>
      <c r="G31" s="21" t="str">
        <f t="shared" si="1"/>
        <v/>
      </c>
      <c r="H31" s="21" t="str">
        <f>IF(Points!B31="","",Points!B31)</f>
        <v/>
      </c>
      <c r="I31" s="21"/>
      <c r="J31" s="22" t="str">
        <f>IF(Points!C31="","",VLOOKUP(F31,$G$3:$J$42,2,FALSE))</f>
        <v/>
      </c>
      <c r="K31" s="22" t="str">
        <f>IF(Points!C31="","",Points!O31)</f>
        <v/>
      </c>
      <c r="L31" s="21" t="str">
        <f>IF(J31="","",VLOOKUP(J31,Points!$B$3:$P$42,14,FALSE))</f>
        <v/>
      </c>
      <c r="M31" s="22" t="str">
        <f>IF(Points!C31="","",Points!P31)</f>
        <v/>
      </c>
      <c r="N31" s="21" t="str">
        <f>IF(L31="","",VLOOKUP(J31,Points!$B$3:$P$42,15,FALSE))</f>
        <v/>
      </c>
      <c r="O31" s="21" t="str">
        <f t="shared" si="6"/>
        <v/>
      </c>
      <c r="P31" s="22"/>
    </row>
    <row r="32" spans="1:16" x14ac:dyDescent="0.25">
      <c r="A32" s="6" t="str">
        <f t="shared" si="2"/>
        <v/>
      </c>
      <c r="B32" s="6" t="str">
        <f t="shared" si="3"/>
        <v/>
      </c>
      <c r="C32" s="6" t="str">
        <f t="shared" si="4"/>
        <v/>
      </c>
      <c r="D32" s="6" t="str">
        <f t="shared" si="5"/>
        <v/>
      </c>
      <c r="E32" s="6" t="str">
        <f t="shared" si="0"/>
        <v/>
      </c>
      <c r="F32" s="21" t="str">
        <f xml:space="preserve"> IF(Equipes!B31="","",F31+1)</f>
        <v/>
      </c>
      <c r="G32" s="21" t="str">
        <f t="shared" si="1"/>
        <v/>
      </c>
      <c r="H32" s="21" t="str">
        <f>IF(Points!B32="","",Points!B32)</f>
        <v/>
      </c>
      <c r="I32" s="21"/>
      <c r="J32" s="22" t="str">
        <f>IF(Points!C32="","",VLOOKUP(F32,$G$3:$J$42,2,FALSE))</f>
        <v/>
      </c>
      <c r="K32" s="22" t="str">
        <f>IF(Points!C32="","",Points!O32)</f>
        <v/>
      </c>
      <c r="L32" s="21" t="str">
        <f>IF(J32="","",VLOOKUP(J32,Points!$B$3:$P$42,14,FALSE))</f>
        <v/>
      </c>
      <c r="M32" s="22" t="str">
        <f>IF(Points!C32="","",Points!P32)</f>
        <v/>
      </c>
      <c r="N32" s="21" t="str">
        <f>IF(L32="","",VLOOKUP(J32,Points!$B$3:$P$42,15,FALSE))</f>
        <v/>
      </c>
      <c r="O32" s="21" t="str">
        <f t="shared" si="6"/>
        <v/>
      </c>
      <c r="P32" s="22"/>
    </row>
    <row r="33" spans="1:16" x14ac:dyDescent="0.25">
      <c r="A33" s="6" t="str">
        <f t="shared" si="2"/>
        <v/>
      </c>
      <c r="B33" s="6" t="str">
        <f t="shared" si="3"/>
        <v/>
      </c>
      <c r="C33" s="6" t="str">
        <f t="shared" si="4"/>
        <v/>
      </c>
      <c r="D33" s="6" t="str">
        <f t="shared" si="5"/>
        <v/>
      </c>
      <c r="E33" s="6" t="str">
        <f t="shared" si="0"/>
        <v/>
      </c>
      <c r="F33" s="21" t="str">
        <f xml:space="preserve"> IF(Equipes!B32="","",F32+1)</f>
        <v/>
      </c>
      <c r="G33" s="21" t="str">
        <f t="shared" si="1"/>
        <v/>
      </c>
      <c r="H33" s="21" t="str">
        <f>IF(Points!B33="","",Points!B33)</f>
        <v/>
      </c>
      <c r="I33" s="21"/>
      <c r="J33" s="22" t="str">
        <f>IF(Points!C33="","",VLOOKUP(F33,$G$3:$J$42,2,FALSE))</f>
        <v/>
      </c>
      <c r="K33" s="22" t="str">
        <f>IF(Points!C33="","",Points!O33)</f>
        <v/>
      </c>
      <c r="L33" s="21" t="str">
        <f>IF(J33="","",VLOOKUP(J33,Points!$B$3:$P$42,14,FALSE))</f>
        <v/>
      </c>
      <c r="M33" s="22" t="str">
        <f>IF(Points!C33="","",Points!P33)</f>
        <v/>
      </c>
      <c r="N33" s="21" t="str">
        <f>IF(L33="","",VLOOKUP(J33,Points!$B$3:$P$42,15,FALSE))</f>
        <v/>
      </c>
      <c r="O33" s="21" t="str">
        <f t="shared" si="6"/>
        <v/>
      </c>
      <c r="P33" s="22"/>
    </row>
    <row r="34" spans="1:16" x14ac:dyDescent="0.25">
      <c r="A34" s="6" t="str">
        <f t="shared" si="2"/>
        <v/>
      </c>
      <c r="B34" s="6" t="str">
        <f t="shared" si="3"/>
        <v/>
      </c>
      <c r="C34" s="6" t="str">
        <f t="shared" si="4"/>
        <v/>
      </c>
      <c r="D34" s="6" t="str">
        <f t="shared" si="5"/>
        <v/>
      </c>
      <c r="E34" s="6" t="str">
        <f t="shared" si="0"/>
        <v/>
      </c>
      <c r="F34" s="21" t="str">
        <f xml:space="preserve"> IF(Equipes!B33="","",F33+1)</f>
        <v/>
      </c>
      <c r="G34" s="21" t="str">
        <f t="shared" si="1"/>
        <v/>
      </c>
      <c r="H34" s="21" t="str">
        <f>IF(Points!B34="","",Points!B34)</f>
        <v/>
      </c>
      <c r="I34" s="21"/>
      <c r="J34" s="22" t="str">
        <f>IF(Points!C34="","",VLOOKUP(F34,$G$3:$J$42,2,FALSE))</f>
        <v/>
      </c>
      <c r="K34" s="22" t="str">
        <f>IF(Points!C34="","",Points!O34)</f>
        <v/>
      </c>
      <c r="L34" s="21" t="str">
        <f>IF(J34="","",VLOOKUP(J34,Points!$B$3:$P$42,14,FALSE))</f>
        <v/>
      </c>
      <c r="M34" s="22" t="str">
        <f>IF(Points!C34="","",Points!P34)</f>
        <v/>
      </c>
      <c r="N34" s="21" t="str">
        <f>IF(L34="","",VLOOKUP(J34,Points!$B$3:$P$42,15,FALSE))</f>
        <v/>
      </c>
      <c r="O34" s="21" t="str">
        <f t="shared" si="6"/>
        <v/>
      </c>
      <c r="P34" s="22"/>
    </row>
    <row r="35" spans="1:16" x14ac:dyDescent="0.25">
      <c r="A35" s="6" t="str">
        <f t="shared" si="2"/>
        <v/>
      </c>
      <c r="B35" s="6" t="str">
        <f t="shared" si="3"/>
        <v/>
      </c>
      <c r="C35" s="6" t="str">
        <f t="shared" si="4"/>
        <v/>
      </c>
      <c r="D35" s="6" t="str">
        <f t="shared" si="5"/>
        <v/>
      </c>
      <c r="E35" s="6" t="str">
        <f t="shared" si="0"/>
        <v/>
      </c>
      <c r="F35" s="21" t="str">
        <f xml:space="preserve"> IF(Equipes!B34="","",F34+1)</f>
        <v/>
      </c>
      <c r="G35" s="21" t="str">
        <f t="shared" si="1"/>
        <v/>
      </c>
      <c r="H35" s="21" t="str">
        <f>IF(Points!B35="","",Points!B35)</f>
        <v/>
      </c>
      <c r="I35" s="21"/>
      <c r="J35" s="22" t="str">
        <f>IF(Points!C35="","",VLOOKUP(F35,$G$3:$J$42,2,FALSE))</f>
        <v/>
      </c>
      <c r="K35" s="22" t="str">
        <f>IF(Points!C35="","",Points!O35)</f>
        <v/>
      </c>
      <c r="L35" s="21" t="str">
        <f>IF(J35="","",VLOOKUP(J35,Points!$B$3:$P$42,14,FALSE))</f>
        <v/>
      </c>
      <c r="M35" s="22" t="str">
        <f>IF(Points!C35="","",Points!P35)</f>
        <v/>
      </c>
      <c r="N35" s="21" t="str">
        <f>IF(L35="","",VLOOKUP(J35,Points!$B$3:$P$42,15,FALSE))</f>
        <v/>
      </c>
      <c r="O35" s="21" t="str">
        <f t="shared" si="6"/>
        <v/>
      </c>
      <c r="P35" s="22"/>
    </row>
    <row r="36" spans="1:16" x14ac:dyDescent="0.25">
      <c r="A36" s="6" t="str">
        <f t="shared" si="2"/>
        <v/>
      </c>
      <c r="B36" s="6" t="str">
        <f t="shared" si="3"/>
        <v/>
      </c>
      <c r="C36" s="6" t="str">
        <f t="shared" si="4"/>
        <v/>
      </c>
      <c r="D36" s="6" t="str">
        <f t="shared" si="5"/>
        <v/>
      </c>
      <c r="E36" s="6" t="str">
        <f t="shared" si="0"/>
        <v/>
      </c>
      <c r="F36" s="21" t="str">
        <f xml:space="preserve"> IF(Equipes!B35="","",F35+1)</f>
        <v/>
      </c>
      <c r="G36" s="21" t="str">
        <f t="shared" si="1"/>
        <v/>
      </c>
      <c r="H36" s="21" t="str">
        <f>IF(Points!B36="","",Points!B36)</f>
        <v/>
      </c>
      <c r="I36" s="21"/>
      <c r="J36" s="22" t="str">
        <f>IF(Points!C36="","",VLOOKUP(F36,$G$3:$J$42,2,FALSE))</f>
        <v/>
      </c>
      <c r="K36" s="22" t="str">
        <f>IF(Points!C36="","",Points!O36)</f>
        <v/>
      </c>
      <c r="L36" s="21" t="str">
        <f>IF(J36="","",VLOOKUP(J36,Points!$B$3:$P$42,14,FALSE))</f>
        <v/>
      </c>
      <c r="M36" s="22" t="str">
        <f>IF(Points!C36="","",Points!P36)</f>
        <v/>
      </c>
      <c r="N36" s="21" t="str">
        <f>IF(L36="","",VLOOKUP(J36,Points!$B$3:$P$42,15,FALSE))</f>
        <v/>
      </c>
      <c r="O36" s="21" t="str">
        <f t="shared" si="6"/>
        <v/>
      </c>
      <c r="P36" s="22"/>
    </row>
    <row r="37" spans="1:16" x14ac:dyDescent="0.25">
      <c r="A37" s="6" t="str">
        <f t="shared" si="2"/>
        <v/>
      </c>
      <c r="B37" s="6" t="str">
        <f t="shared" si="3"/>
        <v/>
      </c>
      <c r="C37" s="6" t="str">
        <f t="shared" si="4"/>
        <v/>
      </c>
      <c r="D37" s="6" t="str">
        <f t="shared" si="5"/>
        <v/>
      </c>
      <c r="E37" s="6" t="str">
        <f t="shared" si="0"/>
        <v/>
      </c>
      <c r="F37" s="21" t="str">
        <f xml:space="preserve"> IF(Equipes!B36="","",F36+1)</f>
        <v/>
      </c>
      <c r="G37" s="21" t="str">
        <f t="shared" si="1"/>
        <v/>
      </c>
      <c r="H37" s="21" t="str">
        <f>IF(Points!B37="","",Points!B37)</f>
        <v/>
      </c>
      <c r="I37" s="21"/>
      <c r="J37" s="22" t="str">
        <f>IF(Points!C37="","",VLOOKUP(F37,$G$3:$J$42,2,FALSE))</f>
        <v/>
      </c>
      <c r="K37" s="22" t="str">
        <f>IF(Points!C37="","",Points!O37)</f>
        <v/>
      </c>
      <c r="L37" s="21" t="str">
        <f>IF(J37="","",VLOOKUP(J37,Points!$B$3:$P$42,14,FALSE))</f>
        <v/>
      </c>
      <c r="M37" s="22" t="str">
        <f>IF(Points!C37="","",Points!P37)</f>
        <v/>
      </c>
      <c r="N37" s="21" t="str">
        <f>IF(L37="","",VLOOKUP(J37,Points!$B$3:$P$42,15,FALSE))</f>
        <v/>
      </c>
      <c r="O37" s="21" t="str">
        <f t="shared" si="6"/>
        <v/>
      </c>
      <c r="P37" s="22"/>
    </row>
    <row r="38" spans="1:16" x14ac:dyDescent="0.25">
      <c r="A38" s="6" t="str">
        <f t="shared" si="2"/>
        <v/>
      </c>
      <c r="B38" s="6" t="str">
        <f t="shared" si="3"/>
        <v/>
      </c>
      <c r="C38" s="6" t="str">
        <f t="shared" si="4"/>
        <v/>
      </c>
      <c r="D38" s="6" t="str">
        <f t="shared" si="5"/>
        <v/>
      </c>
      <c r="E38" s="6" t="str">
        <f t="shared" si="0"/>
        <v/>
      </c>
      <c r="F38" s="21" t="str">
        <f xml:space="preserve"> IF(Equipes!B37="","",F37+1)</f>
        <v/>
      </c>
      <c r="G38" s="21" t="str">
        <f t="shared" si="1"/>
        <v/>
      </c>
      <c r="H38" s="21" t="str">
        <f>IF(Points!B38="","",Points!B38)</f>
        <v/>
      </c>
      <c r="I38" s="21"/>
      <c r="J38" s="22" t="str">
        <f>IF(Points!C38="","",VLOOKUP(F38,$G$3:$J$42,2,FALSE))</f>
        <v/>
      </c>
      <c r="K38" s="22" t="str">
        <f>IF(Points!C38="","",Points!O38)</f>
        <v/>
      </c>
      <c r="L38" s="21" t="str">
        <f>IF(J38="","",VLOOKUP(J38,Points!$B$3:$P$42,14,FALSE))</f>
        <v/>
      </c>
      <c r="M38" s="22" t="str">
        <f>IF(Points!C38="","",Points!P38)</f>
        <v/>
      </c>
      <c r="N38" s="21" t="str">
        <f>IF(L38="","",VLOOKUP(J38,Points!$B$3:$P$42,15,FALSE))</f>
        <v/>
      </c>
      <c r="O38" s="21" t="str">
        <f t="shared" si="6"/>
        <v/>
      </c>
      <c r="P38" s="22"/>
    </row>
    <row r="39" spans="1:16" x14ac:dyDescent="0.25">
      <c r="A39" s="6" t="str">
        <f t="shared" si="2"/>
        <v/>
      </c>
      <c r="B39" s="6" t="str">
        <f t="shared" si="3"/>
        <v/>
      </c>
      <c r="C39" s="6" t="str">
        <f t="shared" si="4"/>
        <v/>
      </c>
      <c r="D39" s="6" t="str">
        <f t="shared" si="5"/>
        <v/>
      </c>
      <c r="E39" s="6" t="str">
        <f t="shared" si="0"/>
        <v/>
      </c>
      <c r="F39" s="21" t="str">
        <f xml:space="preserve"> IF(Equipes!B38="","",F38+1)</f>
        <v/>
      </c>
      <c r="G39" s="21" t="str">
        <f t="shared" si="1"/>
        <v/>
      </c>
      <c r="H39" s="21" t="str">
        <f>IF(Points!B39="","",Points!B39)</f>
        <v/>
      </c>
      <c r="I39" s="21"/>
      <c r="J39" s="22" t="str">
        <f>IF(Points!C39="","",VLOOKUP(F39,$G$3:$J$42,2,FALSE))</f>
        <v/>
      </c>
      <c r="K39" s="22" t="str">
        <f>IF(Points!C39="","",Points!O39)</f>
        <v/>
      </c>
      <c r="L39" s="21" t="str">
        <f>IF(J39="","",VLOOKUP(J39,Points!$B$3:$P$42,14,FALSE))</f>
        <v/>
      </c>
      <c r="M39" s="22" t="str">
        <f>IF(Points!C39="","",Points!P39)</f>
        <v/>
      </c>
      <c r="N39" s="21" t="str">
        <f>IF(L39="","",VLOOKUP(J39,Points!$B$3:$P$42,15,FALSE))</f>
        <v/>
      </c>
      <c r="O39" s="21" t="str">
        <f t="shared" si="6"/>
        <v/>
      </c>
      <c r="P39" s="22"/>
    </row>
    <row r="40" spans="1:16" x14ac:dyDescent="0.25">
      <c r="A40" s="6" t="str">
        <f t="shared" si="2"/>
        <v/>
      </c>
      <c r="B40" s="6" t="str">
        <f t="shared" si="3"/>
        <v/>
      </c>
      <c r="C40" s="6" t="str">
        <f t="shared" si="4"/>
        <v/>
      </c>
      <c r="D40" s="6" t="str">
        <f t="shared" si="5"/>
        <v/>
      </c>
      <c r="E40" s="6" t="str">
        <f t="shared" si="0"/>
        <v/>
      </c>
      <c r="F40" s="21" t="str">
        <f xml:space="preserve"> IF(Equipes!B39="","",F39+1)</f>
        <v/>
      </c>
      <c r="G40" s="21" t="str">
        <f t="shared" si="1"/>
        <v/>
      </c>
      <c r="H40" s="21" t="str">
        <f>IF(Points!B40="","",Points!B40)</f>
        <v/>
      </c>
      <c r="I40" s="21"/>
      <c r="J40" s="22" t="str">
        <f>IF(Points!C40="","",VLOOKUP(F40,$G$3:$J$42,2,FALSE))</f>
        <v/>
      </c>
      <c r="K40" s="22" t="str">
        <f>IF(Points!C40="","",Points!O40)</f>
        <v/>
      </c>
      <c r="L40" s="21" t="str">
        <f>IF(J40="","",VLOOKUP(J40,Points!$B$3:$P$42,14,FALSE))</f>
        <v/>
      </c>
      <c r="M40" s="22" t="str">
        <f>IF(Points!C40="","",Points!P40)</f>
        <v/>
      </c>
      <c r="N40" s="21" t="str">
        <f>IF(L40="","",VLOOKUP(J40,Points!$B$3:$P$42,15,FALSE))</f>
        <v/>
      </c>
      <c r="O40" s="21" t="str">
        <f t="shared" si="6"/>
        <v/>
      </c>
      <c r="P40" s="22"/>
    </row>
    <row r="41" spans="1:16" x14ac:dyDescent="0.25">
      <c r="A41" s="6" t="str">
        <f t="shared" si="2"/>
        <v/>
      </c>
      <c r="B41" s="6" t="str">
        <f t="shared" si="3"/>
        <v/>
      </c>
      <c r="C41" s="6" t="str">
        <f t="shared" si="4"/>
        <v/>
      </c>
      <c r="D41" s="6" t="str">
        <f t="shared" si="5"/>
        <v/>
      </c>
      <c r="E41" s="6" t="str">
        <f t="shared" si="0"/>
        <v/>
      </c>
      <c r="F41" s="21" t="str">
        <f xml:space="preserve"> IF(Equipes!B40="","",F40+1)</f>
        <v/>
      </c>
      <c r="G41" s="21" t="str">
        <f t="shared" si="1"/>
        <v/>
      </c>
      <c r="H41" s="21" t="str">
        <f>IF(Points!B41="","",Points!B41)</f>
        <v/>
      </c>
      <c r="I41" s="21"/>
      <c r="J41" s="22" t="str">
        <f>IF(Points!C41="","",VLOOKUP(F41,$G$3:$J$42,2,FALSE))</f>
        <v/>
      </c>
      <c r="K41" s="22" t="str">
        <f>IF(Points!C41="","",Points!O41)</f>
        <v/>
      </c>
      <c r="L41" s="21" t="str">
        <f>IF(J41="","",VLOOKUP(J41,Points!$B$3:$P$42,14,FALSE))</f>
        <v/>
      </c>
      <c r="M41" s="22" t="str">
        <f>IF(Points!C41="","",Points!P41)</f>
        <v/>
      </c>
      <c r="N41" s="21" t="str">
        <f>IF(L41="","",VLOOKUP(J41,Points!$B$3:$P$42,15,FALSE))</f>
        <v/>
      </c>
      <c r="O41" s="21" t="str">
        <f t="shared" si="6"/>
        <v/>
      </c>
      <c r="P41" s="22"/>
    </row>
    <row r="42" spans="1:16" x14ac:dyDescent="0.25">
      <c r="A42" s="6" t="str">
        <f t="shared" si="2"/>
        <v/>
      </c>
      <c r="B42" s="6" t="str">
        <f t="shared" si="3"/>
        <v/>
      </c>
      <c r="C42" s="6" t="str">
        <f t="shared" si="4"/>
        <v/>
      </c>
      <c r="D42" s="6" t="str">
        <f t="shared" si="5"/>
        <v/>
      </c>
      <c r="E42" s="6" t="str">
        <f t="shared" si="0"/>
        <v/>
      </c>
      <c r="F42" s="21" t="str">
        <f xml:space="preserve"> IF(Equipes!B41="","",F41+1)</f>
        <v/>
      </c>
      <c r="G42" s="21" t="str">
        <f t="shared" si="1"/>
        <v/>
      </c>
      <c r="H42" s="21" t="str">
        <f>IF(Points!B42="","",Points!B42)</f>
        <v/>
      </c>
      <c r="I42" s="21"/>
      <c r="J42" s="22" t="str">
        <f>IF(Points!C42="","",VLOOKUP(F42,$G$3:$J$42,2,FALSE))</f>
        <v/>
      </c>
      <c r="K42" s="22" t="str">
        <f>IF(Points!C42="","",Points!O42)</f>
        <v/>
      </c>
      <c r="L42" s="21" t="str">
        <f>IF(J42="","",VLOOKUP(J42,Points!$B$3:$P$42,14,FALSE))</f>
        <v/>
      </c>
      <c r="M42" s="22" t="str">
        <f>IF(Points!C42="","",Points!P42)</f>
        <v/>
      </c>
      <c r="N42" s="21" t="str">
        <f>IF(L42="","",VLOOKUP(J42,Points!$B$3:$P$42,15,FALSE))</f>
        <v/>
      </c>
      <c r="O42" s="21" t="str">
        <f t="shared" si="6"/>
        <v/>
      </c>
      <c r="P42" s="22"/>
    </row>
    <row r="43" spans="1:16" x14ac:dyDescent="0.25">
      <c r="C43" s="6" t="str">
        <f t="shared" si="4"/>
        <v/>
      </c>
      <c r="O43" s="21" t="str">
        <f t="shared" si="6"/>
        <v/>
      </c>
    </row>
    <row r="44" spans="1:16" x14ac:dyDescent="0.25">
      <c r="C44" s="6" t="str">
        <f t="shared" si="4"/>
        <v/>
      </c>
    </row>
    <row r="45" spans="1:16" x14ac:dyDescent="0.25">
      <c r="C45" s="6" t="str">
        <f t="shared" si="4"/>
        <v/>
      </c>
    </row>
    <row r="46" spans="1:16" x14ac:dyDescent="0.25">
      <c r="C46" s="6" t="str">
        <f t="shared" si="4"/>
        <v/>
      </c>
    </row>
    <row r="47" spans="1:16" x14ac:dyDescent="0.25">
      <c r="C47" s="6" t="str">
        <f t="shared" si="4"/>
        <v/>
      </c>
    </row>
    <row r="48" spans="1:16" x14ac:dyDescent="0.25">
      <c r="C48" s="6" t="str">
        <f t="shared" si="4"/>
        <v/>
      </c>
    </row>
    <row r="49" spans="3:3" x14ac:dyDescent="0.25">
      <c r="C49" s="6" t="str">
        <f t="shared" si="4"/>
        <v/>
      </c>
    </row>
    <row r="50" spans="3:3" x14ac:dyDescent="0.25">
      <c r="C50" s="6" t="str">
        <f t="shared" si="4"/>
        <v/>
      </c>
    </row>
  </sheetData>
  <mergeCells count="1">
    <mergeCell ref="F1:O1"/>
  </mergeCells>
  <conditionalFormatting sqref="F15:N42 O5:O43 F4:H14 J5:N14 J4:O4">
    <cfRule type="expression" dxfId="0" priority="1" stopIfTrue="1">
      <formula>IF($F4&lt;&gt;"",1,0)=1</formula>
    </cfRule>
  </conditionalFormatting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Tirage</vt:lpstr>
      <vt:lpstr>Equipes</vt:lpstr>
      <vt:lpstr>Points</vt:lpstr>
      <vt:lpstr>Classement</vt:lpstr>
      <vt:lpstr>Victoire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h2so4</cp:lastModifiedBy>
  <cp:lastPrinted>2020-02-08T08:40:57Z</cp:lastPrinted>
  <dcterms:created xsi:type="dcterms:W3CDTF">2018-01-21T14:22:15Z</dcterms:created>
  <dcterms:modified xsi:type="dcterms:W3CDTF">2022-03-31T09:28:53Z</dcterms:modified>
</cp:coreProperties>
</file>