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filterPrivacy="1"/>
  <xr:revisionPtr revIDLastSave="0" documentId="13_ncr:1_{A80AD623-49FC-48C5-8BBF-A97379BABA37}" xr6:coauthVersionLast="47" xr6:coauthVersionMax="47" xr10:uidLastSave="{00000000-0000-0000-0000-000000000000}"/>
  <bookViews>
    <workbookView xWindow="-120" yWindow="-120" windowWidth="29040" windowHeight="16440" activeTab="2" xr2:uid="{00000000-000D-0000-FFFF-FFFF00000000}"/>
  </bookViews>
  <sheets>
    <sheet name="Tableau des matchs" sheetId="2" r:id="rId1"/>
    <sheet name="Scores des matchs" sheetId="3" r:id="rId2"/>
    <sheet name="Classement automatique" sheetId="1" r:id="rId3"/>
  </sheets>
  <definedNames>
    <definedName name="_xlnm.Print_Area" localSheetId="2">'Classement automatique'!$A$1:$AC$18</definedName>
    <definedName name="_xlnm.Print_Area" localSheetId="1">'Scores des matchs'!$A$1:$E$47</definedName>
    <definedName name="_xlnm.Print_Area" localSheetId="0">'Tableau des matchs'!$A$1:$H$24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H6" i="1" l="1"/>
  <c r="B6" i="1" s="1"/>
  <c r="AH7" i="1"/>
  <c r="AH8" i="1"/>
  <c r="AH9" i="1"/>
  <c r="AH10" i="1"/>
  <c r="B10" i="1" s="1"/>
  <c r="AH11" i="1"/>
  <c r="B11" i="1" s="1"/>
  <c r="AH12" i="1"/>
  <c r="B16" i="1" s="1"/>
  <c r="AH13" i="1"/>
  <c r="B13" i="1" s="1"/>
  <c r="AH14" i="1"/>
  <c r="B14" i="1" s="1"/>
  <c r="AH15" i="1"/>
  <c r="AH16" i="1"/>
  <c r="AH17" i="1"/>
  <c r="B17" i="1" s="1"/>
  <c r="AH18" i="1"/>
  <c r="B18" i="1" s="1"/>
  <c r="AH5" i="1"/>
  <c r="B15" i="1"/>
  <c r="B9" i="1"/>
  <c r="D5" i="1"/>
  <c r="K5" i="1"/>
  <c r="I18" i="1"/>
  <c r="I13" i="1"/>
  <c r="I6" i="1"/>
  <c r="I11" i="1"/>
  <c r="I12" i="1"/>
  <c r="I17" i="1"/>
  <c r="I5" i="1"/>
  <c r="I10" i="1"/>
  <c r="I16" i="1"/>
  <c r="H18" i="1"/>
  <c r="I9" i="1"/>
  <c r="H11" i="1"/>
  <c r="H17" i="1"/>
  <c r="H13" i="1"/>
  <c r="H6" i="1"/>
  <c r="H10" i="1"/>
  <c r="H12" i="1"/>
  <c r="H16" i="1"/>
  <c r="H5" i="1"/>
  <c r="H9" i="1"/>
  <c r="I15" i="1"/>
  <c r="G18" i="1"/>
  <c r="I8" i="1"/>
  <c r="G11" i="1"/>
  <c r="I14" i="1"/>
  <c r="G17" i="1"/>
  <c r="I7" i="1"/>
  <c r="G10" i="1"/>
  <c r="G16" i="1"/>
  <c r="G13" i="1"/>
  <c r="G6" i="1"/>
  <c r="G9" i="1"/>
  <c r="H15" i="1"/>
  <c r="G12" i="1"/>
  <c r="H8" i="1"/>
  <c r="G5" i="1"/>
  <c r="H14" i="1"/>
  <c r="F18" i="1"/>
  <c r="F11" i="1"/>
  <c r="H7" i="1"/>
  <c r="F17" i="1"/>
  <c r="G15" i="1"/>
  <c r="F10" i="1"/>
  <c r="G8" i="1"/>
  <c r="F16" i="1"/>
  <c r="G14" i="1"/>
  <c r="F9" i="1"/>
  <c r="G7" i="1"/>
  <c r="F13" i="1"/>
  <c r="F14" i="1"/>
  <c r="F12" i="1"/>
  <c r="F15" i="1"/>
  <c r="F8" i="1"/>
  <c r="F6" i="1"/>
  <c r="B7" i="1" l="1"/>
  <c r="B8" i="1"/>
  <c r="B5" i="1"/>
  <c r="B12" i="1"/>
  <c r="F7" i="1"/>
  <c r="F5" i="1"/>
  <c r="E18" i="1"/>
  <c r="E17" i="1"/>
  <c r="E11" i="1"/>
  <c r="E10" i="1"/>
  <c r="E16" i="1"/>
  <c r="E15" i="1"/>
  <c r="E9" i="1"/>
  <c r="E8" i="1"/>
  <c r="E14" i="1"/>
  <c r="E13" i="1"/>
  <c r="E7" i="1"/>
  <c r="E6" i="1"/>
  <c r="D18" i="1"/>
  <c r="E12" i="1"/>
  <c r="D11" i="1"/>
  <c r="E5" i="1"/>
  <c r="D16" i="1"/>
  <c r="D17" i="1"/>
  <c r="D10" i="1"/>
  <c r="D9" i="1"/>
  <c r="D8" i="1"/>
  <c r="D15" i="1"/>
  <c r="D14" i="1"/>
  <c r="D13" i="1"/>
  <c r="D12" i="1"/>
  <c r="D7" i="1"/>
  <c r="D6" i="1"/>
  <c r="W18" i="1" l="1"/>
  <c r="V18" i="1"/>
  <c r="U18" i="1"/>
  <c r="T18" i="1"/>
  <c r="S18" i="1"/>
  <c r="R18" i="1"/>
  <c r="W17" i="1"/>
  <c r="V17" i="1"/>
  <c r="U17" i="1"/>
  <c r="T17" i="1"/>
  <c r="S17" i="1"/>
  <c r="R17" i="1"/>
  <c r="W16" i="1"/>
  <c r="V16" i="1"/>
  <c r="U16" i="1"/>
  <c r="T16" i="1"/>
  <c r="S16" i="1"/>
  <c r="R16" i="1"/>
  <c r="W15" i="1"/>
  <c r="V15" i="1"/>
  <c r="U15" i="1"/>
  <c r="T15" i="1"/>
  <c r="S15" i="1"/>
  <c r="R15" i="1"/>
  <c r="W14" i="1"/>
  <c r="V14" i="1"/>
  <c r="U14" i="1"/>
  <c r="T14" i="1"/>
  <c r="S14" i="1"/>
  <c r="R14" i="1"/>
  <c r="W13" i="1"/>
  <c r="V13" i="1"/>
  <c r="U13" i="1"/>
  <c r="T13" i="1"/>
  <c r="S13" i="1"/>
  <c r="R13" i="1"/>
  <c r="W12" i="1"/>
  <c r="V12" i="1"/>
  <c r="U12" i="1"/>
  <c r="T12" i="1"/>
  <c r="S12" i="1"/>
  <c r="R12" i="1"/>
  <c r="W11" i="1"/>
  <c r="V11" i="1"/>
  <c r="U11" i="1"/>
  <c r="T11" i="1"/>
  <c r="S11" i="1"/>
  <c r="R11" i="1"/>
  <c r="W10" i="1"/>
  <c r="V10" i="1"/>
  <c r="U10" i="1"/>
  <c r="T10" i="1"/>
  <c r="S10" i="1"/>
  <c r="R10" i="1"/>
  <c r="W9" i="1"/>
  <c r="V9" i="1"/>
  <c r="U9" i="1"/>
  <c r="T9" i="1"/>
  <c r="S9" i="1"/>
  <c r="R9" i="1"/>
  <c r="W8" i="1"/>
  <c r="V8" i="1"/>
  <c r="U8" i="1"/>
  <c r="T8" i="1"/>
  <c r="S8" i="1"/>
  <c r="R8" i="1"/>
  <c r="W7" i="1"/>
  <c r="V7" i="1"/>
  <c r="U7" i="1"/>
  <c r="T7" i="1"/>
  <c r="S7" i="1"/>
  <c r="R7" i="1"/>
  <c r="W6" i="1"/>
  <c r="V6" i="1"/>
  <c r="U6" i="1"/>
  <c r="T6" i="1"/>
  <c r="S6" i="1"/>
  <c r="R6" i="1"/>
  <c r="W5" i="1"/>
  <c r="V5" i="1"/>
  <c r="U5" i="1"/>
  <c r="T5" i="1"/>
  <c r="S5" i="1"/>
  <c r="R5" i="1"/>
  <c r="P18" i="1"/>
  <c r="O18" i="1"/>
  <c r="N18" i="1"/>
  <c r="M18" i="1"/>
  <c r="L18" i="1"/>
  <c r="K18" i="1"/>
  <c r="P17" i="1"/>
  <c r="O17" i="1"/>
  <c r="N17" i="1"/>
  <c r="M17" i="1"/>
  <c r="L17" i="1"/>
  <c r="K17" i="1"/>
  <c r="P16" i="1"/>
  <c r="O16" i="1"/>
  <c r="N16" i="1"/>
  <c r="M16" i="1"/>
  <c r="L16" i="1"/>
  <c r="K16" i="1"/>
  <c r="P15" i="1"/>
  <c r="O15" i="1"/>
  <c r="N15" i="1"/>
  <c r="M15" i="1"/>
  <c r="L15" i="1"/>
  <c r="K15" i="1"/>
  <c r="P14" i="1"/>
  <c r="O14" i="1"/>
  <c r="N14" i="1"/>
  <c r="M14" i="1"/>
  <c r="L14" i="1"/>
  <c r="K14" i="1"/>
  <c r="N13" i="1"/>
  <c r="M13" i="1"/>
  <c r="O13" i="1"/>
  <c r="P13" i="1"/>
  <c r="L13" i="1"/>
  <c r="K13" i="1"/>
  <c r="P12" i="1"/>
  <c r="O12" i="1"/>
  <c r="N12" i="1"/>
  <c r="M12" i="1"/>
  <c r="L12" i="1"/>
  <c r="K12" i="1"/>
  <c r="P11" i="1"/>
  <c r="O11" i="1"/>
  <c r="N11" i="1"/>
  <c r="M11" i="1"/>
  <c r="L11" i="1"/>
  <c r="K11" i="1"/>
  <c r="P10" i="1"/>
  <c r="O10" i="1"/>
  <c r="N10" i="1"/>
  <c r="M10" i="1"/>
  <c r="L10" i="1"/>
  <c r="K10" i="1"/>
  <c r="P9" i="1"/>
  <c r="O9" i="1"/>
  <c r="N9" i="1"/>
  <c r="M9" i="1"/>
  <c r="L9" i="1"/>
  <c r="K9" i="1"/>
  <c r="P8" i="1"/>
  <c r="O8" i="1"/>
  <c r="N8" i="1"/>
  <c r="M8" i="1"/>
  <c r="L8" i="1"/>
  <c r="K8" i="1"/>
  <c r="P7" i="1"/>
  <c r="O7" i="1"/>
  <c r="N7" i="1"/>
  <c r="M7" i="1"/>
  <c r="L7" i="1"/>
  <c r="K7" i="1"/>
  <c r="P6" i="1"/>
  <c r="O6" i="1"/>
  <c r="N6" i="1"/>
  <c r="M6" i="1"/>
  <c r="L6" i="1"/>
  <c r="K6" i="1"/>
  <c r="P5" i="1"/>
  <c r="O5" i="1"/>
  <c r="N5" i="1"/>
  <c r="M5" i="1"/>
  <c r="L5" i="1"/>
  <c r="X10" i="1" l="1"/>
  <c r="Q10" i="1"/>
  <c r="J10" i="1"/>
  <c r="J13" i="1"/>
  <c r="Q13" i="1"/>
  <c r="X13" i="1"/>
  <c r="J5" i="1"/>
  <c r="Q5" i="1"/>
  <c r="X5" i="1"/>
  <c r="J6" i="1"/>
  <c r="Q6" i="1"/>
  <c r="X6" i="1"/>
  <c r="J7" i="1"/>
  <c r="Q7" i="1"/>
  <c r="X7" i="1"/>
  <c r="J8" i="1"/>
  <c r="Q8" i="1"/>
  <c r="X8" i="1"/>
  <c r="J9" i="1"/>
  <c r="Q9" i="1"/>
  <c r="X9" i="1"/>
  <c r="J11" i="1"/>
  <c r="Q11" i="1"/>
  <c r="X11" i="1"/>
  <c r="J12" i="1"/>
  <c r="Q12" i="1"/>
  <c r="X12" i="1"/>
  <c r="Y6" i="1" l="1"/>
  <c r="AB5" i="1"/>
  <c r="Y11" i="1"/>
  <c r="Y10" i="1"/>
  <c r="Y9" i="1"/>
  <c r="Y13" i="1"/>
  <c r="Y5" i="1"/>
  <c r="Y7" i="1"/>
  <c r="Y12" i="1"/>
  <c r="Y8" i="1"/>
  <c r="X18" i="1"/>
  <c r="X17" i="1"/>
  <c r="X16" i="1"/>
  <c r="X15" i="1"/>
  <c r="X14" i="1"/>
  <c r="Q18" i="1"/>
  <c r="Q17" i="1"/>
  <c r="Q16" i="1"/>
  <c r="Q15" i="1"/>
  <c r="J18" i="1"/>
  <c r="J17" i="1"/>
  <c r="J16" i="1"/>
  <c r="J15" i="1"/>
  <c r="J14" i="1"/>
  <c r="AB6" i="1" l="1"/>
  <c r="AB7" i="1"/>
  <c r="AB8" i="1"/>
  <c r="AB9" i="1"/>
  <c r="AB10" i="1"/>
  <c r="AB11" i="1"/>
  <c r="Y18" i="1"/>
  <c r="Y15" i="1"/>
  <c r="Y16" i="1"/>
  <c r="Y17" i="1"/>
  <c r="Q14" i="1"/>
  <c r="AC5" i="1" l="1"/>
  <c r="Y14" i="1"/>
  <c r="AC7" i="1"/>
  <c r="AC6" i="1"/>
  <c r="AC8" i="1"/>
  <c r="AC9" i="1"/>
  <c r="AC10" i="1"/>
  <c r="AC11" i="1"/>
</calcChain>
</file>

<file path=xl/sharedStrings.xml><?xml version="1.0" encoding="utf-8"?>
<sst xmlns="http://schemas.openxmlformats.org/spreadsheetml/2006/main" count="198" uniqueCount="80">
  <si>
    <t>Equipes</t>
  </si>
  <si>
    <t>Points marqués</t>
  </si>
  <si>
    <t>Total</t>
  </si>
  <si>
    <t>But pour</t>
  </si>
  <si>
    <t>But contre</t>
  </si>
  <si>
    <t>Diff</t>
  </si>
  <si>
    <t>Groupe A</t>
  </si>
  <si>
    <t>Groupe B</t>
  </si>
  <si>
    <t>Points :</t>
  </si>
  <si>
    <t>Match gagné : 3 points</t>
  </si>
  <si>
    <t>Match nul : 1 point</t>
  </si>
  <si>
    <t>Match perdu : 0 point</t>
  </si>
  <si>
    <t>GROUPE B</t>
  </si>
  <si>
    <t>GROUPE A</t>
  </si>
  <si>
    <t>CALCUL POINTS AUTO</t>
  </si>
  <si>
    <t>Horaire</t>
  </si>
  <si>
    <t>Equipe 1</t>
  </si>
  <si>
    <t>Equipe 2</t>
  </si>
  <si>
    <t>11h28</t>
  </si>
  <si>
    <t>14h00</t>
  </si>
  <si>
    <t>15h12</t>
  </si>
  <si>
    <t>16h24</t>
  </si>
  <si>
    <t>Feuille de match</t>
  </si>
  <si>
    <t>10h25</t>
  </si>
  <si>
    <t>10h34</t>
  </si>
  <si>
    <t>10h43</t>
  </si>
  <si>
    <t>10h52</t>
  </si>
  <si>
    <t>11h01</t>
  </si>
  <si>
    <t>11h10</t>
  </si>
  <si>
    <t>11h19</t>
  </si>
  <si>
    <t>11h37</t>
  </si>
  <si>
    <t>11h46</t>
  </si>
  <si>
    <t>11h55</t>
  </si>
  <si>
    <t>12h30</t>
  </si>
  <si>
    <t>12h39</t>
  </si>
  <si>
    <t>12h48</t>
  </si>
  <si>
    <t>12h57</t>
  </si>
  <si>
    <t>13h06</t>
  </si>
  <si>
    <t>13h15</t>
  </si>
  <si>
    <t>13h24</t>
  </si>
  <si>
    <t>13h33</t>
  </si>
  <si>
    <t>13h42</t>
  </si>
  <si>
    <t>13h51</t>
  </si>
  <si>
    <t>14h09</t>
  </si>
  <si>
    <t>14h18</t>
  </si>
  <si>
    <t>14h27</t>
  </si>
  <si>
    <t>14h36</t>
  </si>
  <si>
    <t>14h45</t>
  </si>
  <si>
    <t>14h54</t>
  </si>
  <si>
    <t>15h03</t>
  </si>
  <si>
    <t>15h21</t>
  </si>
  <si>
    <t>15h30</t>
  </si>
  <si>
    <t>15h39</t>
  </si>
  <si>
    <t>15h48</t>
  </si>
  <si>
    <t>15h57</t>
  </si>
  <si>
    <t>16h06</t>
  </si>
  <si>
    <t>16h15</t>
  </si>
  <si>
    <t>16h33</t>
  </si>
  <si>
    <t>16h42</t>
  </si>
  <si>
    <t>16h51</t>
  </si>
  <si>
    <t>17h00</t>
  </si>
  <si>
    <t>Vétérans 1</t>
  </si>
  <si>
    <t>Gladiateurs</t>
  </si>
  <si>
    <t>Walker Texas Soccer</t>
  </si>
  <si>
    <t>La familia</t>
  </si>
  <si>
    <t>Un Monde Sans Muco</t>
  </si>
  <si>
    <t>Michelin</t>
  </si>
  <si>
    <t>FFF</t>
  </si>
  <si>
    <t>Vétérans 2</t>
  </si>
  <si>
    <t>SOS Football</t>
  </si>
  <si>
    <t>F.C Bellevue</t>
  </si>
  <si>
    <t>Sobeca</t>
  </si>
  <si>
    <t>Alerion</t>
  </si>
  <si>
    <t>King Jong Team</t>
  </si>
  <si>
    <t>Gronaldo</t>
  </si>
  <si>
    <t>PAUSE 12h à 12h30</t>
  </si>
  <si>
    <t>Score E1</t>
  </si>
  <si>
    <t>Score E2</t>
  </si>
  <si>
    <t>Rang</t>
  </si>
  <si>
    <t>magic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</si>
</sst>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0" borderId="27" xfId="0" applyBorder="1" applyAlignment="1">
      <alignment vertical="center" wrapText="1"/>
    </xf>
    <xf numFmtId="0" fontId="2" fillId="0" borderId="17" xfId="0" applyFont="1" applyBorder="1" applyAlignment="1">
      <alignment horizontal="center" vertical="center" textRotation="255" wrapText="1"/>
    </xf>
    <xf numFmtId="0" fontId="0" fillId="0" borderId="0" xfId="0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5" borderId="27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27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7" borderId="23" xfId="0" applyFill="1" applyBorder="1" applyAlignment="1">
      <alignment horizontal="center" vertical="top" wrapText="1"/>
    </xf>
    <xf numFmtId="0" fontId="0" fillId="7" borderId="3" xfId="0" applyFill="1" applyBorder="1" applyAlignment="1">
      <alignment horizontal="center" vertical="top" wrapText="1"/>
    </xf>
    <xf numFmtId="0" fontId="0" fillId="7" borderId="24" xfId="0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32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0" borderId="32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"/>
  <sheetViews>
    <sheetView workbookViewId="0">
      <selection activeCell="B29" sqref="B29"/>
    </sheetView>
  </sheetViews>
  <sheetFormatPr defaultColWidth="11.42578125" defaultRowHeight="15" x14ac:dyDescent="0.25"/>
  <cols>
    <col min="1" max="1" width="21.7109375" style="6" bestFit="1" customWidth="1"/>
    <col min="2" max="2" width="17.5703125" style="6" bestFit="1" customWidth="1"/>
    <col min="3" max="3" width="14.28515625" style="6" bestFit="1" customWidth="1"/>
    <col min="4" max="4" width="23.28515625" style="6" bestFit="1" customWidth="1"/>
    <col min="5" max="5" width="21.85546875" style="6" bestFit="1" customWidth="1"/>
    <col min="6" max="6" width="12.5703125" style="6" bestFit="1" customWidth="1"/>
    <col min="7" max="7" width="18" style="6" bestFit="1" customWidth="1"/>
    <col min="8" max="8" width="20.7109375" style="6" bestFit="1" customWidth="1"/>
  </cols>
  <sheetData>
    <row r="1" spans="1:8" x14ac:dyDescent="0.25">
      <c r="A1" s="52" t="s">
        <v>13</v>
      </c>
      <c r="B1" s="53"/>
      <c r="C1" s="53"/>
      <c r="D1" s="53"/>
      <c r="E1" s="53"/>
      <c r="F1" s="53"/>
      <c r="G1" s="53"/>
      <c r="H1" s="54"/>
    </row>
    <row r="2" spans="1:8" x14ac:dyDescent="0.25">
      <c r="A2" s="7"/>
      <c r="B2" s="8"/>
      <c r="C2" s="8"/>
      <c r="D2" s="8"/>
      <c r="E2" s="8"/>
      <c r="F2" s="8"/>
      <c r="G2" s="8"/>
      <c r="H2" s="9"/>
    </row>
    <row r="3" spans="1:8" ht="14.45" customHeight="1" x14ac:dyDescent="0.25">
      <c r="A3" s="10" t="s">
        <v>0</v>
      </c>
      <c r="B3" s="20" t="s">
        <v>61</v>
      </c>
      <c r="C3" s="20" t="s">
        <v>62</v>
      </c>
      <c r="D3" s="20" t="s">
        <v>63</v>
      </c>
      <c r="E3" s="20" t="s">
        <v>64</v>
      </c>
      <c r="F3" s="20" t="s">
        <v>65</v>
      </c>
      <c r="G3" s="20" t="s">
        <v>66</v>
      </c>
      <c r="H3" s="21" t="s">
        <v>67</v>
      </c>
    </row>
    <row r="4" spans="1:8" x14ac:dyDescent="0.25">
      <c r="A4" s="7"/>
      <c r="B4" s="8"/>
      <c r="C4" s="8"/>
      <c r="D4" s="8"/>
      <c r="E4" s="8"/>
      <c r="F4" s="8"/>
      <c r="G4" s="8"/>
      <c r="H4" s="9"/>
    </row>
    <row r="5" spans="1:8" x14ac:dyDescent="0.25">
      <c r="A5" s="22" t="s">
        <v>61</v>
      </c>
      <c r="B5" s="11"/>
      <c r="C5" s="8"/>
      <c r="D5" s="8"/>
      <c r="E5" s="8"/>
      <c r="F5" s="8"/>
      <c r="G5" s="8"/>
      <c r="H5" s="9"/>
    </row>
    <row r="6" spans="1:8" x14ac:dyDescent="0.25">
      <c r="A6" s="22" t="s">
        <v>62</v>
      </c>
      <c r="B6" s="8">
        <v>1</v>
      </c>
      <c r="C6" s="12"/>
      <c r="D6" s="8"/>
      <c r="E6" s="8"/>
      <c r="F6" s="8"/>
      <c r="G6" s="8"/>
      <c r="H6" s="9"/>
    </row>
    <row r="7" spans="1:8" x14ac:dyDescent="0.25">
      <c r="A7" s="22" t="s">
        <v>63</v>
      </c>
      <c r="B7" s="8">
        <v>8</v>
      </c>
      <c r="C7" s="8">
        <v>5</v>
      </c>
      <c r="D7" s="12"/>
      <c r="E7" s="8"/>
      <c r="F7" s="8"/>
      <c r="G7" s="8"/>
      <c r="H7" s="9"/>
    </row>
    <row r="8" spans="1:8" x14ac:dyDescent="0.25">
      <c r="A8" s="22" t="s">
        <v>64</v>
      </c>
      <c r="B8" s="8">
        <v>13</v>
      </c>
      <c r="C8" s="8">
        <v>9</v>
      </c>
      <c r="D8" s="8">
        <v>2</v>
      </c>
      <c r="E8" s="12"/>
      <c r="F8" s="8"/>
      <c r="G8" s="8"/>
      <c r="H8" s="9"/>
    </row>
    <row r="9" spans="1:8" x14ac:dyDescent="0.25">
      <c r="A9" s="22" t="s">
        <v>65</v>
      </c>
      <c r="B9" s="8">
        <v>17</v>
      </c>
      <c r="C9" s="8">
        <v>14</v>
      </c>
      <c r="D9" s="8">
        <v>10</v>
      </c>
      <c r="E9" s="8">
        <v>6</v>
      </c>
      <c r="F9" s="12"/>
      <c r="G9" s="8"/>
      <c r="H9" s="9"/>
    </row>
    <row r="10" spans="1:8" x14ac:dyDescent="0.25">
      <c r="A10" s="22" t="s">
        <v>66</v>
      </c>
      <c r="B10" s="8">
        <v>20</v>
      </c>
      <c r="C10" s="8">
        <v>18</v>
      </c>
      <c r="D10" s="8">
        <v>15</v>
      </c>
      <c r="E10" s="8">
        <v>11</v>
      </c>
      <c r="F10" s="8">
        <v>3</v>
      </c>
      <c r="G10" s="12"/>
      <c r="H10" s="9"/>
    </row>
    <row r="11" spans="1:8" x14ac:dyDescent="0.25">
      <c r="A11" s="22" t="s">
        <v>67</v>
      </c>
      <c r="B11" s="8">
        <v>4</v>
      </c>
      <c r="C11" s="8">
        <v>21</v>
      </c>
      <c r="D11" s="8">
        <v>12</v>
      </c>
      <c r="E11" s="8">
        <v>16</v>
      </c>
      <c r="F11" s="8">
        <v>19</v>
      </c>
      <c r="G11" s="8">
        <v>7</v>
      </c>
      <c r="H11" s="15"/>
    </row>
    <row r="12" spans="1:8" x14ac:dyDescent="0.25">
      <c r="A12" s="7"/>
      <c r="B12" s="8"/>
      <c r="C12" s="8"/>
      <c r="D12" s="8"/>
      <c r="E12" s="8"/>
      <c r="F12" s="8"/>
      <c r="G12" s="8"/>
      <c r="H12" s="9"/>
    </row>
    <row r="13" spans="1:8" ht="15.75" thickBot="1" x14ac:dyDescent="0.3">
      <c r="A13" s="7"/>
      <c r="B13" s="8"/>
      <c r="C13" s="8"/>
      <c r="D13" s="8"/>
      <c r="E13" s="8"/>
      <c r="F13" s="8"/>
      <c r="G13" s="8"/>
      <c r="H13" s="9"/>
    </row>
    <row r="14" spans="1:8" x14ac:dyDescent="0.25">
      <c r="A14" s="52" t="s">
        <v>12</v>
      </c>
      <c r="B14" s="53"/>
      <c r="C14" s="53"/>
      <c r="D14" s="53"/>
      <c r="E14" s="53"/>
      <c r="F14" s="53"/>
      <c r="G14" s="53"/>
      <c r="H14" s="54"/>
    </row>
    <row r="15" spans="1:8" x14ac:dyDescent="0.25">
      <c r="A15" s="7"/>
      <c r="B15" s="8"/>
      <c r="C15" s="8"/>
      <c r="D15" s="8"/>
      <c r="E15" s="8"/>
      <c r="F15" s="8"/>
      <c r="G15" s="8"/>
      <c r="H15" s="9"/>
    </row>
    <row r="16" spans="1:8" x14ac:dyDescent="0.25">
      <c r="A16" s="10" t="s">
        <v>0</v>
      </c>
      <c r="B16" s="20" t="s">
        <v>68</v>
      </c>
      <c r="C16" s="20" t="s">
        <v>69</v>
      </c>
      <c r="D16" s="20" t="s">
        <v>70</v>
      </c>
      <c r="E16" s="20" t="s">
        <v>71</v>
      </c>
      <c r="F16" s="20" t="s">
        <v>72</v>
      </c>
      <c r="G16" s="20" t="s">
        <v>74</v>
      </c>
      <c r="H16" s="21" t="s">
        <v>73</v>
      </c>
    </row>
    <row r="17" spans="1:8" x14ac:dyDescent="0.25">
      <c r="A17" s="7"/>
      <c r="B17" s="8"/>
      <c r="C17" s="8"/>
      <c r="D17" s="8"/>
      <c r="E17" s="8"/>
      <c r="F17" s="8"/>
      <c r="G17" s="8"/>
      <c r="H17" s="9"/>
    </row>
    <row r="18" spans="1:8" x14ac:dyDescent="0.25">
      <c r="A18" s="22" t="s">
        <v>68</v>
      </c>
      <c r="B18" s="11"/>
      <c r="C18" s="8"/>
      <c r="D18" s="8"/>
      <c r="E18" s="8"/>
      <c r="F18" s="8"/>
      <c r="G18" s="8"/>
      <c r="H18" s="9"/>
    </row>
    <row r="19" spans="1:8" x14ac:dyDescent="0.25">
      <c r="A19" s="22" t="s">
        <v>69</v>
      </c>
      <c r="B19" s="8">
        <v>1</v>
      </c>
      <c r="C19" s="12"/>
      <c r="D19" s="8"/>
      <c r="E19" s="8"/>
      <c r="F19" s="8"/>
      <c r="G19" s="8"/>
      <c r="H19" s="9"/>
    </row>
    <row r="20" spans="1:8" x14ac:dyDescent="0.25">
      <c r="A20" s="22" t="s">
        <v>70</v>
      </c>
      <c r="B20" s="8">
        <v>8</v>
      </c>
      <c r="C20" s="8">
        <v>5</v>
      </c>
      <c r="D20" s="12"/>
      <c r="E20" s="8"/>
      <c r="F20" s="8"/>
      <c r="G20" s="8"/>
      <c r="H20" s="9"/>
    </row>
    <row r="21" spans="1:8" x14ac:dyDescent="0.25">
      <c r="A21" s="22" t="s">
        <v>71</v>
      </c>
      <c r="B21" s="8">
        <v>13</v>
      </c>
      <c r="C21" s="8">
        <v>9</v>
      </c>
      <c r="D21" s="8">
        <v>2</v>
      </c>
      <c r="E21" s="12"/>
      <c r="F21" s="8"/>
      <c r="G21" s="8"/>
      <c r="H21" s="9"/>
    </row>
    <row r="22" spans="1:8" x14ac:dyDescent="0.25">
      <c r="A22" s="22" t="s">
        <v>72</v>
      </c>
      <c r="B22" s="8">
        <v>17</v>
      </c>
      <c r="C22" s="8">
        <v>14</v>
      </c>
      <c r="D22" s="8">
        <v>10</v>
      </c>
      <c r="E22" s="8">
        <v>6</v>
      </c>
      <c r="F22" s="12"/>
      <c r="G22" s="8"/>
      <c r="H22" s="9"/>
    </row>
    <row r="23" spans="1:8" x14ac:dyDescent="0.25">
      <c r="A23" s="22" t="s">
        <v>74</v>
      </c>
      <c r="B23" s="8">
        <v>20</v>
      </c>
      <c r="C23" s="8">
        <v>18</v>
      </c>
      <c r="D23" s="8">
        <v>15</v>
      </c>
      <c r="E23" s="8">
        <v>11</v>
      </c>
      <c r="F23" s="8">
        <v>3</v>
      </c>
      <c r="G23" s="12"/>
      <c r="H23" s="9"/>
    </row>
    <row r="24" spans="1:8" ht="15.75" thickBot="1" x14ac:dyDescent="0.3">
      <c r="A24" s="23" t="s">
        <v>73</v>
      </c>
      <c r="B24" s="13">
        <v>4</v>
      </c>
      <c r="C24" s="13">
        <v>21</v>
      </c>
      <c r="D24" s="13">
        <v>12</v>
      </c>
      <c r="E24" s="13">
        <v>16</v>
      </c>
      <c r="F24" s="13">
        <v>19</v>
      </c>
      <c r="G24" s="13">
        <v>7</v>
      </c>
      <c r="H24" s="14"/>
    </row>
  </sheetData>
  <mergeCells count="2">
    <mergeCell ref="A1:H1"/>
    <mergeCell ref="A14:H14"/>
  </mergeCells>
  <pageMargins left="0.7" right="0.7" top="0.75" bottom="0.75" header="0.3" footer="0.3"/>
  <pageSetup paperSize="9" scale="7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60"/>
  <sheetViews>
    <sheetView workbookViewId="0">
      <selection activeCell="G26" sqref="G26"/>
    </sheetView>
  </sheetViews>
  <sheetFormatPr defaultColWidth="11.42578125" defaultRowHeight="15" x14ac:dyDescent="0.25"/>
  <cols>
    <col min="2" max="3" width="20.7109375" style="5" customWidth="1"/>
    <col min="6" max="6" width="8.85546875"/>
    <col min="7" max="7" width="20.28515625" customWidth="1"/>
    <col min="8" max="13" width="4.7109375" customWidth="1"/>
    <col min="14" max="14" width="6" customWidth="1"/>
    <col min="15" max="20" width="4.7109375" customWidth="1"/>
    <col min="21" max="21" width="6" customWidth="1"/>
    <col min="22" max="27" width="4.7109375" customWidth="1"/>
    <col min="28" max="30" width="6" customWidth="1"/>
  </cols>
  <sheetData>
    <row r="1" spans="1:10" x14ac:dyDescent="0.25">
      <c r="A1" s="55" t="s">
        <v>22</v>
      </c>
      <c r="B1" s="55"/>
      <c r="C1" s="55"/>
      <c r="D1" s="55"/>
      <c r="E1" s="55"/>
    </row>
    <row r="2" spans="1:10" x14ac:dyDescent="0.25">
      <c r="A2" s="55"/>
      <c r="B2" s="55"/>
      <c r="C2" s="55"/>
      <c r="D2" s="55"/>
      <c r="E2" s="55"/>
    </row>
    <row r="3" spans="1:10" ht="15.75" thickBot="1" x14ac:dyDescent="0.3"/>
    <row r="4" spans="1:10" ht="15" customHeight="1" thickBot="1" x14ac:dyDescent="0.3">
      <c r="A4" s="25" t="s">
        <v>15</v>
      </c>
      <c r="B4" s="26" t="s">
        <v>16</v>
      </c>
      <c r="C4" s="32" t="s">
        <v>17</v>
      </c>
      <c r="D4" s="33" t="s">
        <v>76</v>
      </c>
      <c r="E4" s="34" t="s">
        <v>77</v>
      </c>
    </row>
    <row r="5" spans="1:10" ht="15" customHeight="1" thickBot="1" x14ac:dyDescent="0.3">
      <c r="A5" s="27" t="s">
        <v>23</v>
      </c>
      <c r="B5" s="35" t="s">
        <v>61</v>
      </c>
      <c r="C5" s="36" t="s">
        <v>62</v>
      </c>
      <c r="D5" s="1">
        <v>1</v>
      </c>
      <c r="E5" s="28">
        <v>1</v>
      </c>
    </row>
    <row r="6" spans="1:10" ht="15.75" thickBot="1" x14ac:dyDescent="0.3">
      <c r="A6" s="29" t="s">
        <v>24</v>
      </c>
      <c r="B6" s="37" t="s">
        <v>68</v>
      </c>
      <c r="C6" s="38" t="s">
        <v>69</v>
      </c>
      <c r="D6" s="1">
        <v>3</v>
      </c>
      <c r="E6" s="28">
        <v>0</v>
      </c>
    </row>
    <row r="7" spans="1:10" ht="15.75" thickBot="1" x14ac:dyDescent="0.3">
      <c r="A7" s="29" t="s">
        <v>25</v>
      </c>
      <c r="B7" s="36" t="s">
        <v>63</v>
      </c>
      <c r="C7" s="36" t="s">
        <v>64</v>
      </c>
      <c r="D7" s="1">
        <v>3</v>
      </c>
      <c r="E7" s="28">
        <v>0</v>
      </c>
    </row>
    <row r="8" spans="1:10" ht="15.75" thickBot="1" x14ac:dyDescent="0.3">
      <c r="A8" s="29" t="s">
        <v>26</v>
      </c>
      <c r="B8" s="38" t="s">
        <v>70</v>
      </c>
      <c r="C8" s="38" t="s">
        <v>71</v>
      </c>
      <c r="D8" s="1">
        <v>3</v>
      </c>
      <c r="E8" s="28">
        <v>0</v>
      </c>
    </row>
    <row r="9" spans="1:10" ht="15.75" thickBot="1" x14ac:dyDescent="0.3">
      <c r="A9" s="29" t="s">
        <v>27</v>
      </c>
      <c r="B9" s="36" t="s">
        <v>65</v>
      </c>
      <c r="C9" s="36" t="s">
        <v>66</v>
      </c>
      <c r="D9" s="1">
        <v>3</v>
      </c>
      <c r="E9" s="28">
        <v>0</v>
      </c>
      <c r="G9" s="18"/>
      <c r="H9" s="19"/>
      <c r="I9" s="18"/>
      <c r="J9" s="19"/>
    </row>
    <row r="10" spans="1:10" ht="15.75" thickBot="1" x14ac:dyDescent="0.3">
      <c r="A10" s="29" t="s">
        <v>28</v>
      </c>
      <c r="B10" s="38" t="s">
        <v>72</v>
      </c>
      <c r="C10" s="38" t="s">
        <v>74</v>
      </c>
      <c r="D10" s="1">
        <v>3</v>
      </c>
      <c r="E10" s="28">
        <v>0</v>
      </c>
      <c r="G10" s="18"/>
      <c r="H10" s="19"/>
      <c r="I10" s="18"/>
      <c r="J10" s="19"/>
    </row>
    <row r="11" spans="1:10" ht="15.75" thickBot="1" x14ac:dyDescent="0.3">
      <c r="A11" s="29" t="s">
        <v>29</v>
      </c>
      <c r="B11" s="35" t="s">
        <v>61</v>
      </c>
      <c r="C11" s="36" t="s">
        <v>67</v>
      </c>
      <c r="D11" s="1">
        <v>3</v>
      </c>
      <c r="E11" s="28">
        <v>0</v>
      </c>
      <c r="G11" s="18"/>
      <c r="H11" s="19"/>
      <c r="I11" s="18"/>
      <c r="J11" s="19"/>
    </row>
    <row r="12" spans="1:10" ht="15" customHeight="1" thickBot="1" x14ac:dyDescent="0.3">
      <c r="A12" s="29" t="s">
        <v>18</v>
      </c>
      <c r="B12" s="37" t="s">
        <v>68</v>
      </c>
      <c r="C12" s="38" t="s">
        <v>73</v>
      </c>
      <c r="D12" s="1">
        <v>3</v>
      </c>
      <c r="E12" s="28">
        <v>0</v>
      </c>
      <c r="G12" s="18"/>
      <c r="H12" s="19"/>
      <c r="I12" s="18"/>
      <c r="J12" s="19"/>
    </row>
    <row r="13" spans="1:10" ht="15.75" thickBot="1" x14ac:dyDescent="0.3">
      <c r="A13" s="29" t="s">
        <v>30</v>
      </c>
      <c r="B13" s="36" t="s">
        <v>62</v>
      </c>
      <c r="C13" s="36" t="s">
        <v>63</v>
      </c>
      <c r="D13" s="1">
        <v>7</v>
      </c>
      <c r="E13" s="28">
        <v>2</v>
      </c>
      <c r="G13" s="18"/>
      <c r="H13" s="19"/>
      <c r="I13" s="18"/>
      <c r="J13" s="19"/>
    </row>
    <row r="14" spans="1:10" ht="15.75" thickBot="1" x14ac:dyDescent="0.3">
      <c r="A14" s="29" t="s">
        <v>31</v>
      </c>
      <c r="B14" s="38" t="s">
        <v>69</v>
      </c>
      <c r="C14" s="38" t="s">
        <v>70</v>
      </c>
      <c r="D14" s="1">
        <v>3</v>
      </c>
      <c r="E14" s="28">
        <v>0</v>
      </c>
      <c r="G14" s="18"/>
      <c r="H14" s="19"/>
      <c r="I14" s="18"/>
      <c r="J14" s="19"/>
    </row>
    <row r="15" spans="1:10" ht="15.75" thickBot="1" x14ac:dyDescent="0.3">
      <c r="A15" s="29" t="s">
        <v>32</v>
      </c>
      <c r="B15" s="36" t="s">
        <v>64</v>
      </c>
      <c r="C15" s="36" t="s">
        <v>65</v>
      </c>
      <c r="D15" s="1">
        <v>0</v>
      </c>
      <c r="E15" s="28">
        <v>3</v>
      </c>
      <c r="G15" s="18"/>
      <c r="H15" s="19"/>
      <c r="I15" s="18"/>
      <c r="J15" s="19"/>
    </row>
    <row r="16" spans="1:10" ht="15.75" thickBot="1" x14ac:dyDescent="0.3">
      <c r="A16" s="56" t="s">
        <v>75</v>
      </c>
      <c r="B16" s="57"/>
      <c r="C16" s="57"/>
      <c r="D16" s="57"/>
      <c r="E16" s="58"/>
    </row>
    <row r="17" spans="1:5" ht="15.75" thickBot="1" x14ac:dyDescent="0.3">
      <c r="A17" s="29" t="s">
        <v>33</v>
      </c>
      <c r="B17" s="38" t="s">
        <v>71</v>
      </c>
      <c r="C17" s="38" t="s">
        <v>72</v>
      </c>
      <c r="D17" s="1">
        <v>3</v>
      </c>
      <c r="E17" s="28">
        <v>0</v>
      </c>
    </row>
    <row r="18" spans="1:5" ht="15.75" thickBot="1" x14ac:dyDescent="0.3">
      <c r="A18" s="29" t="s">
        <v>34</v>
      </c>
      <c r="B18" s="36" t="s">
        <v>66</v>
      </c>
      <c r="C18" s="36" t="s">
        <v>67</v>
      </c>
      <c r="D18" s="1">
        <v>3</v>
      </c>
      <c r="E18" s="28">
        <v>0</v>
      </c>
    </row>
    <row r="19" spans="1:5" ht="15.75" thickBot="1" x14ac:dyDescent="0.3">
      <c r="A19" s="29" t="s">
        <v>35</v>
      </c>
      <c r="B19" s="39" t="s">
        <v>74</v>
      </c>
      <c r="C19" s="38" t="s">
        <v>73</v>
      </c>
      <c r="D19" s="1">
        <v>3</v>
      </c>
      <c r="E19" s="28">
        <v>0</v>
      </c>
    </row>
    <row r="20" spans="1:5" ht="15.75" thickBot="1" x14ac:dyDescent="0.3">
      <c r="A20" s="29" t="s">
        <v>36</v>
      </c>
      <c r="B20" s="35" t="s">
        <v>61</v>
      </c>
      <c r="C20" s="36" t="s">
        <v>63</v>
      </c>
      <c r="D20" s="1">
        <v>3</v>
      </c>
      <c r="E20" s="28">
        <v>0</v>
      </c>
    </row>
    <row r="21" spans="1:5" ht="15.75" thickBot="1" x14ac:dyDescent="0.3">
      <c r="A21" s="29" t="s">
        <v>37</v>
      </c>
      <c r="B21" s="37" t="s">
        <v>68</v>
      </c>
      <c r="C21" s="38" t="s">
        <v>70</v>
      </c>
      <c r="D21" s="1">
        <v>3</v>
      </c>
      <c r="E21" s="28">
        <v>0</v>
      </c>
    </row>
    <row r="22" spans="1:5" ht="15.75" thickBot="1" x14ac:dyDescent="0.3">
      <c r="A22" s="29" t="s">
        <v>38</v>
      </c>
      <c r="B22" s="36" t="s">
        <v>62</v>
      </c>
      <c r="C22" s="36" t="s">
        <v>64</v>
      </c>
      <c r="D22" s="1">
        <v>3</v>
      </c>
      <c r="E22" s="28">
        <v>0</v>
      </c>
    </row>
    <row r="23" spans="1:5" ht="15.75" thickBot="1" x14ac:dyDescent="0.3">
      <c r="A23" s="29" t="s">
        <v>39</v>
      </c>
      <c r="B23" s="38" t="s">
        <v>69</v>
      </c>
      <c r="C23" s="38" t="s">
        <v>71</v>
      </c>
      <c r="D23" s="1">
        <v>0</v>
      </c>
      <c r="E23" s="28">
        <v>3</v>
      </c>
    </row>
    <row r="24" spans="1:5" ht="15.75" thickBot="1" x14ac:dyDescent="0.3">
      <c r="A24" s="29" t="s">
        <v>40</v>
      </c>
      <c r="B24" s="36" t="s">
        <v>63</v>
      </c>
      <c r="C24" s="36" t="s">
        <v>65</v>
      </c>
      <c r="D24" s="1">
        <v>0</v>
      </c>
      <c r="E24" s="28">
        <v>1</v>
      </c>
    </row>
    <row r="25" spans="1:5" ht="15.75" thickBot="1" x14ac:dyDescent="0.3">
      <c r="A25" s="29" t="s">
        <v>41</v>
      </c>
      <c r="B25" s="38" t="s">
        <v>70</v>
      </c>
      <c r="C25" s="38" t="s">
        <v>72</v>
      </c>
      <c r="D25" s="1">
        <v>3</v>
      </c>
      <c r="E25" s="28">
        <v>0</v>
      </c>
    </row>
    <row r="26" spans="1:5" ht="15.75" thickBot="1" x14ac:dyDescent="0.3">
      <c r="A26" s="29" t="s">
        <v>42</v>
      </c>
      <c r="B26" s="36" t="s">
        <v>64</v>
      </c>
      <c r="C26" s="36" t="s">
        <v>66</v>
      </c>
      <c r="D26" s="1">
        <v>3</v>
      </c>
      <c r="E26" s="28">
        <v>0</v>
      </c>
    </row>
    <row r="27" spans="1:5" ht="15.75" thickBot="1" x14ac:dyDescent="0.3">
      <c r="A27" s="29" t="s">
        <v>19</v>
      </c>
      <c r="B27" s="38" t="s">
        <v>71</v>
      </c>
      <c r="C27" s="38" t="s">
        <v>74</v>
      </c>
      <c r="D27" s="1">
        <v>3</v>
      </c>
      <c r="E27" s="28">
        <v>0</v>
      </c>
    </row>
    <row r="28" spans="1:5" ht="15.75" thickBot="1" x14ac:dyDescent="0.3">
      <c r="A28" s="29" t="s">
        <v>43</v>
      </c>
      <c r="B28" s="36" t="s">
        <v>63</v>
      </c>
      <c r="C28" s="36" t="s">
        <v>67</v>
      </c>
      <c r="D28" s="1">
        <v>3</v>
      </c>
      <c r="E28" s="28">
        <v>0</v>
      </c>
    </row>
    <row r="29" spans="1:5" ht="15.75" thickBot="1" x14ac:dyDescent="0.3">
      <c r="A29" s="29" t="s">
        <v>44</v>
      </c>
      <c r="B29" s="38" t="s">
        <v>70</v>
      </c>
      <c r="C29" s="38" t="s">
        <v>73</v>
      </c>
      <c r="D29" s="1">
        <v>3</v>
      </c>
      <c r="E29" s="28">
        <v>0</v>
      </c>
    </row>
    <row r="30" spans="1:5" ht="15.75" thickBot="1" x14ac:dyDescent="0.3">
      <c r="A30" s="29" t="s">
        <v>45</v>
      </c>
      <c r="B30" s="35" t="s">
        <v>61</v>
      </c>
      <c r="C30" s="36" t="s">
        <v>64</v>
      </c>
      <c r="D30" s="1">
        <v>3</v>
      </c>
      <c r="E30" s="28">
        <v>0</v>
      </c>
    </row>
    <row r="31" spans="1:5" ht="15.75" thickBot="1" x14ac:dyDescent="0.3">
      <c r="A31" s="29" t="s">
        <v>46</v>
      </c>
      <c r="B31" s="37" t="s">
        <v>68</v>
      </c>
      <c r="C31" s="38" t="s">
        <v>71</v>
      </c>
      <c r="D31" s="1">
        <v>0</v>
      </c>
      <c r="E31" s="28">
        <v>4</v>
      </c>
    </row>
    <row r="32" spans="1:5" ht="15.75" thickBot="1" x14ac:dyDescent="0.3">
      <c r="A32" s="29" t="s">
        <v>47</v>
      </c>
      <c r="B32" s="36" t="s">
        <v>62</v>
      </c>
      <c r="C32" s="36" t="s">
        <v>65</v>
      </c>
      <c r="D32" s="1">
        <v>3</v>
      </c>
      <c r="E32" s="28">
        <v>0</v>
      </c>
    </row>
    <row r="33" spans="1:5" ht="15.75" thickBot="1" x14ac:dyDescent="0.3">
      <c r="A33" s="29" t="s">
        <v>48</v>
      </c>
      <c r="B33" s="38" t="s">
        <v>69</v>
      </c>
      <c r="C33" s="38" t="s">
        <v>72</v>
      </c>
      <c r="D33" s="1">
        <v>3</v>
      </c>
      <c r="E33" s="28">
        <v>0</v>
      </c>
    </row>
    <row r="34" spans="1:5" ht="15.75" thickBot="1" x14ac:dyDescent="0.3">
      <c r="A34" s="29" t="s">
        <v>49</v>
      </c>
      <c r="B34" s="36" t="s">
        <v>63</v>
      </c>
      <c r="C34" s="36" t="s">
        <v>66</v>
      </c>
      <c r="D34" s="1">
        <v>3</v>
      </c>
      <c r="E34" s="28">
        <v>0</v>
      </c>
    </row>
    <row r="35" spans="1:5" ht="15.75" thickBot="1" x14ac:dyDescent="0.3">
      <c r="A35" s="29" t="s">
        <v>20</v>
      </c>
      <c r="B35" s="38" t="s">
        <v>70</v>
      </c>
      <c r="C35" s="38" t="s">
        <v>74</v>
      </c>
      <c r="D35" s="1">
        <v>3</v>
      </c>
      <c r="E35" s="28">
        <v>0</v>
      </c>
    </row>
    <row r="36" spans="1:5" ht="15.75" thickBot="1" x14ac:dyDescent="0.3">
      <c r="A36" s="29" t="s">
        <v>50</v>
      </c>
      <c r="B36" s="36" t="s">
        <v>64</v>
      </c>
      <c r="C36" s="36" t="s">
        <v>67</v>
      </c>
      <c r="D36" s="1">
        <v>3</v>
      </c>
      <c r="E36" s="28">
        <v>0</v>
      </c>
    </row>
    <row r="37" spans="1:5" ht="15.75" thickBot="1" x14ac:dyDescent="0.3">
      <c r="A37" s="29" t="s">
        <v>51</v>
      </c>
      <c r="B37" s="38" t="s">
        <v>71</v>
      </c>
      <c r="C37" s="38" t="s">
        <v>73</v>
      </c>
      <c r="D37" s="1">
        <v>3</v>
      </c>
      <c r="E37" s="28">
        <v>0</v>
      </c>
    </row>
    <row r="38" spans="1:5" ht="15.75" thickBot="1" x14ac:dyDescent="0.3">
      <c r="A38" s="29" t="s">
        <v>52</v>
      </c>
      <c r="B38" s="35" t="s">
        <v>61</v>
      </c>
      <c r="C38" s="36" t="s">
        <v>65</v>
      </c>
      <c r="D38" s="1">
        <v>3</v>
      </c>
      <c r="E38" s="28">
        <v>0</v>
      </c>
    </row>
    <row r="39" spans="1:5" ht="15.75" thickBot="1" x14ac:dyDescent="0.3">
      <c r="A39" s="29" t="s">
        <v>53</v>
      </c>
      <c r="B39" s="37" t="s">
        <v>68</v>
      </c>
      <c r="C39" s="38" t="s">
        <v>72</v>
      </c>
      <c r="D39" s="1">
        <v>3</v>
      </c>
      <c r="E39" s="28">
        <v>0</v>
      </c>
    </row>
    <row r="40" spans="1:5" ht="15.75" thickBot="1" x14ac:dyDescent="0.3">
      <c r="A40" s="29" t="s">
        <v>54</v>
      </c>
      <c r="B40" s="36" t="s">
        <v>62</v>
      </c>
      <c r="C40" s="36" t="s">
        <v>66</v>
      </c>
      <c r="D40" s="1">
        <v>3</v>
      </c>
      <c r="E40" s="28">
        <v>0</v>
      </c>
    </row>
    <row r="41" spans="1:5" ht="15.75" thickBot="1" x14ac:dyDescent="0.3">
      <c r="A41" s="29" t="s">
        <v>55</v>
      </c>
      <c r="B41" s="38" t="s">
        <v>69</v>
      </c>
      <c r="C41" s="38" t="s">
        <v>74</v>
      </c>
      <c r="D41" s="1">
        <v>3</v>
      </c>
      <c r="E41" s="28">
        <v>0</v>
      </c>
    </row>
    <row r="42" spans="1:5" ht="15.75" thickBot="1" x14ac:dyDescent="0.3">
      <c r="A42" s="29" t="s">
        <v>56</v>
      </c>
      <c r="B42" s="36" t="s">
        <v>65</v>
      </c>
      <c r="C42" s="36" t="s">
        <v>67</v>
      </c>
      <c r="D42" s="1">
        <v>3</v>
      </c>
      <c r="E42" s="28">
        <v>0</v>
      </c>
    </row>
    <row r="43" spans="1:5" ht="15.75" thickBot="1" x14ac:dyDescent="0.3">
      <c r="A43" s="29" t="s">
        <v>21</v>
      </c>
      <c r="B43" s="38" t="s">
        <v>72</v>
      </c>
      <c r="C43" s="38" t="s">
        <v>73</v>
      </c>
      <c r="D43" s="1">
        <v>3</v>
      </c>
      <c r="E43" s="28">
        <v>0</v>
      </c>
    </row>
    <row r="44" spans="1:5" ht="15.75" thickBot="1" x14ac:dyDescent="0.3">
      <c r="A44" s="29" t="s">
        <v>57</v>
      </c>
      <c r="B44" s="35" t="s">
        <v>61</v>
      </c>
      <c r="C44" s="36" t="s">
        <v>66</v>
      </c>
      <c r="D44" s="1">
        <v>3</v>
      </c>
      <c r="E44" s="28">
        <v>0</v>
      </c>
    </row>
    <row r="45" spans="1:5" ht="15.75" thickBot="1" x14ac:dyDescent="0.3">
      <c r="A45" s="29" t="s">
        <v>58</v>
      </c>
      <c r="B45" s="37" t="s">
        <v>68</v>
      </c>
      <c r="C45" s="38" t="s">
        <v>74</v>
      </c>
      <c r="D45" s="1">
        <v>0</v>
      </c>
      <c r="E45" s="28">
        <v>1</v>
      </c>
    </row>
    <row r="46" spans="1:5" ht="15.75" thickBot="1" x14ac:dyDescent="0.3">
      <c r="A46" s="29" t="s">
        <v>59</v>
      </c>
      <c r="B46" s="36" t="s">
        <v>62</v>
      </c>
      <c r="C46" s="36" t="s">
        <v>67</v>
      </c>
      <c r="D46" s="1">
        <v>3</v>
      </c>
      <c r="E46" s="28">
        <v>0</v>
      </c>
    </row>
    <row r="47" spans="1:5" ht="15.75" thickBot="1" x14ac:dyDescent="0.3">
      <c r="A47" s="30" t="s">
        <v>60</v>
      </c>
      <c r="B47" s="38" t="s">
        <v>69</v>
      </c>
      <c r="C47" s="39" t="s">
        <v>73</v>
      </c>
      <c r="D47" s="1">
        <v>3</v>
      </c>
      <c r="E47" s="28">
        <v>0</v>
      </c>
    </row>
    <row r="48" spans="1:5" x14ac:dyDescent="0.25">
      <c r="B48"/>
      <c r="C48"/>
    </row>
    <row r="49" spans="2:3" ht="15" customHeight="1" x14ac:dyDescent="0.25">
      <c r="B49"/>
      <c r="C49"/>
    </row>
    <row r="50" spans="2:3" ht="15" customHeight="1" x14ac:dyDescent="0.25">
      <c r="B50"/>
      <c r="C50"/>
    </row>
    <row r="51" spans="2:3" ht="15" customHeight="1" x14ac:dyDescent="0.25">
      <c r="B51"/>
      <c r="C51"/>
    </row>
    <row r="52" spans="2:3" x14ac:dyDescent="0.25">
      <c r="B52"/>
      <c r="C52"/>
    </row>
    <row r="53" spans="2:3" x14ac:dyDescent="0.25">
      <c r="B53"/>
      <c r="C53"/>
    </row>
    <row r="54" spans="2:3" x14ac:dyDescent="0.25">
      <c r="B54"/>
      <c r="C54"/>
    </row>
    <row r="55" spans="2:3" x14ac:dyDescent="0.25">
      <c r="B55"/>
      <c r="C55"/>
    </row>
    <row r="56" spans="2:3" x14ac:dyDescent="0.25">
      <c r="B56"/>
      <c r="C56"/>
    </row>
    <row r="57" spans="2:3" ht="15" customHeight="1" x14ac:dyDescent="0.25">
      <c r="B57"/>
      <c r="C57"/>
    </row>
    <row r="58" spans="2:3" ht="15" customHeight="1" x14ac:dyDescent="0.25">
      <c r="B58"/>
      <c r="C58"/>
    </row>
    <row r="59" spans="2:3" x14ac:dyDescent="0.25">
      <c r="B59"/>
      <c r="C59"/>
    </row>
    <row r="60" spans="2:3" x14ac:dyDescent="0.25">
      <c r="B60"/>
      <c r="C60"/>
    </row>
  </sheetData>
  <mergeCells count="2">
    <mergeCell ref="A1:E2"/>
    <mergeCell ref="A16:E16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35"/>
  <sheetViews>
    <sheetView tabSelected="1" workbookViewId="0">
      <selection activeCell="AH19" sqref="AH19"/>
    </sheetView>
  </sheetViews>
  <sheetFormatPr defaultColWidth="8.85546875" defaultRowHeight="15" x14ac:dyDescent="0.25"/>
  <cols>
    <col min="3" max="3" width="20.28515625" customWidth="1"/>
    <col min="4" max="9" width="4.7109375" customWidth="1"/>
    <col min="10" max="10" width="5.7109375" style="45" customWidth="1"/>
    <col min="11" max="16" width="4.7109375" customWidth="1"/>
    <col min="17" max="17" width="6" style="45" customWidth="1"/>
    <col min="18" max="23" width="4.7109375" customWidth="1"/>
    <col min="24" max="25" width="6" style="45" customWidth="1"/>
    <col min="26" max="26" width="5.42578125" customWidth="1"/>
    <col min="28" max="28" width="18.85546875" style="45" bestFit="1" customWidth="1"/>
    <col min="29" max="29" width="17.7109375" style="45" customWidth="1"/>
    <col min="32" max="32" width="12.28515625" customWidth="1"/>
    <col min="33" max="33" width="13.140625" customWidth="1"/>
  </cols>
  <sheetData>
    <row r="1" spans="1:34" x14ac:dyDescent="0.25">
      <c r="A1" s="55" t="s">
        <v>14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</row>
    <row r="2" spans="1:34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</row>
    <row r="3" spans="1:34" ht="15.75" thickBot="1" x14ac:dyDescent="0.3"/>
    <row r="4" spans="1:34" ht="15.75" thickBot="1" x14ac:dyDescent="0.3">
      <c r="A4" s="48"/>
      <c r="B4" s="33" t="s">
        <v>78</v>
      </c>
      <c r="C4" s="47" t="s">
        <v>0</v>
      </c>
      <c r="D4" s="61" t="s">
        <v>1</v>
      </c>
      <c r="E4" s="62"/>
      <c r="F4" s="62"/>
      <c r="G4" s="62"/>
      <c r="H4" s="62"/>
      <c r="I4" s="63"/>
      <c r="J4" s="40" t="s">
        <v>2</v>
      </c>
      <c r="K4" s="61" t="s">
        <v>3</v>
      </c>
      <c r="L4" s="62"/>
      <c r="M4" s="62"/>
      <c r="N4" s="62"/>
      <c r="O4" s="62"/>
      <c r="P4" s="63"/>
      <c r="Q4" s="40" t="s">
        <v>2</v>
      </c>
      <c r="R4" s="61" t="s">
        <v>4</v>
      </c>
      <c r="S4" s="62"/>
      <c r="T4" s="62"/>
      <c r="U4" s="62"/>
      <c r="V4" s="62"/>
      <c r="W4" s="63"/>
      <c r="X4" s="41" t="s">
        <v>2</v>
      </c>
      <c r="Y4" s="42" t="s">
        <v>5</v>
      </c>
      <c r="AA4" s="4"/>
      <c r="AB4" s="17" t="s">
        <v>6</v>
      </c>
      <c r="AC4" s="16" t="s">
        <v>7</v>
      </c>
      <c r="AH4" t="s">
        <v>79</v>
      </c>
    </row>
    <row r="5" spans="1:34" ht="16.149999999999999" customHeight="1" thickBot="1" x14ac:dyDescent="0.3">
      <c r="A5" s="64" t="s">
        <v>6</v>
      </c>
      <c r="B5" s="44">
        <f>RANK(AH5,AH$5:AH$11)</f>
        <v>2</v>
      </c>
      <c r="C5" s="24" t="s">
        <v>61</v>
      </c>
      <c r="D5" s="1">
        <f>IF('Scores des matchs'!D5&gt;'Scores des matchs'!E5,3,IF('Scores des matchs'!D5='Scores des matchs'!E5,1,0))</f>
        <v>1</v>
      </c>
      <c r="E5" s="1">
        <f>IF('Scores des matchs'!D11&gt;'Scores des matchs'!E11,3,IF('Scores des matchs'!D11='Scores des matchs'!E11,1,0))</f>
        <v>3</v>
      </c>
      <c r="F5" s="1">
        <f>IF('Scores des matchs'!D20&gt;'Scores des matchs'!E20,3,IF('Scores des matchs'!D20='Scores des matchs'!E20,1,0))</f>
        <v>3</v>
      </c>
      <c r="G5" s="1">
        <f>IF('Scores des matchs'!D30&gt;'Scores des matchs'!E30,3,IF('Scores des matchs'!D30='Scores des matchs'!E30,1,0))</f>
        <v>3</v>
      </c>
      <c r="H5" s="1">
        <f>IF('Scores des matchs'!D38&gt;'Scores des matchs'!E38,3,IF('Scores des matchs'!D38='Scores des matchs'!E38,1,0))</f>
        <v>3</v>
      </c>
      <c r="I5" s="1">
        <f>IF('Scores des matchs'!D44&gt;'Scores des matchs'!E44,3,IF('Scores des matchs'!D44='Scores des matchs'!E44,1,0))</f>
        <v>3</v>
      </c>
      <c r="J5" s="46">
        <f t="shared" ref="J5:J18" si="0">SUM(D5:I5)</f>
        <v>16</v>
      </c>
      <c r="K5" s="2">
        <f>'Scores des matchs'!D5</f>
        <v>1</v>
      </c>
      <c r="L5" s="2">
        <f>'Scores des matchs'!D11</f>
        <v>3</v>
      </c>
      <c r="M5" s="2">
        <f>'Scores des matchs'!D20</f>
        <v>3</v>
      </c>
      <c r="N5" s="2">
        <f>'Scores des matchs'!D30</f>
        <v>3</v>
      </c>
      <c r="O5" s="2">
        <f>'Scores des matchs'!D38</f>
        <v>3</v>
      </c>
      <c r="P5" s="2">
        <f>'Scores des matchs'!D44</f>
        <v>3</v>
      </c>
      <c r="Q5" s="46">
        <f t="shared" ref="Q5:Q18" si="1">SUM(K5:P5)</f>
        <v>16</v>
      </c>
      <c r="R5" s="2">
        <f>'Scores des matchs'!E5</f>
        <v>1</v>
      </c>
      <c r="S5" s="2">
        <f>'Scores des matchs'!E11</f>
        <v>0</v>
      </c>
      <c r="T5" s="2">
        <f>'Scores des matchs'!E20</f>
        <v>0</v>
      </c>
      <c r="U5" s="2">
        <f>'Scores des matchs'!E30</f>
        <v>0</v>
      </c>
      <c r="V5" s="2">
        <f>'Scores des matchs'!E38</f>
        <v>0</v>
      </c>
      <c r="W5" s="2">
        <f>'Scores des matchs'!E44</f>
        <v>0</v>
      </c>
      <c r="X5" s="46">
        <f t="shared" ref="X5:X18" si="2">SUM(R5:W5)</f>
        <v>1</v>
      </c>
      <c r="Y5" s="50">
        <f t="shared" ref="Y5:Y18" si="3">SUM(Q5-X5)</f>
        <v>15</v>
      </c>
      <c r="AA5" s="3">
        <v>1</v>
      </c>
      <c r="AB5" s="1" t="str">
        <f t="shared" ref="AB5:AB11" si="4">VLOOKUP(AA5,B$5:C$11,2,FALSE)</f>
        <v>Gladiateurs</v>
      </c>
      <c r="AC5" s="1" t="str">
        <f t="shared" ref="AC5:AC11" si="5">VLOOKUP(AA5,B$12:C$18,2,FALSE)</f>
        <v>Sobeca</v>
      </c>
      <c r="AH5">
        <f>J5*100+Y5-ROW()/100</f>
        <v>1614.95</v>
      </c>
    </row>
    <row r="6" spans="1:34" ht="16.149999999999999" customHeight="1" thickBot="1" x14ac:dyDescent="0.3">
      <c r="A6" s="64"/>
      <c r="B6" s="44">
        <f t="shared" ref="B6:B11" si="6">RANK(AH6,AH$5:AH$11)</f>
        <v>1</v>
      </c>
      <c r="C6" s="1" t="s">
        <v>62</v>
      </c>
      <c r="D6" s="1">
        <f>IF('Scores des matchs'!D5&lt;'Scores des matchs'!E5,3,IF('Scores des matchs'!D5='Scores des matchs'!E5,1,0))</f>
        <v>1</v>
      </c>
      <c r="E6" s="1">
        <f>IF('Scores des matchs'!D13&gt;'Scores des matchs'!E13,3,IF('Scores des matchs'!D13='Scores des matchs'!E13,1,0))</f>
        <v>3</v>
      </c>
      <c r="F6" s="1">
        <f>IF('Scores des matchs'!D22&gt;'Scores des matchs'!E22,3,IF('Scores des matchs'!D22='Scores des matchs'!E22,1,0))</f>
        <v>3</v>
      </c>
      <c r="G6" s="1">
        <f>IF('Scores des matchs'!D32&gt;'Scores des matchs'!E32,3,IF('Scores des matchs'!D32='Scores des matchs'!E32,1,0))</f>
        <v>3</v>
      </c>
      <c r="H6" s="1">
        <f>IF('Scores des matchs'!D40&gt;'Scores des matchs'!E40,3,IF('Scores des matchs'!D40='Scores des matchs'!E40,1,0))</f>
        <v>3</v>
      </c>
      <c r="I6" s="1">
        <f>IF('Scores des matchs'!D46&gt;'Scores des matchs'!E46,3,IF('Scores des matchs'!D46='Scores des matchs'!E46,1,0))</f>
        <v>3</v>
      </c>
      <c r="J6" s="46">
        <f t="shared" si="0"/>
        <v>16</v>
      </c>
      <c r="K6" s="2">
        <f>'Scores des matchs'!E5</f>
        <v>1</v>
      </c>
      <c r="L6" s="2">
        <f>'Scores des matchs'!D13</f>
        <v>7</v>
      </c>
      <c r="M6" s="2">
        <f>'Scores des matchs'!D18</f>
        <v>3</v>
      </c>
      <c r="N6" s="2">
        <f>'Scores des matchs'!D22</f>
        <v>3</v>
      </c>
      <c r="O6" s="2">
        <f>'Scores des matchs'!D32</f>
        <v>3</v>
      </c>
      <c r="P6" s="2">
        <f>'Scores des matchs'!D40</f>
        <v>3</v>
      </c>
      <c r="Q6" s="46">
        <f t="shared" si="1"/>
        <v>20</v>
      </c>
      <c r="R6" s="2">
        <f>'Scores des matchs'!D5</f>
        <v>1</v>
      </c>
      <c r="S6" s="2">
        <f>'Scores des matchs'!E13</f>
        <v>2</v>
      </c>
      <c r="T6" s="2">
        <f>'Scores des matchs'!E18</f>
        <v>0</v>
      </c>
      <c r="U6" s="2">
        <f>'Scores des matchs'!E22</f>
        <v>0</v>
      </c>
      <c r="V6" s="2">
        <f>'Scores des matchs'!E32</f>
        <v>0</v>
      </c>
      <c r="W6" s="2">
        <f>'Scores des matchs'!E40</f>
        <v>0</v>
      </c>
      <c r="X6" s="46">
        <f t="shared" si="2"/>
        <v>3</v>
      </c>
      <c r="Y6" s="50">
        <f>SUM(Q6-X6)</f>
        <v>17</v>
      </c>
      <c r="AA6" s="3">
        <v>2</v>
      </c>
      <c r="AB6" s="1" t="str">
        <f t="shared" si="4"/>
        <v>Vétérans 1</v>
      </c>
      <c r="AC6" s="1" t="str">
        <f t="shared" si="5"/>
        <v>Vétérans 2</v>
      </c>
      <c r="AH6">
        <f t="shared" ref="AH6:AH18" si="7">J6*100+Y6-ROW()/100</f>
        <v>1616.94</v>
      </c>
    </row>
    <row r="7" spans="1:34" ht="16.149999999999999" customHeight="1" thickBot="1" x14ac:dyDescent="0.3">
      <c r="A7" s="64"/>
      <c r="B7" s="44">
        <f t="shared" si="6"/>
        <v>4</v>
      </c>
      <c r="C7" s="1" t="s">
        <v>63</v>
      </c>
      <c r="D7" s="1">
        <f>IF('Scores des matchs'!D7&gt;'Scores des matchs'!E7,3,IF('Scores des matchs'!D7='Scores des matchs'!E7,1,0))</f>
        <v>3</v>
      </c>
      <c r="E7" s="1">
        <f>IF('Scores des matchs'!D13&lt;'Scores des matchs'!E13,3,IF('Scores des matchs'!D13='Scores des matchs'!E13,1,0))</f>
        <v>0</v>
      </c>
      <c r="F7" s="1">
        <f>IF('Scores des matchs'!D20&lt;'Scores des matchs'!E20,3,IF('Scores des matchs'!D20='Scores des matchs'!E20,1,0))</f>
        <v>0</v>
      </c>
      <c r="G7" s="1">
        <f>IF('Scores des matchs'!D24&gt;'Scores des matchs'!E24,3,IF('Scores des matchs'!D24='Scores des matchs'!E24,1,0))</f>
        <v>0</v>
      </c>
      <c r="H7" s="1">
        <f>IF('Scores des matchs'!D28&gt;'Scores des matchs'!E28,3,IF('Scores des matchs'!D28='Scores des matchs'!E28,1,0))</f>
        <v>3</v>
      </c>
      <c r="I7" s="1">
        <f>IF('Scores des matchs'!D34&gt;'Scores des matchs'!E34,3,IF('Scores des matchs'!D34='Scores des matchs'!E34,1,0))</f>
        <v>3</v>
      </c>
      <c r="J7" s="46">
        <f t="shared" si="0"/>
        <v>9</v>
      </c>
      <c r="K7" s="2">
        <f>'Scores des matchs'!D7</f>
        <v>3</v>
      </c>
      <c r="L7" s="2">
        <f>'Scores des matchs'!E13</f>
        <v>2</v>
      </c>
      <c r="M7" s="2">
        <f>'Scores des matchs'!E20</f>
        <v>0</v>
      </c>
      <c r="N7" s="2">
        <f>'Scores des matchs'!D24</f>
        <v>0</v>
      </c>
      <c r="O7" s="2">
        <f>'Scores des matchs'!D28</f>
        <v>3</v>
      </c>
      <c r="P7" s="2">
        <f>'Scores des matchs'!D34</f>
        <v>3</v>
      </c>
      <c r="Q7" s="46">
        <f t="shared" si="1"/>
        <v>11</v>
      </c>
      <c r="R7" s="2">
        <f>'Scores des matchs'!E7</f>
        <v>0</v>
      </c>
      <c r="S7" s="2">
        <f>'Scores des matchs'!D13</f>
        <v>7</v>
      </c>
      <c r="T7" s="2">
        <f>'Scores des matchs'!D20</f>
        <v>3</v>
      </c>
      <c r="U7" s="2">
        <f>'Scores des matchs'!E24</f>
        <v>1</v>
      </c>
      <c r="V7" s="2">
        <f>'Scores des matchs'!E28</f>
        <v>0</v>
      </c>
      <c r="W7" s="2">
        <f>'Scores des matchs'!E34</f>
        <v>0</v>
      </c>
      <c r="X7" s="46">
        <f t="shared" si="2"/>
        <v>11</v>
      </c>
      <c r="Y7" s="50">
        <f t="shared" si="3"/>
        <v>0</v>
      </c>
      <c r="AA7" s="3">
        <v>3</v>
      </c>
      <c r="AB7" s="1" t="str">
        <f t="shared" si="4"/>
        <v>Un Monde Sans Muco</v>
      </c>
      <c r="AC7" s="1" t="str">
        <f t="shared" si="5"/>
        <v>SOS Football</v>
      </c>
      <c r="AH7">
        <f t="shared" si="7"/>
        <v>899.93</v>
      </c>
    </row>
    <row r="8" spans="1:34" ht="16.149999999999999" customHeight="1" thickBot="1" x14ac:dyDescent="0.3">
      <c r="A8" s="64"/>
      <c r="B8" s="44">
        <f t="shared" si="6"/>
        <v>5</v>
      </c>
      <c r="C8" s="1" t="s">
        <v>64</v>
      </c>
      <c r="D8" s="1">
        <f>IF('Scores des matchs'!D7&lt;'Scores des matchs'!E7,3,IF('Scores des matchs'!D7='Scores des matchs'!E7,1,0))</f>
        <v>0</v>
      </c>
      <c r="E8" s="1">
        <f>IF('Scores des matchs'!D15&gt;'Scores des matchs'!E15,3,IF('Scores des matchs'!D15='Scores des matchs'!E15,1,0))</f>
        <v>0</v>
      </c>
      <c r="F8" s="1">
        <f>IF('Scores des matchs'!D22&lt;'Scores des matchs'!E22,3,IF('Scores des matchs'!D22='Scores des matchs'!E22,1,0))</f>
        <v>0</v>
      </c>
      <c r="G8" s="1">
        <f>IF('Scores des matchs'!D26&gt;'Scores des matchs'!E26,3,IF('Scores des matchs'!D26='Scores des matchs'!E26,1,0))</f>
        <v>3</v>
      </c>
      <c r="H8" s="1">
        <f>IF('Scores des matchs'!D30&lt;'Scores des matchs'!E30,3,IF('Scores des matchs'!D30='Scores des matchs'!E30,1,0))</f>
        <v>0</v>
      </c>
      <c r="I8" s="1">
        <f>IF('Scores des matchs'!D36&gt;'Scores des matchs'!E36,3,IF('Scores des matchs'!D36='Scores des matchs'!E36,1,0))</f>
        <v>3</v>
      </c>
      <c r="J8" s="46">
        <f t="shared" si="0"/>
        <v>6</v>
      </c>
      <c r="K8" s="2">
        <f>'Scores des matchs'!E7</f>
        <v>0</v>
      </c>
      <c r="L8" s="2">
        <f>'Scores des matchs'!D15</f>
        <v>0</v>
      </c>
      <c r="M8" s="2">
        <f>'Scores des matchs'!E22</f>
        <v>0</v>
      </c>
      <c r="N8" s="2">
        <f>'Scores des matchs'!D26</f>
        <v>3</v>
      </c>
      <c r="O8" s="2">
        <f>'Scores des matchs'!E30</f>
        <v>0</v>
      </c>
      <c r="P8" s="2">
        <f>'Scores des matchs'!D36</f>
        <v>3</v>
      </c>
      <c r="Q8" s="46">
        <f t="shared" si="1"/>
        <v>6</v>
      </c>
      <c r="R8" s="2">
        <f>'Scores des matchs'!D7</f>
        <v>3</v>
      </c>
      <c r="S8" s="2">
        <f>'Scores des matchs'!E15</f>
        <v>3</v>
      </c>
      <c r="T8" s="2">
        <f>'Scores des matchs'!D22</f>
        <v>3</v>
      </c>
      <c r="U8" s="2">
        <f>'Scores des matchs'!E26</f>
        <v>0</v>
      </c>
      <c r="V8" s="2">
        <f>'Scores des matchs'!D30</f>
        <v>3</v>
      </c>
      <c r="W8" s="2">
        <f>'Scores des matchs'!E36</f>
        <v>0</v>
      </c>
      <c r="X8" s="46">
        <f t="shared" si="2"/>
        <v>12</v>
      </c>
      <c r="Y8" s="50">
        <f t="shared" si="3"/>
        <v>-6</v>
      </c>
      <c r="AA8" s="3">
        <v>4</v>
      </c>
      <c r="AB8" s="1" t="str">
        <f t="shared" si="4"/>
        <v>Walker Texas Soccer</v>
      </c>
      <c r="AC8" s="1" t="str">
        <f t="shared" si="5"/>
        <v>F.C Bellevue</v>
      </c>
      <c r="AH8">
        <f t="shared" si="7"/>
        <v>593.91999999999996</v>
      </c>
    </row>
    <row r="9" spans="1:34" ht="16.149999999999999" customHeight="1" thickBot="1" x14ac:dyDescent="0.3">
      <c r="A9" s="64"/>
      <c r="B9" s="44">
        <f t="shared" si="6"/>
        <v>3</v>
      </c>
      <c r="C9" s="1" t="s">
        <v>65</v>
      </c>
      <c r="D9" s="1">
        <f>IF('Scores des matchs'!D9&gt;'Scores des matchs'!E9,3,IF('Scores des matchs'!D9='Scores des matchs'!E9,1,0))</f>
        <v>3</v>
      </c>
      <c r="E9" s="1">
        <f>IF('Scores des matchs'!D15&lt;'Scores des matchs'!E15,3,IF('Scores des matchs'!D15='Scores des matchs'!E15,1,0))</f>
        <v>3</v>
      </c>
      <c r="F9" s="1">
        <f>IF('Scores des matchs'!D24&lt;'Scores des matchs'!E24,3,IF('Scores des matchs'!D24='Scores des matchs'!E24,1,0))</f>
        <v>3</v>
      </c>
      <c r="G9" s="1">
        <f>IF('Scores des matchs'!D32&lt;'Scores des matchs'!E32,3,IF('Scores des matchs'!D32='Scores des matchs'!E32,1,0))</f>
        <v>0</v>
      </c>
      <c r="H9" s="1">
        <f>IF('Scores des matchs'!D38&lt;'Scores des matchs'!E38,3,IF('Scores des matchs'!D38='Scores des matchs'!E38,1,0))</f>
        <v>0</v>
      </c>
      <c r="I9" s="1">
        <f>IF('Scores des matchs'!D42&gt;'Scores des matchs'!E42,3,IF('Scores des matchs'!D42='Scores des matchs'!E42,1,0))</f>
        <v>3</v>
      </c>
      <c r="J9" s="46">
        <f t="shared" si="0"/>
        <v>12</v>
      </c>
      <c r="K9" s="2">
        <f>'Scores des matchs'!D9</f>
        <v>3</v>
      </c>
      <c r="L9" s="2">
        <f>'Scores des matchs'!E15</f>
        <v>3</v>
      </c>
      <c r="M9" s="2">
        <f>'Scores des matchs'!E24</f>
        <v>1</v>
      </c>
      <c r="N9" s="2">
        <f>'Scores des matchs'!E32</f>
        <v>0</v>
      </c>
      <c r="O9" s="2">
        <f>'Scores des matchs'!E38</f>
        <v>0</v>
      </c>
      <c r="P9" s="2">
        <f>'Scores des matchs'!D42</f>
        <v>3</v>
      </c>
      <c r="Q9" s="46">
        <f t="shared" si="1"/>
        <v>10</v>
      </c>
      <c r="R9" s="2">
        <f>'Scores des matchs'!E9</f>
        <v>0</v>
      </c>
      <c r="S9" s="2">
        <f>'Scores des matchs'!D15</f>
        <v>0</v>
      </c>
      <c r="T9" s="2">
        <f>'Scores des matchs'!D24</f>
        <v>0</v>
      </c>
      <c r="U9" s="2">
        <f>'Scores des matchs'!D32</f>
        <v>3</v>
      </c>
      <c r="V9" s="2">
        <f>'Scores des matchs'!D38</f>
        <v>3</v>
      </c>
      <c r="W9" s="2">
        <f>'Scores des matchs'!E42</f>
        <v>0</v>
      </c>
      <c r="X9" s="46">
        <f t="shared" si="2"/>
        <v>6</v>
      </c>
      <c r="Y9" s="50">
        <f t="shared" si="3"/>
        <v>4</v>
      </c>
      <c r="AA9" s="3">
        <v>5</v>
      </c>
      <c r="AB9" s="1" t="str">
        <f t="shared" si="4"/>
        <v>La familia</v>
      </c>
      <c r="AC9" s="1" t="str">
        <f t="shared" si="5"/>
        <v>Alerion</v>
      </c>
      <c r="AH9">
        <f t="shared" si="7"/>
        <v>1203.9100000000001</v>
      </c>
    </row>
    <row r="10" spans="1:34" ht="16.149999999999999" customHeight="1" thickBot="1" x14ac:dyDescent="0.3">
      <c r="A10" s="64"/>
      <c r="B10" s="44">
        <f t="shared" si="6"/>
        <v>6</v>
      </c>
      <c r="C10" s="1" t="s">
        <v>66</v>
      </c>
      <c r="D10" s="1">
        <f>IF('Scores des matchs'!D9&lt;'Scores des matchs'!E9,3,IF('Scores des matchs'!D9='Scores des matchs'!E9,1,0))</f>
        <v>0</v>
      </c>
      <c r="E10" s="1">
        <f>IF('Scores des matchs'!D18&gt;'Scores des matchs'!E18,3,IF('Scores des matchs'!D18='Scores des matchs'!E18,1,0))</f>
        <v>3</v>
      </c>
      <c r="F10" s="1">
        <f>IF('Scores des matchs'!D26&lt;'Scores des matchs'!E26,3,IF('Scores des matchs'!D26='Scores des matchs'!E26,1,0))</f>
        <v>0</v>
      </c>
      <c r="G10" s="1">
        <f>IF('Scores des matchs'!D34&lt;'Scores des matchs'!E34,3,IF('Scores des matchs'!D34='Scores des matchs'!E34,1,0))</f>
        <v>0</v>
      </c>
      <c r="H10" s="1">
        <f>IF('Scores des matchs'!D40&lt;'Scores des matchs'!E40,3,IF('Scores des matchs'!D40='Scores des matchs'!E40,1,0))</f>
        <v>0</v>
      </c>
      <c r="I10" s="1">
        <f>IF('Scores des matchs'!D44&lt;'Scores des matchs'!E44,3,IF('Scores des matchs'!D44='Scores des matchs'!E44,1,0))</f>
        <v>0</v>
      </c>
      <c r="J10" s="46">
        <f t="shared" si="0"/>
        <v>3</v>
      </c>
      <c r="K10" s="2">
        <f>'Scores des matchs'!E9</f>
        <v>0</v>
      </c>
      <c r="L10" s="2">
        <f>'Scores des matchs'!E26</f>
        <v>0</v>
      </c>
      <c r="M10" s="2">
        <f>'Scores des matchs'!E34</f>
        <v>0</v>
      </c>
      <c r="N10" s="2">
        <f>'Scores des matchs'!E40</f>
        <v>0</v>
      </c>
      <c r="O10" s="2">
        <f>'Scores des matchs'!E44</f>
        <v>0</v>
      </c>
      <c r="P10" s="2">
        <f>'Scores des matchs'!D46</f>
        <v>3</v>
      </c>
      <c r="Q10" s="46">
        <f t="shared" si="1"/>
        <v>3</v>
      </c>
      <c r="R10" s="2">
        <f>'Scores des matchs'!D9</f>
        <v>3</v>
      </c>
      <c r="S10" s="2">
        <f>'Scores des matchs'!D26</f>
        <v>3</v>
      </c>
      <c r="T10" s="2">
        <f>'Scores des matchs'!D34</f>
        <v>3</v>
      </c>
      <c r="U10" s="2">
        <f>'Scores des matchs'!D40</f>
        <v>3</v>
      </c>
      <c r="V10" s="2">
        <f>'Scores des matchs'!D44</f>
        <v>3</v>
      </c>
      <c r="W10" s="2">
        <f>'Scores des matchs'!E46</f>
        <v>0</v>
      </c>
      <c r="X10" s="46">
        <f t="shared" si="2"/>
        <v>15</v>
      </c>
      <c r="Y10" s="50">
        <f t="shared" si="3"/>
        <v>-12</v>
      </c>
      <c r="AA10" s="3">
        <v>6</v>
      </c>
      <c r="AB10" s="1" t="str">
        <f t="shared" si="4"/>
        <v>Michelin</v>
      </c>
      <c r="AC10" s="1" t="str">
        <f t="shared" si="5"/>
        <v>Gronaldo</v>
      </c>
      <c r="AH10">
        <f t="shared" si="7"/>
        <v>287.89999999999998</v>
      </c>
    </row>
    <row r="11" spans="1:34" ht="16.149999999999999" customHeight="1" thickBot="1" x14ac:dyDescent="0.3">
      <c r="A11" s="65"/>
      <c r="B11" s="44">
        <f t="shared" si="6"/>
        <v>7</v>
      </c>
      <c r="C11" s="1" t="s">
        <v>67</v>
      </c>
      <c r="D11" s="1">
        <f>IF('Scores des matchs'!D11&lt;'Scores des matchs'!E11,3,IF('Scores des matchs'!D11='Scores des matchs'!E11,1,0))</f>
        <v>0</v>
      </c>
      <c r="E11" s="1">
        <f>IF('Scores des matchs'!D18&lt;'Scores des matchs'!E18,3,IF('Scores des matchs'!D18='Scores des matchs'!E18,1,0))</f>
        <v>0</v>
      </c>
      <c r="F11" s="1">
        <f>IF('Scores des matchs'!D28&lt;'Scores des matchs'!E28,3,IF('Scores des matchs'!D28='Scores des matchs'!E28,1,0))</f>
        <v>0</v>
      </c>
      <c r="G11" s="1">
        <f>IF('Scores des matchs'!D36&lt;'Scores des matchs'!E36,3,IF('Scores des matchs'!D36='Scores des matchs'!E36,1,0))</f>
        <v>0</v>
      </c>
      <c r="H11" s="1">
        <f>IF('Scores des matchs'!D42&lt;'Scores des matchs'!E42,3,IF('Scores des matchs'!D42='Scores des matchs'!E42,1,0))</f>
        <v>0</v>
      </c>
      <c r="I11" s="1">
        <f>IF('Scores des matchs'!D46&lt;'Scores des matchs'!E46,3,IF('Scores des matchs'!D46='Scores des matchs'!E46,1,0))</f>
        <v>0</v>
      </c>
      <c r="J11" s="46">
        <f t="shared" si="0"/>
        <v>0</v>
      </c>
      <c r="K11" s="2">
        <f>'Scores des matchs'!E11</f>
        <v>0</v>
      </c>
      <c r="L11" s="2">
        <f>'Scores des matchs'!E18</f>
        <v>0</v>
      </c>
      <c r="M11" s="2">
        <f>'Scores des matchs'!E28</f>
        <v>0</v>
      </c>
      <c r="N11" s="2">
        <f>'Scores des matchs'!E36</f>
        <v>0</v>
      </c>
      <c r="O11" s="2">
        <f>'Scores des matchs'!E42</f>
        <v>0</v>
      </c>
      <c r="P11" s="2">
        <f>'Scores des matchs'!E46</f>
        <v>0</v>
      </c>
      <c r="Q11" s="46">
        <f t="shared" si="1"/>
        <v>0</v>
      </c>
      <c r="R11" s="2">
        <f>'Scores des matchs'!D11</f>
        <v>3</v>
      </c>
      <c r="S11" s="2">
        <f>'Scores des matchs'!D18</f>
        <v>3</v>
      </c>
      <c r="T11" s="2">
        <f>'Scores des matchs'!D28</f>
        <v>3</v>
      </c>
      <c r="U11" s="2">
        <f>'Scores des matchs'!D36</f>
        <v>3</v>
      </c>
      <c r="V11" s="2">
        <f>'Scores des matchs'!D42</f>
        <v>3</v>
      </c>
      <c r="W11" s="2">
        <f>'Scores des matchs'!D46</f>
        <v>3</v>
      </c>
      <c r="X11" s="46">
        <f t="shared" si="2"/>
        <v>18</v>
      </c>
      <c r="Y11" s="50">
        <f t="shared" si="3"/>
        <v>-18</v>
      </c>
      <c r="AA11" s="3">
        <v>7</v>
      </c>
      <c r="AB11" s="1" t="str">
        <f t="shared" si="4"/>
        <v>FFF</v>
      </c>
      <c r="AC11" s="1" t="str">
        <f t="shared" si="5"/>
        <v>King Jong Team</v>
      </c>
      <c r="AH11">
        <f t="shared" si="7"/>
        <v>-18.11</v>
      </c>
    </row>
    <row r="12" spans="1:34" ht="16.149999999999999" customHeight="1" thickBot="1" x14ac:dyDescent="0.3">
      <c r="A12" s="66" t="s">
        <v>7</v>
      </c>
      <c r="B12" s="44">
        <f>RANK(AH12,AH$12:AH$18)</f>
        <v>2</v>
      </c>
      <c r="C12" s="24" t="s">
        <v>68</v>
      </c>
      <c r="D12" s="1">
        <f>IF('Scores des matchs'!D6&gt;'Scores des matchs'!E6,3,IF('Scores des matchs'!D6='Scores des matchs'!E6,1,0))</f>
        <v>3</v>
      </c>
      <c r="E12" s="1">
        <f>IF('Scores des matchs'!D12&gt;'Scores des matchs'!E12,3,IF('Scores des matchs'!D12='Scores des matchs'!E12,1,0))</f>
        <v>3</v>
      </c>
      <c r="F12" s="1">
        <f>IF('Scores des matchs'!D21&gt;'Scores des matchs'!E21,3,IF('Scores des matchs'!D21='Scores des matchs'!E21,1,0))</f>
        <v>3</v>
      </c>
      <c r="G12" s="1">
        <f>IF('Scores des matchs'!D31&gt;'Scores des matchs'!E31,3,IF('Scores des matchs'!D31='Scores des matchs'!E31,1,0))</f>
        <v>0</v>
      </c>
      <c r="H12" s="1">
        <f>IF('Scores des matchs'!D39&gt;'Scores des matchs'!E39,3,IF('Scores des matchs'!D39='Scores des matchs'!E39,1,0))</f>
        <v>3</v>
      </c>
      <c r="I12" s="1">
        <f>IF('Scores des matchs'!D45&gt;'Scores des matchs'!E45,3,IF('Scores des matchs'!D45='Scores des matchs'!E45,1,0))</f>
        <v>0</v>
      </c>
      <c r="J12" s="46">
        <f t="shared" si="0"/>
        <v>12</v>
      </c>
      <c r="K12" s="2">
        <f>'Scores des matchs'!D6</f>
        <v>3</v>
      </c>
      <c r="L12" s="2">
        <f>'Scores des matchs'!D12</f>
        <v>3</v>
      </c>
      <c r="M12" s="2">
        <f>'Scores des matchs'!D21</f>
        <v>3</v>
      </c>
      <c r="N12" s="2">
        <f>'Scores des matchs'!D31</f>
        <v>0</v>
      </c>
      <c r="O12" s="2">
        <f>'Scores des matchs'!D39</f>
        <v>3</v>
      </c>
      <c r="P12" s="2">
        <f>'Scores des matchs'!D45</f>
        <v>0</v>
      </c>
      <c r="Q12" s="46">
        <f t="shared" si="1"/>
        <v>12</v>
      </c>
      <c r="R12" s="2">
        <f>'Scores des matchs'!E6</f>
        <v>0</v>
      </c>
      <c r="S12" s="2">
        <f>'Scores des matchs'!E12</f>
        <v>0</v>
      </c>
      <c r="T12" s="2">
        <f>'Scores des matchs'!E21</f>
        <v>0</v>
      </c>
      <c r="U12" s="2">
        <f>'Scores des matchs'!E31</f>
        <v>4</v>
      </c>
      <c r="V12" s="2">
        <f>'Scores des matchs'!E39</f>
        <v>0</v>
      </c>
      <c r="W12" s="2">
        <f>'Scores des matchs'!E45</f>
        <v>1</v>
      </c>
      <c r="X12" s="46">
        <f t="shared" si="2"/>
        <v>5</v>
      </c>
      <c r="Y12" s="50">
        <f t="shared" si="3"/>
        <v>7</v>
      </c>
      <c r="AH12">
        <f t="shared" si="7"/>
        <v>1206.8800000000001</v>
      </c>
    </row>
    <row r="13" spans="1:34" ht="16.149999999999999" customHeight="1" thickBot="1" x14ac:dyDescent="0.3">
      <c r="A13" s="67"/>
      <c r="B13" s="44">
        <f t="shared" ref="B13:B18" si="8">RANK(AH13,AH$12:AH$18)</f>
        <v>3</v>
      </c>
      <c r="C13" s="1" t="s">
        <v>69</v>
      </c>
      <c r="D13" s="1">
        <f>IF('Scores des matchs'!D6&lt;'Scores des matchs'!E6,3,IF('Scores des matchs'!D6='Scores des matchs'!E6,1,0))</f>
        <v>0</v>
      </c>
      <c r="E13" s="1">
        <f>IF('Scores des matchs'!D14&gt;'Scores des matchs'!E14,3,IF('Scores des matchs'!D14='Scores des matchs'!E14,1,0))</f>
        <v>3</v>
      </c>
      <c r="F13" s="1">
        <f>IF('Scores des matchs'!D23&gt;'Scores des matchs'!E23,3,IF('Scores des matchs'!D23='Scores des matchs'!E23,1,0))</f>
        <v>0</v>
      </c>
      <c r="G13" s="1">
        <f>IF('Scores des matchs'!D33&gt;'Scores des matchs'!E33,3,IF('Scores des matchs'!D33='Scores des matchs'!E33,1,0))</f>
        <v>3</v>
      </c>
      <c r="H13" s="1">
        <f>IF('Scores des matchs'!D41&gt;'Scores des matchs'!E41,3,IF('Scores des matchs'!D41='Scores des matchs'!E41,1,0))</f>
        <v>3</v>
      </c>
      <c r="I13" s="1">
        <f>IF('Scores des matchs'!D47&gt;'Scores des matchs'!E47,3,IF('Scores des matchs'!D47='Scores des matchs'!E47,1,0))</f>
        <v>3</v>
      </c>
      <c r="J13" s="46">
        <f t="shared" si="0"/>
        <v>12</v>
      </c>
      <c r="K13" s="2">
        <f>'Scores des matchs'!E6</f>
        <v>0</v>
      </c>
      <c r="L13" s="2">
        <f>'Scores des matchs'!D14</f>
        <v>3</v>
      </c>
      <c r="M13" s="2">
        <f>'Scores des matchs'!D19</f>
        <v>3</v>
      </c>
      <c r="N13" s="2">
        <f>'Scores des matchs'!D23</f>
        <v>0</v>
      </c>
      <c r="O13" s="2">
        <f>'Scores des matchs'!D33</f>
        <v>3</v>
      </c>
      <c r="P13" s="2">
        <f>'Scores des matchs'!D41</f>
        <v>3</v>
      </c>
      <c r="Q13" s="46">
        <f t="shared" si="1"/>
        <v>12</v>
      </c>
      <c r="R13" s="2">
        <f>'Scores des matchs'!D6</f>
        <v>3</v>
      </c>
      <c r="S13" s="2">
        <f>'Scores des matchs'!E14</f>
        <v>0</v>
      </c>
      <c r="T13" s="2">
        <f>'Scores des matchs'!E19</f>
        <v>0</v>
      </c>
      <c r="U13" s="2">
        <f>'Scores des matchs'!E23</f>
        <v>3</v>
      </c>
      <c r="V13" s="2">
        <f>'Scores des matchs'!E33</f>
        <v>0</v>
      </c>
      <c r="W13" s="2">
        <f>'Scores des matchs'!E41</f>
        <v>0</v>
      </c>
      <c r="X13" s="46">
        <f t="shared" si="2"/>
        <v>6</v>
      </c>
      <c r="Y13" s="50">
        <f t="shared" si="3"/>
        <v>6</v>
      </c>
      <c r="AH13">
        <f t="shared" si="7"/>
        <v>1205.8699999999999</v>
      </c>
    </row>
    <row r="14" spans="1:34" ht="16.149999999999999" customHeight="1" thickBot="1" x14ac:dyDescent="0.3">
      <c r="A14" s="67"/>
      <c r="B14" s="44">
        <f t="shared" si="8"/>
        <v>4</v>
      </c>
      <c r="C14" s="1" t="s">
        <v>70</v>
      </c>
      <c r="D14" s="1">
        <f>IF('Scores des matchs'!D8&gt;'Scores des matchs'!E8,3,IF('Scores des matchs'!D8='Scores des matchs'!E8,1,0))</f>
        <v>3</v>
      </c>
      <c r="E14" s="1">
        <f>IF('Scores des matchs'!D14&lt;'Scores des matchs'!E14,3,IF('Scores des matchs'!D14='Scores des matchs'!E14,1,0))</f>
        <v>0</v>
      </c>
      <c r="F14" s="1">
        <f>IF('Scores des matchs'!D21&lt;'Scores des matchs'!E21,3,IF('Scores des matchs'!D21='Scores des matchs'!E21,1,0))</f>
        <v>0</v>
      </c>
      <c r="G14" s="1">
        <f>IF('Scores des matchs'!D25&gt;'Scores des matchs'!E25,3,IF('Scores des matchs'!D25='Scores des matchs'!E25,1,0))</f>
        <v>3</v>
      </c>
      <c r="H14" s="1">
        <f>IF('Scores des matchs'!D29&gt;'Scores des matchs'!E29,3,IF('Scores des matchs'!D29='Scores des matchs'!E29,1,0))</f>
        <v>3</v>
      </c>
      <c r="I14" s="1">
        <f>IF('Scores des matchs'!D35&gt;'Scores des matchs'!E35,3,IF('Scores des matchs'!D35='Scores des matchs'!E35,1,0))</f>
        <v>3</v>
      </c>
      <c r="J14" s="46">
        <f t="shared" si="0"/>
        <v>12</v>
      </c>
      <c r="K14" s="2">
        <f>'Scores des matchs'!D8</f>
        <v>3</v>
      </c>
      <c r="L14" s="2">
        <f>'Scores des matchs'!E14</f>
        <v>0</v>
      </c>
      <c r="M14" s="2">
        <f>'Scores des matchs'!E21</f>
        <v>0</v>
      </c>
      <c r="N14" s="2">
        <f>'Scores des matchs'!D25</f>
        <v>3</v>
      </c>
      <c r="O14" s="2">
        <f>'Scores des matchs'!D29</f>
        <v>3</v>
      </c>
      <c r="P14" s="2">
        <f>'Scores des matchs'!D35</f>
        <v>3</v>
      </c>
      <c r="Q14" s="46">
        <f t="shared" si="1"/>
        <v>12</v>
      </c>
      <c r="R14" s="2">
        <f>'Scores des matchs'!E8</f>
        <v>0</v>
      </c>
      <c r="S14" s="2">
        <f>'Scores des matchs'!D14</f>
        <v>3</v>
      </c>
      <c r="T14" s="2">
        <f>'Scores des matchs'!D21</f>
        <v>3</v>
      </c>
      <c r="U14" s="2">
        <f>'Scores des matchs'!E25</f>
        <v>0</v>
      </c>
      <c r="V14" s="2">
        <f>'Scores des matchs'!E29</f>
        <v>0</v>
      </c>
      <c r="W14" s="2">
        <f>'Scores des matchs'!E35</f>
        <v>0</v>
      </c>
      <c r="X14" s="46">
        <f t="shared" si="2"/>
        <v>6</v>
      </c>
      <c r="Y14" s="50">
        <f t="shared" si="3"/>
        <v>6</v>
      </c>
      <c r="AB14" s="59" t="s">
        <v>8</v>
      </c>
      <c r="AC14" s="59"/>
      <c r="AH14">
        <f t="shared" si="7"/>
        <v>1205.8599999999999</v>
      </c>
    </row>
    <row r="15" spans="1:34" ht="16.149999999999999" customHeight="1" thickBot="1" x14ac:dyDescent="0.3">
      <c r="A15" s="67"/>
      <c r="B15" s="44">
        <f t="shared" si="8"/>
        <v>1</v>
      </c>
      <c r="C15" s="1" t="s">
        <v>71</v>
      </c>
      <c r="D15" s="1">
        <f>IF('Scores des matchs'!D8&lt;'Scores des matchs'!E8,3,IF('Scores des matchs'!D8='Scores des matchs'!E8,1,0))</f>
        <v>0</v>
      </c>
      <c r="E15" s="1">
        <f>IF('Scores des matchs'!D17&gt;'Scores des matchs'!E17,3,IF('Scores des matchs'!D17='Scores des matchs'!E17,1,0))</f>
        <v>3</v>
      </c>
      <c r="F15" s="1">
        <f>IF('Scores des matchs'!D23&lt;'Scores des matchs'!E23,3,IF('Scores des matchs'!D23='Scores des matchs'!E23,1,0))</f>
        <v>3</v>
      </c>
      <c r="G15" s="1">
        <f>IF('Scores des matchs'!D27&gt;'Scores des matchs'!E27,3,IF('Scores des matchs'!D27='Scores des matchs'!E27,1,0))</f>
        <v>3</v>
      </c>
      <c r="H15" s="1">
        <f>IF('Scores des matchs'!D31&lt;'Scores des matchs'!E31,3,IF('Scores des matchs'!D31='Scores des matchs'!E31,1,0))</f>
        <v>3</v>
      </c>
      <c r="I15" s="1">
        <f>IF('Scores des matchs'!D37&gt;'Scores des matchs'!E37,3,IF('Scores des matchs'!D37='Scores des matchs'!E37,1,0))</f>
        <v>3</v>
      </c>
      <c r="J15" s="46">
        <f t="shared" si="0"/>
        <v>15</v>
      </c>
      <c r="K15" s="2">
        <f>'Scores des matchs'!E8</f>
        <v>0</v>
      </c>
      <c r="L15" s="2">
        <f>'Scores des matchs'!D17</f>
        <v>3</v>
      </c>
      <c r="M15" s="2">
        <f>'Scores des matchs'!E23</f>
        <v>3</v>
      </c>
      <c r="N15" s="2">
        <f>'Scores des matchs'!D27</f>
        <v>3</v>
      </c>
      <c r="O15" s="2">
        <f>'Scores des matchs'!E31</f>
        <v>4</v>
      </c>
      <c r="P15" s="2">
        <f>'Scores des matchs'!D37</f>
        <v>3</v>
      </c>
      <c r="Q15" s="46">
        <f t="shared" si="1"/>
        <v>16</v>
      </c>
      <c r="R15" s="2">
        <f>'Scores des matchs'!D8</f>
        <v>3</v>
      </c>
      <c r="S15" s="2">
        <f>'Scores des matchs'!E17</f>
        <v>0</v>
      </c>
      <c r="T15" s="2">
        <f>'Scores des matchs'!D23</f>
        <v>0</v>
      </c>
      <c r="U15" s="2">
        <f>'Scores des matchs'!E27</f>
        <v>0</v>
      </c>
      <c r="V15" s="2">
        <f>'Scores des matchs'!D31</f>
        <v>0</v>
      </c>
      <c r="W15" s="2">
        <f>'Scores des matchs'!E37</f>
        <v>0</v>
      </c>
      <c r="X15" s="46">
        <f t="shared" si="2"/>
        <v>3</v>
      </c>
      <c r="Y15" s="50">
        <f t="shared" si="3"/>
        <v>13</v>
      </c>
      <c r="AB15" s="59" t="s">
        <v>9</v>
      </c>
      <c r="AC15" s="59"/>
      <c r="AH15">
        <f t="shared" si="7"/>
        <v>1512.85</v>
      </c>
    </row>
    <row r="16" spans="1:34" ht="16.149999999999999" customHeight="1" thickBot="1" x14ac:dyDescent="0.3">
      <c r="A16" s="67"/>
      <c r="B16" s="44">
        <f t="shared" si="8"/>
        <v>5</v>
      </c>
      <c r="C16" s="1" t="s">
        <v>72</v>
      </c>
      <c r="D16" s="1">
        <f>IF('Scores des matchs'!D10&gt;'Scores des matchs'!E10,3,IF('Scores des matchs'!D10='Scores des matchs'!E10,1,0))</f>
        <v>3</v>
      </c>
      <c r="E16" s="1">
        <f>IF('Scores des matchs'!D17&lt;'Scores des matchs'!E17,3,IF('Scores des matchs'!D17='Scores des matchs'!E17,1,0))</f>
        <v>0</v>
      </c>
      <c r="F16" s="1">
        <f>IF('Scores des matchs'!D25&lt;'Scores des matchs'!E25,3,IF('Scores des matchs'!D25='Scores des matchs'!E25,1,0))</f>
        <v>0</v>
      </c>
      <c r="G16" s="1">
        <f>IF('Scores des matchs'!D33&lt;'Scores des matchs'!E33,3,IF('Scores des matchs'!D33='Scores des matchs'!E33,1,0))</f>
        <v>0</v>
      </c>
      <c r="H16" s="1">
        <f>IF('Scores des matchs'!D39&lt;'Scores des matchs'!E39,3,IF('Scores des matchs'!D39='Scores des matchs'!E39,1,0))</f>
        <v>0</v>
      </c>
      <c r="I16" s="1">
        <f>IF('Scores des matchs'!D43&gt;'Scores des matchs'!E43,3,IF('Scores des matchs'!D43='Scores des matchs'!E43,1,0))</f>
        <v>3</v>
      </c>
      <c r="J16" s="46">
        <f t="shared" si="0"/>
        <v>6</v>
      </c>
      <c r="K16" s="2">
        <f>'Scores des matchs'!D10</f>
        <v>3</v>
      </c>
      <c r="L16" s="2">
        <f>'Scores des matchs'!E17</f>
        <v>0</v>
      </c>
      <c r="M16" s="2">
        <f>'Scores des matchs'!E25</f>
        <v>0</v>
      </c>
      <c r="N16" s="2">
        <f>'Scores des matchs'!E33</f>
        <v>0</v>
      </c>
      <c r="O16" s="2">
        <f>'Scores des matchs'!E39</f>
        <v>0</v>
      </c>
      <c r="P16" s="2">
        <f>'Scores des matchs'!D43</f>
        <v>3</v>
      </c>
      <c r="Q16" s="46">
        <f t="shared" si="1"/>
        <v>6</v>
      </c>
      <c r="R16" s="2">
        <f>'Scores des matchs'!E10</f>
        <v>0</v>
      </c>
      <c r="S16" s="2">
        <f>'Scores des matchs'!D17</f>
        <v>3</v>
      </c>
      <c r="T16" s="2">
        <f>'Scores des matchs'!D25</f>
        <v>3</v>
      </c>
      <c r="U16" s="2">
        <f>'Scores des matchs'!D33</f>
        <v>3</v>
      </c>
      <c r="V16" s="2">
        <f>'Scores des matchs'!D39</f>
        <v>3</v>
      </c>
      <c r="W16" s="2">
        <f>'Scores des matchs'!E43</f>
        <v>0</v>
      </c>
      <c r="X16" s="46">
        <f t="shared" si="2"/>
        <v>12</v>
      </c>
      <c r="Y16" s="50">
        <f t="shared" si="3"/>
        <v>-6</v>
      </c>
      <c r="AB16" s="59" t="s">
        <v>10</v>
      </c>
      <c r="AC16" s="59"/>
      <c r="AH16">
        <f t="shared" si="7"/>
        <v>593.84</v>
      </c>
    </row>
    <row r="17" spans="1:34" ht="16.149999999999999" customHeight="1" thickBot="1" x14ac:dyDescent="0.3">
      <c r="A17" s="67"/>
      <c r="B17" s="44">
        <f t="shared" si="8"/>
        <v>6</v>
      </c>
      <c r="C17" s="1" t="s">
        <v>74</v>
      </c>
      <c r="D17" s="1">
        <f>IF('Scores des matchs'!D10&lt;'Scores des matchs'!E10,3,IF('Scores des matchs'!D10='Scores des matchs'!E10,1,0))</f>
        <v>0</v>
      </c>
      <c r="E17" s="1">
        <f>IF('Scores des matchs'!D19&gt;'Scores des matchs'!E19,3,IF('Scores des matchs'!D19='Scores des matchs'!E19,1,0))</f>
        <v>3</v>
      </c>
      <c r="F17" s="1">
        <f>IF('Scores des matchs'!D27&lt;'Scores des matchs'!E27,3,IF('Scores des matchs'!D27='Scores des matchs'!E27,1,0))</f>
        <v>0</v>
      </c>
      <c r="G17" s="1">
        <f>IF('Scores des matchs'!D35&lt;'Scores des matchs'!E35,3,IF('Scores des matchs'!D35='Scores des matchs'!E35,1,0))</f>
        <v>0</v>
      </c>
      <c r="H17" s="1">
        <f>IF('Scores des matchs'!D41&lt;'Scores des matchs'!E41,3,IF('Scores des matchs'!D41='Scores des matchs'!E41,1,0))</f>
        <v>0</v>
      </c>
      <c r="I17" s="1">
        <f>IF('Scores des matchs'!D45&lt;'Scores des matchs'!E45,3,IF('Scores des matchs'!D45='Scores des matchs'!E45,1,0))</f>
        <v>3</v>
      </c>
      <c r="J17" s="46">
        <f t="shared" si="0"/>
        <v>6</v>
      </c>
      <c r="K17" s="2">
        <f>'Scores des matchs'!E10</f>
        <v>0</v>
      </c>
      <c r="L17" s="2">
        <f>'Scores des matchs'!E27</f>
        <v>0</v>
      </c>
      <c r="M17" s="2">
        <f>'Scores des matchs'!E35</f>
        <v>0</v>
      </c>
      <c r="N17" s="2">
        <f>'Scores des matchs'!E41</f>
        <v>0</v>
      </c>
      <c r="O17" s="2">
        <f>'Scores des matchs'!E45</f>
        <v>1</v>
      </c>
      <c r="P17" s="2">
        <f>'Scores des matchs'!D47</f>
        <v>3</v>
      </c>
      <c r="Q17" s="46">
        <f t="shared" si="1"/>
        <v>4</v>
      </c>
      <c r="R17" s="2">
        <f>'Scores des matchs'!D10</f>
        <v>3</v>
      </c>
      <c r="S17" s="2">
        <f>'Scores des matchs'!D27</f>
        <v>3</v>
      </c>
      <c r="T17" s="2">
        <f>'Scores des matchs'!D35</f>
        <v>3</v>
      </c>
      <c r="U17" s="2">
        <f>'Scores des matchs'!D41</f>
        <v>3</v>
      </c>
      <c r="V17" s="2">
        <f>'Scores des matchs'!D45</f>
        <v>0</v>
      </c>
      <c r="W17" s="2">
        <f>'Scores des matchs'!E47</f>
        <v>0</v>
      </c>
      <c r="X17" s="46">
        <f t="shared" si="2"/>
        <v>12</v>
      </c>
      <c r="Y17" s="50">
        <f t="shared" si="3"/>
        <v>-8</v>
      </c>
      <c r="AB17" s="60" t="s">
        <v>11</v>
      </c>
      <c r="AC17" s="60"/>
      <c r="AH17">
        <f t="shared" si="7"/>
        <v>591.83000000000004</v>
      </c>
    </row>
    <row r="18" spans="1:34" ht="16.149999999999999" customHeight="1" thickBot="1" x14ac:dyDescent="0.3">
      <c r="A18" s="68"/>
      <c r="B18" s="44">
        <f t="shared" si="8"/>
        <v>7</v>
      </c>
      <c r="C18" s="31" t="s">
        <v>73</v>
      </c>
      <c r="D18" s="31">
        <f>IF('Scores des matchs'!D12&lt;'Scores des matchs'!E12,3,IF('Scores des matchs'!D12='Scores des matchs'!E12,1,0))</f>
        <v>0</v>
      </c>
      <c r="E18" s="31">
        <f>IF('Scores des matchs'!D19&lt;'Scores des matchs'!E19,3,IF('Scores des matchs'!D19='Scores des matchs'!E19,1,0))</f>
        <v>0</v>
      </c>
      <c r="F18" s="31">
        <f>IF('Scores des matchs'!D29&lt;'Scores des matchs'!E29,3,IF('Scores des matchs'!D29='Scores des matchs'!E29,1,0))</f>
        <v>0</v>
      </c>
      <c r="G18" s="31">
        <f>IF('Scores des matchs'!D37&lt;'Scores des matchs'!E37,3,IF('Scores des matchs'!D37='Scores des matchs'!E37,1,0))</f>
        <v>0</v>
      </c>
      <c r="H18" s="31">
        <f>IF('Scores des matchs'!D43&lt;'Scores des matchs'!E43,3,IF('Scores des matchs'!D43='Scores des matchs'!E43,1,0))</f>
        <v>0</v>
      </c>
      <c r="I18" s="31">
        <f>IF('Scores des matchs'!D47&lt;'Scores des matchs'!E47,3,IF('Scores des matchs'!D47='Scores des matchs'!E47,1,0))</f>
        <v>0</v>
      </c>
      <c r="J18" s="49">
        <f t="shared" si="0"/>
        <v>0</v>
      </c>
      <c r="K18" s="43">
        <f>'Scores des matchs'!E12</f>
        <v>0</v>
      </c>
      <c r="L18" s="43">
        <f>'Scores des matchs'!E19</f>
        <v>0</v>
      </c>
      <c r="M18" s="43">
        <f>'Scores des matchs'!E29</f>
        <v>0</v>
      </c>
      <c r="N18" s="43">
        <f>'Scores des matchs'!E37</f>
        <v>0</v>
      </c>
      <c r="O18" s="43">
        <f>'Scores des matchs'!E43</f>
        <v>0</v>
      </c>
      <c r="P18" s="43">
        <f>'Scores des matchs'!E47</f>
        <v>0</v>
      </c>
      <c r="Q18" s="49">
        <f t="shared" si="1"/>
        <v>0</v>
      </c>
      <c r="R18" s="43">
        <f>'Scores des matchs'!D12</f>
        <v>3</v>
      </c>
      <c r="S18" s="43">
        <f>'Scores des matchs'!D19</f>
        <v>3</v>
      </c>
      <c r="T18" s="43">
        <f>'Scores des matchs'!D29</f>
        <v>3</v>
      </c>
      <c r="U18" s="43">
        <f>'Scores des matchs'!D37</f>
        <v>3</v>
      </c>
      <c r="V18" s="43">
        <f>'Scores des matchs'!D43</f>
        <v>3</v>
      </c>
      <c r="W18" s="43">
        <f>'Scores des matchs'!D47</f>
        <v>3</v>
      </c>
      <c r="X18" s="49">
        <f t="shared" si="2"/>
        <v>18</v>
      </c>
      <c r="Y18" s="51">
        <f t="shared" si="3"/>
        <v>-18</v>
      </c>
      <c r="AH18">
        <f t="shared" si="7"/>
        <v>-18.18</v>
      </c>
    </row>
    <row r="21" spans="1:34" x14ac:dyDescent="0.25">
      <c r="F21" s="45"/>
      <c r="J21"/>
      <c r="M21" s="45"/>
      <c r="Q21"/>
      <c r="T21" s="45"/>
      <c r="U21" s="45"/>
      <c r="X21"/>
      <c r="Y21"/>
      <c r="AB21"/>
      <c r="AC21"/>
    </row>
    <row r="22" spans="1:34" x14ac:dyDescent="0.25">
      <c r="F22" s="45"/>
      <c r="J22"/>
      <c r="M22" s="45"/>
      <c r="Q22"/>
      <c r="T22" s="45"/>
      <c r="U22" s="45"/>
      <c r="X22"/>
      <c r="Y22"/>
      <c r="AB22"/>
      <c r="AC22"/>
    </row>
    <row r="23" spans="1:34" x14ac:dyDescent="0.25">
      <c r="F23" s="45"/>
      <c r="J23"/>
      <c r="M23" s="45"/>
      <c r="Q23"/>
      <c r="T23" s="45"/>
      <c r="U23" s="45"/>
      <c r="X23"/>
      <c r="Y23"/>
      <c r="AB23"/>
      <c r="AC23"/>
    </row>
    <row r="24" spans="1:34" x14ac:dyDescent="0.25">
      <c r="F24" s="45"/>
      <c r="J24"/>
      <c r="M24" s="45"/>
      <c r="Q24"/>
      <c r="T24" s="45"/>
      <c r="U24" s="45"/>
      <c r="X24"/>
      <c r="Y24"/>
      <c r="AB24"/>
      <c r="AC24"/>
    </row>
    <row r="25" spans="1:34" x14ac:dyDescent="0.25">
      <c r="F25" s="45"/>
      <c r="J25"/>
      <c r="M25" s="45"/>
      <c r="Q25"/>
      <c r="T25" s="45"/>
      <c r="U25" s="45"/>
      <c r="X25"/>
      <c r="Y25"/>
      <c r="AB25"/>
      <c r="AC25"/>
    </row>
    <row r="26" spans="1:34" x14ac:dyDescent="0.25">
      <c r="F26" s="45"/>
      <c r="J26"/>
      <c r="M26" s="45"/>
      <c r="Q26"/>
      <c r="T26" s="45"/>
      <c r="U26" s="45"/>
      <c r="X26"/>
      <c r="Y26"/>
      <c r="AB26"/>
      <c r="AC26"/>
    </row>
    <row r="27" spans="1:34" x14ac:dyDescent="0.25">
      <c r="F27" s="45"/>
      <c r="J27"/>
      <c r="M27" s="45"/>
      <c r="Q27"/>
      <c r="T27" s="45"/>
      <c r="U27" s="45"/>
      <c r="X27"/>
      <c r="Y27"/>
      <c r="AB27"/>
      <c r="AC27"/>
    </row>
    <row r="28" spans="1:34" x14ac:dyDescent="0.25">
      <c r="G28" s="45"/>
      <c r="J28"/>
      <c r="N28" s="45"/>
      <c r="O28" s="45"/>
      <c r="Q28"/>
      <c r="R28" s="45"/>
      <c r="S28" s="45"/>
      <c r="X28"/>
      <c r="Y28"/>
      <c r="AB28"/>
      <c r="AC28"/>
    </row>
    <row r="29" spans="1:34" x14ac:dyDescent="0.25">
      <c r="F29" s="45"/>
      <c r="J29"/>
      <c r="M29" s="45"/>
      <c r="Q29"/>
      <c r="T29" s="45"/>
      <c r="U29" s="45"/>
      <c r="AB29"/>
      <c r="AC29"/>
    </row>
    <row r="30" spans="1:34" x14ac:dyDescent="0.25">
      <c r="F30" s="45"/>
      <c r="J30"/>
      <c r="M30" s="45"/>
      <c r="Q30"/>
      <c r="T30" s="45"/>
      <c r="U30" s="45"/>
      <c r="AB30"/>
      <c r="AC30"/>
    </row>
    <row r="31" spans="1:34" x14ac:dyDescent="0.25">
      <c r="F31" s="45"/>
      <c r="J31"/>
      <c r="M31" s="45"/>
      <c r="Q31"/>
      <c r="T31" s="45"/>
      <c r="U31" s="45"/>
      <c r="AB31"/>
      <c r="AC31"/>
    </row>
    <row r="32" spans="1:34" x14ac:dyDescent="0.25">
      <c r="F32" s="45"/>
      <c r="J32"/>
      <c r="M32" s="45"/>
      <c r="Q32"/>
      <c r="T32" s="45"/>
      <c r="U32" s="45"/>
      <c r="AB32"/>
      <c r="AC32"/>
    </row>
    <row r="33" spans="6:29" x14ac:dyDescent="0.25">
      <c r="F33" s="45"/>
      <c r="J33"/>
      <c r="M33" s="45"/>
      <c r="Q33"/>
      <c r="T33" s="45"/>
      <c r="U33" s="45"/>
      <c r="AB33"/>
      <c r="AC33"/>
    </row>
    <row r="34" spans="6:29" x14ac:dyDescent="0.25">
      <c r="F34" s="45"/>
      <c r="J34"/>
      <c r="M34" s="45"/>
      <c r="Q34"/>
      <c r="T34" s="45"/>
      <c r="U34" s="45"/>
      <c r="AB34"/>
      <c r="AC34"/>
    </row>
    <row r="35" spans="6:29" x14ac:dyDescent="0.25">
      <c r="F35" s="45"/>
      <c r="J35"/>
      <c r="M35" s="45"/>
      <c r="Q35"/>
      <c r="T35" s="45"/>
      <c r="U35" s="45"/>
      <c r="AB35"/>
      <c r="AC35"/>
    </row>
  </sheetData>
  <mergeCells count="10">
    <mergeCell ref="A1:Y2"/>
    <mergeCell ref="AB15:AC15"/>
    <mergeCell ref="AB16:AC16"/>
    <mergeCell ref="AB17:AC17"/>
    <mergeCell ref="AB14:AC14"/>
    <mergeCell ref="D4:I4"/>
    <mergeCell ref="K4:P4"/>
    <mergeCell ref="R4:W4"/>
    <mergeCell ref="A5:A11"/>
    <mergeCell ref="A12:A18"/>
  </mergeCells>
  <conditionalFormatting sqref="Y5:Y18">
    <cfRule type="cellIs" dxfId="1" priority="3" operator="greaterThan">
      <formula>0</formula>
    </cfRule>
    <cfRule type="cellIs" dxfId="0" priority="4" operator="lessThan">
      <formula>0</formula>
    </cfRule>
  </conditionalFormatting>
  <pageMargins left="0.7" right="0.7" top="0.75" bottom="0.75" header="0.3" footer="0.3"/>
  <pageSetup paperSize="9" scale="63" orientation="landscape" horizontalDpi="4294967293" verticalDpi="0" r:id="rId1"/>
  <ignoredErrors>
    <ignoredError sqref="J13 Q13 X13:Y13 F14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797FB9-4654-4975-9ED2-A8B4064618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Tableau des matchs</vt:lpstr>
      <vt:lpstr>Scores des matchs</vt:lpstr>
      <vt:lpstr>Classement automatique</vt:lpstr>
      <vt:lpstr>'Classement automatique'!Print_Area</vt:lpstr>
      <vt:lpstr>'Scores des matchs'!Print_Area</vt:lpstr>
      <vt:lpstr>'Tableau des matchs'!Print_Area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2022-02-06T23:06:08Z</dcterms:modified>
</cp:coreProperties>
</file>