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5B13B84-0DB4-4F58-959F-D27F778ABAED}" xr6:coauthVersionLast="47" xr6:coauthVersionMax="47" xr10:uidLastSave="{00000000-0000-0000-0000-000000000000}"/>
  <bookViews>
    <workbookView xWindow="-120" yWindow="-120" windowWidth="29040" windowHeight="16440" xr2:uid="{3DC1C1CB-0D44-4487-A4E2-53A885811252}"/>
  </bookViews>
  <sheets>
    <sheet name="Sheet1" sheetId="7" r:id="rId1"/>
    <sheet name="Reporting" sheetId="6" r:id="rId2"/>
  </sheets>
  <calcPr calcId="191029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" i="6" l="1"/>
  <c r="Q3" i="6"/>
  <c r="Q4" i="6"/>
  <c r="Q5" i="6"/>
  <c r="L5" i="6"/>
  <c r="M5" i="6"/>
  <c r="M4" i="6"/>
  <c r="L4" i="6"/>
  <c r="M3" i="6"/>
  <c r="L3" i="6"/>
  <c r="M2" i="6"/>
  <c r="L2" i="6"/>
  <c r="O5" i="6" l="1"/>
  <c r="P5" i="6" s="1"/>
  <c r="O3" i="6"/>
  <c r="O2" i="6"/>
  <c r="P2" i="6" s="1"/>
  <c r="O4" i="6"/>
  <c r="P3" i="6" l="1"/>
  <c r="P4" i="6"/>
</calcChain>
</file>

<file path=xl/sharedStrings.xml><?xml version="1.0" encoding="utf-8"?>
<sst xmlns="http://schemas.openxmlformats.org/spreadsheetml/2006/main" count="64" uniqueCount="36">
  <si>
    <t>Objet</t>
  </si>
  <si>
    <t>Début</t>
  </si>
  <si>
    <t>Fin</t>
  </si>
  <si>
    <t>domaine</t>
  </si>
  <si>
    <t>pourlecomptede</t>
  </si>
  <si>
    <t>Nbre agents</t>
  </si>
  <si>
    <t>jeu. 02/12/2021 08:00</t>
  </si>
  <si>
    <t>jeu. 02/12/2021 15:00</t>
  </si>
  <si>
    <t>Non</t>
  </si>
  <si>
    <t>Oui</t>
  </si>
  <si>
    <t>H de début</t>
  </si>
  <si>
    <t>H de fin</t>
  </si>
  <si>
    <t>Pause</t>
  </si>
  <si>
    <t>Durée (h)</t>
  </si>
  <si>
    <t>Durée totale (h)</t>
  </si>
  <si>
    <t>Activité 1</t>
  </si>
  <si>
    <t>Activite 2</t>
  </si>
  <si>
    <t>Activité 3</t>
  </si>
  <si>
    <t>service 1</t>
  </si>
  <si>
    <t>service 2</t>
  </si>
  <si>
    <t>service 3</t>
  </si>
  <si>
    <t>Domaine 1</t>
  </si>
  <si>
    <t>Domaine 2</t>
  </si>
  <si>
    <t>Tâche 1</t>
  </si>
  <si>
    <t>Tâche 2</t>
  </si>
  <si>
    <t>Tâche 3</t>
  </si>
  <si>
    <t>Tâche 4</t>
  </si>
  <si>
    <t>Activité 4</t>
  </si>
  <si>
    <t>Domaine 3</t>
  </si>
  <si>
    <t>service 4</t>
  </si>
  <si>
    <t>jeu. 02/12/2021 12:00</t>
  </si>
  <si>
    <t>Colonne1</t>
  </si>
  <si>
    <t>Tâche</t>
  </si>
  <si>
    <t>Row Labels</t>
  </si>
  <si>
    <t>Grand Total</t>
  </si>
  <si>
    <t>Sum of Durée totale (h)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</si>
</sst>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;@"/>
    <numFmt numFmtId="165" formatCode="[h]:m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textRotation="180" wrapText="1"/>
    </xf>
    <xf numFmtId="20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4" fontId="0" fillId="0" borderId="0" xfId="0" applyNumberFormat="1"/>
    <xf numFmtId="0" fontId="0" fillId="0" borderId="0" xfId="0" applyAlignment="1">
      <alignment vertical="center" wrapText="1"/>
    </xf>
    <xf numFmtId="2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 wrapText="1"/>
    </xf>
    <xf numFmtId="164" fontId="0" fillId="0" borderId="0" xfId="0" applyNumberFormat="1" applyAlignment="1">
      <alignment vertical="center" wrapText="1"/>
    </xf>
    <xf numFmtId="46" fontId="0" fillId="0" borderId="0" xfId="0" applyNumberFormat="1" applyAlignment="1">
      <alignment horizontal="center" vertical="center" wrapText="1"/>
    </xf>
    <xf numFmtId="20" fontId="0" fillId="2" borderId="0" xfId="0" applyNumberForma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46" fontId="0" fillId="2" borderId="0" xfId="0" applyNumberFormat="1" applyFill="1" applyAlignment="1">
      <alignment horizontal="center" vertical="center" wrapText="1"/>
    </xf>
    <xf numFmtId="46" fontId="0" fillId="0" borderId="0" xfId="0" applyNumberFormat="1" applyAlignment="1">
      <alignment horizontal="center"/>
    </xf>
    <xf numFmtId="0" fontId="0" fillId="3" borderId="0" xfId="0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34">
    <dxf>
      <numFmt numFmtId="31" formatCode="[h]:mm:ss"/>
      <alignment horizontal="center" vertical="center" textRotation="0" wrapText="1" indent="0" justifyLastLine="0" shrinkToFit="0" readingOrder="0"/>
    </dxf>
    <dxf>
      <numFmt numFmtId="31" formatCode="[h]:mm:ss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25" formatCode="hh:mm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25" formatCode="hh:mm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25" formatCode="hh:mm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25" formatCode="hh:mm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>
          <fgColor indexed="64"/>
          <bgColor theme="1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numFmt numFmtId="164" formatCode="yyyy\-mm\-dd;@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numFmt numFmtId="164" formatCode="yyyy\-mm\-dd;@"/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b/>
      </font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[reporting (2).xlsx]Sheet1!PivotTable1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Sheet1!$A$2:$A$10</c:f>
              <c:multiLvlStrCache>
                <c:ptCount val="4"/>
                <c:lvl>
                  <c:pt idx="0">
                    <c:v>Tâche 1</c:v>
                  </c:pt>
                  <c:pt idx="1">
                    <c:v>Tâche 4</c:v>
                  </c:pt>
                  <c:pt idx="2">
                    <c:v>Tâche 2</c:v>
                  </c:pt>
                  <c:pt idx="3">
                    <c:v>Tâche 2</c:v>
                  </c:pt>
                </c:lvl>
                <c:lvl>
                  <c:pt idx="0">
                    <c:v>Activité 1</c:v>
                  </c:pt>
                  <c:pt idx="1">
                    <c:v>Activite 2</c:v>
                  </c:pt>
                  <c:pt idx="2">
                    <c:v>Activité 3</c:v>
                  </c:pt>
                  <c:pt idx="3">
                    <c:v>Activité 4</c:v>
                  </c:pt>
                </c:lvl>
              </c:multiLvlStrCache>
            </c:multiLvlStrRef>
          </c:cat>
          <c:val>
            <c:numRef>
              <c:f>Sheet1!$B$2:$B$10</c:f>
              <c:numCache>
                <c:formatCode>[h]:mm</c:formatCode>
                <c:ptCount val="4"/>
                <c:pt idx="0">
                  <c:v>0.52083333333333337</c:v>
                </c:pt>
                <c:pt idx="1">
                  <c:v>0.52083333333333337</c:v>
                </c:pt>
                <c:pt idx="2">
                  <c:v>1.3020833333333333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8F6-4E97-9981-9E444E58A8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13027551"/>
        <c:axId val="1013042111"/>
      </c:barChart>
      <c:catAx>
        <c:axId val="10130275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3042111"/>
        <c:crosses val="autoZero"/>
        <c:auto val="1"/>
        <c:lblAlgn val="ctr"/>
        <c:lblOffset val="100"/>
        <c:noMultiLvlLbl val="0"/>
      </c:catAx>
      <c:valAx>
        <c:axId val="10130421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h]:mm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3027551"/>
        <c:crosses val="autoZero"/>
        <c:crossBetween val="between"/>
        <c:majorUnit val="0.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11</xdr:col>
      <xdr:colOff>304800</xdr:colOff>
      <xdr:row>15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CF788A2-B378-4AE2-9AC9-2FE0F2326B6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2so4" refreshedDate="44533.894755439818" createdVersion="7" refreshedVersion="7" minRefreshableVersion="3" recordCount="4" xr:uid="{C7213210-66A0-40CD-90B5-EF34AEA57D27}">
  <cacheSource type="worksheet">
    <worksheetSource name="Tableau1"/>
  </cacheSource>
  <cacheFields count="17">
    <cacheField name="Objet" numFmtId="0">
      <sharedItems count="4">
        <s v="Activité 1"/>
        <s v="Activite 2"/>
        <s v="Activité 3"/>
        <s v="Activité 4"/>
      </sharedItems>
    </cacheField>
    <cacheField name="Début" numFmtId="164">
      <sharedItems/>
    </cacheField>
    <cacheField name="Fin" numFmtId="164">
      <sharedItems/>
    </cacheField>
    <cacheField name="domaine" numFmtId="0">
      <sharedItems/>
    </cacheField>
    <cacheField name="pourlecomptede" numFmtId="0">
      <sharedItems/>
    </cacheField>
    <cacheField name="Tâche 1" numFmtId="0">
      <sharedItems/>
    </cacheField>
    <cacheField name="Tâche 2" numFmtId="0">
      <sharedItems/>
    </cacheField>
    <cacheField name="Tâche 3" numFmtId="0">
      <sharedItems/>
    </cacheField>
    <cacheField name="Tâche 4" numFmtId="0">
      <sharedItems/>
    </cacheField>
    <cacheField name="Nbre agents" numFmtId="0">
      <sharedItems containsSemiMixedTypes="0" containsString="0" containsNumber="1" containsInteger="1" minValue="2" maxValue="6"/>
    </cacheField>
    <cacheField name="Colonne1" numFmtId="0">
      <sharedItems containsNonDate="0" containsString="0" containsBlank="1"/>
    </cacheField>
    <cacheField name="H de début" numFmtId="20">
      <sharedItems/>
    </cacheField>
    <cacheField name="H de fin" numFmtId="20">
      <sharedItems/>
    </cacheField>
    <cacheField name="Pause" numFmtId="20">
      <sharedItems containsSemiMixedTypes="0" containsNonDate="0" containsDate="1" containsString="0" minDate="1899-12-30T00:00:00" maxDate="1899-12-30T00:45:00"/>
    </cacheField>
    <cacheField name="Durée (h)" numFmtId="20">
      <sharedItems containsSemiMixedTypes="0" containsNonDate="0" containsDate="1" containsString="0" minDate="1899-12-30T04:00:00" maxDate="1899-12-30T06:15:00"/>
    </cacheField>
    <cacheField name="Durée totale (h)" numFmtId="46">
      <sharedItems containsSemiMixedTypes="0" containsNonDate="0" containsDate="1" containsString="0" minDate="1899-12-30T12:30:00" maxDate="1899-12-31T07:15:00"/>
    </cacheField>
    <cacheField name="Tâche" numFmtId="46">
      <sharedItems count="3">
        <s v="Tâche 1"/>
        <s v="Tâche 4"/>
        <s v="Tâche 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s v="jeu. 02/12/2021 08:00"/>
    <s v="jeu. 02/12/2021 15:00"/>
    <s v="Domaine 1"/>
    <s v="service 1"/>
    <s v="Oui"/>
    <s v="Non"/>
    <s v="Non"/>
    <s v="Non"/>
    <n v="2"/>
    <m/>
    <s v="08:00"/>
    <s v="15:00"/>
    <d v="1899-12-30T00:45:00"/>
    <d v="1899-12-30T06:15:00"/>
    <d v="1899-12-30T12:30:00"/>
    <x v="0"/>
  </r>
  <r>
    <x v="1"/>
    <s v="jeu. 02/12/2021 08:00"/>
    <s v="jeu. 02/12/2021 15:00"/>
    <s v="Domaine 1"/>
    <s v="service 2"/>
    <s v="Non"/>
    <s v="Non"/>
    <s v="Non"/>
    <s v="Oui"/>
    <n v="2"/>
    <m/>
    <s v="08:00"/>
    <s v="15:00"/>
    <d v="1899-12-30T00:45:00"/>
    <d v="1899-12-30T06:15:00"/>
    <d v="1899-12-30T12:30:00"/>
    <x v="1"/>
  </r>
  <r>
    <x v="2"/>
    <s v="jeu. 02/12/2021 08:00"/>
    <s v="jeu. 02/12/2021 15:00"/>
    <s v="Domaine 2"/>
    <s v="service 3"/>
    <s v="Non"/>
    <s v="Oui"/>
    <s v="Non"/>
    <s v="Non"/>
    <n v="5"/>
    <m/>
    <s v="08:00"/>
    <s v="15:00"/>
    <d v="1899-12-30T00:45:00"/>
    <d v="1899-12-30T06:15:00"/>
    <d v="1899-12-31T07:15:00"/>
    <x v="2"/>
  </r>
  <r>
    <x v="3"/>
    <s v="jeu. 02/12/2021 08:00"/>
    <s v="jeu. 02/12/2021 12:00"/>
    <s v="Domaine 3"/>
    <s v="service 4"/>
    <s v="Non"/>
    <s v="Oui"/>
    <s v="Non"/>
    <s v="Non"/>
    <n v="6"/>
    <m/>
    <s v="08:00"/>
    <s v="12:00"/>
    <d v="1899-12-30T00:00:00"/>
    <d v="1899-12-30T04:00:00"/>
    <d v="1899-12-31T00:00:0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B934E-71EF-4EEA-A5D3-795BB06A8AB1}" name="PivotTable1" cacheId="3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outline="1" outlineData="1" multipleFieldFilters="0" chartFormat="1">
  <location ref="A1:B10" firstHeaderRow="1" firstDataRow="1" firstDataCol="1"/>
  <pivotFields count="17">
    <pivotField axis="axisRow" showAll="0">
      <items count="5">
        <item x="0"/>
        <item x="1"/>
        <item x="2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0" showAll="0"/>
    <pivotField numFmtId="20" showAll="0"/>
    <pivotField dataField="1" numFmtId="46" showAll="0"/>
    <pivotField axis="axisRow" showAll="0">
      <items count="4">
        <item x="0"/>
        <item x="2"/>
        <item x="1"/>
        <item t="default"/>
      </items>
    </pivotField>
  </pivotFields>
  <rowFields count="2">
    <field x="0"/>
    <field x="16"/>
  </rowFields>
  <rowItems count="9">
    <i>
      <x/>
    </i>
    <i r="1">
      <x/>
    </i>
    <i>
      <x v="1"/>
    </i>
    <i r="1">
      <x v="2"/>
    </i>
    <i>
      <x v="2"/>
    </i>
    <i r="1">
      <x v="1"/>
    </i>
    <i>
      <x v="3"/>
    </i>
    <i r="1">
      <x v="1"/>
    </i>
    <i t="grand">
      <x/>
    </i>
  </rowItems>
  <colItems count="1">
    <i/>
  </colItems>
  <dataFields count="1">
    <dataField name="Sum of Durée totale (h)" fld="15" baseField="16" baseItem="0" numFmtId="165"/>
  </dataFields>
  <chartFormats count="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6" count="1" selected="0">
            <x v="1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6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5336F28-94BA-44D8-8DF1-363C9BF156D1}" name="Tableau1" displayName="Tableau1" ref="A1:Q5" headerRowDxfId="33" dataDxfId="32">
  <autoFilter ref="A1:Q5" xr:uid="{914810A9-8450-4F13-A65B-C2B70BFF4C8C}"/>
  <tableColumns count="17">
    <tableColumn id="1" xr3:uid="{09B71B9E-4F3D-44E7-9C03-F37A13C0E790}" name="Objet" totalsRowLabel="Total" dataDxfId="31" totalsRowDxfId="30"/>
    <tableColumn id="2" xr3:uid="{AD38DD3A-7C49-4C83-8481-B6592A85CF54}" name="Début" dataDxfId="29" totalsRowDxfId="28"/>
    <tableColumn id="3" xr3:uid="{FBE7C418-509B-4473-8464-B33DC5801591}" name="Fin" dataDxfId="27" totalsRowDxfId="26"/>
    <tableColumn id="4" xr3:uid="{9FB8C339-8F84-4140-94E2-CEA98D6E79E7}" name="domaine" dataDxfId="25" totalsRowDxfId="24"/>
    <tableColumn id="6" xr3:uid="{DFD8D44E-F8C5-44AB-94E1-2DC81DB1C033}" name="pourlecomptede" dataDxfId="23" totalsRowDxfId="22"/>
    <tableColumn id="8" xr3:uid="{08454F6C-76DA-4470-B96B-906173E9915A}" name="Tâche 1" dataDxfId="21" totalsRowDxfId="20"/>
    <tableColumn id="9" xr3:uid="{CCF644E7-5500-4FB2-91EA-CFA93C624172}" name="Tâche 2" dataDxfId="19" totalsRowDxfId="18"/>
    <tableColumn id="10" xr3:uid="{94031B86-4C39-43FD-9451-F01B28EA533D}" name="Tâche 3" dataDxfId="17" totalsRowDxfId="16"/>
    <tableColumn id="11" xr3:uid="{C36508C4-7483-44B7-A4A5-013FEA7FBF44}" name="Tâche 4" dataDxfId="15" totalsRowDxfId="14"/>
    <tableColumn id="28" xr3:uid="{5385F0AC-D639-4BD9-AAE7-AAB1B36AAAB1}" name="Nbre agents" dataDxfId="13" totalsRowDxfId="12"/>
    <tableColumn id="5" xr3:uid="{E870BDEC-B42D-4A18-BC85-A452A0FE8E33}" name="Colonne1" dataDxfId="11" totalsRowDxfId="10"/>
    <tableColumn id="56" xr3:uid="{B2510C14-DD68-4462-B8CD-E92CEB6DCA39}" name="H de début" dataDxfId="9" totalsRowDxfId="8">
      <calculatedColumnFormula>RIGHT(Tableau1[[#This Row],[Début]],5)</calculatedColumnFormula>
    </tableColumn>
    <tableColumn id="57" xr3:uid="{B334EB50-3B5D-4DB1-B59E-8510E7220300}" name="H de fin" dataDxfId="7" totalsRowDxfId="6">
      <calculatedColumnFormula>RIGHT(Tableau1[[#This Row],[Fin]],5)</calculatedColumnFormula>
    </tableColumn>
    <tableColumn id="59" xr3:uid="{7FF1C722-A2CE-4BD1-AEEE-B17CB2DD5324}" name="Pause" dataDxfId="5" totalsRowDxfId="4"/>
    <tableColumn id="58" xr3:uid="{8033C1BF-DBA2-4AD1-A845-2BEB062DE32E}" name="Durée (h)" dataDxfId="3" totalsRowDxfId="2">
      <calculatedColumnFormula>Tableau1[[#This Row],[H de fin]]-Tableau1[[#This Row],[H de début]]-Tableau1[[#This Row],[Pause]]</calculatedColumnFormula>
    </tableColumn>
    <tableColumn id="60" xr3:uid="{C108EDE6-19C2-4119-BAD2-033A0E796CD2}" name="Durée totale (h)" totalsRowFunction="custom" dataDxfId="1">
      <calculatedColumnFormula>Tableau1[[#This Row],[Durée (h)]]*Tableau1[[#This Row],[Nbre agents]]</calculatedColumnFormula>
      <totalsRowFormula>SUM(Tableau1[Durée totale (h)])</totalsRowFormula>
    </tableColumn>
    <tableColumn id="7" xr3:uid="{1684FDC2-52FC-4A8B-9530-0595C671B06F}" name="Tâche" dataDxfId="0">
      <calculatedColumnFormula>INDEX(Tableau1[[#Headers],[Tâche 1]:[Tâche 4]],MATCH("Oui",Tableau1[[#This Row],[Tâche 1]:[Tâche 4]],0))</calculatedColumnFormula>
    </tableColumn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7A20F-D896-4B15-8775-6EF0050F5A3A}">
  <dimension ref="A1:B10"/>
  <sheetViews>
    <sheetView tabSelected="1" workbookViewId="0"/>
  </sheetViews>
  <sheetFormatPr defaultRowHeight="15" x14ac:dyDescent="0.25"/>
  <cols>
    <col min="1" max="1" width="13.140625" bestFit="1" customWidth="1"/>
    <col min="2" max="2" width="22.140625" bestFit="1" customWidth="1"/>
    <col min="3" max="4" width="7.5703125" bestFit="1" customWidth="1"/>
    <col min="5" max="6" width="11.28515625" bestFit="1" customWidth="1"/>
  </cols>
  <sheetData>
    <row r="1" spans="1:2" x14ac:dyDescent="0.25">
      <c r="A1" s="21" t="s">
        <v>33</v>
      </c>
      <c r="B1" t="s">
        <v>35</v>
      </c>
    </row>
    <row r="2" spans="1:2" x14ac:dyDescent="0.25">
      <c r="A2" s="22" t="s">
        <v>15</v>
      </c>
      <c r="B2" s="23">
        <v>0.52083333333333337</v>
      </c>
    </row>
    <row r="3" spans="1:2" x14ac:dyDescent="0.25">
      <c r="A3" s="24" t="s">
        <v>23</v>
      </c>
      <c r="B3" s="23">
        <v>0.52083333333333337</v>
      </c>
    </row>
    <row r="4" spans="1:2" x14ac:dyDescent="0.25">
      <c r="A4" s="22" t="s">
        <v>16</v>
      </c>
      <c r="B4" s="23">
        <v>0.52083333333333337</v>
      </c>
    </row>
    <row r="5" spans="1:2" x14ac:dyDescent="0.25">
      <c r="A5" s="24" t="s">
        <v>26</v>
      </c>
      <c r="B5" s="23">
        <v>0.52083333333333337</v>
      </c>
    </row>
    <row r="6" spans="1:2" x14ac:dyDescent="0.25">
      <c r="A6" s="22" t="s">
        <v>17</v>
      </c>
      <c r="B6" s="23">
        <v>1.3020833333333333</v>
      </c>
    </row>
    <row r="7" spans="1:2" x14ac:dyDescent="0.25">
      <c r="A7" s="24" t="s">
        <v>24</v>
      </c>
      <c r="B7" s="23">
        <v>1.3020833333333333</v>
      </c>
    </row>
    <row r="8" spans="1:2" x14ac:dyDescent="0.25">
      <c r="A8" s="22" t="s">
        <v>27</v>
      </c>
      <c r="B8" s="23">
        <v>1</v>
      </c>
    </row>
    <row r="9" spans="1:2" x14ac:dyDescent="0.25">
      <c r="A9" s="24" t="s">
        <v>24</v>
      </c>
      <c r="B9" s="23">
        <v>1</v>
      </c>
    </row>
    <row r="10" spans="1:2" x14ac:dyDescent="0.25">
      <c r="A10" s="22" t="s">
        <v>34</v>
      </c>
      <c r="B10" s="23">
        <v>3.34375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E5575-2BD9-4FDF-8B10-64E9C25097D5}">
  <dimension ref="A1:Q5"/>
  <sheetViews>
    <sheetView workbookViewId="0">
      <selection activeCell="A2" sqref="A2:Q5"/>
    </sheetView>
  </sheetViews>
  <sheetFormatPr defaultColWidth="11.42578125" defaultRowHeight="15" x14ac:dyDescent="0.25"/>
  <cols>
    <col min="1" max="1" width="16.85546875" style="1" customWidth="1"/>
    <col min="2" max="3" width="19.7109375" style="7" customWidth="1"/>
    <col min="4" max="4" width="13.28515625" customWidth="1"/>
    <col min="5" max="5" width="18" customWidth="1"/>
    <col min="6" max="9" width="6.7109375" customWidth="1"/>
    <col min="10" max="10" width="13.85546875" style="11" customWidth="1"/>
    <col min="11" max="11" width="1.140625" style="11" customWidth="1"/>
    <col min="12" max="14" width="10.7109375" style="9" customWidth="1"/>
    <col min="15" max="15" width="11" style="10" bestFit="1" customWidth="1"/>
    <col min="16" max="17" width="12.7109375" style="18" customWidth="1"/>
  </cols>
  <sheetData>
    <row r="1" spans="1:17" s="3" customFormat="1" ht="120" x14ac:dyDescent="0.25">
      <c r="A1" s="2" t="s">
        <v>0</v>
      </c>
      <c r="B1" s="6" t="s">
        <v>1</v>
      </c>
      <c r="C1" s="6" t="s">
        <v>2</v>
      </c>
      <c r="D1" s="3" t="s">
        <v>3</v>
      </c>
      <c r="E1" s="3" t="s">
        <v>4</v>
      </c>
      <c r="F1" s="4" t="s">
        <v>23</v>
      </c>
      <c r="G1" s="4" t="s">
        <v>24</v>
      </c>
      <c r="H1" s="4" t="s">
        <v>25</v>
      </c>
      <c r="I1" s="4" t="s">
        <v>26</v>
      </c>
      <c r="J1" s="3" t="s">
        <v>5</v>
      </c>
      <c r="K1" s="20" t="s">
        <v>31</v>
      </c>
      <c r="L1" s="15" t="s">
        <v>10</v>
      </c>
      <c r="M1" s="15" t="s">
        <v>11</v>
      </c>
      <c r="N1" s="15" t="s">
        <v>12</v>
      </c>
      <c r="O1" s="16" t="s">
        <v>13</v>
      </c>
      <c r="P1" s="17" t="s">
        <v>14</v>
      </c>
      <c r="Q1" s="17" t="s">
        <v>32</v>
      </c>
    </row>
    <row r="2" spans="1:17" s="8" customFormat="1" ht="30" customHeight="1" x14ac:dyDescent="0.25">
      <c r="A2" s="12" t="s">
        <v>15</v>
      </c>
      <c r="B2" s="13" t="s">
        <v>6</v>
      </c>
      <c r="C2" s="13" t="s">
        <v>7</v>
      </c>
      <c r="D2" s="8" t="s">
        <v>21</v>
      </c>
      <c r="E2" s="8" t="s">
        <v>18</v>
      </c>
      <c r="F2" s="8" t="s">
        <v>9</v>
      </c>
      <c r="G2" s="8" t="s">
        <v>8</v>
      </c>
      <c r="H2" s="8" t="s">
        <v>8</v>
      </c>
      <c r="I2" s="8" t="s">
        <v>8</v>
      </c>
      <c r="J2" s="3">
        <v>2</v>
      </c>
      <c r="K2" s="19"/>
      <c r="L2" s="5" t="str">
        <f>RIGHT(Tableau1[[#This Row],[Début]],5)</f>
        <v>08:00</v>
      </c>
      <c r="M2" s="5" t="str">
        <f>RIGHT(Tableau1[[#This Row],[Fin]],5)</f>
        <v>15:00</v>
      </c>
      <c r="N2" s="5">
        <v>3.125E-2</v>
      </c>
      <c r="O2" s="5">
        <f>Tableau1[[#This Row],[H de fin]]-Tableau1[[#This Row],[H de début]]-Tableau1[[#This Row],[Pause]]</f>
        <v>0.26041666666666669</v>
      </c>
      <c r="P2" s="14">
        <f>Tableau1[[#This Row],[Durée (h)]]*Tableau1[[#This Row],[Nbre agents]]</f>
        <v>0.52083333333333337</v>
      </c>
      <c r="Q2" s="14" t="str">
        <f>INDEX(Tableau1[[#Headers],[Tâche 1]:[Tâche 4]],MATCH("Oui",Tableau1[[#This Row],[Tâche 1]:[Tâche 4]],0))</f>
        <v>Tâche 1</v>
      </c>
    </row>
    <row r="3" spans="1:17" s="8" customFormat="1" ht="30" customHeight="1" x14ac:dyDescent="0.25">
      <c r="A3" s="12" t="s">
        <v>16</v>
      </c>
      <c r="B3" s="13" t="s">
        <v>6</v>
      </c>
      <c r="C3" s="13" t="s">
        <v>7</v>
      </c>
      <c r="D3" s="8" t="s">
        <v>21</v>
      </c>
      <c r="E3" s="8" t="s">
        <v>19</v>
      </c>
      <c r="F3" s="8" t="s">
        <v>8</v>
      </c>
      <c r="G3" s="8" t="s">
        <v>8</v>
      </c>
      <c r="H3" s="8" t="s">
        <v>8</v>
      </c>
      <c r="I3" s="8" t="s">
        <v>9</v>
      </c>
      <c r="J3" s="3">
        <v>2</v>
      </c>
      <c r="K3" s="19"/>
      <c r="L3" s="5" t="str">
        <f>RIGHT(Tableau1[[#This Row],[Début]],5)</f>
        <v>08:00</v>
      </c>
      <c r="M3" s="5" t="str">
        <f>RIGHT(Tableau1[[#This Row],[Fin]],5)</f>
        <v>15:00</v>
      </c>
      <c r="N3" s="5">
        <v>3.125E-2</v>
      </c>
      <c r="O3" s="5">
        <f>Tableau1[[#This Row],[H de fin]]-Tableau1[[#This Row],[H de début]]-Tableau1[[#This Row],[Pause]]</f>
        <v>0.26041666666666669</v>
      </c>
      <c r="P3" s="14">
        <f>Tableau1[[#This Row],[Durée (h)]]*Tableau1[[#This Row],[Nbre agents]]</f>
        <v>0.52083333333333337</v>
      </c>
      <c r="Q3" s="14" t="str">
        <f>INDEX(Tableau1[[#Headers],[Tâche 1]:[Tâche 4]],MATCH("Oui",Tableau1[[#This Row],[Tâche 1]:[Tâche 4]],0))</f>
        <v>Tâche 4</v>
      </c>
    </row>
    <row r="4" spans="1:17" s="8" customFormat="1" ht="30" customHeight="1" x14ac:dyDescent="0.25">
      <c r="A4" s="12" t="s">
        <v>17</v>
      </c>
      <c r="B4" s="13" t="s">
        <v>6</v>
      </c>
      <c r="C4" s="13" t="s">
        <v>7</v>
      </c>
      <c r="D4" s="8" t="s">
        <v>22</v>
      </c>
      <c r="E4" s="8" t="s">
        <v>20</v>
      </c>
      <c r="F4" s="8" t="s">
        <v>8</v>
      </c>
      <c r="G4" s="8" t="s">
        <v>9</v>
      </c>
      <c r="H4" s="8" t="s">
        <v>8</v>
      </c>
      <c r="I4" s="8" t="s">
        <v>8</v>
      </c>
      <c r="J4" s="3">
        <v>5</v>
      </c>
      <c r="K4" s="19"/>
      <c r="L4" s="5" t="str">
        <f>RIGHT(Tableau1[[#This Row],[Début]],5)</f>
        <v>08:00</v>
      </c>
      <c r="M4" s="5" t="str">
        <f>RIGHT(Tableau1[[#This Row],[Fin]],5)</f>
        <v>15:00</v>
      </c>
      <c r="N4" s="5">
        <v>3.125E-2</v>
      </c>
      <c r="O4" s="5">
        <f>Tableau1[[#This Row],[H de fin]]-Tableau1[[#This Row],[H de début]]-Tableau1[[#This Row],[Pause]]</f>
        <v>0.26041666666666669</v>
      </c>
      <c r="P4" s="14">
        <f>Tableau1[[#This Row],[Durée (h)]]*Tableau1[[#This Row],[Nbre agents]]</f>
        <v>1.3020833333333335</v>
      </c>
      <c r="Q4" s="14" t="str">
        <f>INDEX(Tableau1[[#Headers],[Tâche 1]:[Tâche 4]],MATCH("Oui",Tableau1[[#This Row],[Tâche 1]:[Tâche 4]],0))</f>
        <v>Tâche 2</v>
      </c>
    </row>
    <row r="5" spans="1:17" ht="30" customHeight="1" x14ac:dyDescent="0.25">
      <c r="A5" s="12" t="s">
        <v>27</v>
      </c>
      <c r="B5" s="13" t="s">
        <v>6</v>
      </c>
      <c r="C5" s="13" t="s">
        <v>30</v>
      </c>
      <c r="D5" s="8" t="s">
        <v>28</v>
      </c>
      <c r="E5" s="8" t="s">
        <v>29</v>
      </c>
      <c r="F5" s="8" t="s">
        <v>8</v>
      </c>
      <c r="G5" s="8" t="s">
        <v>9</v>
      </c>
      <c r="H5" s="8" t="s">
        <v>8</v>
      </c>
      <c r="I5" s="8" t="s">
        <v>8</v>
      </c>
      <c r="J5" s="3">
        <v>6</v>
      </c>
      <c r="K5" s="19"/>
      <c r="L5" s="5" t="str">
        <f>RIGHT(Tableau1[[#This Row],[Début]],5)</f>
        <v>08:00</v>
      </c>
      <c r="M5" s="5" t="str">
        <f>RIGHT(Tableau1[[#This Row],[Fin]],5)</f>
        <v>12:00</v>
      </c>
      <c r="N5" s="5">
        <v>0</v>
      </c>
      <c r="O5" s="5">
        <f>Tableau1[[#This Row],[H de fin]]-Tableau1[[#This Row],[H de début]]-Tableau1[[#This Row],[Pause]]</f>
        <v>0.16666666666666669</v>
      </c>
      <c r="P5" s="14">
        <f>Tableau1[[#This Row],[Durée (h)]]*Tableau1[[#This Row],[Nbre agents]]</f>
        <v>1</v>
      </c>
      <c r="Q5" s="14" t="str">
        <f>INDEX(Tableau1[[#Headers],[Tâche 1]:[Tâche 4]],MATCH("Oui",Tableau1[[#This Row],[Tâche 1]:[Tâche 4]],0))</f>
        <v>Tâche 2</v>
      </c>
    </row>
  </sheetData>
  <phoneticPr fontId="3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Reporting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CCAM</dc:creator>
  <cp:lastModifiedBy>h2so4</cp:lastModifiedBy>
  <dcterms:created xsi:type="dcterms:W3CDTF">2021-12-03T07:10:22Z</dcterms:created>
  <dcterms:modified xsi:type="dcterms:W3CDTF">2021-12-03T20:31:58Z</dcterms:modified>
</cp:coreProperties>
</file>