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2AF80197-AD6F-47D0-B63F-1166B9D78FEB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Q1" i="1" l="1" a="1"/>
  <c r="Q1" i="1" s="1"/>
  <c r="C3" i="1"/>
  <c r="Q2" i="1" l="1" a="1"/>
  <c r="Q2" i="1" s="1"/>
  <c r="H3" i="1" s="1"/>
  <c r="C4" i="1"/>
  <c r="H4" i="1" l="1"/>
  <c r="H6" i="1"/>
  <c r="H9" i="1"/>
  <c r="H2" i="1"/>
  <c r="H10" i="1"/>
  <c r="H5" i="1"/>
  <c r="H8" i="1"/>
  <c r="H7" i="1"/>
  <c r="C5" i="1"/>
  <c r="C6" i="1" l="1"/>
  <c r="C7" i="1" l="1"/>
  <c r="C8" i="1" l="1"/>
  <c r="C9" i="1" l="1"/>
  <c r="C10" i="1" l="1"/>
  <c r="C11" i="1" l="1"/>
  <c r="C12" i="1" s="1"/>
  <c r="C13" i="1" s="1"/>
  <c r="C14" i="1" s="1"/>
  <c r="C15" i="1" s="1"/>
  <c r="C16" i="1" s="1"/>
  <c r="C17" i="1" s="1"/>
  <c r="C18" i="1" l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M4" i="1" l="1"/>
  <c r="M9" i="1"/>
  <c r="M3" i="1"/>
  <c r="M2" i="1"/>
  <c r="M7" i="1"/>
  <c r="M6" i="1"/>
  <c r="M8" i="1"/>
  <c r="M5" i="1"/>
  <c r="M10" i="1"/>
  <c r="N7" i="1" l="1"/>
  <c r="G7" i="1" s="1" a="1"/>
  <c r="G7" i="1" s="1"/>
  <c r="N2" i="1"/>
  <c r="G2" i="1" s="1" a="1"/>
  <c r="G2" i="1" s="1"/>
  <c r="N3" i="1"/>
  <c r="N5" i="1"/>
  <c r="N6" i="1"/>
  <c r="G6" i="1" s="1" a="1"/>
  <c r="G6" i="1" s="1"/>
  <c r="N9" i="1"/>
  <c r="G9" i="1" s="1" a="1"/>
  <c r="G9" i="1" s="1"/>
  <c r="N10" i="1"/>
  <c r="G10" i="1" s="1" a="1"/>
  <c r="G10" i="1" s="1"/>
  <c r="N4" i="1"/>
  <c r="G4" i="1" s="1" a="1"/>
  <c r="G4" i="1" s="1"/>
  <c r="N8" i="1"/>
  <c r="G8" i="1" s="1" a="1"/>
  <c r="G8" i="1" s="1"/>
  <c r="G5" i="1" a="1"/>
  <c r="G5" i="1" s="1"/>
  <c r="G3" i="1" a="1"/>
  <c r="G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<sst xmlns="http://schemas.openxmlformats.org/spreadsheetml/2006/main" count="8" uniqueCount="7">
  <si>
    <t>prix</t>
  </si>
  <si>
    <t>qté</t>
  </si>
  <si>
    <t>qté cumulée</t>
  </si>
  <si>
    <t>décile</t>
  </si>
  <si>
    <t>moyenne</t>
  </si>
  <si>
    <t>si loi normale</t>
  </si>
  <si>
    <t>ecart 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</si>
</sst>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ill="1" applyBorder="1" applyAlignment="1">
      <alignment horizontal="center"/>
    </xf>
    <xf numFmtId="16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1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Q34"/>
  <sheetViews>
    <sheetView tabSelected="1" workbookViewId="0">
      <selection activeCell="A2" sqref="A2:B33"/>
    </sheetView>
  </sheetViews>
  <sheetFormatPr defaultColWidth="11.42578125" defaultRowHeight="15" x14ac:dyDescent="0.25"/>
  <cols>
    <col min="13" max="17" width="11.42578125" hidden="1" customWidth="1"/>
  </cols>
  <sheetData>
    <row r="1" spans="1:17" x14ac:dyDescent="0.25">
      <c r="A1" s="1" t="s">
        <v>0</v>
      </c>
      <c r="B1" s="1" t="s">
        <v>1</v>
      </c>
      <c r="C1" t="s">
        <v>2</v>
      </c>
      <c r="F1" t="s">
        <v>3</v>
      </c>
      <c r="G1" t="s">
        <v>0</v>
      </c>
      <c r="H1" t="s">
        <v>5</v>
      </c>
      <c r="N1">
        <v>0</v>
      </c>
      <c r="P1" t="s">
        <v>4</v>
      </c>
      <c r="Q1" cm="1">
        <f t="array" ref="Q1">SUMPRODUCT(A2:A33*B2:B33)/SUM(B2:B33)</f>
        <v>14.972519685039371</v>
      </c>
    </row>
    <row r="2" spans="1:17" x14ac:dyDescent="0.25">
      <c r="A2" s="2">
        <v>12.64</v>
      </c>
      <c r="B2" s="3">
        <v>2</v>
      </c>
      <c r="C2">
        <v>2</v>
      </c>
      <c r="F2">
        <v>1</v>
      </c>
      <c r="G2" s="2" cm="1">
        <f t="array" ref="G2">INDEX($A$2:$A$33,N2)</f>
        <v>13.91</v>
      </c>
      <c r="H2" s="2">
        <f>_xlfn.NORM.INV($F2/10,$Q$1,$Q$2)</f>
        <v>13.985585460976216</v>
      </c>
      <c r="M2">
        <f t="shared" ref="M2:M10" si="0">$C$33/10*F2</f>
        <v>76.2</v>
      </c>
      <c r="N2">
        <f>MATCH(M2,$C$2:$C$33,1)+1</f>
        <v>12</v>
      </c>
      <c r="P2" t="s">
        <v>6</v>
      </c>
      <c r="Q2" cm="1">
        <f t="array" ref="Q2">SQRT(SUMPRODUCT(((A2:A33^2)-Q1^2)*B2:B33)/SUM(B2:B33))</f>
        <v>0.77010886693720693</v>
      </c>
    </row>
    <row r="3" spans="1:17" x14ac:dyDescent="0.25">
      <c r="A3" s="2">
        <v>12.77</v>
      </c>
      <c r="B3" s="3">
        <v>3</v>
      </c>
      <c r="C3">
        <f>B3+C2</f>
        <v>5</v>
      </c>
      <c r="F3">
        <v>2</v>
      </c>
      <c r="G3" s="2" cm="1">
        <f t="array" ref="G3">INDEX($A$2:$A$33,N3)</f>
        <v>14.5</v>
      </c>
      <c r="H3" s="2">
        <f>_xlfn.NORM.INV($F3/10,$Q$1,$Q$2)</f>
        <v>14.324379710462239</v>
      </c>
      <c r="M3">
        <f t="shared" si="0"/>
        <v>152.4</v>
      </c>
      <c r="N3">
        <f t="shared" ref="N3:N10" si="1">MATCH(M3,$C$2:$C$33,1)+1</f>
        <v>15</v>
      </c>
    </row>
    <row r="4" spans="1:17" x14ac:dyDescent="0.25">
      <c r="A4" s="2">
        <v>12.81</v>
      </c>
      <c r="B4" s="3">
        <v>4</v>
      </c>
      <c r="C4">
        <f t="shared" ref="C4:C33" si="2">B4+C3</f>
        <v>9</v>
      </c>
      <c r="F4">
        <v>3</v>
      </c>
      <c r="G4" s="2" cm="1">
        <f t="array" ref="G4">INDEX($A$2:$A$33,N4)</f>
        <v>14.63</v>
      </c>
      <c r="H4" s="2">
        <f>_xlfn.NORM.INV($F4/10,$Q$1,$Q$2)</f>
        <v>14.568674200376492</v>
      </c>
      <c r="M4">
        <f t="shared" si="0"/>
        <v>228.60000000000002</v>
      </c>
      <c r="N4">
        <f t="shared" si="1"/>
        <v>16</v>
      </c>
    </row>
    <row r="5" spans="1:17" x14ac:dyDescent="0.25">
      <c r="A5" s="2">
        <v>13.03</v>
      </c>
      <c r="B5" s="3">
        <v>5</v>
      </c>
      <c r="C5">
        <f t="shared" si="2"/>
        <v>14</v>
      </c>
      <c r="F5">
        <v>4</v>
      </c>
      <c r="G5" s="2" cm="1">
        <f t="array" ref="G5">INDEX($A$2:$A$33,N5)</f>
        <v>15.01</v>
      </c>
      <c r="H5" s="2">
        <f>_xlfn.NORM.INV($F5/10,$Q$1,$Q$2)</f>
        <v>14.777414834501636</v>
      </c>
      <c r="M5">
        <f t="shared" si="0"/>
        <v>304.8</v>
      </c>
      <c r="N5">
        <f t="shared" si="1"/>
        <v>17</v>
      </c>
    </row>
    <row r="6" spans="1:17" x14ac:dyDescent="0.25">
      <c r="A6" s="2">
        <v>13.13</v>
      </c>
      <c r="B6" s="3">
        <v>6</v>
      </c>
      <c r="C6">
        <f t="shared" si="2"/>
        <v>20</v>
      </c>
      <c r="F6">
        <v>5</v>
      </c>
      <c r="G6" s="2" cm="1">
        <f t="array" ref="G6">INDEX($A$2:$A$33,N6)</f>
        <v>15.06</v>
      </c>
      <c r="H6" s="2">
        <f>_xlfn.NORM.INV($F6/10,$Q$1,$Q$2)</f>
        <v>14.972519685039371</v>
      </c>
      <c r="M6">
        <f t="shared" si="0"/>
        <v>381</v>
      </c>
      <c r="N6">
        <f t="shared" si="1"/>
        <v>18</v>
      </c>
    </row>
    <row r="7" spans="1:17" x14ac:dyDescent="0.25">
      <c r="A7" s="2">
        <v>13.19</v>
      </c>
      <c r="B7" s="3">
        <v>2</v>
      </c>
      <c r="C7">
        <f t="shared" si="2"/>
        <v>22</v>
      </c>
      <c r="F7">
        <v>6</v>
      </c>
      <c r="G7" s="2" cm="1">
        <f t="array" ref="G7">INDEX($A$2:$A$33,N7)</f>
        <v>15.13</v>
      </c>
      <c r="H7" s="2">
        <f>_xlfn.NORM.INV($F7/10,$Q$1,$Q$2)</f>
        <v>15.167624535577106</v>
      </c>
      <c r="M7">
        <f t="shared" si="0"/>
        <v>457.20000000000005</v>
      </c>
      <c r="N7">
        <f t="shared" si="1"/>
        <v>19</v>
      </c>
    </row>
    <row r="8" spans="1:17" x14ac:dyDescent="0.25">
      <c r="A8" s="2">
        <v>13.42</v>
      </c>
      <c r="B8" s="3">
        <v>4</v>
      </c>
      <c r="C8">
        <f t="shared" si="2"/>
        <v>26</v>
      </c>
      <c r="F8">
        <v>7</v>
      </c>
      <c r="G8" s="2" cm="1">
        <f t="array" ref="G8">INDEX($A$2:$A$33,N8)</f>
        <v>15.26</v>
      </c>
      <c r="H8" s="2">
        <f>_xlfn.NORM.INV($F8/10,$Q$1,$Q$2)</f>
        <v>15.37636516970225</v>
      </c>
      <c r="M8">
        <f t="shared" si="0"/>
        <v>533.4</v>
      </c>
      <c r="N8">
        <f t="shared" si="1"/>
        <v>20</v>
      </c>
    </row>
    <row r="9" spans="1:17" x14ac:dyDescent="0.25">
      <c r="A9" s="2">
        <v>13.42</v>
      </c>
      <c r="B9" s="3">
        <v>5</v>
      </c>
      <c r="C9">
        <f t="shared" si="2"/>
        <v>31</v>
      </c>
      <c r="F9">
        <v>8</v>
      </c>
      <c r="G9" s="2" cm="1">
        <f t="array" ref="G9">INDEX($A$2:$A$33,N9)</f>
        <v>15.43</v>
      </c>
      <c r="H9" s="2">
        <f>_xlfn.NORM.INV($F9/10,$Q$1,$Q$2)</f>
        <v>15.620659659616503</v>
      </c>
      <c r="M9">
        <f t="shared" si="0"/>
        <v>609.6</v>
      </c>
      <c r="N9">
        <f t="shared" si="1"/>
        <v>23</v>
      </c>
    </row>
    <row r="10" spans="1:17" x14ac:dyDescent="0.25">
      <c r="A10" s="2">
        <v>13.49</v>
      </c>
      <c r="B10" s="3">
        <v>9</v>
      </c>
      <c r="C10">
        <f t="shared" si="2"/>
        <v>40</v>
      </c>
      <c r="F10">
        <v>9</v>
      </c>
      <c r="G10" s="2" cm="1">
        <f t="array" ref="G10">INDEX($A$2:$A$33,N10)</f>
        <v>16.16</v>
      </c>
      <c r="H10" s="2">
        <f>_xlfn.NORM.INV($F10/10,$Q$1,$Q$2)</f>
        <v>15.959453909102526</v>
      </c>
      <c r="M10">
        <f t="shared" si="0"/>
        <v>685.80000000000007</v>
      </c>
      <c r="N10">
        <f t="shared" si="1"/>
        <v>26</v>
      </c>
    </row>
    <row r="11" spans="1:17" x14ac:dyDescent="0.25">
      <c r="A11" s="2">
        <v>13.74</v>
      </c>
      <c r="B11" s="3">
        <v>10</v>
      </c>
      <c r="C11">
        <f t="shared" si="2"/>
        <v>50</v>
      </c>
    </row>
    <row r="12" spans="1:17" x14ac:dyDescent="0.25">
      <c r="A12" s="2">
        <v>13.87</v>
      </c>
      <c r="B12" s="3">
        <v>13</v>
      </c>
      <c r="C12">
        <f t="shared" si="2"/>
        <v>63</v>
      </c>
    </row>
    <row r="13" spans="1:17" x14ac:dyDescent="0.25">
      <c r="A13" s="2">
        <v>13.91</v>
      </c>
      <c r="B13" s="3">
        <v>15</v>
      </c>
      <c r="C13">
        <f t="shared" si="2"/>
        <v>78</v>
      </c>
    </row>
    <row r="14" spans="1:17" x14ac:dyDescent="0.25">
      <c r="A14" s="2">
        <v>13.97</v>
      </c>
      <c r="B14" s="3">
        <v>28</v>
      </c>
      <c r="C14">
        <f t="shared" si="2"/>
        <v>106</v>
      </c>
    </row>
    <row r="15" spans="1:17" x14ac:dyDescent="0.25">
      <c r="A15" s="2">
        <v>14.26</v>
      </c>
      <c r="B15" s="3">
        <v>35</v>
      </c>
      <c r="C15">
        <f t="shared" si="2"/>
        <v>141</v>
      </c>
    </row>
    <row r="16" spans="1:17" x14ac:dyDescent="0.25">
      <c r="A16" s="2">
        <v>14.5</v>
      </c>
      <c r="B16" s="3">
        <v>45</v>
      </c>
      <c r="C16">
        <f t="shared" si="2"/>
        <v>186</v>
      </c>
    </row>
    <row r="17" spans="1:3" x14ac:dyDescent="0.25">
      <c r="A17" s="2">
        <v>14.63</v>
      </c>
      <c r="B17" s="3">
        <v>84</v>
      </c>
      <c r="C17">
        <f t="shared" si="2"/>
        <v>270</v>
      </c>
    </row>
    <row r="18" spans="1:3" x14ac:dyDescent="0.25">
      <c r="A18" s="2">
        <v>15.01</v>
      </c>
      <c r="B18" s="3">
        <v>86</v>
      </c>
      <c r="C18">
        <f t="shared" si="2"/>
        <v>356</v>
      </c>
    </row>
    <row r="19" spans="1:3" x14ac:dyDescent="0.25">
      <c r="A19" s="2">
        <v>15.06</v>
      </c>
      <c r="B19" s="3">
        <v>72</v>
      </c>
      <c r="C19">
        <f t="shared" si="2"/>
        <v>428</v>
      </c>
    </row>
    <row r="20" spans="1:3" x14ac:dyDescent="0.25">
      <c r="A20" s="2">
        <v>15.13</v>
      </c>
      <c r="B20" s="3">
        <v>62</v>
      </c>
      <c r="C20">
        <f t="shared" si="2"/>
        <v>490</v>
      </c>
    </row>
    <row r="21" spans="1:3" x14ac:dyDescent="0.25">
      <c r="A21" s="2">
        <v>15.26</v>
      </c>
      <c r="B21" s="3">
        <v>51</v>
      </c>
      <c r="C21">
        <f t="shared" si="2"/>
        <v>541</v>
      </c>
    </row>
    <row r="22" spans="1:3" x14ac:dyDescent="0.25">
      <c r="A22" s="2">
        <v>15.27</v>
      </c>
      <c r="B22" s="3">
        <v>34</v>
      </c>
      <c r="C22">
        <f t="shared" si="2"/>
        <v>575</v>
      </c>
    </row>
    <row r="23" spans="1:3" x14ac:dyDescent="0.25">
      <c r="A23" s="2">
        <v>15.28</v>
      </c>
      <c r="B23" s="3">
        <v>28</v>
      </c>
      <c r="C23">
        <f t="shared" si="2"/>
        <v>603</v>
      </c>
    </row>
    <row r="24" spans="1:3" x14ac:dyDescent="0.25">
      <c r="A24" s="2">
        <v>15.43</v>
      </c>
      <c r="B24" s="3">
        <v>35</v>
      </c>
      <c r="C24">
        <f t="shared" si="2"/>
        <v>638</v>
      </c>
    </row>
    <row r="25" spans="1:3" x14ac:dyDescent="0.25">
      <c r="A25" s="2">
        <v>15.77</v>
      </c>
      <c r="B25" s="3">
        <v>24</v>
      </c>
      <c r="C25">
        <f t="shared" si="2"/>
        <v>662</v>
      </c>
    </row>
    <row r="26" spans="1:3" x14ac:dyDescent="0.25">
      <c r="A26" s="2">
        <v>15.97</v>
      </c>
      <c r="B26" s="3">
        <v>21</v>
      </c>
      <c r="C26">
        <f t="shared" si="2"/>
        <v>683</v>
      </c>
    </row>
    <row r="27" spans="1:3" x14ac:dyDescent="0.25">
      <c r="A27" s="2">
        <v>16.16</v>
      </c>
      <c r="B27" s="3">
        <v>19</v>
      </c>
      <c r="C27">
        <f t="shared" si="2"/>
        <v>702</v>
      </c>
    </row>
    <row r="28" spans="1:3" x14ac:dyDescent="0.25">
      <c r="A28" s="2">
        <v>16.190000000000001</v>
      </c>
      <c r="B28" s="3">
        <v>17</v>
      </c>
      <c r="C28">
        <f t="shared" si="2"/>
        <v>719</v>
      </c>
    </row>
    <row r="29" spans="1:3" x14ac:dyDescent="0.25">
      <c r="A29" s="2">
        <v>16.43</v>
      </c>
      <c r="B29" s="3">
        <v>15</v>
      </c>
      <c r="C29">
        <f t="shared" si="2"/>
        <v>734</v>
      </c>
    </row>
    <row r="30" spans="1:3" x14ac:dyDescent="0.25">
      <c r="A30" s="2">
        <v>16.45</v>
      </c>
      <c r="B30" s="3">
        <v>13</v>
      </c>
      <c r="C30">
        <f t="shared" si="2"/>
        <v>747</v>
      </c>
    </row>
    <row r="31" spans="1:3" x14ac:dyDescent="0.25">
      <c r="A31" s="2">
        <v>16.45</v>
      </c>
      <c r="B31" s="3">
        <v>9</v>
      </c>
      <c r="C31">
        <f t="shared" si="2"/>
        <v>756</v>
      </c>
    </row>
    <row r="32" spans="1:3" x14ac:dyDescent="0.25">
      <c r="A32" s="2">
        <v>16.739999999999998</v>
      </c>
      <c r="B32" s="3">
        <v>5</v>
      </c>
      <c r="C32">
        <f t="shared" si="2"/>
        <v>761</v>
      </c>
    </row>
    <row r="33" spans="1:3" x14ac:dyDescent="0.25">
      <c r="A33" s="2">
        <v>16.95</v>
      </c>
      <c r="B33" s="3">
        <v>1</v>
      </c>
      <c r="C33">
        <f t="shared" si="2"/>
        <v>762</v>
      </c>
    </row>
    <row r="34" spans="1:3" x14ac:dyDescent="0.25">
      <c r="A34" s="4"/>
      <c r="B3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Astera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QUINQUIS</dc:creator>
  <cp:lastModifiedBy>h2so4</cp:lastModifiedBy>
  <dcterms:created xsi:type="dcterms:W3CDTF">2021-10-28T16:09:49Z</dcterms:created>
  <dcterms:modified xsi:type="dcterms:W3CDTF">2021-10-30T11:46:10Z</dcterms:modified>
</cp:coreProperties>
</file>