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902A46-3790-4261-A810-831E0E977FD5}" xr6:coauthVersionLast="47" xr6:coauthVersionMax="47" xr10:uidLastSave="{00000000-0000-0000-0000-000000000000}"/>
  <bookViews>
    <workbookView minimized="1" xWindow="3030" yWindow="3030" windowWidth="21600" windowHeight="11835" activeTab="1" xr2:uid="{00000000-000D-0000-FFFF-FFFF00000000}"/>
  </bookViews>
  <sheets>
    <sheet name="Macro1" sheetId="6" r:id="rId1"/>
    <sheet name="Feuil1" sheetId="4" r:id="rId2"/>
    <sheet name="Feuil2" sheetId="5" r:id="rId3"/>
  </sheets>
  <definedNames>
    <definedName name="solver_adj" localSheetId="1" hidden="1">Feuil1!$K$68</definedName>
    <definedName name="solver_cvg" localSheetId="1" hidden="1">0.0001</definedName>
    <definedName name="solver_drv" localSheetId="1" hidden="1">2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Feuil1!$N$68</definedName>
    <definedName name="solver_lhs2" localSheetId="1" hidden="1">Feuil1!$O$68</definedName>
    <definedName name="solver_lhs3" localSheetId="1" hidden="1">Feuil1!$O$68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Feuil1!$N$68</definedName>
    <definedName name="solver_pre" localSheetId="1" hidden="1">0.01</definedName>
    <definedName name="solver_rbv" localSheetId="1" hidden="1">2</definedName>
    <definedName name="solver_rel1" localSheetId="1" hidden="1">2</definedName>
    <definedName name="solver_rel2" localSheetId="1" hidden="1">1</definedName>
    <definedName name="solver_rel3" localSheetId="1" hidden="1">3</definedName>
    <definedName name="solver_rhs1" localSheetId="1" hidden="1">Feuil1!$M$68</definedName>
    <definedName name="solver_rhs2" localSheetId="1" hidden="1">Feuil1!$E$5</definedName>
    <definedName name="solver_rhs3" localSheetId="1" hidden="1">0</definedName>
    <definedName name="solver_rlx" localSheetId="1" hidden="1">1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15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4" l="1"/>
  <c r="E21" i="4"/>
  <c r="E22" i="4"/>
  <c r="G20" i="4"/>
  <c r="O20" i="4" s="1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20" i="4"/>
  <c r="CI25" i="5" l="1"/>
  <c r="CI24" i="5"/>
  <c r="CG24" i="5" s="1"/>
  <c r="CI23" i="5"/>
  <c r="CH23" i="5" s="1"/>
  <c r="CI22" i="5"/>
  <c r="CI21" i="5"/>
  <c r="CF21" i="5" s="1"/>
  <c r="CE3" i="5"/>
  <c r="CF3" i="5"/>
  <c r="CG3" i="5"/>
  <c r="CH3" i="5"/>
  <c r="CE4" i="5"/>
  <c r="CF4" i="5"/>
  <c r="CG4" i="5"/>
  <c r="CH4" i="5"/>
  <c r="CE5" i="5"/>
  <c r="CF5" i="5"/>
  <c r="CG5" i="5"/>
  <c r="CH5" i="5"/>
  <c r="CE6" i="5"/>
  <c r="CF6" i="5"/>
  <c r="CG6" i="5"/>
  <c r="CH6" i="5"/>
  <c r="CE7" i="5"/>
  <c r="CF7" i="5"/>
  <c r="CG7" i="5"/>
  <c r="CH7" i="5"/>
  <c r="CE8" i="5"/>
  <c r="CF8" i="5"/>
  <c r="CG8" i="5"/>
  <c r="CH8" i="5"/>
  <c r="CE9" i="5"/>
  <c r="CF9" i="5"/>
  <c r="CG9" i="5"/>
  <c r="CH9" i="5"/>
  <c r="CE10" i="5"/>
  <c r="CF10" i="5"/>
  <c r="CG10" i="5"/>
  <c r="CH10" i="5"/>
  <c r="CE11" i="5"/>
  <c r="CF11" i="5"/>
  <c r="CG11" i="5"/>
  <c r="CH11" i="5"/>
  <c r="CE12" i="5"/>
  <c r="CF12" i="5"/>
  <c r="CG12" i="5"/>
  <c r="CH12" i="5"/>
  <c r="CE13" i="5"/>
  <c r="CF13" i="5"/>
  <c r="CG13" i="5"/>
  <c r="CH13" i="5"/>
  <c r="CE14" i="5"/>
  <c r="CF14" i="5"/>
  <c r="CG14" i="5"/>
  <c r="CH14" i="5"/>
  <c r="CE15" i="5"/>
  <c r="CF15" i="5"/>
  <c r="CG15" i="5"/>
  <c r="CH15" i="5"/>
  <c r="CE16" i="5"/>
  <c r="CF16" i="5"/>
  <c r="CG16" i="5"/>
  <c r="CH16" i="5"/>
  <c r="CE17" i="5"/>
  <c r="CF17" i="5"/>
  <c r="CG17" i="5"/>
  <c r="CH17" i="5"/>
  <c r="CE18" i="5"/>
  <c r="CF18" i="5"/>
  <c r="CG18" i="5"/>
  <c r="CH18" i="5"/>
  <c r="CE19" i="5"/>
  <c r="CF19" i="5"/>
  <c r="CG19" i="5"/>
  <c r="CH19" i="5"/>
  <c r="CE20" i="5"/>
  <c r="CF20" i="5"/>
  <c r="CG20" i="5"/>
  <c r="CH20" i="5"/>
  <c r="CE21" i="5"/>
  <c r="CG21" i="5"/>
  <c r="CH21" i="5"/>
  <c r="CE22" i="5"/>
  <c r="CF22" i="5"/>
  <c r="CG22" i="5"/>
  <c r="CH22" i="5"/>
  <c r="CG23" i="5"/>
  <c r="CE24" i="5"/>
  <c r="CF24" i="5"/>
  <c r="CE25" i="5"/>
  <c r="CF25" i="5"/>
  <c r="CG25" i="5"/>
  <c r="CH25" i="5"/>
  <c r="CE26" i="5"/>
  <c r="CF26" i="5"/>
  <c r="CG26" i="5"/>
  <c r="CH26" i="5"/>
  <c r="CE27" i="5"/>
  <c r="CF27" i="5"/>
  <c r="CG27" i="5"/>
  <c r="CH27" i="5"/>
  <c r="CE28" i="5"/>
  <c r="CF28" i="5"/>
  <c r="CG28" i="5"/>
  <c r="CH28" i="5"/>
  <c r="CE29" i="5"/>
  <c r="CF29" i="5"/>
  <c r="CG29" i="5"/>
  <c r="CH29" i="5"/>
  <c r="CE30" i="5"/>
  <c r="CF30" i="5"/>
  <c r="CG30" i="5"/>
  <c r="CH30" i="5"/>
  <c r="CE31" i="5"/>
  <c r="CF31" i="5"/>
  <c r="CG31" i="5"/>
  <c r="CH31" i="5"/>
  <c r="CE32" i="5"/>
  <c r="CF32" i="5"/>
  <c r="CG32" i="5"/>
  <c r="CH32" i="5"/>
  <c r="CE33" i="5"/>
  <c r="CF33" i="5"/>
  <c r="CG33" i="5"/>
  <c r="CH33" i="5"/>
  <c r="CE34" i="5"/>
  <c r="CF34" i="5"/>
  <c r="CG34" i="5"/>
  <c r="CH34" i="5"/>
  <c r="CE35" i="5"/>
  <c r="CF35" i="5"/>
  <c r="CG35" i="5"/>
  <c r="CH35" i="5"/>
  <c r="CE36" i="5"/>
  <c r="CF36" i="5"/>
  <c r="CG36" i="5"/>
  <c r="CH36" i="5"/>
  <c r="CE37" i="5"/>
  <c r="CF37" i="5"/>
  <c r="CG37" i="5"/>
  <c r="CH37" i="5"/>
  <c r="CE38" i="5"/>
  <c r="CF38" i="5"/>
  <c r="CG38" i="5"/>
  <c r="CH38" i="5"/>
  <c r="CE39" i="5"/>
  <c r="CF39" i="5"/>
  <c r="CG39" i="5"/>
  <c r="CH39" i="5"/>
  <c r="CE40" i="5"/>
  <c r="CF40" i="5"/>
  <c r="CG40" i="5"/>
  <c r="CH40" i="5"/>
  <c r="CE41" i="5"/>
  <c r="CF41" i="5"/>
  <c r="CG41" i="5"/>
  <c r="CH41" i="5"/>
  <c r="CH2" i="5"/>
  <c r="CG2" i="5"/>
  <c r="CF2" i="5"/>
  <c r="CE2" i="5"/>
  <c r="CC41" i="5"/>
  <c r="CB41" i="5"/>
  <c r="CA41" i="5"/>
  <c r="BZ41" i="5"/>
  <c r="BY41" i="5"/>
  <c r="BX41" i="5"/>
  <c r="BW41" i="5"/>
  <c r="BV41" i="5"/>
  <c r="BU41" i="5"/>
  <c r="CC40" i="5"/>
  <c r="CB40" i="5"/>
  <c r="CA40" i="5"/>
  <c r="BZ40" i="5"/>
  <c r="BY40" i="5"/>
  <c r="BX40" i="5"/>
  <c r="BW40" i="5"/>
  <c r="BV40" i="5"/>
  <c r="BU40" i="5"/>
  <c r="CC39" i="5"/>
  <c r="CB39" i="5"/>
  <c r="CA39" i="5"/>
  <c r="BZ39" i="5"/>
  <c r="BY39" i="5"/>
  <c r="BX39" i="5"/>
  <c r="BW39" i="5"/>
  <c r="BV39" i="5"/>
  <c r="BU39" i="5"/>
  <c r="CC38" i="5"/>
  <c r="CB38" i="5"/>
  <c r="CA38" i="5"/>
  <c r="BZ38" i="5"/>
  <c r="BY38" i="5"/>
  <c r="BX38" i="5"/>
  <c r="BW38" i="5"/>
  <c r="BV38" i="5"/>
  <c r="BU38" i="5"/>
  <c r="CC37" i="5"/>
  <c r="CB37" i="5"/>
  <c r="CA37" i="5"/>
  <c r="BZ37" i="5"/>
  <c r="BY37" i="5"/>
  <c r="BX37" i="5"/>
  <c r="BW37" i="5"/>
  <c r="BV37" i="5"/>
  <c r="BU37" i="5"/>
  <c r="CC36" i="5"/>
  <c r="CB36" i="5"/>
  <c r="CA36" i="5"/>
  <c r="BZ36" i="5"/>
  <c r="BY36" i="5"/>
  <c r="BX36" i="5"/>
  <c r="BW36" i="5"/>
  <c r="BV36" i="5"/>
  <c r="BU36" i="5"/>
  <c r="CC35" i="5"/>
  <c r="CB35" i="5"/>
  <c r="CA35" i="5"/>
  <c r="BZ35" i="5"/>
  <c r="BY35" i="5"/>
  <c r="BX35" i="5"/>
  <c r="BW35" i="5"/>
  <c r="BV35" i="5"/>
  <c r="BU35" i="5"/>
  <c r="CC34" i="5"/>
  <c r="CB34" i="5"/>
  <c r="CA34" i="5"/>
  <c r="BZ34" i="5"/>
  <c r="BY34" i="5"/>
  <c r="BX34" i="5"/>
  <c r="BW34" i="5"/>
  <c r="BV34" i="5"/>
  <c r="BU34" i="5"/>
  <c r="CC33" i="5"/>
  <c r="CB33" i="5"/>
  <c r="CA33" i="5"/>
  <c r="BZ33" i="5"/>
  <c r="BY33" i="5"/>
  <c r="BX33" i="5"/>
  <c r="BW33" i="5"/>
  <c r="BV33" i="5"/>
  <c r="BU33" i="5"/>
  <c r="CC32" i="5"/>
  <c r="CB32" i="5"/>
  <c r="CA32" i="5"/>
  <c r="BZ32" i="5"/>
  <c r="BY32" i="5"/>
  <c r="BX32" i="5"/>
  <c r="BW32" i="5"/>
  <c r="BV32" i="5"/>
  <c r="BU32" i="5"/>
  <c r="CC31" i="5"/>
  <c r="CB31" i="5"/>
  <c r="CA31" i="5"/>
  <c r="BZ31" i="5"/>
  <c r="BY31" i="5"/>
  <c r="BX31" i="5"/>
  <c r="BW31" i="5"/>
  <c r="BV31" i="5"/>
  <c r="BU31" i="5"/>
  <c r="CC30" i="5"/>
  <c r="CB30" i="5"/>
  <c r="CA30" i="5"/>
  <c r="BZ30" i="5"/>
  <c r="BY30" i="5"/>
  <c r="BX30" i="5"/>
  <c r="BW30" i="5"/>
  <c r="BV30" i="5"/>
  <c r="BU30" i="5"/>
  <c r="CC29" i="5"/>
  <c r="CB29" i="5"/>
  <c r="CA29" i="5"/>
  <c r="BZ29" i="5"/>
  <c r="BY29" i="5"/>
  <c r="BX29" i="5"/>
  <c r="BW29" i="5"/>
  <c r="BV29" i="5"/>
  <c r="BU29" i="5"/>
  <c r="CC28" i="5"/>
  <c r="CB28" i="5"/>
  <c r="CA28" i="5"/>
  <c r="BZ28" i="5"/>
  <c r="BY28" i="5"/>
  <c r="BX28" i="5"/>
  <c r="BW28" i="5"/>
  <c r="BV28" i="5"/>
  <c r="BU28" i="5"/>
  <c r="CC27" i="5"/>
  <c r="CB27" i="5"/>
  <c r="CA27" i="5"/>
  <c r="BZ27" i="5"/>
  <c r="BY27" i="5"/>
  <c r="BX27" i="5"/>
  <c r="BW27" i="5"/>
  <c r="BV27" i="5"/>
  <c r="BU27" i="5"/>
  <c r="CC26" i="5"/>
  <c r="CB26" i="5"/>
  <c r="CA26" i="5"/>
  <c r="BZ26" i="5"/>
  <c r="BY26" i="5"/>
  <c r="BX26" i="5"/>
  <c r="BW26" i="5"/>
  <c r="BV26" i="5"/>
  <c r="BU26" i="5"/>
  <c r="CC25" i="5"/>
  <c r="CB25" i="5"/>
  <c r="CA25" i="5"/>
  <c r="BZ25" i="5"/>
  <c r="BY25" i="5"/>
  <c r="BX25" i="5"/>
  <c r="BW25" i="5"/>
  <c r="BV25" i="5"/>
  <c r="BU25" i="5"/>
  <c r="CC24" i="5"/>
  <c r="CB24" i="5"/>
  <c r="CA24" i="5"/>
  <c r="BZ24" i="5"/>
  <c r="BY24" i="5"/>
  <c r="BX24" i="5"/>
  <c r="BW24" i="5"/>
  <c r="BV24" i="5"/>
  <c r="BU24" i="5"/>
  <c r="CC23" i="5"/>
  <c r="CB23" i="5"/>
  <c r="CA23" i="5"/>
  <c r="BZ23" i="5"/>
  <c r="BY23" i="5"/>
  <c r="BX23" i="5"/>
  <c r="BW23" i="5"/>
  <c r="BV23" i="5"/>
  <c r="BU23" i="5"/>
  <c r="CC22" i="5"/>
  <c r="CB22" i="5"/>
  <c r="CA22" i="5"/>
  <c r="BZ22" i="5"/>
  <c r="BY22" i="5"/>
  <c r="BX22" i="5"/>
  <c r="BW22" i="5"/>
  <c r="BV22" i="5"/>
  <c r="BU22" i="5"/>
  <c r="CC21" i="5"/>
  <c r="CB21" i="5"/>
  <c r="CA21" i="5"/>
  <c r="BZ21" i="5"/>
  <c r="BY21" i="5"/>
  <c r="BX21" i="5"/>
  <c r="BW21" i="5"/>
  <c r="BV21" i="5"/>
  <c r="BU21" i="5"/>
  <c r="CC20" i="5"/>
  <c r="CB20" i="5"/>
  <c r="CA20" i="5"/>
  <c r="BZ20" i="5"/>
  <c r="BY20" i="5"/>
  <c r="BX20" i="5"/>
  <c r="BW20" i="5"/>
  <c r="BV20" i="5"/>
  <c r="BU20" i="5"/>
  <c r="CC19" i="5"/>
  <c r="CB19" i="5"/>
  <c r="CA19" i="5"/>
  <c r="BZ19" i="5"/>
  <c r="BY19" i="5"/>
  <c r="BX19" i="5"/>
  <c r="BW19" i="5"/>
  <c r="BV19" i="5"/>
  <c r="BU19" i="5"/>
  <c r="CC18" i="5"/>
  <c r="CB18" i="5"/>
  <c r="CA18" i="5"/>
  <c r="BZ18" i="5"/>
  <c r="BY18" i="5"/>
  <c r="BX18" i="5"/>
  <c r="BW18" i="5"/>
  <c r="BV18" i="5"/>
  <c r="BU18" i="5"/>
  <c r="CC17" i="5"/>
  <c r="CB17" i="5"/>
  <c r="CA17" i="5"/>
  <c r="BZ17" i="5"/>
  <c r="BY17" i="5"/>
  <c r="BX17" i="5"/>
  <c r="BW17" i="5"/>
  <c r="BV17" i="5"/>
  <c r="BU17" i="5"/>
  <c r="CC16" i="5"/>
  <c r="CB16" i="5"/>
  <c r="CA16" i="5"/>
  <c r="BZ16" i="5"/>
  <c r="BY16" i="5"/>
  <c r="BX16" i="5"/>
  <c r="BW16" i="5"/>
  <c r="BV16" i="5"/>
  <c r="BU16" i="5"/>
  <c r="CC15" i="5"/>
  <c r="CB15" i="5"/>
  <c r="CA15" i="5"/>
  <c r="BZ15" i="5"/>
  <c r="BY15" i="5"/>
  <c r="BX15" i="5"/>
  <c r="BW15" i="5"/>
  <c r="BV15" i="5"/>
  <c r="BU15" i="5"/>
  <c r="CC14" i="5"/>
  <c r="CB14" i="5"/>
  <c r="CA14" i="5"/>
  <c r="BZ14" i="5"/>
  <c r="BY14" i="5"/>
  <c r="BX14" i="5"/>
  <c r="BW14" i="5"/>
  <c r="BV14" i="5"/>
  <c r="BU14" i="5"/>
  <c r="CC13" i="5"/>
  <c r="CB13" i="5"/>
  <c r="CA13" i="5"/>
  <c r="BZ13" i="5"/>
  <c r="BY13" i="5"/>
  <c r="BX13" i="5"/>
  <c r="BW13" i="5"/>
  <c r="BV13" i="5"/>
  <c r="BU13" i="5"/>
  <c r="CC12" i="5"/>
  <c r="CB12" i="5"/>
  <c r="CA12" i="5"/>
  <c r="BZ12" i="5"/>
  <c r="BY12" i="5"/>
  <c r="BX12" i="5"/>
  <c r="BW12" i="5"/>
  <c r="BV12" i="5"/>
  <c r="BU12" i="5"/>
  <c r="CC11" i="5"/>
  <c r="CB11" i="5"/>
  <c r="CA11" i="5"/>
  <c r="BZ11" i="5"/>
  <c r="BY11" i="5"/>
  <c r="BX11" i="5"/>
  <c r="BW11" i="5"/>
  <c r="BV11" i="5"/>
  <c r="BU11" i="5"/>
  <c r="CC10" i="5"/>
  <c r="CB10" i="5"/>
  <c r="CA10" i="5"/>
  <c r="BZ10" i="5"/>
  <c r="BY10" i="5"/>
  <c r="BX10" i="5"/>
  <c r="BW10" i="5"/>
  <c r="BV10" i="5"/>
  <c r="BU10" i="5"/>
  <c r="CC9" i="5"/>
  <c r="CB9" i="5"/>
  <c r="CA9" i="5"/>
  <c r="BZ9" i="5"/>
  <c r="BY9" i="5"/>
  <c r="BX9" i="5"/>
  <c r="BW9" i="5"/>
  <c r="BV9" i="5"/>
  <c r="BU9" i="5"/>
  <c r="CC8" i="5"/>
  <c r="CB8" i="5"/>
  <c r="CA8" i="5"/>
  <c r="BZ8" i="5"/>
  <c r="BY8" i="5"/>
  <c r="BX8" i="5"/>
  <c r="BW8" i="5"/>
  <c r="BV8" i="5"/>
  <c r="BU8" i="5"/>
  <c r="CC7" i="5"/>
  <c r="CB7" i="5"/>
  <c r="CA7" i="5"/>
  <c r="BZ7" i="5"/>
  <c r="BY7" i="5"/>
  <c r="BX7" i="5"/>
  <c r="BW7" i="5"/>
  <c r="BV7" i="5"/>
  <c r="BU7" i="5"/>
  <c r="CC6" i="5"/>
  <c r="CB6" i="5"/>
  <c r="CA6" i="5"/>
  <c r="BZ6" i="5"/>
  <c r="BY6" i="5"/>
  <c r="BX6" i="5"/>
  <c r="BW6" i="5"/>
  <c r="BV6" i="5"/>
  <c r="BU6" i="5"/>
  <c r="CC5" i="5"/>
  <c r="CB5" i="5"/>
  <c r="CA5" i="5"/>
  <c r="BZ5" i="5"/>
  <c r="BY5" i="5"/>
  <c r="BX5" i="5"/>
  <c r="BW5" i="5"/>
  <c r="BV5" i="5"/>
  <c r="BU5" i="5"/>
  <c r="CC4" i="5"/>
  <c r="CB4" i="5"/>
  <c r="CA4" i="5"/>
  <c r="BZ4" i="5"/>
  <c r="BY4" i="5"/>
  <c r="BX4" i="5"/>
  <c r="BW4" i="5"/>
  <c r="BV4" i="5"/>
  <c r="BU4" i="5"/>
  <c r="CC3" i="5"/>
  <c r="CB3" i="5"/>
  <c r="CA3" i="5"/>
  <c r="BZ3" i="5"/>
  <c r="BY3" i="5"/>
  <c r="BX3" i="5"/>
  <c r="BW3" i="5"/>
  <c r="BV3" i="5"/>
  <c r="BU3" i="5"/>
  <c r="CC2" i="5"/>
  <c r="CB2" i="5"/>
  <c r="CA2" i="5"/>
  <c r="BZ2" i="5"/>
  <c r="BY2" i="5"/>
  <c r="BX2" i="5"/>
  <c r="BW2" i="5"/>
  <c r="BV2" i="5"/>
  <c r="BU2" i="5"/>
  <c r="BS41" i="5"/>
  <c r="BR41" i="5"/>
  <c r="BQ41" i="5"/>
  <c r="BP41" i="5"/>
  <c r="BO41" i="5"/>
  <c r="BN41" i="5"/>
  <c r="BM41" i="5"/>
  <c r="BL41" i="5"/>
  <c r="BK41" i="5"/>
  <c r="BS40" i="5"/>
  <c r="BR40" i="5"/>
  <c r="BQ40" i="5"/>
  <c r="BP40" i="5"/>
  <c r="BO40" i="5"/>
  <c r="BN40" i="5"/>
  <c r="BM40" i="5"/>
  <c r="BL40" i="5"/>
  <c r="BK40" i="5"/>
  <c r="BS39" i="5"/>
  <c r="BR39" i="5"/>
  <c r="BQ39" i="5"/>
  <c r="BP39" i="5"/>
  <c r="BO39" i="5"/>
  <c r="BN39" i="5"/>
  <c r="BM39" i="5"/>
  <c r="BL39" i="5"/>
  <c r="BK39" i="5"/>
  <c r="BS38" i="5"/>
  <c r="BR38" i="5"/>
  <c r="BQ38" i="5"/>
  <c r="BP38" i="5"/>
  <c r="BO38" i="5"/>
  <c r="BN38" i="5"/>
  <c r="BM38" i="5"/>
  <c r="BL38" i="5"/>
  <c r="BK38" i="5"/>
  <c r="BS37" i="5"/>
  <c r="BR37" i="5"/>
  <c r="BQ37" i="5"/>
  <c r="BP37" i="5"/>
  <c r="BO37" i="5"/>
  <c r="BN37" i="5"/>
  <c r="BM37" i="5"/>
  <c r="BL37" i="5"/>
  <c r="BK37" i="5"/>
  <c r="BS36" i="5"/>
  <c r="BR36" i="5"/>
  <c r="BQ36" i="5"/>
  <c r="BP36" i="5"/>
  <c r="BO36" i="5"/>
  <c r="BN36" i="5"/>
  <c r="BM36" i="5"/>
  <c r="BL36" i="5"/>
  <c r="BK36" i="5"/>
  <c r="BS35" i="5"/>
  <c r="BR35" i="5"/>
  <c r="BQ35" i="5"/>
  <c r="BP35" i="5"/>
  <c r="BO35" i="5"/>
  <c r="BN35" i="5"/>
  <c r="BM35" i="5"/>
  <c r="BL35" i="5"/>
  <c r="BK35" i="5"/>
  <c r="BS34" i="5"/>
  <c r="BR34" i="5"/>
  <c r="BQ34" i="5"/>
  <c r="BP34" i="5"/>
  <c r="BO34" i="5"/>
  <c r="BN34" i="5"/>
  <c r="BM34" i="5"/>
  <c r="BL34" i="5"/>
  <c r="BK34" i="5"/>
  <c r="BS33" i="5"/>
  <c r="BR33" i="5"/>
  <c r="BQ33" i="5"/>
  <c r="BP33" i="5"/>
  <c r="BO33" i="5"/>
  <c r="BN33" i="5"/>
  <c r="BM33" i="5"/>
  <c r="BL33" i="5"/>
  <c r="BK33" i="5"/>
  <c r="BS32" i="5"/>
  <c r="BR32" i="5"/>
  <c r="BQ32" i="5"/>
  <c r="BP32" i="5"/>
  <c r="BO32" i="5"/>
  <c r="BN32" i="5"/>
  <c r="BM32" i="5"/>
  <c r="BL32" i="5"/>
  <c r="BK32" i="5"/>
  <c r="BS31" i="5"/>
  <c r="BR31" i="5"/>
  <c r="BQ31" i="5"/>
  <c r="BP31" i="5"/>
  <c r="BO31" i="5"/>
  <c r="BN31" i="5"/>
  <c r="BM31" i="5"/>
  <c r="BL31" i="5"/>
  <c r="BK31" i="5"/>
  <c r="BS30" i="5"/>
  <c r="BR30" i="5"/>
  <c r="BQ30" i="5"/>
  <c r="BP30" i="5"/>
  <c r="BO30" i="5"/>
  <c r="BN30" i="5"/>
  <c r="BM30" i="5"/>
  <c r="BL30" i="5"/>
  <c r="BK30" i="5"/>
  <c r="BS29" i="5"/>
  <c r="BR29" i="5"/>
  <c r="BQ29" i="5"/>
  <c r="BP29" i="5"/>
  <c r="BO29" i="5"/>
  <c r="BN29" i="5"/>
  <c r="BM29" i="5"/>
  <c r="BL29" i="5"/>
  <c r="BK29" i="5"/>
  <c r="BS28" i="5"/>
  <c r="BR28" i="5"/>
  <c r="BQ28" i="5"/>
  <c r="BP28" i="5"/>
  <c r="BO28" i="5"/>
  <c r="BN28" i="5"/>
  <c r="BM28" i="5"/>
  <c r="BL28" i="5"/>
  <c r="BK28" i="5"/>
  <c r="BS27" i="5"/>
  <c r="BR27" i="5"/>
  <c r="BQ27" i="5"/>
  <c r="BP27" i="5"/>
  <c r="BO27" i="5"/>
  <c r="BN27" i="5"/>
  <c r="BM27" i="5"/>
  <c r="BL27" i="5"/>
  <c r="BK27" i="5"/>
  <c r="BS26" i="5"/>
  <c r="BR26" i="5"/>
  <c r="BQ26" i="5"/>
  <c r="BP26" i="5"/>
  <c r="BO26" i="5"/>
  <c r="BN26" i="5"/>
  <c r="BM26" i="5"/>
  <c r="BL26" i="5"/>
  <c r="BK26" i="5"/>
  <c r="BS25" i="5"/>
  <c r="BR25" i="5"/>
  <c r="BQ25" i="5"/>
  <c r="BP25" i="5"/>
  <c r="BO25" i="5"/>
  <c r="BN25" i="5"/>
  <c r="BM25" i="5"/>
  <c r="BL25" i="5"/>
  <c r="BK25" i="5"/>
  <c r="BS24" i="5"/>
  <c r="BR24" i="5"/>
  <c r="BQ24" i="5"/>
  <c r="BP24" i="5"/>
  <c r="BO24" i="5"/>
  <c r="BN24" i="5"/>
  <c r="BM24" i="5"/>
  <c r="BL24" i="5"/>
  <c r="BK24" i="5"/>
  <c r="BS23" i="5"/>
  <c r="BR23" i="5"/>
  <c r="BQ23" i="5"/>
  <c r="BP23" i="5"/>
  <c r="BO23" i="5"/>
  <c r="BN23" i="5"/>
  <c r="BM23" i="5"/>
  <c r="BL23" i="5"/>
  <c r="BK23" i="5"/>
  <c r="BS22" i="5"/>
  <c r="BR22" i="5"/>
  <c r="BQ22" i="5"/>
  <c r="BP22" i="5"/>
  <c r="BO22" i="5"/>
  <c r="BN22" i="5"/>
  <c r="BM22" i="5"/>
  <c r="BL22" i="5"/>
  <c r="BK22" i="5"/>
  <c r="BS21" i="5"/>
  <c r="BR21" i="5"/>
  <c r="BQ21" i="5"/>
  <c r="BP21" i="5"/>
  <c r="BO21" i="5"/>
  <c r="BN21" i="5"/>
  <c r="BM21" i="5"/>
  <c r="BL21" i="5"/>
  <c r="BK21" i="5"/>
  <c r="BS20" i="5"/>
  <c r="BR20" i="5"/>
  <c r="BQ20" i="5"/>
  <c r="BP20" i="5"/>
  <c r="BO20" i="5"/>
  <c r="BN20" i="5"/>
  <c r="BM20" i="5"/>
  <c r="BL20" i="5"/>
  <c r="BK20" i="5"/>
  <c r="BS19" i="5"/>
  <c r="BR19" i="5"/>
  <c r="BQ19" i="5"/>
  <c r="BP19" i="5"/>
  <c r="BO19" i="5"/>
  <c r="BN19" i="5"/>
  <c r="BM19" i="5"/>
  <c r="BL19" i="5"/>
  <c r="BK19" i="5"/>
  <c r="BS18" i="5"/>
  <c r="BR18" i="5"/>
  <c r="BQ18" i="5"/>
  <c r="BP18" i="5"/>
  <c r="BO18" i="5"/>
  <c r="BN18" i="5"/>
  <c r="BM18" i="5"/>
  <c r="BL18" i="5"/>
  <c r="BK18" i="5"/>
  <c r="BS17" i="5"/>
  <c r="BR17" i="5"/>
  <c r="BQ17" i="5"/>
  <c r="BP17" i="5"/>
  <c r="BO17" i="5"/>
  <c r="BN17" i="5"/>
  <c r="BM17" i="5"/>
  <c r="BL17" i="5"/>
  <c r="BK17" i="5"/>
  <c r="BS16" i="5"/>
  <c r="BR16" i="5"/>
  <c r="BQ16" i="5"/>
  <c r="BP16" i="5"/>
  <c r="BO16" i="5"/>
  <c r="BN16" i="5"/>
  <c r="BM16" i="5"/>
  <c r="BL16" i="5"/>
  <c r="BK16" i="5"/>
  <c r="BS15" i="5"/>
  <c r="BR15" i="5"/>
  <c r="BQ15" i="5"/>
  <c r="BP15" i="5"/>
  <c r="BO15" i="5"/>
  <c r="BN15" i="5"/>
  <c r="BM15" i="5"/>
  <c r="BL15" i="5"/>
  <c r="BK15" i="5"/>
  <c r="BS14" i="5"/>
  <c r="BR14" i="5"/>
  <c r="BQ14" i="5"/>
  <c r="BP14" i="5"/>
  <c r="BO14" i="5"/>
  <c r="BN14" i="5"/>
  <c r="BM14" i="5"/>
  <c r="BL14" i="5"/>
  <c r="BK14" i="5"/>
  <c r="BS13" i="5"/>
  <c r="BR13" i="5"/>
  <c r="BQ13" i="5"/>
  <c r="BP13" i="5"/>
  <c r="BO13" i="5"/>
  <c r="BN13" i="5"/>
  <c r="BM13" i="5"/>
  <c r="BL13" i="5"/>
  <c r="BK13" i="5"/>
  <c r="BS12" i="5"/>
  <c r="BR12" i="5"/>
  <c r="BQ12" i="5"/>
  <c r="BP12" i="5"/>
  <c r="BO12" i="5"/>
  <c r="BN12" i="5"/>
  <c r="BM12" i="5"/>
  <c r="BL12" i="5"/>
  <c r="BK12" i="5"/>
  <c r="BS11" i="5"/>
  <c r="BR11" i="5"/>
  <c r="BQ11" i="5"/>
  <c r="BP11" i="5"/>
  <c r="BO11" i="5"/>
  <c r="BN11" i="5"/>
  <c r="BM11" i="5"/>
  <c r="BL11" i="5"/>
  <c r="BK11" i="5"/>
  <c r="BS10" i="5"/>
  <c r="BR10" i="5"/>
  <c r="BQ10" i="5"/>
  <c r="BP10" i="5"/>
  <c r="BO10" i="5"/>
  <c r="BN10" i="5"/>
  <c r="BM10" i="5"/>
  <c r="BL10" i="5"/>
  <c r="BK10" i="5"/>
  <c r="BS9" i="5"/>
  <c r="BR9" i="5"/>
  <c r="BQ9" i="5"/>
  <c r="BP9" i="5"/>
  <c r="BO9" i="5"/>
  <c r="BN9" i="5"/>
  <c r="BM9" i="5"/>
  <c r="BL9" i="5"/>
  <c r="BK9" i="5"/>
  <c r="BS8" i="5"/>
  <c r="BR8" i="5"/>
  <c r="BQ8" i="5"/>
  <c r="BP8" i="5"/>
  <c r="BO8" i="5"/>
  <c r="BN8" i="5"/>
  <c r="BM8" i="5"/>
  <c r="BL8" i="5"/>
  <c r="BK8" i="5"/>
  <c r="BS7" i="5"/>
  <c r="BR7" i="5"/>
  <c r="BQ7" i="5"/>
  <c r="BP7" i="5"/>
  <c r="BO7" i="5"/>
  <c r="BN7" i="5"/>
  <c r="BM7" i="5"/>
  <c r="BL7" i="5"/>
  <c r="BK7" i="5"/>
  <c r="BS6" i="5"/>
  <c r="BR6" i="5"/>
  <c r="BQ6" i="5"/>
  <c r="BP6" i="5"/>
  <c r="BO6" i="5"/>
  <c r="BN6" i="5"/>
  <c r="BM6" i="5"/>
  <c r="BL6" i="5"/>
  <c r="BK6" i="5"/>
  <c r="BS5" i="5"/>
  <c r="BR5" i="5"/>
  <c r="BQ5" i="5"/>
  <c r="BP5" i="5"/>
  <c r="BO5" i="5"/>
  <c r="BN5" i="5"/>
  <c r="BM5" i="5"/>
  <c r="BL5" i="5"/>
  <c r="BK5" i="5"/>
  <c r="BS4" i="5"/>
  <c r="BR4" i="5"/>
  <c r="BQ4" i="5"/>
  <c r="BP4" i="5"/>
  <c r="BO4" i="5"/>
  <c r="BN4" i="5"/>
  <c r="BM4" i="5"/>
  <c r="BL4" i="5"/>
  <c r="BK4" i="5"/>
  <c r="BS3" i="5"/>
  <c r="BR3" i="5"/>
  <c r="BQ3" i="5"/>
  <c r="BP3" i="5"/>
  <c r="BO3" i="5"/>
  <c r="BN3" i="5"/>
  <c r="BM3" i="5"/>
  <c r="BL3" i="5"/>
  <c r="BK3" i="5"/>
  <c r="BS2" i="5"/>
  <c r="BR2" i="5"/>
  <c r="BQ2" i="5"/>
  <c r="BP2" i="5"/>
  <c r="BO2" i="5"/>
  <c r="BN2" i="5"/>
  <c r="BM2" i="5"/>
  <c r="BL2" i="5"/>
  <c r="BK2" i="5"/>
  <c r="BI41" i="5"/>
  <c r="BH41" i="5"/>
  <c r="BG41" i="5"/>
  <c r="BF41" i="5"/>
  <c r="BE41" i="5"/>
  <c r="BD41" i="5"/>
  <c r="BC41" i="5"/>
  <c r="BB41" i="5"/>
  <c r="BA41" i="5"/>
  <c r="BI40" i="5"/>
  <c r="BH40" i="5"/>
  <c r="BG40" i="5"/>
  <c r="BF40" i="5"/>
  <c r="BE40" i="5"/>
  <c r="BD40" i="5"/>
  <c r="BC40" i="5"/>
  <c r="BB40" i="5"/>
  <c r="BA40" i="5"/>
  <c r="BI39" i="5"/>
  <c r="BH39" i="5"/>
  <c r="BG39" i="5"/>
  <c r="BF39" i="5"/>
  <c r="BE39" i="5"/>
  <c r="BD39" i="5"/>
  <c r="BC39" i="5"/>
  <c r="BB39" i="5"/>
  <c r="BA39" i="5"/>
  <c r="BI38" i="5"/>
  <c r="BH38" i="5"/>
  <c r="BG38" i="5"/>
  <c r="BF38" i="5"/>
  <c r="BE38" i="5"/>
  <c r="BD38" i="5"/>
  <c r="BC38" i="5"/>
  <c r="BB38" i="5"/>
  <c r="BA38" i="5"/>
  <c r="BI37" i="5"/>
  <c r="BH37" i="5"/>
  <c r="BG37" i="5"/>
  <c r="BF37" i="5"/>
  <c r="BE37" i="5"/>
  <c r="BD37" i="5"/>
  <c r="BC37" i="5"/>
  <c r="BB37" i="5"/>
  <c r="BA37" i="5"/>
  <c r="BI36" i="5"/>
  <c r="BH36" i="5"/>
  <c r="BG36" i="5"/>
  <c r="BF36" i="5"/>
  <c r="BE36" i="5"/>
  <c r="BD36" i="5"/>
  <c r="BC36" i="5"/>
  <c r="BB36" i="5"/>
  <c r="BA36" i="5"/>
  <c r="BI35" i="5"/>
  <c r="BH35" i="5"/>
  <c r="BG35" i="5"/>
  <c r="BF35" i="5"/>
  <c r="BE35" i="5"/>
  <c r="BD35" i="5"/>
  <c r="BC35" i="5"/>
  <c r="BB35" i="5"/>
  <c r="BA35" i="5"/>
  <c r="BI34" i="5"/>
  <c r="BH34" i="5"/>
  <c r="BG34" i="5"/>
  <c r="BF34" i="5"/>
  <c r="BE34" i="5"/>
  <c r="BD34" i="5"/>
  <c r="BC34" i="5"/>
  <c r="BB34" i="5"/>
  <c r="BA34" i="5"/>
  <c r="BI33" i="5"/>
  <c r="BH33" i="5"/>
  <c r="BG33" i="5"/>
  <c r="BF33" i="5"/>
  <c r="BE33" i="5"/>
  <c r="BD33" i="5"/>
  <c r="BC33" i="5"/>
  <c r="BB33" i="5"/>
  <c r="BA33" i="5"/>
  <c r="BI32" i="5"/>
  <c r="BH32" i="5"/>
  <c r="BG32" i="5"/>
  <c r="BF32" i="5"/>
  <c r="BE32" i="5"/>
  <c r="BD32" i="5"/>
  <c r="BC32" i="5"/>
  <c r="BB32" i="5"/>
  <c r="BA32" i="5"/>
  <c r="BI31" i="5"/>
  <c r="BH31" i="5"/>
  <c r="BG31" i="5"/>
  <c r="BF31" i="5"/>
  <c r="BE31" i="5"/>
  <c r="BD31" i="5"/>
  <c r="BC31" i="5"/>
  <c r="BB31" i="5"/>
  <c r="BA31" i="5"/>
  <c r="BI30" i="5"/>
  <c r="BH30" i="5"/>
  <c r="BG30" i="5"/>
  <c r="BF30" i="5"/>
  <c r="BE30" i="5"/>
  <c r="BD30" i="5"/>
  <c r="BC30" i="5"/>
  <c r="BB30" i="5"/>
  <c r="BA30" i="5"/>
  <c r="BI29" i="5"/>
  <c r="BH29" i="5"/>
  <c r="BG29" i="5"/>
  <c r="BF29" i="5"/>
  <c r="BE29" i="5"/>
  <c r="BD29" i="5"/>
  <c r="BC29" i="5"/>
  <c r="BB29" i="5"/>
  <c r="BA29" i="5"/>
  <c r="BI28" i="5"/>
  <c r="BH28" i="5"/>
  <c r="BG28" i="5"/>
  <c r="BF28" i="5"/>
  <c r="BE28" i="5"/>
  <c r="BD28" i="5"/>
  <c r="BC28" i="5"/>
  <c r="BB28" i="5"/>
  <c r="BA28" i="5"/>
  <c r="BI27" i="5"/>
  <c r="BH27" i="5"/>
  <c r="BG27" i="5"/>
  <c r="BF27" i="5"/>
  <c r="BE27" i="5"/>
  <c r="BD27" i="5"/>
  <c r="BC27" i="5"/>
  <c r="BB27" i="5"/>
  <c r="BA27" i="5"/>
  <c r="BI26" i="5"/>
  <c r="BH26" i="5"/>
  <c r="BG26" i="5"/>
  <c r="BF26" i="5"/>
  <c r="BE26" i="5"/>
  <c r="BD26" i="5"/>
  <c r="BC26" i="5"/>
  <c r="BB26" i="5"/>
  <c r="BA26" i="5"/>
  <c r="BI25" i="5"/>
  <c r="BH25" i="5"/>
  <c r="BG25" i="5"/>
  <c r="BF25" i="5"/>
  <c r="BE25" i="5"/>
  <c r="BD25" i="5"/>
  <c r="BC25" i="5"/>
  <c r="BB25" i="5"/>
  <c r="BA25" i="5"/>
  <c r="BI24" i="5"/>
  <c r="BH24" i="5"/>
  <c r="BG24" i="5"/>
  <c r="BF24" i="5"/>
  <c r="BE24" i="5"/>
  <c r="BD24" i="5"/>
  <c r="BC24" i="5"/>
  <c r="BB24" i="5"/>
  <c r="BA24" i="5"/>
  <c r="BI23" i="5"/>
  <c r="BH23" i="5"/>
  <c r="BG23" i="5"/>
  <c r="BF23" i="5"/>
  <c r="BE23" i="5"/>
  <c r="BD23" i="5"/>
  <c r="BC23" i="5"/>
  <c r="BB23" i="5"/>
  <c r="BA23" i="5"/>
  <c r="BI22" i="5"/>
  <c r="BH22" i="5"/>
  <c r="BG22" i="5"/>
  <c r="BF22" i="5"/>
  <c r="BE22" i="5"/>
  <c r="BD22" i="5"/>
  <c r="BC22" i="5"/>
  <c r="BB22" i="5"/>
  <c r="BA22" i="5"/>
  <c r="BI21" i="5"/>
  <c r="BH21" i="5"/>
  <c r="BG21" i="5"/>
  <c r="BF21" i="5"/>
  <c r="BE21" i="5"/>
  <c r="BD21" i="5"/>
  <c r="BC21" i="5"/>
  <c r="BB21" i="5"/>
  <c r="BA21" i="5"/>
  <c r="BI20" i="5"/>
  <c r="BH20" i="5"/>
  <c r="BG20" i="5"/>
  <c r="BF20" i="5"/>
  <c r="BE20" i="5"/>
  <c r="BD20" i="5"/>
  <c r="BC20" i="5"/>
  <c r="BB20" i="5"/>
  <c r="BA20" i="5"/>
  <c r="BI19" i="5"/>
  <c r="BH19" i="5"/>
  <c r="BG19" i="5"/>
  <c r="BF19" i="5"/>
  <c r="BE19" i="5"/>
  <c r="BD19" i="5"/>
  <c r="BC19" i="5"/>
  <c r="BB19" i="5"/>
  <c r="BA19" i="5"/>
  <c r="BI18" i="5"/>
  <c r="BH18" i="5"/>
  <c r="BG18" i="5"/>
  <c r="BF18" i="5"/>
  <c r="BE18" i="5"/>
  <c r="BD18" i="5"/>
  <c r="BC18" i="5"/>
  <c r="BB18" i="5"/>
  <c r="BA18" i="5"/>
  <c r="BI17" i="5"/>
  <c r="BH17" i="5"/>
  <c r="BG17" i="5"/>
  <c r="BF17" i="5"/>
  <c r="BE17" i="5"/>
  <c r="BD17" i="5"/>
  <c r="BC17" i="5"/>
  <c r="BB17" i="5"/>
  <c r="BA17" i="5"/>
  <c r="BI16" i="5"/>
  <c r="BH16" i="5"/>
  <c r="BG16" i="5"/>
  <c r="BF16" i="5"/>
  <c r="BE16" i="5"/>
  <c r="BD16" i="5"/>
  <c r="BC16" i="5"/>
  <c r="BB16" i="5"/>
  <c r="BA16" i="5"/>
  <c r="BI15" i="5"/>
  <c r="BH15" i="5"/>
  <c r="BG15" i="5"/>
  <c r="BF15" i="5"/>
  <c r="BE15" i="5"/>
  <c r="BD15" i="5"/>
  <c r="BC15" i="5"/>
  <c r="BB15" i="5"/>
  <c r="BA15" i="5"/>
  <c r="BI14" i="5"/>
  <c r="BH14" i="5"/>
  <c r="BG14" i="5"/>
  <c r="BF14" i="5"/>
  <c r="BE14" i="5"/>
  <c r="BD14" i="5"/>
  <c r="BC14" i="5"/>
  <c r="BB14" i="5"/>
  <c r="BA14" i="5"/>
  <c r="BI13" i="5"/>
  <c r="BH13" i="5"/>
  <c r="BG13" i="5"/>
  <c r="BF13" i="5"/>
  <c r="BE13" i="5"/>
  <c r="BD13" i="5"/>
  <c r="BC13" i="5"/>
  <c r="BB13" i="5"/>
  <c r="BA13" i="5"/>
  <c r="BI12" i="5"/>
  <c r="BH12" i="5"/>
  <c r="BG12" i="5"/>
  <c r="BF12" i="5"/>
  <c r="BE12" i="5"/>
  <c r="BD12" i="5"/>
  <c r="BC12" i="5"/>
  <c r="BB12" i="5"/>
  <c r="BA12" i="5"/>
  <c r="BI11" i="5"/>
  <c r="BH11" i="5"/>
  <c r="BG11" i="5"/>
  <c r="BF11" i="5"/>
  <c r="BE11" i="5"/>
  <c r="BD11" i="5"/>
  <c r="BC11" i="5"/>
  <c r="BB11" i="5"/>
  <c r="BA11" i="5"/>
  <c r="BI10" i="5"/>
  <c r="BH10" i="5"/>
  <c r="BG10" i="5"/>
  <c r="BF10" i="5"/>
  <c r="BE10" i="5"/>
  <c r="BD10" i="5"/>
  <c r="BC10" i="5"/>
  <c r="BB10" i="5"/>
  <c r="BA10" i="5"/>
  <c r="BI9" i="5"/>
  <c r="BH9" i="5"/>
  <c r="BG9" i="5"/>
  <c r="BF9" i="5"/>
  <c r="BE9" i="5"/>
  <c r="BD9" i="5"/>
  <c r="BC9" i="5"/>
  <c r="BB9" i="5"/>
  <c r="BA9" i="5"/>
  <c r="BI8" i="5"/>
  <c r="BH8" i="5"/>
  <c r="BG8" i="5"/>
  <c r="BF8" i="5"/>
  <c r="BE8" i="5"/>
  <c r="BD8" i="5"/>
  <c r="BC8" i="5"/>
  <c r="BB8" i="5"/>
  <c r="BA8" i="5"/>
  <c r="BI7" i="5"/>
  <c r="BH7" i="5"/>
  <c r="BG7" i="5"/>
  <c r="BF7" i="5"/>
  <c r="BE7" i="5"/>
  <c r="BD7" i="5"/>
  <c r="BC7" i="5"/>
  <c r="BB7" i="5"/>
  <c r="BA7" i="5"/>
  <c r="BI6" i="5"/>
  <c r="BH6" i="5"/>
  <c r="BG6" i="5"/>
  <c r="BF6" i="5"/>
  <c r="BE6" i="5"/>
  <c r="BD6" i="5"/>
  <c r="BC6" i="5"/>
  <c r="BB6" i="5"/>
  <c r="BA6" i="5"/>
  <c r="BI5" i="5"/>
  <c r="BH5" i="5"/>
  <c r="BG5" i="5"/>
  <c r="BF5" i="5"/>
  <c r="BE5" i="5"/>
  <c r="BD5" i="5"/>
  <c r="BC5" i="5"/>
  <c r="BB5" i="5"/>
  <c r="BA5" i="5"/>
  <c r="BI4" i="5"/>
  <c r="BH4" i="5"/>
  <c r="BG4" i="5"/>
  <c r="BF4" i="5"/>
  <c r="BE4" i="5"/>
  <c r="BD4" i="5"/>
  <c r="BC4" i="5"/>
  <c r="BB4" i="5"/>
  <c r="BA4" i="5"/>
  <c r="BI3" i="5"/>
  <c r="BH3" i="5"/>
  <c r="BG3" i="5"/>
  <c r="BF3" i="5"/>
  <c r="BE3" i="5"/>
  <c r="BD3" i="5"/>
  <c r="BC3" i="5"/>
  <c r="BB3" i="5"/>
  <c r="BA3" i="5"/>
  <c r="BI2" i="5"/>
  <c r="BH2" i="5"/>
  <c r="BG2" i="5"/>
  <c r="BF2" i="5"/>
  <c r="BE2" i="5"/>
  <c r="BD2" i="5"/>
  <c r="BC2" i="5"/>
  <c r="BB2" i="5"/>
  <c r="BA2" i="5"/>
  <c r="AY41" i="5"/>
  <c r="AX41" i="5"/>
  <c r="AW41" i="5"/>
  <c r="AV41" i="5"/>
  <c r="AU41" i="5"/>
  <c r="AT41" i="5"/>
  <c r="AS41" i="5"/>
  <c r="AR41" i="5"/>
  <c r="AQ41" i="5"/>
  <c r="AY40" i="5"/>
  <c r="AX40" i="5"/>
  <c r="AW40" i="5"/>
  <c r="AV40" i="5"/>
  <c r="AU40" i="5"/>
  <c r="AT40" i="5"/>
  <c r="AS40" i="5"/>
  <c r="AR40" i="5"/>
  <c r="AQ40" i="5"/>
  <c r="AY39" i="5"/>
  <c r="AX39" i="5"/>
  <c r="AW39" i="5"/>
  <c r="AV39" i="5"/>
  <c r="AU39" i="5"/>
  <c r="AT39" i="5"/>
  <c r="AS39" i="5"/>
  <c r="AR39" i="5"/>
  <c r="AQ39" i="5"/>
  <c r="AY38" i="5"/>
  <c r="AX38" i="5"/>
  <c r="AW38" i="5"/>
  <c r="AV38" i="5"/>
  <c r="AU38" i="5"/>
  <c r="AT38" i="5"/>
  <c r="AS38" i="5"/>
  <c r="AR38" i="5"/>
  <c r="AQ38" i="5"/>
  <c r="AY37" i="5"/>
  <c r="AX37" i="5"/>
  <c r="AW37" i="5"/>
  <c r="AV37" i="5"/>
  <c r="AU37" i="5"/>
  <c r="AT37" i="5"/>
  <c r="AS37" i="5"/>
  <c r="AR37" i="5"/>
  <c r="AQ37" i="5"/>
  <c r="AY36" i="5"/>
  <c r="AX36" i="5"/>
  <c r="AW36" i="5"/>
  <c r="AV36" i="5"/>
  <c r="AU36" i="5"/>
  <c r="AT36" i="5"/>
  <c r="AS36" i="5"/>
  <c r="AR36" i="5"/>
  <c r="AQ36" i="5"/>
  <c r="AY35" i="5"/>
  <c r="AX35" i="5"/>
  <c r="AW35" i="5"/>
  <c r="AV35" i="5"/>
  <c r="AU35" i="5"/>
  <c r="AT35" i="5"/>
  <c r="AS35" i="5"/>
  <c r="AR35" i="5"/>
  <c r="AQ35" i="5"/>
  <c r="AY34" i="5"/>
  <c r="AX34" i="5"/>
  <c r="AW34" i="5"/>
  <c r="AV34" i="5"/>
  <c r="AU34" i="5"/>
  <c r="AT34" i="5"/>
  <c r="AS34" i="5"/>
  <c r="AR34" i="5"/>
  <c r="AQ34" i="5"/>
  <c r="AY33" i="5"/>
  <c r="AX33" i="5"/>
  <c r="AW33" i="5"/>
  <c r="AV33" i="5"/>
  <c r="AU33" i="5"/>
  <c r="AT33" i="5"/>
  <c r="AS33" i="5"/>
  <c r="AR33" i="5"/>
  <c r="AQ33" i="5"/>
  <c r="AY32" i="5"/>
  <c r="AX32" i="5"/>
  <c r="AW32" i="5"/>
  <c r="AV32" i="5"/>
  <c r="AU32" i="5"/>
  <c r="AT32" i="5"/>
  <c r="AS32" i="5"/>
  <c r="AR32" i="5"/>
  <c r="AQ32" i="5"/>
  <c r="AY31" i="5"/>
  <c r="AX31" i="5"/>
  <c r="AW31" i="5"/>
  <c r="AV31" i="5"/>
  <c r="AU31" i="5"/>
  <c r="AT31" i="5"/>
  <c r="AS31" i="5"/>
  <c r="AR31" i="5"/>
  <c r="AQ31" i="5"/>
  <c r="AY30" i="5"/>
  <c r="AX30" i="5"/>
  <c r="AW30" i="5"/>
  <c r="AV30" i="5"/>
  <c r="AU30" i="5"/>
  <c r="AT30" i="5"/>
  <c r="AS30" i="5"/>
  <c r="AR30" i="5"/>
  <c r="AQ30" i="5"/>
  <c r="AY29" i="5"/>
  <c r="AX29" i="5"/>
  <c r="AW29" i="5"/>
  <c r="AV29" i="5"/>
  <c r="AU29" i="5"/>
  <c r="AT29" i="5"/>
  <c r="AS29" i="5"/>
  <c r="AR29" i="5"/>
  <c r="AQ29" i="5"/>
  <c r="AY28" i="5"/>
  <c r="AX28" i="5"/>
  <c r="AW28" i="5"/>
  <c r="AV28" i="5"/>
  <c r="AU28" i="5"/>
  <c r="AT28" i="5"/>
  <c r="AS28" i="5"/>
  <c r="AR28" i="5"/>
  <c r="AQ28" i="5"/>
  <c r="AY27" i="5"/>
  <c r="AX27" i="5"/>
  <c r="AW27" i="5"/>
  <c r="AV27" i="5"/>
  <c r="AU27" i="5"/>
  <c r="AT27" i="5"/>
  <c r="AS27" i="5"/>
  <c r="AR27" i="5"/>
  <c r="AQ27" i="5"/>
  <c r="AY26" i="5"/>
  <c r="AX26" i="5"/>
  <c r="AW26" i="5"/>
  <c r="AV26" i="5"/>
  <c r="AU26" i="5"/>
  <c r="AT26" i="5"/>
  <c r="AS26" i="5"/>
  <c r="AR26" i="5"/>
  <c r="AQ26" i="5"/>
  <c r="AY25" i="5"/>
  <c r="AX25" i="5"/>
  <c r="AW25" i="5"/>
  <c r="AV25" i="5"/>
  <c r="AU25" i="5"/>
  <c r="AT25" i="5"/>
  <c r="AS25" i="5"/>
  <c r="AR25" i="5"/>
  <c r="AQ25" i="5"/>
  <c r="AY24" i="5"/>
  <c r="AX24" i="5"/>
  <c r="AW24" i="5"/>
  <c r="AV24" i="5"/>
  <c r="AU24" i="5"/>
  <c r="AT24" i="5"/>
  <c r="AS24" i="5"/>
  <c r="AR24" i="5"/>
  <c r="AQ24" i="5"/>
  <c r="AY23" i="5"/>
  <c r="AX23" i="5"/>
  <c r="AW23" i="5"/>
  <c r="AV23" i="5"/>
  <c r="AU23" i="5"/>
  <c r="AT23" i="5"/>
  <c r="AS23" i="5"/>
  <c r="AR23" i="5"/>
  <c r="AQ23" i="5"/>
  <c r="AY22" i="5"/>
  <c r="AX22" i="5"/>
  <c r="AW22" i="5"/>
  <c r="AV22" i="5"/>
  <c r="AU22" i="5"/>
  <c r="AT22" i="5"/>
  <c r="AS22" i="5"/>
  <c r="AR22" i="5"/>
  <c r="AQ22" i="5"/>
  <c r="AY21" i="5"/>
  <c r="AX21" i="5"/>
  <c r="AW21" i="5"/>
  <c r="AV21" i="5"/>
  <c r="AU21" i="5"/>
  <c r="AT21" i="5"/>
  <c r="AS21" i="5"/>
  <c r="AR21" i="5"/>
  <c r="AQ21" i="5"/>
  <c r="AY20" i="5"/>
  <c r="AX20" i="5"/>
  <c r="AW20" i="5"/>
  <c r="AV20" i="5"/>
  <c r="AU20" i="5"/>
  <c r="AT20" i="5"/>
  <c r="AS20" i="5"/>
  <c r="AR20" i="5"/>
  <c r="AQ20" i="5"/>
  <c r="AY19" i="5"/>
  <c r="AX19" i="5"/>
  <c r="AW19" i="5"/>
  <c r="AV19" i="5"/>
  <c r="AU19" i="5"/>
  <c r="AT19" i="5"/>
  <c r="AS19" i="5"/>
  <c r="AR19" i="5"/>
  <c r="AQ19" i="5"/>
  <c r="AY18" i="5"/>
  <c r="AX18" i="5"/>
  <c r="AW18" i="5"/>
  <c r="AV18" i="5"/>
  <c r="AU18" i="5"/>
  <c r="AT18" i="5"/>
  <c r="AS18" i="5"/>
  <c r="AR18" i="5"/>
  <c r="AQ18" i="5"/>
  <c r="AY17" i="5"/>
  <c r="AX17" i="5"/>
  <c r="AW17" i="5"/>
  <c r="AV17" i="5"/>
  <c r="AU17" i="5"/>
  <c r="AT17" i="5"/>
  <c r="AS17" i="5"/>
  <c r="AR17" i="5"/>
  <c r="AQ17" i="5"/>
  <c r="AY16" i="5"/>
  <c r="AX16" i="5"/>
  <c r="AW16" i="5"/>
  <c r="AV16" i="5"/>
  <c r="AU16" i="5"/>
  <c r="AT16" i="5"/>
  <c r="AS16" i="5"/>
  <c r="AR16" i="5"/>
  <c r="AQ16" i="5"/>
  <c r="AY15" i="5"/>
  <c r="AX15" i="5"/>
  <c r="AW15" i="5"/>
  <c r="AV15" i="5"/>
  <c r="AU15" i="5"/>
  <c r="AT15" i="5"/>
  <c r="AS15" i="5"/>
  <c r="AR15" i="5"/>
  <c r="AQ15" i="5"/>
  <c r="AY14" i="5"/>
  <c r="AX14" i="5"/>
  <c r="AW14" i="5"/>
  <c r="AV14" i="5"/>
  <c r="AU14" i="5"/>
  <c r="AT14" i="5"/>
  <c r="AS14" i="5"/>
  <c r="AR14" i="5"/>
  <c r="AQ14" i="5"/>
  <c r="AY13" i="5"/>
  <c r="AX13" i="5"/>
  <c r="AW13" i="5"/>
  <c r="AV13" i="5"/>
  <c r="AU13" i="5"/>
  <c r="AT13" i="5"/>
  <c r="AS13" i="5"/>
  <c r="AR13" i="5"/>
  <c r="AQ13" i="5"/>
  <c r="AY12" i="5"/>
  <c r="AX12" i="5"/>
  <c r="AW12" i="5"/>
  <c r="AV12" i="5"/>
  <c r="AU12" i="5"/>
  <c r="AT12" i="5"/>
  <c r="AS12" i="5"/>
  <c r="AR12" i="5"/>
  <c r="AQ12" i="5"/>
  <c r="AY11" i="5"/>
  <c r="AX11" i="5"/>
  <c r="AW11" i="5"/>
  <c r="AV11" i="5"/>
  <c r="AU11" i="5"/>
  <c r="AT11" i="5"/>
  <c r="AS11" i="5"/>
  <c r="AR11" i="5"/>
  <c r="AQ11" i="5"/>
  <c r="AY10" i="5"/>
  <c r="AX10" i="5"/>
  <c r="AW10" i="5"/>
  <c r="AV10" i="5"/>
  <c r="AU10" i="5"/>
  <c r="AT10" i="5"/>
  <c r="AS10" i="5"/>
  <c r="AR10" i="5"/>
  <c r="AQ10" i="5"/>
  <c r="AY9" i="5"/>
  <c r="AX9" i="5"/>
  <c r="AW9" i="5"/>
  <c r="AV9" i="5"/>
  <c r="AU9" i="5"/>
  <c r="AT9" i="5"/>
  <c r="AS9" i="5"/>
  <c r="AR9" i="5"/>
  <c r="AQ9" i="5"/>
  <c r="AY8" i="5"/>
  <c r="AX8" i="5"/>
  <c r="AW8" i="5"/>
  <c r="AV8" i="5"/>
  <c r="AU8" i="5"/>
  <c r="AT8" i="5"/>
  <c r="AS8" i="5"/>
  <c r="AR8" i="5"/>
  <c r="AQ8" i="5"/>
  <c r="AY7" i="5"/>
  <c r="AX7" i="5"/>
  <c r="AW7" i="5"/>
  <c r="AV7" i="5"/>
  <c r="AU7" i="5"/>
  <c r="AT7" i="5"/>
  <c r="AS7" i="5"/>
  <c r="AR7" i="5"/>
  <c r="AQ7" i="5"/>
  <c r="AY6" i="5"/>
  <c r="AX6" i="5"/>
  <c r="AW6" i="5"/>
  <c r="AV6" i="5"/>
  <c r="AU6" i="5"/>
  <c r="AT6" i="5"/>
  <c r="AS6" i="5"/>
  <c r="AR6" i="5"/>
  <c r="AQ6" i="5"/>
  <c r="AY5" i="5"/>
  <c r="AX5" i="5"/>
  <c r="AW5" i="5"/>
  <c r="AV5" i="5"/>
  <c r="AU5" i="5"/>
  <c r="AT5" i="5"/>
  <c r="AS5" i="5"/>
  <c r="AR5" i="5"/>
  <c r="AQ5" i="5"/>
  <c r="AY4" i="5"/>
  <c r="AX4" i="5"/>
  <c r="AW4" i="5"/>
  <c r="AV4" i="5"/>
  <c r="AU4" i="5"/>
  <c r="AT4" i="5"/>
  <c r="AS4" i="5"/>
  <c r="AR4" i="5"/>
  <c r="AQ4" i="5"/>
  <c r="AY3" i="5"/>
  <c r="AX3" i="5"/>
  <c r="AW3" i="5"/>
  <c r="AV3" i="5"/>
  <c r="AU3" i="5"/>
  <c r="AT3" i="5"/>
  <c r="AS3" i="5"/>
  <c r="AR3" i="5"/>
  <c r="AQ3" i="5"/>
  <c r="AY2" i="5"/>
  <c r="AX2" i="5"/>
  <c r="AW2" i="5"/>
  <c r="AV2" i="5"/>
  <c r="AU2" i="5"/>
  <c r="AT2" i="5"/>
  <c r="AS2" i="5"/>
  <c r="AR2" i="5"/>
  <c r="AQ2" i="5"/>
  <c r="AO41" i="5"/>
  <c r="AN41" i="5"/>
  <c r="AM41" i="5"/>
  <c r="AL41" i="5"/>
  <c r="AK41" i="5"/>
  <c r="AJ41" i="5"/>
  <c r="AI41" i="5"/>
  <c r="AH41" i="5"/>
  <c r="AG41" i="5"/>
  <c r="AO40" i="5"/>
  <c r="AN40" i="5"/>
  <c r="AM40" i="5"/>
  <c r="AL40" i="5"/>
  <c r="AK40" i="5"/>
  <c r="AJ40" i="5"/>
  <c r="AI40" i="5"/>
  <c r="AH40" i="5"/>
  <c r="AG40" i="5"/>
  <c r="AO39" i="5"/>
  <c r="AN39" i="5"/>
  <c r="AM39" i="5"/>
  <c r="AL39" i="5"/>
  <c r="AK39" i="5"/>
  <c r="AJ39" i="5"/>
  <c r="AI39" i="5"/>
  <c r="AH39" i="5"/>
  <c r="AG39" i="5"/>
  <c r="AO38" i="5"/>
  <c r="AN38" i="5"/>
  <c r="AM38" i="5"/>
  <c r="AL38" i="5"/>
  <c r="AK38" i="5"/>
  <c r="AJ38" i="5"/>
  <c r="AI38" i="5"/>
  <c r="AH38" i="5"/>
  <c r="AG38" i="5"/>
  <c r="AO37" i="5"/>
  <c r="AN37" i="5"/>
  <c r="AM37" i="5"/>
  <c r="AL37" i="5"/>
  <c r="AK37" i="5"/>
  <c r="AJ37" i="5"/>
  <c r="AI37" i="5"/>
  <c r="AH37" i="5"/>
  <c r="AG37" i="5"/>
  <c r="AO36" i="5"/>
  <c r="AN36" i="5"/>
  <c r="AM36" i="5"/>
  <c r="AL36" i="5"/>
  <c r="AK36" i="5"/>
  <c r="AJ36" i="5"/>
  <c r="AI36" i="5"/>
  <c r="AH36" i="5"/>
  <c r="AG36" i="5"/>
  <c r="AO35" i="5"/>
  <c r="AN35" i="5"/>
  <c r="AM35" i="5"/>
  <c r="AL35" i="5"/>
  <c r="AK35" i="5"/>
  <c r="AJ35" i="5"/>
  <c r="AI35" i="5"/>
  <c r="AH35" i="5"/>
  <c r="AG35" i="5"/>
  <c r="AO34" i="5"/>
  <c r="AN34" i="5"/>
  <c r="AM34" i="5"/>
  <c r="AL34" i="5"/>
  <c r="AK34" i="5"/>
  <c r="AJ34" i="5"/>
  <c r="AI34" i="5"/>
  <c r="AH34" i="5"/>
  <c r="AG34" i="5"/>
  <c r="AO33" i="5"/>
  <c r="AN33" i="5"/>
  <c r="AM33" i="5"/>
  <c r="AL33" i="5"/>
  <c r="AK33" i="5"/>
  <c r="AJ33" i="5"/>
  <c r="AI33" i="5"/>
  <c r="AH33" i="5"/>
  <c r="AG33" i="5"/>
  <c r="AO32" i="5"/>
  <c r="AN32" i="5"/>
  <c r="AM32" i="5"/>
  <c r="AL32" i="5"/>
  <c r="AK32" i="5"/>
  <c r="AJ32" i="5"/>
  <c r="AI32" i="5"/>
  <c r="AH32" i="5"/>
  <c r="AG32" i="5"/>
  <c r="AO31" i="5"/>
  <c r="AN31" i="5"/>
  <c r="AM31" i="5"/>
  <c r="AL31" i="5"/>
  <c r="AK31" i="5"/>
  <c r="AJ31" i="5"/>
  <c r="AI31" i="5"/>
  <c r="AH31" i="5"/>
  <c r="AG31" i="5"/>
  <c r="AO30" i="5"/>
  <c r="AN30" i="5"/>
  <c r="AM30" i="5"/>
  <c r="AL30" i="5"/>
  <c r="AK30" i="5"/>
  <c r="AJ30" i="5"/>
  <c r="AI30" i="5"/>
  <c r="AH30" i="5"/>
  <c r="AG30" i="5"/>
  <c r="AO29" i="5"/>
  <c r="AN29" i="5"/>
  <c r="AM29" i="5"/>
  <c r="AL29" i="5"/>
  <c r="AK29" i="5"/>
  <c r="AJ29" i="5"/>
  <c r="AI29" i="5"/>
  <c r="AH29" i="5"/>
  <c r="AG29" i="5"/>
  <c r="AO28" i="5"/>
  <c r="AN28" i="5"/>
  <c r="AM28" i="5"/>
  <c r="AL28" i="5"/>
  <c r="AK28" i="5"/>
  <c r="AJ28" i="5"/>
  <c r="AI28" i="5"/>
  <c r="AH28" i="5"/>
  <c r="AG28" i="5"/>
  <c r="AO27" i="5"/>
  <c r="AN27" i="5"/>
  <c r="AM27" i="5"/>
  <c r="AL27" i="5"/>
  <c r="AK27" i="5"/>
  <c r="AJ27" i="5"/>
  <c r="AI27" i="5"/>
  <c r="AH27" i="5"/>
  <c r="AG27" i="5"/>
  <c r="AO26" i="5"/>
  <c r="AN26" i="5"/>
  <c r="AM26" i="5"/>
  <c r="AL26" i="5"/>
  <c r="AK26" i="5"/>
  <c r="AJ26" i="5"/>
  <c r="AI26" i="5"/>
  <c r="AH26" i="5"/>
  <c r="AG26" i="5"/>
  <c r="AO25" i="5"/>
  <c r="AN25" i="5"/>
  <c r="AM25" i="5"/>
  <c r="AL25" i="5"/>
  <c r="AK25" i="5"/>
  <c r="AJ25" i="5"/>
  <c r="AI25" i="5"/>
  <c r="AH25" i="5"/>
  <c r="AG25" i="5"/>
  <c r="AO24" i="5"/>
  <c r="AN24" i="5"/>
  <c r="AM24" i="5"/>
  <c r="AL24" i="5"/>
  <c r="AK24" i="5"/>
  <c r="AJ24" i="5"/>
  <c r="AI24" i="5"/>
  <c r="AH24" i="5"/>
  <c r="AG24" i="5"/>
  <c r="AO23" i="5"/>
  <c r="AN23" i="5"/>
  <c r="AM23" i="5"/>
  <c r="AL23" i="5"/>
  <c r="AK23" i="5"/>
  <c r="AJ23" i="5"/>
  <c r="AI23" i="5"/>
  <c r="AH23" i="5"/>
  <c r="AG23" i="5"/>
  <c r="AO22" i="5"/>
  <c r="AN22" i="5"/>
  <c r="AM22" i="5"/>
  <c r="AL22" i="5"/>
  <c r="AK22" i="5"/>
  <c r="AJ22" i="5"/>
  <c r="AI22" i="5"/>
  <c r="AH22" i="5"/>
  <c r="AG22" i="5"/>
  <c r="AO21" i="5"/>
  <c r="AN21" i="5"/>
  <c r="AM21" i="5"/>
  <c r="AL21" i="5"/>
  <c r="AK21" i="5"/>
  <c r="AJ21" i="5"/>
  <c r="AI21" i="5"/>
  <c r="AH21" i="5"/>
  <c r="AG21" i="5"/>
  <c r="AO20" i="5"/>
  <c r="AN20" i="5"/>
  <c r="AM20" i="5"/>
  <c r="AL20" i="5"/>
  <c r="AK20" i="5"/>
  <c r="AJ20" i="5"/>
  <c r="AI20" i="5"/>
  <c r="AH20" i="5"/>
  <c r="AG20" i="5"/>
  <c r="AO19" i="5"/>
  <c r="AN19" i="5"/>
  <c r="AM19" i="5"/>
  <c r="AL19" i="5"/>
  <c r="AK19" i="5"/>
  <c r="AJ19" i="5"/>
  <c r="AI19" i="5"/>
  <c r="AH19" i="5"/>
  <c r="AG19" i="5"/>
  <c r="AO18" i="5"/>
  <c r="AN18" i="5"/>
  <c r="AM18" i="5"/>
  <c r="AL18" i="5"/>
  <c r="AK18" i="5"/>
  <c r="AJ18" i="5"/>
  <c r="AI18" i="5"/>
  <c r="AH18" i="5"/>
  <c r="AG18" i="5"/>
  <c r="AO17" i="5"/>
  <c r="AN17" i="5"/>
  <c r="AM17" i="5"/>
  <c r="AL17" i="5"/>
  <c r="AK17" i="5"/>
  <c r="AJ17" i="5"/>
  <c r="AI17" i="5"/>
  <c r="AH17" i="5"/>
  <c r="AG17" i="5"/>
  <c r="AO16" i="5"/>
  <c r="AN16" i="5"/>
  <c r="AM16" i="5"/>
  <c r="AL16" i="5"/>
  <c r="AK16" i="5"/>
  <c r="AJ16" i="5"/>
  <c r="AI16" i="5"/>
  <c r="AH16" i="5"/>
  <c r="AG16" i="5"/>
  <c r="AO15" i="5"/>
  <c r="AN15" i="5"/>
  <c r="AM15" i="5"/>
  <c r="AL15" i="5"/>
  <c r="AK15" i="5"/>
  <c r="AJ15" i="5"/>
  <c r="AI15" i="5"/>
  <c r="AH15" i="5"/>
  <c r="AG15" i="5"/>
  <c r="AO14" i="5"/>
  <c r="AN14" i="5"/>
  <c r="AM14" i="5"/>
  <c r="AL14" i="5"/>
  <c r="AK14" i="5"/>
  <c r="AJ14" i="5"/>
  <c r="AI14" i="5"/>
  <c r="AH14" i="5"/>
  <c r="AG14" i="5"/>
  <c r="AO13" i="5"/>
  <c r="AN13" i="5"/>
  <c r="AM13" i="5"/>
  <c r="AL13" i="5"/>
  <c r="AK13" i="5"/>
  <c r="AJ13" i="5"/>
  <c r="AI13" i="5"/>
  <c r="AH13" i="5"/>
  <c r="AG13" i="5"/>
  <c r="AO12" i="5"/>
  <c r="AN12" i="5"/>
  <c r="AM12" i="5"/>
  <c r="AL12" i="5"/>
  <c r="AK12" i="5"/>
  <c r="AJ12" i="5"/>
  <c r="AI12" i="5"/>
  <c r="AH12" i="5"/>
  <c r="AG12" i="5"/>
  <c r="AO11" i="5"/>
  <c r="AN11" i="5"/>
  <c r="AM11" i="5"/>
  <c r="AL11" i="5"/>
  <c r="AK11" i="5"/>
  <c r="AJ11" i="5"/>
  <c r="AI11" i="5"/>
  <c r="AH11" i="5"/>
  <c r="AG11" i="5"/>
  <c r="AO10" i="5"/>
  <c r="AN10" i="5"/>
  <c r="AM10" i="5"/>
  <c r="AL10" i="5"/>
  <c r="AK10" i="5"/>
  <c r="AJ10" i="5"/>
  <c r="AI10" i="5"/>
  <c r="AH10" i="5"/>
  <c r="AG10" i="5"/>
  <c r="AO9" i="5"/>
  <c r="AN9" i="5"/>
  <c r="AM9" i="5"/>
  <c r="AL9" i="5"/>
  <c r="AK9" i="5"/>
  <c r="AJ9" i="5"/>
  <c r="AI9" i="5"/>
  <c r="AH9" i="5"/>
  <c r="AG9" i="5"/>
  <c r="AO8" i="5"/>
  <c r="AN8" i="5"/>
  <c r="AM8" i="5"/>
  <c r="AL8" i="5"/>
  <c r="AK8" i="5"/>
  <c r="AJ8" i="5"/>
  <c r="AI8" i="5"/>
  <c r="AH8" i="5"/>
  <c r="AG8" i="5"/>
  <c r="AO7" i="5"/>
  <c r="AN7" i="5"/>
  <c r="AM7" i="5"/>
  <c r="AL7" i="5"/>
  <c r="AK7" i="5"/>
  <c r="AJ7" i="5"/>
  <c r="AI7" i="5"/>
  <c r="AH7" i="5"/>
  <c r="AG7" i="5"/>
  <c r="AO6" i="5"/>
  <c r="AN6" i="5"/>
  <c r="AM6" i="5"/>
  <c r="AL6" i="5"/>
  <c r="AK6" i="5"/>
  <c r="AJ6" i="5"/>
  <c r="AI6" i="5"/>
  <c r="AH6" i="5"/>
  <c r="AG6" i="5"/>
  <c r="AO5" i="5"/>
  <c r="AN5" i="5"/>
  <c r="AM5" i="5"/>
  <c r="AL5" i="5"/>
  <c r="AK5" i="5"/>
  <c r="AJ5" i="5"/>
  <c r="AI5" i="5"/>
  <c r="AH5" i="5"/>
  <c r="AG5" i="5"/>
  <c r="AO4" i="5"/>
  <c r="AN4" i="5"/>
  <c r="AM4" i="5"/>
  <c r="AL4" i="5"/>
  <c r="AK4" i="5"/>
  <c r="AJ4" i="5"/>
  <c r="AI4" i="5"/>
  <c r="AH4" i="5"/>
  <c r="AG4" i="5"/>
  <c r="AO3" i="5"/>
  <c r="AN3" i="5"/>
  <c r="AM3" i="5"/>
  <c r="AL3" i="5"/>
  <c r="AK3" i="5"/>
  <c r="AJ3" i="5"/>
  <c r="AI3" i="5"/>
  <c r="AH3" i="5"/>
  <c r="AG3" i="5"/>
  <c r="AO2" i="5"/>
  <c r="AN2" i="5"/>
  <c r="AM2" i="5"/>
  <c r="AL2" i="5"/>
  <c r="AK2" i="5"/>
  <c r="AJ2" i="5"/>
  <c r="AI2" i="5"/>
  <c r="AH2" i="5"/>
  <c r="AG2" i="5"/>
  <c r="AE41" i="5"/>
  <c r="AD41" i="5"/>
  <c r="AC41" i="5"/>
  <c r="AB41" i="5"/>
  <c r="AA41" i="5"/>
  <c r="Z41" i="5"/>
  <c r="Y41" i="5"/>
  <c r="X41" i="5"/>
  <c r="W41" i="5"/>
  <c r="AE40" i="5"/>
  <c r="AD40" i="5"/>
  <c r="AC40" i="5"/>
  <c r="AB40" i="5"/>
  <c r="AA40" i="5"/>
  <c r="Z40" i="5"/>
  <c r="Y40" i="5"/>
  <c r="X40" i="5"/>
  <c r="W40" i="5"/>
  <c r="AE39" i="5"/>
  <c r="AD39" i="5"/>
  <c r="AC39" i="5"/>
  <c r="AB39" i="5"/>
  <c r="AA39" i="5"/>
  <c r="Z39" i="5"/>
  <c r="Y39" i="5"/>
  <c r="X39" i="5"/>
  <c r="W39" i="5"/>
  <c r="AE38" i="5"/>
  <c r="AD38" i="5"/>
  <c r="AC38" i="5"/>
  <c r="AB38" i="5"/>
  <c r="AA38" i="5"/>
  <c r="Z38" i="5"/>
  <c r="Y38" i="5"/>
  <c r="X38" i="5"/>
  <c r="W38" i="5"/>
  <c r="AE37" i="5"/>
  <c r="AD37" i="5"/>
  <c r="AC37" i="5"/>
  <c r="AB37" i="5"/>
  <c r="AA37" i="5"/>
  <c r="Z37" i="5"/>
  <c r="Y37" i="5"/>
  <c r="X37" i="5"/>
  <c r="W37" i="5"/>
  <c r="AE36" i="5"/>
  <c r="AD36" i="5"/>
  <c r="AC36" i="5"/>
  <c r="AB36" i="5"/>
  <c r="AA36" i="5"/>
  <c r="Z36" i="5"/>
  <c r="Y36" i="5"/>
  <c r="X36" i="5"/>
  <c r="W36" i="5"/>
  <c r="AE35" i="5"/>
  <c r="AD35" i="5"/>
  <c r="AC35" i="5"/>
  <c r="AB35" i="5"/>
  <c r="AA35" i="5"/>
  <c r="Z35" i="5"/>
  <c r="Y35" i="5"/>
  <c r="X35" i="5"/>
  <c r="W35" i="5"/>
  <c r="AE34" i="5"/>
  <c r="AD34" i="5"/>
  <c r="AC34" i="5"/>
  <c r="AB34" i="5"/>
  <c r="AA34" i="5"/>
  <c r="Z34" i="5"/>
  <c r="Y34" i="5"/>
  <c r="X34" i="5"/>
  <c r="W34" i="5"/>
  <c r="AE33" i="5"/>
  <c r="AD33" i="5"/>
  <c r="AC33" i="5"/>
  <c r="AB33" i="5"/>
  <c r="AA33" i="5"/>
  <c r="Z33" i="5"/>
  <c r="Y33" i="5"/>
  <c r="X33" i="5"/>
  <c r="W33" i="5"/>
  <c r="AE32" i="5"/>
  <c r="AD32" i="5"/>
  <c r="AC32" i="5"/>
  <c r="AB32" i="5"/>
  <c r="AA32" i="5"/>
  <c r="Z32" i="5"/>
  <c r="Y32" i="5"/>
  <c r="X32" i="5"/>
  <c r="W32" i="5"/>
  <c r="AE31" i="5"/>
  <c r="AD31" i="5"/>
  <c r="AC31" i="5"/>
  <c r="AB31" i="5"/>
  <c r="AA31" i="5"/>
  <c r="Z31" i="5"/>
  <c r="Y31" i="5"/>
  <c r="X31" i="5"/>
  <c r="W31" i="5"/>
  <c r="AE30" i="5"/>
  <c r="AD30" i="5"/>
  <c r="AC30" i="5"/>
  <c r="AB30" i="5"/>
  <c r="AA30" i="5"/>
  <c r="Z30" i="5"/>
  <c r="Y30" i="5"/>
  <c r="X30" i="5"/>
  <c r="W30" i="5"/>
  <c r="AE29" i="5"/>
  <c r="AD29" i="5"/>
  <c r="AC29" i="5"/>
  <c r="AB29" i="5"/>
  <c r="AA29" i="5"/>
  <c r="Z29" i="5"/>
  <c r="Y29" i="5"/>
  <c r="X29" i="5"/>
  <c r="W29" i="5"/>
  <c r="AE28" i="5"/>
  <c r="AD28" i="5"/>
  <c r="AC28" i="5"/>
  <c r="AB28" i="5"/>
  <c r="AA28" i="5"/>
  <c r="Z28" i="5"/>
  <c r="Y28" i="5"/>
  <c r="X28" i="5"/>
  <c r="W28" i="5"/>
  <c r="AE27" i="5"/>
  <c r="AD27" i="5"/>
  <c r="AC27" i="5"/>
  <c r="AB27" i="5"/>
  <c r="AA27" i="5"/>
  <c r="Z27" i="5"/>
  <c r="Y27" i="5"/>
  <c r="X27" i="5"/>
  <c r="W27" i="5"/>
  <c r="AE26" i="5"/>
  <c r="AD26" i="5"/>
  <c r="AC26" i="5"/>
  <c r="AB26" i="5"/>
  <c r="AA26" i="5"/>
  <c r="Z26" i="5"/>
  <c r="Y26" i="5"/>
  <c r="X26" i="5"/>
  <c r="W26" i="5"/>
  <c r="AE25" i="5"/>
  <c r="AD25" i="5"/>
  <c r="AC25" i="5"/>
  <c r="AB25" i="5"/>
  <c r="AA25" i="5"/>
  <c r="Z25" i="5"/>
  <c r="Y25" i="5"/>
  <c r="X25" i="5"/>
  <c r="W25" i="5"/>
  <c r="AE24" i="5"/>
  <c r="AD24" i="5"/>
  <c r="AC24" i="5"/>
  <c r="AB24" i="5"/>
  <c r="AA24" i="5"/>
  <c r="Z24" i="5"/>
  <c r="Y24" i="5"/>
  <c r="X24" i="5"/>
  <c r="W24" i="5"/>
  <c r="AE23" i="5"/>
  <c r="AD23" i="5"/>
  <c r="AC23" i="5"/>
  <c r="AB23" i="5"/>
  <c r="AA23" i="5"/>
  <c r="Z23" i="5"/>
  <c r="Y23" i="5"/>
  <c r="X23" i="5"/>
  <c r="W23" i="5"/>
  <c r="AE22" i="5"/>
  <c r="AD22" i="5"/>
  <c r="AC22" i="5"/>
  <c r="AB22" i="5"/>
  <c r="AA22" i="5"/>
  <c r="Z22" i="5"/>
  <c r="Y22" i="5"/>
  <c r="X22" i="5"/>
  <c r="W22" i="5"/>
  <c r="AE21" i="5"/>
  <c r="AD21" i="5"/>
  <c r="AC21" i="5"/>
  <c r="AB21" i="5"/>
  <c r="AA21" i="5"/>
  <c r="Z21" i="5"/>
  <c r="Y21" i="5"/>
  <c r="X21" i="5"/>
  <c r="W21" i="5"/>
  <c r="AE20" i="5"/>
  <c r="AD20" i="5"/>
  <c r="AC20" i="5"/>
  <c r="AB20" i="5"/>
  <c r="AA20" i="5"/>
  <c r="Z20" i="5"/>
  <c r="Y20" i="5"/>
  <c r="X20" i="5"/>
  <c r="W20" i="5"/>
  <c r="AE19" i="5"/>
  <c r="AD19" i="5"/>
  <c r="AC19" i="5"/>
  <c r="AB19" i="5"/>
  <c r="AA19" i="5"/>
  <c r="Z19" i="5"/>
  <c r="Y19" i="5"/>
  <c r="X19" i="5"/>
  <c r="W19" i="5"/>
  <c r="AE18" i="5"/>
  <c r="AD18" i="5"/>
  <c r="AC18" i="5"/>
  <c r="AB18" i="5"/>
  <c r="AA18" i="5"/>
  <c r="Z18" i="5"/>
  <c r="Y18" i="5"/>
  <c r="X18" i="5"/>
  <c r="W18" i="5"/>
  <c r="AE17" i="5"/>
  <c r="AD17" i="5"/>
  <c r="AC17" i="5"/>
  <c r="AB17" i="5"/>
  <c r="AA17" i="5"/>
  <c r="Z17" i="5"/>
  <c r="Y17" i="5"/>
  <c r="X17" i="5"/>
  <c r="W17" i="5"/>
  <c r="AE16" i="5"/>
  <c r="AD16" i="5"/>
  <c r="AC16" i="5"/>
  <c r="AB16" i="5"/>
  <c r="AA16" i="5"/>
  <c r="Z16" i="5"/>
  <c r="Y16" i="5"/>
  <c r="X16" i="5"/>
  <c r="W16" i="5"/>
  <c r="AE15" i="5"/>
  <c r="AD15" i="5"/>
  <c r="AC15" i="5"/>
  <c r="AB15" i="5"/>
  <c r="AA15" i="5"/>
  <c r="Z15" i="5"/>
  <c r="Y15" i="5"/>
  <c r="X15" i="5"/>
  <c r="W15" i="5"/>
  <c r="AE14" i="5"/>
  <c r="AD14" i="5"/>
  <c r="AC14" i="5"/>
  <c r="AB14" i="5"/>
  <c r="AA14" i="5"/>
  <c r="Z14" i="5"/>
  <c r="Y14" i="5"/>
  <c r="X14" i="5"/>
  <c r="W14" i="5"/>
  <c r="AE13" i="5"/>
  <c r="AD13" i="5"/>
  <c r="AC13" i="5"/>
  <c r="AB13" i="5"/>
  <c r="AA13" i="5"/>
  <c r="Z13" i="5"/>
  <c r="Y13" i="5"/>
  <c r="X13" i="5"/>
  <c r="W13" i="5"/>
  <c r="AE12" i="5"/>
  <c r="AD12" i="5"/>
  <c r="AC12" i="5"/>
  <c r="AB12" i="5"/>
  <c r="AA12" i="5"/>
  <c r="Z12" i="5"/>
  <c r="Y12" i="5"/>
  <c r="X12" i="5"/>
  <c r="W12" i="5"/>
  <c r="AE11" i="5"/>
  <c r="AD11" i="5"/>
  <c r="AC11" i="5"/>
  <c r="AB11" i="5"/>
  <c r="AA11" i="5"/>
  <c r="Z11" i="5"/>
  <c r="Y11" i="5"/>
  <c r="X11" i="5"/>
  <c r="W11" i="5"/>
  <c r="AE10" i="5"/>
  <c r="AD10" i="5"/>
  <c r="AC10" i="5"/>
  <c r="AB10" i="5"/>
  <c r="AA10" i="5"/>
  <c r="Z10" i="5"/>
  <c r="Y10" i="5"/>
  <c r="X10" i="5"/>
  <c r="W10" i="5"/>
  <c r="AE9" i="5"/>
  <c r="AD9" i="5"/>
  <c r="AC9" i="5"/>
  <c r="AB9" i="5"/>
  <c r="AA9" i="5"/>
  <c r="Z9" i="5"/>
  <c r="Y9" i="5"/>
  <c r="X9" i="5"/>
  <c r="W9" i="5"/>
  <c r="AE8" i="5"/>
  <c r="AD8" i="5"/>
  <c r="AC8" i="5"/>
  <c r="AB8" i="5"/>
  <c r="AA8" i="5"/>
  <c r="Z8" i="5"/>
  <c r="Y8" i="5"/>
  <c r="X8" i="5"/>
  <c r="W8" i="5"/>
  <c r="AE7" i="5"/>
  <c r="AD7" i="5"/>
  <c r="AC7" i="5"/>
  <c r="AB7" i="5"/>
  <c r="AA7" i="5"/>
  <c r="Z7" i="5"/>
  <c r="Y7" i="5"/>
  <c r="X7" i="5"/>
  <c r="W7" i="5"/>
  <c r="AE6" i="5"/>
  <c r="AD6" i="5"/>
  <c r="AC6" i="5"/>
  <c r="AB6" i="5"/>
  <c r="AA6" i="5"/>
  <c r="Z6" i="5"/>
  <c r="Y6" i="5"/>
  <c r="X6" i="5"/>
  <c r="W6" i="5"/>
  <c r="AE5" i="5"/>
  <c r="AD5" i="5"/>
  <c r="AC5" i="5"/>
  <c r="AB5" i="5"/>
  <c r="AA5" i="5"/>
  <c r="Z5" i="5"/>
  <c r="Y5" i="5"/>
  <c r="X5" i="5"/>
  <c r="W5" i="5"/>
  <c r="AE4" i="5"/>
  <c r="AD4" i="5"/>
  <c r="AC4" i="5"/>
  <c r="AB4" i="5"/>
  <c r="AA4" i="5"/>
  <c r="Z4" i="5"/>
  <c r="Y4" i="5"/>
  <c r="X4" i="5"/>
  <c r="W4" i="5"/>
  <c r="AE3" i="5"/>
  <c r="AD3" i="5"/>
  <c r="AC3" i="5"/>
  <c r="AB3" i="5"/>
  <c r="AA3" i="5"/>
  <c r="Z3" i="5"/>
  <c r="Y3" i="5"/>
  <c r="X3" i="5"/>
  <c r="W3" i="5"/>
  <c r="AE2" i="5"/>
  <c r="AD2" i="5"/>
  <c r="AC2" i="5"/>
  <c r="AB2" i="5"/>
  <c r="AA2" i="5"/>
  <c r="Z2" i="5"/>
  <c r="Y2" i="5"/>
  <c r="X2" i="5"/>
  <c r="W2" i="5"/>
  <c r="M2" i="5"/>
  <c r="N2" i="5"/>
  <c r="O2" i="5"/>
  <c r="P2" i="5"/>
  <c r="Q2" i="5"/>
  <c r="R2" i="5"/>
  <c r="S2" i="5"/>
  <c r="T2" i="5"/>
  <c r="U2" i="5"/>
  <c r="M3" i="5"/>
  <c r="N3" i="5"/>
  <c r="O3" i="5"/>
  <c r="P3" i="5"/>
  <c r="Q3" i="5"/>
  <c r="R3" i="5"/>
  <c r="S3" i="5"/>
  <c r="T3" i="5"/>
  <c r="U3" i="5"/>
  <c r="M4" i="5"/>
  <c r="N4" i="5"/>
  <c r="O4" i="5"/>
  <c r="P4" i="5"/>
  <c r="Q4" i="5"/>
  <c r="R4" i="5"/>
  <c r="S4" i="5"/>
  <c r="T4" i="5"/>
  <c r="U4" i="5"/>
  <c r="M5" i="5"/>
  <c r="N5" i="5"/>
  <c r="O5" i="5"/>
  <c r="P5" i="5"/>
  <c r="Q5" i="5"/>
  <c r="R5" i="5"/>
  <c r="S5" i="5"/>
  <c r="T5" i="5"/>
  <c r="U5" i="5"/>
  <c r="M6" i="5"/>
  <c r="N6" i="5"/>
  <c r="O6" i="5"/>
  <c r="P6" i="5"/>
  <c r="Q6" i="5"/>
  <c r="R6" i="5"/>
  <c r="S6" i="5"/>
  <c r="T6" i="5"/>
  <c r="U6" i="5"/>
  <c r="M7" i="5"/>
  <c r="N7" i="5"/>
  <c r="O7" i="5"/>
  <c r="P7" i="5"/>
  <c r="Q7" i="5"/>
  <c r="R7" i="5"/>
  <c r="S7" i="5"/>
  <c r="T7" i="5"/>
  <c r="U7" i="5"/>
  <c r="M8" i="5"/>
  <c r="N8" i="5"/>
  <c r="O8" i="5"/>
  <c r="P8" i="5"/>
  <c r="Q8" i="5"/>
  <c r="R8" i="5"/>
  <c r="S8" i="5"/>
  <c r="T8" i="5"/>
  <c r="U8" i="5"/>
  <c r="M9" i="5"/>
  <c r="N9" i="5"/>
  <c r="O9" i="5"/>
  <c r="P9" i="5"/>
  <c r="Q9" i="5"/>
  <c r="R9" i="5"/>
  <c r="S9" i="5"/>
  <c r="T9" i="5"/>
  <c r="U9" i="5"/>
  <c r="M10" i="5"/>
  <c r="N10" i="5"/>
  <c r="O10" i="5"/>
  <c r="P10" i="5"/>
  <c r="Q10" i="5"/>
  <c r="R10" i="5"/>
  <c r="S10" i="5"/>
  <c r="T10" i="5"/>
  <c r="U10" i="5"/>
  <c r="M11" i="5"/>
  <c r="N11" i="5"/>
  <c r="O11" i="5"/>
  <c r="P11" i="5"/>
  <c r="Q11" i="5"/>
  <c r="R11" i="5"/>
  <c r="S11" i="5"/>
  <c r="T11" i="5"/>
  <c r="U11" i="5"/>
  <c r="M12" i="5"/>
  <c r="N12" i="5"/>
  <c r="O12" i="5"/>
  <c r="P12" i="5"/>
  <c r="Q12" i="5"/>
  <c r="R12" i="5"/>
  <c r="S12" i="5"/>
  <c r="T12" i="5"/>
  <c r="U12" i="5"/>
  <c r="M13" i="5"/>
  <c r="N13" i="5"/>
  <c r="O13" i="5"/>
  <c r="P13" i="5"/>
  <c r="Q13" i="5"/>
  <c r="R13" i="5"/>
  <c r="S13" i="5"/>
  <c r="T13" i="5"/>
  <c r="U13" i="5"/>
  <c r="M14" i="5"/>
  <c r="N14" i="5"/>
  <c r="O14" i="5"/>
  <c r="P14" i="5"/>
  <c r="Q14" i="5"/>
  <c r="R14" i="5"/>
  <c r="S14" i="5"/>
  <c r="T14" i="5"/>
  <c r="U14" i="5"/>
  <c r="M15" i="5"/>
  <c r="N15" i="5"/>
  <c r="O15" i="5"/>
  <c r="P15" i="5"/>
  <c r="Q15" i="5"/>
  <c r="R15" i="5"/>
  <c r="S15" i="5"/>
  <c r="T15" i="5"/>
  <c r="U15" i="5"/>
  <c r="M16" i="5"/>
  <c r="N16" i="5"/>
  <c r="O16" i="5"/>
  <c r="P16" i="5"/>
  <c r="Q16" i="5"/>
  <c r="R16" i="5"/>
  <c r="S16" i="5"/>
  <c r="T16" i="5"/>
  <c r="U16" i="5"/>
  <c r="M17" i="5"/>
  <c r="N17" i="5"/>
  <c r="O17" i="5"/>
  <c r="P17" i="5"/>
  <c r="Q17" i="5"/>
  <c r="R17" i="5"/>
  <c r="S17" i="5"/>
  <c r="T17" i="5"/>
  <c r="U17" i="5"/>
  <c r="M18" i="5"/>
  <c r="N18" i="5"/>
  <c r="O18" i="5"/>
  <c r="P18" i="5"/>
  <c r="Q18" i="5"/>
  <c r="R18" i="5"/>
  <c r="S18" i="5"/>
  <c r="T18" i="5"/>
  <c r="U18" i="5"/>
  <c r="M19" i="5"/>
  <c r="N19" i="5"/>
  <c r="O19" i="5"/>
  <c r="P19" i="5"/>
  <c r="Q19" i="5"/>
  <c r="R19" i="5"/>
  <c r="S19" i="5"/>
  <c r="T19" i="5"/>
  <c r="U19" i="5"/>
  <c r="M20" i="5"/>
  <c r="N20" i="5"/>
  <c r="O20" i="5"/>
  <c r="P20" i="5"/>
  <c r="Q20" i="5"/>
  <c r="R20" i="5"/>
  <c r="S20" i="5"/>
  <c r="T20" i="5"/>
  <c r="U20" i="5"/>
  <c r="M21" i="5"/>
  <c r="N21" i="5"/>
  <c r="O21" i="5"/>
  <c r="P21" i="5"/>
  <c r="Q21" i="5"/>
  <c r="R21" i="5"/>
  <c r="S21" i="5"/>
  <c r="T21" i="5"/>
  <c r="U21" i="5"/>
  <c r="M22" i="5"/>
  <c r="N22" i="5"/>
  <c r="O22" i="5"/>
  <c r="P22" i="5"/>
  <c r="Q22" i="5"/>
  <c r="R22" i="5"/>
  <c r="S22" i="5"/>
  <c r="T22" i="5"/>
  <c r="U22" i="5"/>
  <c r="M23" i="5"/>
  <c r="N23" i="5"/>
  <c r="O23" i="5"/>
  <c r="P23" i="5"/>
  <c r="Q23" i="5"/>
  <c r="R23" i="5"/>
  <c r="S23" i="5"/>
  <c r="T23" i="5"/>
  <c r="U23" i="5"/>
  <c r="M24" i="5"/>
  <c r="N24" i="5"/>
  <c r="O24" i="5"/>
  <c r="P24" i="5"/>
  <c r="Q24" i="5"/>
  <c r="R24" i="5"/>
  <c r="S24" i="5"/>
  <c r="T24" i="5"/>
  <c r="U24" i="5"/>
  <c r="M25" i="5"/>
  <c r="N25" i="5"/>
  <c r="O25" i="5"/>
  <c r="P25" i="5"/>
  <c r="Q25" i="5"/>
  <c r="R25" i="5"/>
  <c r="S25" i="5"/>
  <c r="T25" i="5"/>
  <c r="U25" i="5"/>
  <c r="M26" i="5"/>
  <c r="N26" i="5"/>
  <c r="O26" i="5"/>
  <c r="P26" i="5"/>
  <c r="Q26" i="5"/>
  <c r="R26" i="5"/>
  <c r="S26" i="5"/>
  <c r="T26" i="5"/>
  <c r="U26" i="5"/>
  <c r="M27" i="5"/>
  <c r="N27" i="5"/>
  <c r="O27" i="5"/>
  <c r="P27" i="5"/>
  <c r="Q27" i="5"/>
  <c r="R27" i="5"/>
  <c r="S27" i="5"/>
  <c r="T27" i="5"/>
  <c r="U27" i="5"/>
  <c r="M28" i="5"/>
  <c r="N28" i="5"/>
  <c r="O28" i="5"/>
  <c r="P28" i="5"/>
  <c r="Q28" i="5"/>
  <c r="R28" i="5"/>
  <c r="S28" i="5"/>
  <c r="T28" i="5"/>
  <c r="U28" i="5"/>
  <c r="M29" i="5"/>
  <c r="N29" i="5"/>
  <c r="O29" i="5"/>
  <c r="P29" i="5"/>
  <c r="Q29" i="5"/>
  <c r="R29" i="5"/>
  <c r="S29" i="5"/>
  <c r="T29" i="5"/>
  <c r="U29" i="5"/>
  <c r="M30" i="5"/>
  <c r="N30" i="5"/>
  <c r="O30" i="5"/>
  <c r="P30" i="5"/>
  <c r="Q30" i="5"/>
  <c r="R30" i="5"/>
  <c r="S30" i="5"/>
  <c r="T30" i="5"/>
  <c r="U30" i="5"/>
  <c r="M31" i="5"/>
  <c r="N31" i="5"/>
  <c r="O31" i="5"/>
  <c r="P31" i="5"/>
  <c r="Q31" i="5"/>
  <c r="R31" i="5"/>
  <c r="S31" i="5"/>
  <c r="T31" i="5"/>
  <c r="U31" i="5"/>
  <c r="M32" i="5"/>
  <c r="N32" i="5"/>
  <c r="O32" i="5"/>
  <c r="P32" i="5"/>
  <c r="Q32" i="5"/>
  <c r="R32" i="5"/>
  <c r="S32" i="5"/>
  <c r="T32" i="5"/>
  <c r="U32" i="5"/>
  <c r="M33" i="5"/>
  <c r="N33" i="5"/>
  <c r="O33" i="5"/>
  <c r="P33" i="5"/>
  <c r="Q33" i="5"/>
  <c r="R33" i="5"/>
  <c r="S33" i="5"/>
  <c r="T33" i="5"/>
  <c r="U33" i="5"/>
  <c r="M34" i="5"/>
  <c r="N34" i="5"/>
  <c r="O34" i="5"/>
  <c r="P34" i="5"/>
  <c r="Q34" i="5"/>
  <c r="R34" i="5"/>
  <c r="S34" i="5"/>
  <c r="T34" i="5"/>
  <c r="U34" i="5"/>
  <c r="M35" i="5"/>
  <c r="N35" i="5"/>
  <c r="O35" i="5"/>
  <c r="P35" i="5"/>
  <c r="Q35" i="5"/>
  <c r="R35" i="5"/>
  <c r="S35" i="5"/>
  <c r="T35" i="5"/>
  <c r="U35" i="5"/>
  <c r="M36" i="5"/>
  <c r="N36" i="5"/>
  <c r="O36" i="5"/>
  <c r="P36" i="5"/>
  <c r="Q36" i="5"/>
  <c r="R36" i="5"/>
  <c r="S36" i="5"/>
  <c r="T36" i="5"/>
  <c r="U36" i="5"/>
  <c r="M37" i="5"/>
  <c r="N37" i="5"/>
  <c r="O37" i="5"/>
  <c r="P37" i="5"/>
  <c r="Q37" i="5"/>
  <c r="R37" i="5"/>
  <c r="S37" i="5"/>
  <c r="T37" i="5"/>
  <c r="U37" i="5"/>
  <c r="M38" i="5"/>
  <c r="N38" i="5"/>
  <c r="O38" i="5"/>
  <c r="P38" i="5"/>
  <c r="Q38" i="5"/>
  <c r="R38" i="5"/>
  <c r="S38" i="5"/>
  <c r="T38" i="5"/>
  <c r="U38" i="5"/>
  <c r="M39" i="5"/>
  <c r="N39" i="5"/>
  <c r="O39" i="5"/>
  <c r="P39" i="5"/>
  <c r="Q39" i="5"/>
  <c r="R39" i="5"/>
  <c r="S39" i="5"/>
  <c r="T39" i="5"/>
  <c r="U39" i="5"/>
  <c r="M40" i="5"/>
  <c r="N40" i="5"/>
  <c r="O40" i="5"/>
  <c r="P40" i="5"/>
  <c r="Q40" i="5"/>
  <c r="R40" i="5"/>
  <c r="S40" i="5"/>
  <c r="T40" i="5"/>
  <c r="U40" i="5"/>
  <c r="M41" i="5"/>
  <c r="N41" i="5"/>
  <c r="O41" i="5"/>
  <c r="P41" i="5"/>
  <c r="Q41" i="5"/>
  <c r="R41" i="5"/>
  <c r="S41" i="5"/>
  <c r="T41" i="5"/>
  <c r="U41" i="5"/>
  <c r="CI19" i="5"/>
  <c r="CI18" i="5"/>
  <c r="CI17" i="5"/>
  <c r="CI16" i="5"/>
  <c r="CI15" i="5"/>
  <c r="CI13" i="5"/>
  <c r="CI12" i="5"/>
  <c r="CI11" i="5"/>
  <c r="CI10" i="5"/>
  <c r="CI9" i="5"/>
  <c r="CI7" i="5"/>
  <c r="CI6" i="5"/>
  <c r="CI5" i="5"/>
  <c r="CI4" i="5"/>
  <c r="CI3" i="5"/>
  <c r="CD25" i="5"/>
  <c r="CD24" i="5"/>
  <c r="CD23" i="5"/>
  <c r="CD22" i="5"/>
  <c r="CD21" i="5"/>
  <c r="CD19" i="5"/>
  <c r="CD18" i="5"/>
  <c r="CD17" i="5"/>
  <c r="CD16" i="5"/>
  <c r="CD15" i="5"/>
  <c r="CD13" i="5"/>
  <c r="CD12" i="5"/>
  <c r="CD11" i="5"/>
  <c r="CD10" i="5"/>
  <c r="CD9" i="5"/>
  <c r="CD7" i="5"/>
  <c r="CD6" i="5"/>
  <c r="CD5" i="5"/>
  <c r="CD4" i="5"/>
  <c r="CD3" i="5"/>
  <c r="BT25" i="5"/>
  <c r="BT24" i="5"/>
  <c r="BT23" i="5"/>
  <c r="BT22" i="5"/>
  <c r="BT21" i="5"/>
  <c r="BT19" i="5"/>
  <c r="BT18" i="5"/>
  <c r="BT17" i="5"/>
  <c r="BT16" i="5"/>
  <c r="BT15" i="5"/>
  <c r="BT13" i="5"/>
  <c r="BT12" i="5"/>
  <c r="BT11" i="5"/>
  <c r="BT10" i="5"/>
  <c r="BT9" i="5"/>
  <c r="BT7" i="5"/>
  <c r="BT6" i="5"/>
  <c r="BT5" i="5"/>
  <c r="BT4" i="5"/>
  <c r="BT3" i="5"/>
  <c r="BJ25" i="5"/>
  <c r="BJ24" i="5"/>
  <c r="BJ23" i="5"/>
  <c r="BJ22" i="5"/>
  <c r="BJ21" i="5"/>
  <c r="BJ19" i="5"/>
  <c r="BJ18" i="5"/>
  <c r="BJ17" i="5"/>
  <c r="BJ16" i="5"/>
  <c r="BJ15" i="5"/>
  <c r="BJ13" i="5"/>
  <c r="BJ12" i="5"/>
  <c r="BJ11" i="5"/>
  <c r="BJ10" i="5"/>
  <c r="BJ9" i="5"/>
  <c r="BJ7" i="5"/>
  <c r="BJ6" i="5"/>
  <c r="BJ5" i="5"/>
  <c r="BJ4" i="5"/>
  <c r="BJ3" i="5"/>
  <c r="AZ25" i="5"/>
  <c r="AZ24" i="5"/>
  <c r="AZ23" i="5"/>
  <c r="AZ22" i="5"/>
  <c r="AZ21" i="5"/>
  <c r="AZ19" i="5"/>
  <c r="AZ18" i="5"/>
  <c r="AZ17" i="5"/>
  <c r="AZ16" i="5"/>
  <c r="AZ15" i="5"/>
  <c r="AZ13" i="5"/>
  <c r="AZ12" i="5"/>
  <c r="AZ11" i="5"/>
  <c r="AZ10" i="5"/>
  <c r="AZ9" i="5"/>
  <c r="AZ7" i="5"/>
  <c r="AZ6" i="5"/>
  <c r="AZ5" i="5"/>
  <c r="AZ4" i="5"/>
  <c r="AZ3" i="5"/>
  <c r="AP25" i="5"/>
  <c r="AP24" i="5"/>
  <c r="AP23" i="5"/>
  <c r="AP22" i="5"/>
  <c r="AP21" i="5"/>
  <c r="AP19" i="5"/>
  <c r="AP18" i="5"/>
  <c r="AP17" i="5"/>
  <c r="AP16" i="5"/>
  <c r="AP15" i="5"/>
  <c r="AP13" i="5"/>
  <c r="AP12" i="5"/>
  <c r="AP11" i="5"/>
  <c r="AP10" i="5"/>
  <c r="AP9" i="5"/>
  <c r="AP7" i="5"/>
  <c r="AP6" i="5"/>
  <c r="AP5" i="5"/>
  <c r="AP4" i="5"/>
  <c r="AP3" i="5"/>
  <c r="AF25" i="5"/>
  <c r="AF24" i="5"/>
  <c r="AF23" i="5"/>
  <c r="AF22" i="5"/>
  <c r="AF21" i="5"/>
  <c r="AF19" i="5"/>
  <c r="AF18" i="5"/>
  <c r="AF17" i="5"/>
  <c r="AF16" i="5"/>
  <c r="AF15" i="5"/>
  <c r="AF13" i="5"/>
  <c r="AF12" i="5"/>
  <c r="AF11" i="5"/>
  <c r="AF10" i="5"/>
  <c r="AF9" i="5"/>
  <c r="AF7" i="5"/>
  <c r="AF6" i="5"/>
  <c r="AF5" i="5"/>
  <c r="AF4" i="5"/>
  <c r="AF3" i="5"/>
  <c r="V25" i="5"/>
  <c r="V24" i="5"/>
  <c r="V23" i="5"/>
  <c r="V22" i="5"/>
  <c r="V21" i="5"/>
  <c r="V19" i="5"/>
  <c r="V18" i="5"/>
  <c r="V17" i="5"/>
  <c r="V16" i="5"/>
  <c r="V15" i="5"/>
  <c r="V13" i="5"/>
  <c r="V12" i="5"/>
  <c r="V11" i="5"/>
  <c r="V10" i="5"/>
  <c r="V9" i="5"/>
  <c r="V7" i="5"/>
  <c r="V6" i="5"/>
  <c r="V5" i="5"/>
  <c r="V4" i="5"/>
  <c r="V3" i="5"/>
  <c r="L25" i="5"/>
  <c r="L24" i="5"/>
  <c r="L23" i="5"/>
  <c r="L22" i="5"/>
  <c r="L21" i="5"/>
  <c r="L19" i="5"/>
  <c r="L18" i="5"/>
  <c r="L17" i="5"/>
  <c r="L16" i="5"/>
  <c r="L15" i="5"/>
  <c r="L13" i="5"/>
  <c r="L12" i="5"/>
  <c r="L11" i="5"/>
  <c r="L10" i="5"/>
  <c r="L9" i="5"/>
  <c r="L7" i="5"/>
  <c r="L6" i="5"/>
  <c r="L5" i="5"/>
  <c r="L4" i="5"/>
  <c r="L3" i="5"/>
  <c r="B7" i="5"/>
  <c r="B6" i="5"/>
  <c r="B5" i="5"/>
  <c r="B4" i="5"/>
  <c r="B3" i="5"/>
  <c r="B25" i="5"/>
  <c r="B24" i="5"/>
  <c r="G24" i="5" s="1"/>
  <c r="B23" i="5"/>
  <c r="H23" i="5" s="1"/>
  <c r="B22" i="5"/>
  <c r="B21" i="5"/>
  <c r="B19" i="5"/>
  <c r="B18" i="5"/>
  <c r="E18" i="5" s="1"/>
  <c r="B17" i="5"/>
  <c r="B16" i="5"/>
  <c r="B15" i="5"/>
  <c r="B13" i="5"/>
  <c r="B12" i="5"/>
  <c r="I12" i="5" s="1"/>
  <c r="B11" i="5"/>
  <c r="B10" i="5"/>
  <c r="B9" i="5"/>
  <c r="H10" i="5"/>
  <c r="G9" i="5"/>
  <c r="C8" i="5"/>
  <c r="D8" i="5"/>
  <c r="E8" i="5"/>
  <c r="F8" i="5"/>
  <c r="G8" i="5"/>
  <c r="H8" i="5"/>
  <c r="I8" i="5"/>
  <c r="J8" i="5"/>
  <c r="K8" i="5"/>
  <c r="C9" i="5"/>
  <c r="D9" i="5"/>
  <c r="E9" i="5"/>
  <c r="F9" i="5"/>
  <c r="H9" i="5"/>
  <c r="I9" i="5"/>
  <c r="J9" i="5"/>
  <c r="K9" i="5"/>
  <c r="G10" i="5"/>
  <c r="I10" i="5"/>
  <c r="J10" i="5"/>
  <c r="I11" i="5"/>
  <c r="C12" i="5"/>
  <c r="H12" i="5"/>
  <c r="J12" i="5"/>
  <c r="K12" i="5"/>
  <c r="G13" i="5"/>
  <c r="C14" i="5"/>
  <c r="D14" i="5"/>
  <c r="E14" i="5"/>
  <c r="F14" i="5"/>
  <c r="G14" i="5"/>
  <c r="H14" i="5"/>
  <c r="I14" i="5"/>
  <c r="J14" i="5"/>
  <c r="K14" i="5"/>
  <c r="C15" i="5"/>
  <c r="D15" i="5"/>
  <c r="E15" i="5"/>
  <c r="F15" i="5"/>
  <c r="G15" i="5"/>
  <c r="H15" i="5"/>
  <c r="I15" i="5"/>
  <c r="J15" i="5"/>
  <c r="K15" i="5"/>
  <c r="C16" i="5"/>
  <c r="D16" i="5"/>
  <c r="E16" i="5"/>
  <c r="F16" i="5"/>
  <c r="G16" i="5"/>
  <c r="H16" i="5"/>
  <c r="I16" i="5"/>
  <c r="J16" i="5"/>
  <c r="K16" i="5"/>
  <c r="D18" i="5"/>
  <c r="F18" i="5"/>
  <c r="C19" i="5"/>
  <c r="D19" i="5"/>
  <c r="E19" i="5"/>
  <c r="F19" i="5"/>
  <c r="G19" i="5"/>
  <c r="H19" i="5"/>
  <c r="I19" i="5"/>
  <c r="J19" i="5"/>
  <c r="K19" i="5"/>
  <c r="C20" i="5"/>
  <c r="D20" i="5"/>
  <c r="E20" i="5"/>
  <c r="F20" i="5"/>
  <c r="G20" i="5"/>
  <c r="H20" i="5"/>
  <c r="I20" i="5"/>
  <c r="J20" i="5"/>
  <c r="K20" i="5"/>
  <c r="C21" i="5"/>
  <c r="D21" i="5"/>
  <c r="E21" i="5"/>
  <c r="F21" i="5"/>
  <c r="G21" i="5"/>
  <c r="H21" i="5"/>
  <c r="I21" i="5"/>
  <c r="J21" i="5"/>
  <c r="K21" i="5"/>
  <c r="C22" i="5"/>
  <c r="D22" i="5"/>
  <c r="E22" i="5"/>
  <c r="F22" i="5"/>
  <c r="G22" i="5"/>
  <c r="H22" i="5"/>
  <c r="I22" i="5"/>
  <c r="J22" i="5"/>
  <c r="K22" i="5"/>
  <c r="G23" i="5"/>
  <c r="I23" i="5"/>
  <c r="J23" i="5"/>
  <c r="F24" i="5"/>
  <c r="H24" i="5"/>
  <c r="I24" i="5"/>
  <c r="C25" i="5"/>
  <c r="D25" i="5"/>
  <c r="E25" i="5"/>
  <c r="F25" i="5"/>
  <c r="G25" i="5"/>
  <c r="H25" i="5"/>
  <c r="I25" i="5"/>
  <c r="J25" i="5"/>
  <c r="K25" i="5"/>
  <c r="C26" i="5"/>
  <c r="D26" i="5"/>
  <c r="E26" i="5"/>
  <c r="F26" i="5"/>
  <c r="G26" i="5"/>
  <c r="H26" i="5"/>
  <c r="I26" i="5"/>
  <c r="J26" i="5"/>
  <c r="K26" i="5"/>
  <c r="C27" i="5"/>
  <c r="D27" i="5"/>
  <c r="E27" i="5"/>
  <c r="F27" i="5"/>
  <c r="G27" i="5"/>
  <c r="H27" i="5"/>
  <c r="I27" i="5"/>
  <c r="J27" i="5"/>
  <c r="K27" i="5"/>
  <c r="C28" i="5"/>
  <c r="D28" i="5"/>
  <c r="E28" i="5"/>
  <c r="F28" i="5"/>
  <c r="G28" i="5"/>
  <c r="H28" i="5"/>
  <c r="I28" i="5"/>
  <c r="J28" i="5"/>
  <c r="K28" i="5"/>
  <c r="C29" i="5"/>
  <c r="D29" i="5"/>
  <c r="E29" i="5"/>
  <c r="F29" i="5"/>
  <c r="G29" i="5"/>
  <c r="H29" i="5"/>
  <c r="I29" i="5"/>
  <c r="J29" i="5"/>
  <c r="K29" i="5"/>
  <c r="C30" i="5"/>
  <c r="D30" i="5"/>
  <c r="E30" i="5"/>
  <c r="F30" i="5"/>
  <c r="G30" i="5"/>
  <c r="H30" i="5"/>
  <c r="I30" i="5"/>
  <c r="J30" i="5"/>
  <c r="K30" i="5"/>
  <c r="C31" i="5"/>
  <c r="D31" i="5"/>
  <c r="E31" i="5"/>
  <c r="F31" i="5"/>
  <c r="G31" i="5"/>
  <c r="H31" i="5"/>
  <c r="I31" i="5"/>
  <c r="J31" i="5"/>
  <c r="K31" i="5"/>
  <c r="C32" i="5"/>
  <c r="D32" i="5"/>
  <c r="E32" i="5"/>
  <c r="F32" i="5"/>
  <c r="G32" i="5"/>
  <c r="H32" i="5"/>
  <c r="I32" i="5"/>
  <c r="J32" i="5"/>
  <c r="K32" i="5"/>
  <c r="C33" i="5"/>
  <c r="D33" i="5"/>
  <c r="E33" i="5"/>
  <c r="F33" i="5"/>
  <c r="G33" i="5"/>
  <c r="H33" i="5"/>
  <c r="I33" i="5"/>
  <c r="J33" i="5"/>
  <c r="K33" i="5"/>
  <c r="C34" i="5"/>
  <c r="D34" i="5"/>
  <c r="E34" i="5"/>
  <c r="F34" i="5"/>
  <c r="G34" i="5"/>
  <c r="H34" i="5"/>
  <c r="I34" i="5"/>
  <c r="J34" i="5"/>
  <c r="K34" i="5"/>
  <c r="C35" i="5"/>
  <c r="D35" i="5"/>
  <c r="E35" i="5"/>
  <c r="F35" i="5"/>
  <c r="G35" i="5"/>
  <c r="H35" i="5"/>
  <c r="I35" i="5"/>
  <c r="J35" i="5"/>
  <c r="K35" i="5"/>
  <c r="C36" i="5"/>
  <c r="D36" i="5"/>
  <c r="E36" i="5"/>
  <c r="F36" i="5"/>
  <c r="G36" i="5"/>
  <c r="H36" i="5"/>
  <c r="I36" i="5"/>
  <c r="J36" i="5"/>
  <c r="K36" i="5"/>
  <c r="C37" i="5"/>
  <c r="D37" i="5"/>
  <c r="E37" i="5"/>
  <c r="F37" i="5"/>
  <c r="G37" i="5"/>
  <c r="H37" i="5"/>
  <c r="I37" i="5"/>
  <c r="J37" i="5"/>
  <c r="K37" i="5"/>
  <c r="C38" i="5"/>
  <c r="D38" i="5"/>
  <c r="E38" i="5"/>
  <c r="F38" i="5"/>
  <c r="G38" i="5"/>
  <c r="H38" i="5"/>
  <c r="I38" i="5"/>
  <c r="J38" i="5"/>
  <c r="K38" i="5"/>
  <c r="C39" i="5"/>
  <c r="D39" i="5"/>
  <c r="E39" i="5"/>
  <c r="F39" i="5"/>
  <c r="G39" i="5"/>
  <c r="H39" i="5"/>
  <c r="I39" i="5"/>
  <c r="J39" i="5"/>
  <c r="K39" i="5"/>
  <c r="C40" i="5"/>
  <c r="D40" i="5"/>
  <c r="E40" i="5"/>
  <c r="F40" i="5"/>
  <c r="G40" i="5"/>
  <c r="H40" i="5"/>
  <c r="I40" i="5"/>
  <c r="J40" i="5"/>
  <c r="K40" i="5"/>
  <c r="C41" i="5"/>
  <c r="D41" i="5"/>
  <c r="E41" i="5"/>
  <c r="F41" i="5"/>
  <c r="G41" i="5"/>
  <c r="H41" i="5"/>
  <c r="I41" i="5"/>
  <c r="J41" i="5"/>
  <c r="K41" i="5"/>
  <c r="K2" i="5"/>
  <c r="J2" i="5"/>
  <c r="I2" i="5"/>
  <c r="H2" i="5"/>
  <c r="G2" i="5"/>
  <c r="F2" i="5"/>
  <c r="E2" i="5"/>
  <c r="D2" i="5"/>
  <c r="C2" i="5"/>
  <c r="CF23" i="5" l="1"/>
  <c r="CE23" i="5"/>
  <c r="CH24" i="5"/>
  <c r="G17" i="5"/>
  <c r="G18" i="5"/>
  <c r="F17" i="5"/>
  <c r="H17" i="5"/>
  <c r="F13" i="5"/>
  <c r="E13" i="5"/>
  <c r="F11" i="5"/>
  <c r="D13" i="5"/>
  <c r="K13" i="5"/>
  <c r="C13" i="5"/>
  <c r="J13" i="5"/>
  <c r="G11" i="5"/>
  <c r="I13" i="5"/>
  <c r="H13" i="5"/>
  <c r="E24" i="5"/>
  <c r="F23" i="5"/>
  <c r="D24" i="5"/>
  <c r="E23" i="5"/>
  <c r="K24" i="5"/>
  <c r="C24" i="5"/>
  <c r="D23" i="5"/>
  <c r="J24" i="5"/>
  <c r="K23" i="5"/>
  <c r="C23" i="5"/>
  <c r="E17" i="5"/>
  <c r="K18" i="5"/>
  <c r="C18" i="5"/>
  <c r="D17" i="5"/>
  <c r="J18" i="5"/>
  <c r="K17" i="5"/>
  <c r="C17" i="5"/>
  <c r="I18" i="5"/>
  <c r="J17" i="5"/>
  <c r="H18" i="5"/>
  <c r="I17" i="5"/>
  <c r="G12" i="5"/>
  <c r="F12" i="5"/>
  <c r="E12" i="5"/>
  <c r="D12" i="5"/>
  <c r="H11" i="5"/>
  <c r="E11" i="5"/>
  <c r="F10" i="5"/>
  <c r="D11" i="5"/>
  <c r="E10" i="5"/>
  <c r="C11" i="5"/>
  <c r="K11" i="5"/>
  <c r="D10" i="5"/>
  <c r="J11" i="5"/>
  <c r="K10" i="5"/>
  <c r="C10" i="5"/>
  <c r="B3" i="4" l="1"/>
  <c r="B4" i="4" s="1"/>
  <c r="B6" i="4"/>
  <c r="E12" i="4" l="1"/>
  <c r="E5" i="4" l="1"/>
  <c r="E6" i="4" s="1"/>
  <c r="E9" i="4"/>
  <c r="E8" i="4" l="1"/>
  <c r="E11" i="4" s="1"/>
  <c r="E13" i="4" s="1"/>
  <c r="M37" i="4" s="1"/>
  <c r="M63" i="4" l="1"/>
  <c r="M55" i="4"/>
  <c r="M60" i="4"/>
  <c r="M33" i="4"/>
  <c r="M43" i="4"/>
  <c r="M58" i="4"/>
  <c r="M65" i="4"/>
  <c r="M35" i="4"/>
  <c r="M26" i="4"/>
  <c r="M48" i="4"/>
  <c r="M29" i="4"/>
  <c r="M40" i="4"/>
  <c r="M21" i="4"/>
  <c r="M68" i="4"/>
  <c r="M54" i="4"/>
  <c r="M36" i="4"/>
  <c r="M42" i="4"/>
  <c r="M66" i="4"/>
  <c r="M31" i="4"/>
  <c r="M46" i="4"/>
  <c r="M61" i="4"/>
  <c r="M52" i="4"/>
  <c r="M27" i="4"/>
  <c r="M32" i="4"/>
  <c r="M47" i="4"/>
  <c r="M62" i="4"/>
  <c r="M49" i="4"/>
  <c r="M44" i="4"/>
  <c r="M24" i="4"/>
  <c r="M39" i="4"/>
  <c r="M20" i="4"/>
  <c r="M28" i="4"/>
  <c r="M25" i="4"/>
  <c r="M34" i="4"/>
  <c r="M23" i="4"/>
  <c r="M38" i="4"/>
  <c r="M53" i="4"/>
  <c r="M67" i="4"/>
  <c r="M64" i="4"/>
  <c r="M57" i="4"/>
  <c r="M59" i="4"/>
  <c r="M30" i="4"/>
  <c r="M45" i="4"/>
  <c r="M51" i="4"/>
  <c r="M56" i="4"/>
  <c r="M41" i="4"/>
  <c r="M50" i="4"/>
  <c r="M22" i="4"/>
  <c r="D68" i="4" l="1"/>
  <c r="E68" i="4" s="1"/>
  <c r="G68" i="4"/>
  <c r="I68" i="4" s="1"/>
  <c r="L68" i="4" s="1"/>
  <c r="N68" i="4" s="1"/>
  <c r="D62" i="4"/>
  <c r="E62" i="4" s="1"/>
  <c r="G62" i="4"/>
  <c r="I62" i="4" s="1"/>
  <c r="L62" i="4" s="1"/>
  <c r="N62" i="4" s="1"/>
  <c r="D58" i="4" l="1"/>
  <c r="E58" i="4" s="1"/>
  <c r="G58" i="4"/>
  <c r="I58" i="4" s="1"/>
  <c r="L58" i="4" s="1"/>
  <c r="N58" i="4" s="1"/>
  <c r="D64" i="4"/>
  <c r="E64" i="4" s="1"/>
  <c r="G64" i="4"/>
  <c r="I64" i="4" s="1"/>
  <c r="L64" i="4" s="1"/>
  <c r="N64" i="4" s="1"/>
  <c r="D60" i="4"/>
  <c r="E60" i="4" s="1"/>
  <c r="G60" i="4"/>
  <c r="I60" i="4" s="1"/>
  <c r="L60" i="4" s="1"/>
  <c r="N60" i="4" s="1"/>
  <c r="D66" i="4"/>
  <c r="E66" i="4" s="1"/>
  <c r="G66" i="4"/>
  <c r="I66" i="4" s="1"/>
  <c r="L66" i="4" s="1"/>
  <c r="N66" i="4" s="1"/>
  <c r="D65" i="4"/>
  <c r="E65" i="4" s="1"/>
  <c r="G65" i="4"/>
  <c r="I65" i="4" s="1"/>
  <c r="L65" i="4" s="1"/>
  <c r="N65" i="4" s="1"/>
  <c r="D56" i="4"/>
  <c r="E56" i="4" s="1"/>
  <c r="G56" i="4"/>
  <c r="I56" i="4" s="1"/>
  <c r="L56" i="4" s="1"/>
  <c r="N56" i="4" s="1"/>
  <c r="D61" i="4"/>
  <c r="E61" i="4" s="1"/>
  <c r="G61" i="4"/>
  <c r="I61" i="4" s="1"/>
  <c r="L61" i="4" s="1"/>
  <c r="N61" i="4" s="1"/>
  <c r="D67" i="4"/>
  <c r="E67" i="4" s="1"/>
  <c r="G67" i="4"/>
  <c r="I67" i="4" s="1"/>
  <c r="L67" i="4" s="1"/>
  <c r="N67" i="4" s="1"/>
  <c r="D57" i="4"/>
  <c r="E57" i="4" s="1"/>
  <c r="G57" i="4"/>
  <c r="I57" i="4" s="1"/>
  <c r="L57" i="4" s="1"/>
  <c r="N57" i="4" s="1"/>
  <c r="D63" i="4"/>
  <c r="E63" i="4" s="1"/>
  <c r="G63" i="4"/>
  <c r="I63" i="4" s="1"/>
  <c r="L63" i="4" s="1"/>
  <c r="N63" i="4" s="1"/>
  <c r="D59" i="4"/>
  <c r="E59" i="4" s="1"/>
  <c r="G59" i="4"/>
  <c r="I59" i="4" s="1"/>
  <c r="L59" i="4" s="1"/>
  <c r="N59" i="4" s="1"/>
  <c r="D53" i="4"/>
  <c r="E53" i="4" s="1"/>
  <c r="G53" i="4"/>
  <c r="O53" i="4" s="1"/>
  <c r="D54" i="4"/>
  <c r="E54" i="4" s="1"/>
  <c r="G54" i="4"/>
  <c r="I54" i="4" s="1"/>
  <c r="L54" i="4" s="1"/>
  <c r="N54" i="4" s="1"/>
  <c r="D55" i="4"/>
  <c r="E55" i="4" s="1"/>
  <c r="G55" i="4"/>
  <c r="I55" i="4" s="1"/>
  <c r="L55" i="4" s="1"/>
  <c r="N55" i="4" s="1"/>
  <c r="D20" i="4" l="1"/>
  <c r="I53" i="4"/>
  <c r="L53" i="4" s="1"/>
  <c r="N53" i="4" s="1"/>
  <c r="D50" i="4"/>
  <c r="E50" i="4" s="1"/>
  <c r="D48" i="4"/>
  <c r="E48" i="4" s="1"/>
  <c r="G48" i="4"/>
  <c r="O48" i="4" s="1"/>
  <c r="D24" i="4"/>
  <c r="E24" i="4" s="1"/>
  <c r="G24" i="4"/>
  <c r="O24" i="4" s="1"/>
  <c r="P53" i="4" l="1"/>
  <c r="R53" i="4" s="1"/>
  <c r="S53" i="4" s="1"/>
  <c r="U53" i="4"/>
  <c r="I20" i="4"/>
  <c r="L20" i="4" s="1"/>
  <c r="N20" i="4" s="1"/>
  <c r="U20" i="4"/>
  <c r="I48" i="4"/>
  <c r="L48" i="4" s="1"/>
  <c r="N48" i="4" s="1"/>
  <c r="D38" i="4"/>
  <c r="E38" i="4" s="1"/>
  <c r="G38" i="4"/>
  <c r="O38" i="4" s="1"/>
  <c r="D32" i="4"/>
  <c r="E32" i="4" s="1"/>
  <c r="G32" i="4"/>
  <c r="O32" i="4" s="1"/>
  <c r="D31" i="4"/>
  <c r="E31" i="4" s="1"/>
  <c r="G31" i="4"/>
  <c r="O31" i="4" s="1"/>
  <c r="D40" i="4"/>
  <c r="E40" i="4" s="1"/>
  <c r="G40" i="4"/>
  <c r="O40" i="4" s="1"/>
  <c r="D35" i="4"/>
  <c r="E35" i="4" s="1"/>
  <c r="G35" i="4"/>
  <c r="O35" i="4" s="1"/>
  <c r="D43" i="4"/>
  <c r="E43" i="4" s="1"/>
  <c r="G43" i="4"/>
  <c r="O43" i="4" s="1"/>
  <c r="D51" i="4"/>
  <c r="E51" i="4" s="1"/>
  <c r="D27" i="4"/>
  <c r="E27" i="4" s="1"/>
  <c r="G27" i="4"/>
  <c r="O27" i="4" s="1"/>
  <c r="D28" i="4"/>
  <c r="E28" i="4" s="1"/>
  <c r="G28" i="4"/>
  <c r="O28" i="4" s="1"/>
  <c r="D26" i="4"/>
  <c r="E26" i="4" s="1"/>
  <c r="G26" i="4"/>
  <c r="O26" i="4" s="1"/>
  <c r="I24" i="4"/>
  <c r="L24" i="4" s="1"/>
  <c r="N24" i="4" s="1"/>
  <c r="V53" i="4" l="1"/>
  <c r="P24" i="4"/>
  <c r="U24" i="4"/>
  <c r="P48" i="4"/>
  <c r="U48" i="4"/>
  <c r="P20" i="4"/>
  <c r="R20" i="4" s="1"/>
  <c r="D22" i="4"/>
  <c r="G22" i="4"/>
  <c r="O22" i="4" s="1"/>
  <c r="D21" i="4"/>
  <c r="G21" i="4"/>
  <c r="O21" i="4" s="1"/>
  <c r="D23" i="4"/>
  <c r="E23" i="4" s="1"/>
  <c r="G23" i="4"/>
  <c r="O23" i="4" s="1"/>
  <c r="I40" i="4"/>
  <c r="L40" i="4" s="1"/>
  <c r="N40" i="4" s="1"/>
  <c r="D52" i="4"/>
  <c r="E52" i="4" s="1"/>
  <c r="G52" i="4"/>
  <c r="O52" i="4" s="1"/>
  <c r="D49" i="4"/>
  <c r="E49" i="4" s="1"/>
  <c r="G49" i="4"/>
  <c r="O49" i="4" s="1"/>
  <c r="D42" i="4"/>
  <c r="E42" i="4" s="1"/>
  <c r="G42" i="4"/>
  <c r="O42" i="4" s="1"/>
  <c r="I35" i="4"/>
  <c r="L35" i="4" s="1"/>
  <c r="N35" i="4" s="1"/>
  <c r="D47" i="4"/>
  <c r="E47" i="4" s="1"/>
  <c r="G47" i="4"/>
  <c r="O47" i="4" s="1"/>
  <c r="D44" i="4"/>
  <c r="E44" i="4" s="1"/>
  <c r="G44" i="4"/>
  <c r="O44" i="4" s="1"/>
  <c r="D34" i="4"/>
  <c r="E34" i="4" s="1"/>
  <c r="G34" i="4"/>
  <c r="O34" i="4" s="1"/>
  <c r="D41" i="4"/>
  <c r="E41" i="4" s="1"/>
  <c r="G41" i="4"/>
  <c r="O41" i="4" s="1"/>
  <c r="D45" i="4"/>
  <c r="E45" i="4" s="1"/>
  <c r="G45" i="4"/>
  <c r="O45" i="4" s="1"/>
  <c r="I32" i="4"/>
  <c r="L32" i="4" s="1"/>
  <c r="N32" i="4" s="1"/>
  <c r="I38" i="4"/>
  <c r="L38" i="4" s="1"/>
  <c r="N38" i="4" s="1"/>
  <c r="D39" i="4"/>
  <c r="E39" i="4" s="1"/>
  <c r="G39" i="4"/>
  <c r="O39" i="4" s="1"/>
  <c r="D30" i="4"/>
  <c r="E30" i="4" s="1"/>
  <c r="G30" i="4"/>
  <c r="O30" i="4" s="1"/>
  <c r="D37" i="4"/>
  <c r="E37" i="4" s="1"/>
  <c r="G37" i="4"/>
  <c r="O37" i="4" s="1"/>
  <c r="D29" i="4"/>
  <c r="E29" i="4" s="1"/>
  <c r="G29" i="4"/>
  <c r="O29" i="4" s="1"/>
  <c r="I43" i="4"/>
  <c r="L43" i="4" s="1"/>
  <c r="N43" i="4" s="1"/>
  <c r="D33" i="4"/>
  <c r="E33" i="4" s="1"/>
  <c r="G33" i="4"/>
  <c r="O33" i="4" s="1"/>
  <c r="D36" i="4"/>
  <c r="E36" i="4" s="1"/>
  <c r="G36" i="4"/>
  <c r="O36" i="4" s="1"/>
  <c r="I31" i="4"/>
  <c r="L31" i="4" s="1"/>
  <c r="N31" i="4" s="1"/>
  <c r="D46" i="4"/>
  <c r="E46" i="4" s="1"/>
  <c r="G46" i="4"/>
  <c r="O46" i="4" s="1"/>
  <c r="I26" i="4"/>
  <c r="L26" i="4" s="1"/>
  <c r="N26" i="4" s="1"/>
  <c r="I27" i="4"/>
  <c r="L27" i="4" s="1"/>
  <c r="N27" i="4" s="1"/>
  <c r="I28" i="4"/>
  <c r="L28" i="4" s="1"/>
  <c r="N28" i="4" s="1"/>
  <c r="D25" i="4"/>
  <c r="E25" i="4" s="1"/>
  <c r="G25" i="4"/>
  <c r="O25" i="4" s="1"/>
  <c r="O61" i="4"/>
  <c r="U61" i="4" s="1"/>
  <c r="O58" i="4"/>
  <c r="U58" i="4" s="1"/>
  <c r="O66" i="4"/>
  <c r="U66" i="4" s="1"/>
  <c r="O64" i="4"/>
  <c r="U64" i="4" s="1"/>
  <c r="O55" i="4"/>
  <c r="U55" i="4" s="1"/>
  <c r="O59" i="4"/>
  <c r="U59" i="4" s="1"/>
  <c r="O67" i="4"/>
  <c r="U67" i="4" s="1"/>
  <c r="O57" i="4"/>
  <c r="U57" i="4" s="1"/>
  <c r="O62" i="4"/>
  <c r="U62" i="4" s="1"/>
  <c r="O65" i="4"/>
  <c r="U65" i="4" s="1"/>
  <c r="O60" i="4"/>
  <c r="U60" i="4" s="1"/>
  <c r="O54" i="4"/>
  <c r="U54" i="4" s="1"/>
  <c r="O63" i="4"/>
  <c r="U63" i="4" s="1"/>
  <c r="O68" i="4"/>
  <c r="U68" i="4" s="1"/>
  <c r="O56" i="4"/>
  <c r="U56" i="4" s="1"/>
  <c r="R48" i="4" l="1"/>
  <c r="S48" i="4" s="1"/>
  <c r="V48" i="4" s="1"/>
  <c r="R24" i="4"/>
  <c r="S24" i="4" s="1"/>
  <c r="V24" i="4" s="1"/>
  <c r="S20" i="4"/>
  <c r="V20" i="4" s="1"/>
  <c r="P28" i="4"/>
  <c r="U28" i="4"/>
  <c r="P40" i="4"/>
  <c r="U40" i="4"/>
  <c r="P31" i="4"/>
  <c r="U31" i="4"/>
  <c r="P43" i="4"/>
  <c r="U43" i="4"/>
  <c r="P32" i="4"/>
  <c r="U32" i="4"/>
  <c r="P27" i="4"/>
  <c r="U27" i="4"/>
  <c r="P35" i="4"/>
  <c r="U35" i="4"/>
  <c r="P26" i="4"/>
  <c r="U26" i="4"/>
  <c r="P38" i="4"/>
  <c r="U38" i="4"/>
  <c r="I23" i="4"/>
  <c r="L23" i="4" s="1"/>
  <c r="N23" i="4" s="1"/>
  <c r="I22" i="4"/>
  <c r="L22" i="4" s="1"/>
  <c r="N22" i="4" s="1"/>
  <c r="I21" i="4"/>
  <c r="L21" i="4" s="1"/>
  <c r="N21" i="4" s="1"/>
  <c r="I29" i="4"/>
  <c r="L29" i="4" s="1"/>
  <c r="N29" i="4" s="1"/>
  <c r="I41" i="4"/>
  <c r="L41" i="4" s="1"/>
  <c r="N41" i="4" s="1"/>
  <c r="I44" i="4"/>
  <c r="L44" i="4" s="1"/>
  <c r="N44" i="4" s="1"/>
  <c r="I46" i="4"/>
  <c r="L46" i="4" s="1"/>
  <c r="N46" i="4" s="1"/>
  <c r="I47" i="4"/>
  <c r="L47" i="4" s="1"/>
  <c r="N47" i="4" s="1"/>
  <c r="I39" i="4"/>
  <c r="L39" i="4" s="1"/>
  <c r="N39" i="4" s="1"/>
  <c r="I42" i="4"/>
  <c r="L42" i="4" s="1"/>
  <c r="N42" i="4" s="1"/>
  <c r="I45" i="4"/>
  <c r="L45" i="4" s="1"/>
  <c r="N45" i="4" s="1"/>
  <c r="I33" i="4"/>
  <c r="L33" i="4" s="1"/>
  <c r="N33" i="4" s="1"/>
  <c r="I34" i="4"/>
  <c r="L34" i="4" s="1"/>
  <c r="N34" i="4" s="1"/>
  <c r="I30" i="4"/>
  <c r="L30" i="4" s="1"/>
  <c r="N30" i="4" s="1"/>
  <c r="I49" i="4"/>
  <c r="L49" i="4" s="1"/>
  <c r="N49" i="4" s="1"/>
  <c r="I52" i="4"/>
  <c r="L52" i="4" s="1"/>
  <c r="N52" i="4" s="1"/>
  <c r="I37" i="4"/>
  <c r="L37" i="4" s="1"/>
  <c r="N37" i="4" s="1"/>
  <c r="I36" i="4"/>
  <c r="L36" i="4" s="1"/>
  <c r="N36" i="4" s="1"/>
  <c r="I25" i="4"/>
  <c r="L25" i="4" s="1"/>
  <c r="N25" i="4" s="1"/>
  <c r="P62" i="4"/>
  <c r="R62" i="4" s="1"/>
  <c r="S62" i="4" s="1"/>
  <c r="V62" i="4" s="1"/>
  <c r="P56" i="4"/>
  <c r="R56" i="4" s="1"/>
  <c r="S56" i="4" s="1"/>
  <c r="V56" i="4" s="1"/>
  <c r="P63" i="4"/>
  <c r="R63" i="4" s="1"/>
  <c r="S63" i="4" s="1"/>
  <c r="V63" i="4" s="1"/>
  <c r="P59" i="4"/>
  <c r="R59" i="4" s="1"/>
  <c r="S59" i="4" s="1"/>
  <c r="V59" i="4" s="1"/>
  <c r="P54" i="4"/>
  <c r="R54" i="4" s="1"/>
  <c r="S54" i="4" s="1"/>
  <c r="V54" i="4" s="1"/>
  <c r="P55" i="4"/>
  <c r="R55" i="4" s="1"/>
  <c r="S55" i="4" s="1"/>
  <c r="V55" i="4" s="1"/>
  <c r="P64" i="4"/>
  <c r="R64" i="4" s="1"/>
  <c r="S64" i="4" s="1"/>
  <c r="V64" i="4" s="1"/>
  <c r="P57" i="4"/>
  <c r="R57" i="4" s="1"/>
  <c r="S57" i="4" s="1"/>
  <c r="V57" i="4" s="1"/>
  <c r="P66" i="4"/>
  <c r="R66" i="4" s="1"/>
  <c r="S66" i="4" s="1"/>
  <c r="V66" i="4" s="1"/>
  <c r="P61" i="4"/>
  <c r="R61" i="4" s="1"/>
  <c r="S61" i="4" s="1"/>
  <c r="V61" i="4" s="1"/>
  <c r="P60" i="4"/>
  <c r="R60" i="4" s="1"/>
  <c r="S60" i="4" s="1"/>
  <c r="V60" i="4" s="1"/>
  <c r="P58" i="4"/>
  <c r="R58" i="4" s="1"/>
  <c r="S58" i="4" s="1"/>
  <c r="V58" i="4" s="1"/>
  <c r="P65" i="4"/>
  <c r="R65" i="4" s="1"/>
  <c r="S65" i="4" s="1"/>
  <c r="V65" i="4" s="1"/>
  <c r="P68" i="4"/>
  <c r="R68" i="4" s="1"/>
  <c r="S68" i="4" s="1"/>
  <c r="V68" i="4" s="1"/>
  <c r="P67" i="4"/>
  <c r="R67" i="4" s="1"/>
  <c r="S67" i="4" s="1"/>
  <c r="V67" i="4" s="1"/>
  <c r="G50" i="4"/>
  <c r="G51" i="4"/>
  <c r="O51" i="4" s="1"/>
  <c r="R43" i="4" l="1"/>
  <c r="S43" i="4" s="1"/>
  <c r="V43" i="4" s="1"/>
  <c r="R40" i="4"/>
  <c r="S40" i="4" s="1"/>
  <c r="V40" i="4" s="1"/>
  <c r="R38" i="4"/>
  <c r="S38" i="4" s="1"/>
  <c r="V38" i="4" s="1"/>
  <c r="R35" i="4"/>
  <c r="S35" i="4" s="1"/>
  <c r="V35" i="4" s="1"/>
  <c r="R32" i="4"/>
  <c r="S32" i="4" s="1"/>
  <c r="V32" i="4" s="1"/>
  <c r="R31" i="4"/>
  <c r="S31" i="4" s="1"/>
  <c r="V31" i="4" s="1"/>
  <c r="R28" i="4"/>
  <c r="S28" i="4" s="1"/>
  <c r="V28" i="4" s="1"/>
  <c r="R27" i="4"/>
  <c r="S27" i="4" s="1"/>
  <c r="V27" i="4" s="1"/>
  <c r="R26" i="4"/>
  <c r="S26" i="4" s="1"/>
  <c r="V26" i="4" s="1"/>
  <c r="O50" i="4"/>
  <c r="U50" i="4" s="1"/>
  <c r="P49" i="4"/>
  <c r="U49" i="4"/>
  <c r="P46" i="4"/>
  <c r="U46" i="4"/>
  <c r="P21" i="4"/>
  <c r="U21" i="4"/>
  <c r="P30" i="4"/>
  <c r="U30" i="4"/>
  <c r="P36" i="4"/>
  <c r="U36" i="4"/>
  <c r="P42" i="4"/>
  <c r="U42" i="4"/>
  <c r="P44" i="4"/>
  <c r="U44" i="4"/>
  <c r="P37" i="4"/>
  <c r="U37" i="4"/>
  <c r="P34" i="4"/>
  <c r="U34" i="4"/>
  <c r="P39" i="4"/>
  <c r="U39" i="4"/>
  <c r="P22" i="4"/>
  <c r="U22" i="4"/>
  <c r="P41" i="4"/>
  <c r="U41" i="4"/>
  <c r="P23" i="4"/>
  <c r="U23" i="4"/>
  <c r="P33" i="4"/>
  <c r="U33" i="4"/>
  <c r="P47" i="4"/>
  <c r="U47" i="4"/>
  <c r="P29" i="4"/>
  <c r="U29" i="4"/>
  <c r="P25" i="4"/>
  <c r="U25" i="4"/>
  <c r="P52" i="4"/>
  <c r="U52" i="4"/>
  <c r="P45" i="4"/>
  <c r="U45" i="4"/>
  <c r="I51" i="4"/>
  <c r="L51" i="4" s="1"/>
  <c r="N51" i="4" s="1"/>
  <c r="U51" i="4"/>
  <c r="I50" i="4"/>
  <c r="L50" i="4" s="1"/>
  <c r="N50" i="4" s="1"/>
  <c r="R52" i="4" l="1"/>
  <c r="S52" i="4" s="1"/>
  <c r="V52" i="4" s="1"/>
  <c r="R49" i="4"/>
  <c r="S49" i="4" s="1"/>
  <c r="V49" i="4" s="1"/>
  <c r="R47" i="4"/>
  <c r="S47" i="4" s="1"/>
  <c r="V47" i="4" s="1"/>
  <c r="R46" i="4"/>
  <c r="S46" i="4" s="1"/>
  <c r="V46" i="4" s="1"/>
  <c r="R45" i="4"/>
  <c r="S45" i="4" s="1"/>
  <c r="V45" i="4" s="1"/>
  <c r="R44" i="4"/>
  <c r="S44" i="4" s="1"/>
  <c r="V44" i="4" s="1"/>
  <c r="R42" i="4"/>
  <c r="S42" i="4" s="1"/>
  <c r="V42" i="4" s="1"/>
  <c r="R41" i="4"/>
  <c r="S41" i="4" s="1"/>
  <c r="V41" i="4" s="1"/>
  <c r="R39" i="4"/>
  <c r="S39" i="4" s="1"/>
  <c r="V39" i="4" s="1"/>
  <c r="R37" i="4"/>
  <c r="S37" i="4" s="1"/>
  <c r="V37" i="4" s="1"/>
  <c r="R36" i="4"/>
  <c r="S36" i="4" s="1"/>
  <c r="V36" i="4" s="1"/>
  <c r="R34" i="4"/>
  <c r="S34" i="4" s="1"/>
  <c r="V34" i="4" s="1"/>
  <c r="R33" i="4"/>
  <c r="S33" i="4" s="1"/>
  <c r="V33" i="4" s="1"/>
  <c r="R30" i="4"/>
  <c r="S30" i="4" s="1"/>
  <c r="V30" i="4" s="1"/>
  <c r="R29" i="4"/>
  <c r="S29" i="4" s="1"/>
  <c r="V29" i="4" s="1"/>
  <c r="R25" i="4"/>
  <c r="S25" i="4" s="1"/>
  <c r="V25" i="4" s="1"/>
  <c r="R23" i="4"/>
  <c r="S23" i="4" s="1"/>
  <c r="V23" i="4" s="1"/>
  <c r="R22" i="4"/>
  <c r="S22" i="4" s="1"/>
  <c r="V22" i="4" s="1"/>
  <c r="R21" i="4"/>
  <c r="S21" i="4" s="1"/>
  <c r="V21" i="4" s="1"/>
  <c r="P50" i="4"/>
  <c r="U18" i="4"/>
  <c r="P51" i="4"/>
  <c r="E7" i="5"/>
  <c r="H7" i="5"/>
  <c r="F7" i="5"/>
  <c r="I7" i="5"/>
  <c r="C7" i="5"/>
  <c r="D7" i="5"/>
  <c r="J7" i="5"/>
  <c r="K7" i="5"/>
  <c r="G7" i="5"/>
  <c r="D3" i="5"/>
  <c r="I3" i="5"/>
  <c r="F3" i="5"/>
  <c r="H3" i="5"/>
  <c r="J3" i="5"/>
  <c r="G3" i="5"/>
  <c r="E3" i="5"/>
  <c r="C3" i="5"/>
  <c r="K3" i="5"/>
  <c r="G4" i="5"/>
  <c r="F4" i="5"/>
  <c r="D4" i="5"/>
  <c r="H4" i="5"/>
  <c r="E4" i="5"/>
  <c r="J4" i="5"/>
  <c r="C4" i="5"/>
  <c r="I4" i="5"/>
  <c r="K4" i="5"/>
  <c r="D5" i="5"/>
  <c r="E5" i="5"/>
  <c r="I5" i="5"/>
  <c r="H5" i="5"/>
  <c r="F5" i="5"/>
  <c r="C5" i="5"/>
  <c r="J5" i="5"/>
  <c r="G5" i="5"/>
  <c r="K5" i="5"/>
  <c r="D6" i="5"/>
  <c r="I6" i="5"/>
  <c r="H6" i="5"/>
  <c r="C6" i="5"/>
  <c r="F6" i="5"/>
  <c r="J6" i="5"/>
  <c r="E6" i="5"/>
  <c r="K6" i="5"/>
  <c r="G6" i="5"/>
  <c r="R51" i="4" l="1"/>
  <c r="S51" i="4" s="1"/>
  <c r="V51" i="4" s="1"/>
  <c r="R50" i="4"/>
  <c r="S50" i="4" s="1"/>
  <c r="V50" i="4" l="1"/>
  <c r="V18" i="4" s="1"/>
  <c r="S18" i="4"/>
</calcChain>
</file>

<file path=xl/sharedStrings.xml><?xml version="1.0" encoding="utf-8"?>
<sst xmlns="http://schemas.openxmlformats.org/spreadsheetml/2006/main" count="75" uniqueCount="49">
  <si>
    <t>Text</t>
  </si>
  <si>
    <t>°C</t>
  </si>
  <si>
    <t>kW</t>
  </si>
  <si>
    <t>Moyenne horaire</t>
  </si>
  <si>
    <t>H</t>
  </si>
  <si>
    <t>mW.h</t>
  </si>
  <si>
    <t>Puissance</t>
  </si>
  <si>
    <t>Prestant a fournir total</t>
  </si>
  <si>
    <t>Prestant a fournir par groupe</t>
  </si>
  <si>
    <t>T.entrée</t>
  </si>
  <si>
    <t>Charge des groupes</t>
  </si>
  <si>
    <t>EER des groupes</t>
  </si>
  <si>
    <t>T.sortie</t>
  </si>
  <si>
    <t>m3/h</t>
  </si>
  <si>
    <t>kg/sec</t>
  </si>
  <si>
    <t>Groupe</t>
  </si>
  <si>
    <t>P.froid</t>
  </si>
  <si>
    <t>P.chaud</t>
  </si>
  <si>
    <t>P.absorbé</t>
  </si>
  <si>
    <t>l/sec</t>
  </si>
  <si>
    <t>Débit volumique</t>
  </si>
  <si>
    <t>Débit massique</t>
  </si>
  <si>
    <t>Cp</t>
  </si>
  <si>
    <t>kJ/(kg.K)</t>
  </si>
  <si>
    <t>DOC dry</t>
  </si>
  <si>
    <t>Te chaud</t>
  </si>
  <si>
    <t>Ts chaud</t>
  </si>
  <si>
    <t>Te froid</t>
  </si>
  <si>
    <t>Ts froid</t>
  </si>
  <si>
    <t>Rho</t>
  </si>
  <si>
    <t>kg/m3</t>
  </si>
  <si>
    <t>kj/(kg.K)</t>
  </si>
  <si>
    <t>DTLM</t>
  </si>
  <si>
    <t>KS</t>
  </si>
  <si>
    <t>Débit d'air</t>
  </si>
  <si>
    <t>P.cond.eau</t>
  </si>
  <si>
    <t>KS.base</t>
  </si>
  <si>
    <t>KS.calculé</t>
  </si>
  <si>
    <t>Puissance absorbé</t>
  </si>
  <si>
    <t>Conso élec dry</t>
  </si>
  <si>
    <t>Conso élec GF</t>
  </si>
  <si>
    <t>Conso élec total</t>
  </si>
  <si>
    <t>Conso élec</t>
  </si>
  <si>
    <t>dW</t>
  </si>
  <si>
    <t>Conso d'eau</t>
  </si>
  <si>
    <t>m3</t>
  </si>
  <si>
    <t>kgeau/kgas</t>
  </si>
  <si>
    <t>rendement moteur</t>
  </si>
  <si>
    <t>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</si>
</sst>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.0"/>
    <numFmt numFmtId="166" formatCode="_-* #,##0_-;\-* #,##0_-;_-* &quot;-&quot;??_-;_-@_-"/>
    <numFmt numFmtId="167" formatCode="0E+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/>
    </xf>
    <xf numFmtId="9" fontId="4" fillId="0" borderId="25" xfId="0" applyNumberFormat="1" applyFont="1" applyBorder="1" applyAlignment="1">
      <alignment horizontal="center" vertical="center"/>
    </xf>
    <xf numFmtId="9" fontId="4" fillId="0" borderId="11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2" fontId="3" fillId="2" borderId="13" xfId="0" applyNumberFormat="1" applyFont="1" applyFill="1" applyBorder="1" applyAlignment="1">
      <alignment horizontal="center" vertical="center"/>
    </xf>
    <xf numFmtId="9" fontId="0" fillId="0" borderId="0" xfId="1" applyFont="1"/>
    <xf numFmtId="9" fontId="0" fillId="0" borderId="0" xfId="0" applyNumberFormat="1"/>
    <xf numFmtId="0" fontId="0" fillId="0" borderId="6" xfId="0" applyBorder="1"/>
    <xf numFmtId="0" fontId="0" fillId="0" borderId="27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9" fontId="0" fillId="0" borderId="8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8" xfId="0" applyBorder="1"/>
    <xf numFmtId="0" fontId="0" fillId="0" borderId="28" xfId="0" applyFill="1" applyBorder="1" applyAlignment="1">
      <alignment horizontal="center"/>
    </xf>
    <xf numFmtId="0" fontId="0" fillId="0" borderId="7" xfId="0" applyBorder="1"/>
    <xf numFmtId="0" fontId="0" fillId="0" borderId="26" xfId="0" applyBorder="1" applyAlignment="1">
      <alignment horizontal="center"/>
    </xf>
    <xf numFmtId="0" fontId="0" fillId="0" borderId="3" xfId="0" applyBorder="1"/>
    <xf numFmtId="0" fontId="0" fillId="0" borderId="28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6" fontId="0" fillId="0" borderId="0" xfId="2" applyNumberFormat="1" applyFont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9" fontId="0" fillId="0" borderId="8" xfId="1" applyNumberFormat="1" applyFont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8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2" fontId="0" fillId="0" borderId="0" xfId="0" applyNumberFormat="1" applyFill="1"/>
    <xf numFmtId="0" fontId="0" fillId="0" borderId="0" xfId="0" applyFill="1"/>
    <xf numFmtId="165" fontId="0" fillId="0" borderId="6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1" fontId="0" fillId="0" borderId="0" xfId="0" applyNumberFormat="1" applyBorder="1"/>
    <xf numFmtId="0" fontId="0" fillId="0" borderId="4" xfId="0" applyFill="1" applyBorder="1" applyAlignment="1">
      <alignment horizontal="center"/>
    </xf>
    <xf numFmtId="167" fontId="0" fillId="0" borderId="18" xfId="0" applyNumberFormat="1" applyBorder="1" applyAlignment="1">
      <alignment horizontal="center"/>
    </xf>
    <xf numFmtId="0" fontId="0" fillId="0" borderId="32" xfId="0" applyFill="1" applyBorder="1" applyAlignment="1">
      <alignment horizontal="center"/>
    </xf>
    <xf numFmtId="167" fontId="0" fillId="0" borderId="34" xfId="0" applyNumberFormat="1" applyBorder="1" applyAlignment="1">
      <alignment horizontal="center"/>
    </xf>
    <xf numFmtId="167" fontId="0" fillId="0" borderId="20" xfId="0" applyNumberFormat="1" applyBorder="1" applyAlignment="1">
      <alignment horizont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164" fontId="0" fillId="0" borderId="0" xfId="3" applyFont="1" applyAlignment="1">
      <alignment vertical="center"/>
    </xf>
    <xf numFmtId="1" fontId="0" fillId="3" borderId="3" xfId="0" applyNumberFormat="1" applyFill="1" applyBorder="1" applyAlignment="1">
      <alignment horizontal="center"/>
    </xf>
    <xf numFmtId="1" fontId="0" fillId="3" borderId="24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13" xfId="0" applyBorder="1"/>
    <xf numFmtId="164" fontId="0" fillId="0" borderId="0" xfId="3" applyFont="1"/>
    <xf numFmtId="164" fontId="0" fillId="0" borderId="0" xfId="3" applyFont="1" applyAlignment="1">
      <alignment horizontal="center"/>
    </xf>
    <xf numFmtId="164" fontId="0" fillId="0" borderId="0" xfId="0" applyNumberFormat="1"/>
    <xf numFmtId="1" fontId="0" fillId="0" borderId="26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" fontId="0" fillId="0" borderId="8" xfId="2" applyNumberFormat="1" applyFont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1" fontId="0" fillId="0" borderId="7" xfId="2" applyNumberFormat="1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4">
    <cellStyle name="Comma" xfId="2" builtinId="3"/>
    <cellStyle name="Currency" xfId="3" builtinId="4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76198</xdr:colOff>
      <xdr:row>3</xdr:row>
      <xdr:rowOff>76201</xdr:rowOff>
    </xdr:from>
    <xdr:to>
      <xdr:col>10</xdr:col>
      <xdr:colOff>21771</xdr:colOff>
      <xdr:row>8</xdr:row>
      <xdr:rowOff>43543</xdr:rowOff>
    </xdr:to>
    <xdr:sp macro="[0]!aaMacro1" textlink="">
      <xdr:nvSpPr>
        <xdr:cNvPr id="3" name="Rectangle 2">
          <a:extLst>
            <a:ext uri="{FF2B5EF4-FFF2-40B4-BE49-F238E27FC236}">
              <a16:creationId xmlns:a16="http://schemas.microsoft.com/office/drawing/2014/main" id="{1B5289F7-FD5D-4F65-B3D1-44EFFA5B2461}"/>
            </a:ext>
          </a:extLst>
        </xdr:cNvPr>
        <xdr:cNvSpPr/>
      </xdr:nvSpPr>
      <xdr:spPr>
        <a:xfrm>
          <a:off x="10635341" y="631372"/>
          <a:ext cx="1534887" cy="8926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457C1339-34A0-44C6-8682-17ED1B003FDF}">
  <dimension ref="A1"/>
  <sheetViews>
    <sheetView showFormulas="1" workbookViewId="0"/>
  </sheetViews>
  <sheetFormatPr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3D67B-53D7-44EF-935C-CAE27437283E}">
  <sheetPr codeName="Feuil2"/>
  <dimension ref="A1:Y71"/>
  <sheetViews>
    <sheetView tabSelected="1" zoomScale="70" zoomScaleNormal="70" workbookViewId="0">
      <selection activeCell="W20" sqref="W20"/>
    </sheetView>
  </sheetViews>
  <sheetFormatPr defaultColWidth="11.42578125" defaultRowHeight="15" x14ac:dyDescent="0.25"/>
  <cols>
    <col min="1" max="1" width="17.140625" customWidth="1"/>
    <col min="2" max="2" width="16.28515625" bestFit="1" customWidth="1"/>
    <col min="3" max="3" width="21.28515625" bestFit="1" customWidth="1"/>
    <col min="4" max="4" width="30.42578125" customWidth="1"/>
    <col min="5" max="5" width="18.28515625" bestFit="1" customWidth="1"/>
    <col min="6" max="6" width="15.7109375" bestFit="1" customWidth="1"/>
    <col min="9" max="9" width="12.7109375" bestFit="1" customWidth="1"/>
    <col min="10" max="10" width="13.28515625" bestFit="1" customWidth="1"/>
    <col min="15" max="15" width="14.5703125" customWidth="1"/>
    <col min="16" max="16" width="13.7109375" bestFit="1" customWidth="1"/>
    <col min="17" max="18" width="13.85546875" customWidth="1"/>
    <col min="19" max="19" width="16.28515625" bestFit="1" customWidth="1"/>
    <col min="20" max="20" width="12.28515625" bestFit="1" customWidth="1"/>
    <col min="21" max="21" width="13" bestFit="1" customWidth="1"/>
    <col min="22" max="22" width="13.7109375" bestFit="1" customWidth="1"/>
    <col min="23" max="23" width="15.28515625" bestFit="1" customWidth="1"/>
    <col min="24" max="24" width="26.42578125" customWidth="1"/>
    <col min="25" max="25" width="14.42578125" bestFit="1" customWidth="1"/>
  </cols>
  <sheetData>
    <row r="1" spans="1:23" x14ac:dyDescent="0.25">
      <c r="A1" s="101" t="s">
        <v>15</v>
      </c>
      <c r="B1" s="102"/>
      <c r="C1" s="103"/>
      <c r="D1" s="101" t="s">
        <v>24</v>
      </c>
      <c r="E1" s="102"/>
      <c r="F1" s="103"/>
      <c r="L1" s="26"/>
    </row>
    <row r="2" spans="1:23" x14ac:dyDescent="0.25">
      <c r="A2" s="40" t="s">
        <v>16</v>
      </c>
      <c r="B2" s="1">
        <v>3600</v>
      </c>
      <c r="C2" s="1" t="s">
        <v>2</v>
      </c>
      <c r="D2" s="40" t="s">
        <v>6</v>
      </c>
      <c r="E2" s="1">
        <v>7300</v>
      </c>
      <c r="F2" s="45" t="s">
        <v>2</v>
      </c>
      <c r="M2" s="32"/>
    </row>
    <row r="3" spans="1:23" x14ac:dyDescent="0.25">
      <c r="A3" s="46" t="s">
        <v>17</v>
      </c>
      <c r="B3" s="11">
        <f>B2/4.13+B2</f>
        <v>4471.6707021791772</v>
      </c>
      <c r="C3" s="2" t="s">
        <v>2</v>
      </c>
      <c r="D3" s="46" t="s">
        <v>25</v>
      </c>
      <c r="E3" s="2">
        <v>36</v>
      </c>
      <c r="F3" s="47" t="s">
        <v>1</v>
      </c>
      <c r="M3" s="33"/>
      <c r="N3" s="64"/>
    </row>
    <row r="4" spans="1:23" x14ac:dyDescent="0.25">
      <c r="A4" s="46" t="s">
        <v>18</v>
      </c>
      <c r="B4" s="11">
        <f>B3-B2</f>
        <v>871.67070217917717</v>
      </c>
      <c r="C4" s="2" t="s">
        <v>2</v>
      </c>
      <c r="D4" s="46" t="s">
        <v>26</v>
      </c>
      <c r="E4" s="2">
        <v>30</v>
      </c>
      <c r="F4" s="47" t="s">
        <v>1</v>
      </c>
      <c r="M4" s="32"/>
    </row>
    <row r="5" spans="1:23" x14ac:dyDescent="0.25">
      <c r="A5" s="46" t="s">
        <v>20</v>
      </c>
      <c r="B5" s="23">
        <v>190</v>
      </c>
      <c r="C5" s="2" t="s">
        <v>19</v>
      </c>
      <c r="D5" s="46" t="s">
        <v>20</v>
      </c>
      <c r="E5" s="51">
        <f>474257*5</f>
        <v>2371285</v>
      </c>
      <c r="F5" s="47" t="s">
        <v>13</v>
      </c>
    </row>
    <row r="6" spans="1:23" x14ac:dyDescent="0.25">
      <c r="A6" s="46" t="s">
        <v>21</v>
      </c>
      <c r="B6" s="48">
        <f>B5/1000*1040</f>
        <v>197.6</v>
      </c>
      <c r="C6" s="2" t="s">
        <v>14</v>
      </c>
      <c r="D6" s="46" t="s">
        <v>21</v>
      </c>
      <c r="E6" s="11">
        <f>E5/3600*E10</f>
        <v>790.42833333333328</v>
      </c>
      <c r="F6" s="47" t="s">
        <v>14</v>
      </c>
    </row>
    <row r="7" spans="1:23" x14ac:dyDescent="0.25">
      <c r="A7" s="49" t="s">
        <v>22</v>
      </c>
      <c r="B7" s="50">
        <v>3.6829999999999998</v>
      </c>
      <c r="C7" s="50" t="s">
        <v>23</v>
      </c>
      <c r="D7" s="46" t="s">
        <v>27</v>
      </c>
      <c r="E7" s="2">
        <v>21.5</v>
      </c>
      <c r="F7" s="43" t="s">
        <v>1</v>
      </c>
    </row>
    <row r="8" spans="1:23" x14ac:dyDescent="0.25">
      <c r="A8" s="89" t="s">
        <v>47</v>
      </c>
      <c r="B8" s="2">
        <v>0.95</v>
      </c>
      <c r="C8" s="2"/>
      <c r="D8" s="46" t="s">
        <v>28</v>
      </c>
      <c r="E8" s="48">
        <f>E7+E2/E6/E9</f>
        <v>30.73549889616811</v>
      </c>
      <c r="F8" s="43" t="s">
        <v>1</v>
      </c>
    </row>
    <row r="9" spans="1:23" x14ac:dyDescent="0.25">
      <c r="A9" s="13"/>
      <c r="B9" s="2"/>
      <c r="C9" s="2"/>
      <c r="D9" s="46" t="s">
        <v>22</v>
      </c>
      <c r="E9" s="2">
        <f>1</f>
        <v>1</v>
      </c>
      <c r="F9" s="43" t="s">
        <v>31</v>
      </c>
    </row>
    <row r="10" spans="1:23" x14ac:dyDescent="0.25">
      <c r="A10" s="13"/>
      <c r="B10" s="2"/>
      <c r="C10" s="2"/>
      <c r="D10" s="46" t="s">
        <v>29</v>
      </c>
      <c r="E10" s="2">
        <v>1.2</v>
      </c>
      <c r="F10" s="43" t="s">
        <v>30</v>
      </c>
    </row>
    <row r="11" spans="1:23" x14ac:dyDescent="0.25">
      <c r="A11" s="13"/>
      <c r="B11" s="2"/>
      <c r="C11" s="2"/>
      <c r="D11" s="46" t="s">
        <v>32</v>
      </c>
      <c r="E11" s="48">
        <f>((E3-E8)-(E4-E7))/LN((E3-E8)/(E4-E7))</f>
        <v>6.7535701454514747</v>
      </c>
      <c r="F11" s="42"/>
    </row>
    <row r="12" spans="1:23" x14ac:dyDescent="0.25">
      <c r="A12" s="13"/>
      <c r="B12" s="2"/>
      <c r="C12" s="2"/>
      <c r="D12" s="46" t="s">
        <v>38</v>
      </c>
      <c r="E12" s="48">
        <f>50.2*5</f>
        <v>251</v>
      </c>
      <c r="F12" s="42" t="s">
        <v>2</v>
      </c>
    </row>
    <row r="13" spans="1:23" x14ac:dyDescent="0.25">
      <c r="D13" s="49" t="s">
        <v>33</v>
      </c>
      <c r="E13" s="52">
        <f>E2/E11</f>
        <v>1080.9097770186847</v>
      </c>
      <c r="F13" s="35"/>
    </row>
    <row r="14" spans="1:23" ht="15.75" thickBot="1" x14ac:dyDescent="0.3"/>
    <row r="15" spans="1:23" x14ac:dyDescent="0.25">
      <c r="A15" s="3" t="s">
        <v>0</v>
      </c>
      <c r="B15" s="34" t="s">
        <v>3</v>
      </c>
      <c r="C15" s="36" t="s">
        <v>7</v>
      </c>
      <c r="D15" s="36" t="s">
        <v>8</v>
      </c>
      <c r="E15" s="36" t="s">
        <v>10</v>
      </c>
      <c r="F15" s="36" t="s">
        <v>11</v>
      </c>
      <c r="G15" s="36" t="s">
        <v>35</v>
      </c>
      <c r="H15" s="36" t="s">
        <v>9</v>
      </c>
      <c r="I15" s="3" t="s">
        <v>12</v>
      </c>
      <c r="J15" s="36" t="s">
        <v>9</v>
      </c>
      <c r="K15" s="3" t="s">
        <v>12</v>
      </c>
      <c r="L15" s="3" t="s">
        <v>32</v>
      </c>
      <c r="M15" s="3" t="s">
        <v>36</v>
      </c>
      <c r="N15" s="3" t="s">
        <v>37</v>
      </c>
      <c r="O15" s="70" t="s">
        <v>34</v>
      </c>
      <c r="P15" s="72" t="s">
        <v>39</v>
      </c>
      <c r="Q15" s="17" t="s">
        <v>40</v>
      </c>
      <c r="R15" s="17" t="s">
        <v>42</v>
      </c>
      <c r="S15" s="25" t="s">
        <v>41</v>
      </c>
      <c r="T15" s="72" t="s">
        <v>43</v>
      </c>
      <c r="U15" s="18" t="s">
        <v>44</v>
      </c>
      <c r="V15" s="15" t="s">
        <v>48</v>
      </c>
      <c r="W15" s="16"/>
    </row>
    <row r="16" spans="1:23" ht="15.75" thickBot="1" x14ac:dyDescent="0.3">
      <c r="A16" s="4" t="s">
        <v>1</v>
      </c>
      <c r="B16" s="4" t="s">
        <v>4</v>
      </c>
      <c r="C16" s="37" t="s">
        <v>2</v>
      </c>
      <c r="D16" s="37" t="s">
        <v>2</v>
      </c>
      <c r="E16" s="44"/>
      <c r="F16" s="44"/>
      <c r="G16" s="4" t="s">
        <v>2</v>
      </c>
      <c r="H16" s="4" t="s">
        <v>1</v>
      </c>
      <c r="I16" s="4" t="s">
        <v>1</v>
      </c>
      <c r="J16" s="4" t="s">
        <v>1</v>
      </c>
      <c r="K16" s="4" t="s">
        <v>1</v>
      </c>
      <c r="L16" s="4"/>
      <c r="M16" s="4"/>
      <c r="N16" s="4"/>
      <c r="O16" s="71" t="s">
        <v>13</v>
      </c>
      <c r="P16" s="73" t="s">
        <v>2</v>
      </c>
      <c r="Q16" s="4" t="s">
        <v>2</v>
      </c>
      <c r="R16" s="4" t="s">
        <v>2</v>
      </c>
      <c r="S16" s="79" t="s">
        <v>5</v>
      </c>
      <c r="T16" s="81" t="s">
        <v>46</v>
      </c>
      <c r="U16" s="74" t="s">
        <v>45</v>
      </c>
      <c r="V16" s="90"/>
      <c r="W16" s="13"/>
    </row>
    <row r="17" spans="1:25" x14ac:dyDescent="0.25">
      <c r="B17" s="41"/>
      <c r="C17" s="41"/>
      <c r="D17" s="13"/>
      <c r="P17" s="12"/>
      <c r="Q17" s="13"/>
      <c r="R17" s="13"/>
      <c r="S17" s="13"/>
      <c r="T17" s="12"/>
      <c r="U17" s="14"/>
      <c r="X17" s="84"/>
      <c r="Y17" s="85"/>
    </row>
    <row r="18" spans="1:25" x14ac:dyDescent="0.25">
      <c r="B18" s="13"/>
      <c r="C18" s="13"/>
      <c r="D18" s="13"/>
      <c r="P18" s="12"/>
      <c r="Q18" s="13"/>
      <c r="R18" s="13"/>
      <c r="S18" s="23">
        <f>SUM(S20:S68)</f>
        <v>7693.0951898421154</v>
      </c>
      <c r="T18" s="12"/>
      <c r="U18" s="24">
        <f>SUM(U20:U68)</f>
        <v>14799.619144835719</v>
      </c>
      <c r="V18" s="93">
        <f>SUM(V20:V68)</f>
        <v>582915.52072345524</v>
      </c>
      <c r="X18" s="84"/>
      <c r="Y18" s="86"/>
    </row>
    <row r="19" spans="1:25" x14ac:dyDescent="0.25">
      <c r="B19" s="78"/>
      <c r="C19" s="13"/>
      <c r="D19" s="13"/>
      <c r="J19" s="13"/>
      <c r="P19" s="12"/>
      <c r="Q19" s="13"/>
      <c r="R19" s="13"/>
      <c r="S19" s="13"/>
      <c r="T19" s="12"/>
      <c r="U19" s="14"/>
    </row>
    <row r="20" spans="1:25" x14ac:dyDescent="0.25">
      <c r="A20" s="3">
        <v>-13</v>
      </c>
      <c r="B20" s="9">
        <v>0.94266055045871555</v>
      </c>
      <c r="C20" s="6">
        <v>3767.4450245745556</v>
      </c>
      <c r="D20" s="6">
        <f>C20/2</f>
        <v>1883.7225122872778</v>
      </c>
      <c r="E20" s="38">
        <f t="shared" ref="E20:E22" si="0">D20/$B$2</f>
        <v>0.52325625341313275</v>
      </c>
      <c r="F20" s="53">
        <v>10.524999999999999</v>
      </c>
      <c r="G20" s="58">
        <f t="shared" ref="G20:G51" si="1">C20/F20+C20</f>
        <v>4125.3970459118054</v>
      </c>
      <c r="H20" s="59">
        <v>10.5</v>
      </c>
      <c r="I20" s="66">
        <f t="shared" ref="I20:I51" si="2">H20+G20/($B$7*$B$6)</f>
        <v>16.168616729441606</v>
      </c>
      <c r="J20" s="97">
        <v>-13.000000000046896</v>
      </c>
      <c r="K20" s="61">
        <v>16.118184619249572</v>
      </c>
      <c r="L20" s="66">
        <f>IFERROR(((H20-J20)-(I20-K20))/LN((H20-J20)/(I20-K20)),0)</f>
        <v>3.8165821637462272</v>
      </c>
      <c r="M20" s="57">
        <f t="shared" ref="M20:M51" si="3">$E$13</f>
        <v>1080.9097770186847</v>
      </c>
      <c r="N20" s="57">
        <f t="shared" ref="N20:N68" si="4">IFERROR(G20/L20,0)</f>
        <v>1080.9139876769891</v>
      </c>
      <c r="O20" s="98">
        <f t="shared" ref="O20:O53" si="5">G20/(K20-J20)/$E$10*3600</f>
        <v>425033.06093930668</v>
      </c>
      <c r="P20" s="94">
        <f>O20*$E$12/$E$5</f>
        <v>44.989656787676715</v>
      </c>
      <c r="Q20" s="6">
        <f>(C20/F20)/$B$8</f>
        <v>376.79160140763162</v>
      </c>
      <c r="R20" s="87">
        <f t="shared" ref="R20:R68" si="6">Q20+P20</f>
        <v>421.78125819530834</v>
      </c>
      <c r="S20" s="75">
        <f>R20*B20/1000</f>
        <v>0.39759655302355901</v>
      </c>
      <c r="T20" s="82">
        <v>-5.248622717002327E-15</v>
      </c>
      <c r="U20" s="19">
        <f>O20*1.2*T20*B20/1000</f>
        <v>-2.5235077750997766E-12</v>
      </c>
      <c r="V20" s="92">
        <f>S20*70+U20*3</f>
        <v>27.831758711641559</v>
      </c>
      <c r="W20" s="91"/>
    </row>
    <row r="21" spans="1:25" x14ac:dyDescent="0.25">
      <c r="A21" s="5">
        <v>-12</v>
      </c>
      <c r="B21" s="11">
        <v>3.7706422018348622</v>
      </c>
      <c r="C21" s="7">
        <v>3836.4618420116904</v>
      </c>
      <c r="D21" s="7">
        <f t="shared" ref="D21:D68" si="7">C21/2</f>
        <v>1918.2309210058452</v>
      </c>
      <c r="E21" s="38">
        <f t="shared" si="0"/>
        <v>0.53284192250162365</v>
      </c>
      <c r="F21" s="54">
        <v>10.52</v>
      </c>
      <c r="G21" s="58">
        <f t="shared" si="1"/>
        <v>4201.1445266135624</v>
      </c>
      <c r="H21" s="55">
        <v>10.5</v>
      </c>
      <c r="I21" s="67">
        <f t="shared" si="2"/>
        <v>16.272699665348235</v>
      </c>
      <c r="J21" s="48">
        <v>-11.999999999954468</v>
      </c>
      <c r="K21" s="62">
        <v>16.202573238707981</v>
      </c>
      <c r="L21" s="66">
        <f t="shared" ref="L21:L68" si="8">IFERROR(((H21-J21)-(I21-K21))/LN((H21-J21)/(I21-K21)),0)</f>
        <v>3.8866724574626659</v>
      </c>
      <c r="M21" s="58">
        <f t="shared" si="3"/>
        <v>1080.9097770186847</v>
      </c>
      <c r="N21" s="57">
        <f t="shared" si="4"/>
        <v>1080.9103603641952</v>
      </c>
      <c r="O21" s="98">
        <f t="shared" si="5"/>
        <v>446889.49030235462</v>
      </c>
      <c r="P21" s="95">
        <f t="shared" ref="P21:P68" si="9">O21*$E$12/$E$5</f>
        <v>47.303155068197626</v>
      </c>
      <c r="Q21" s="7">
        <f t="shared" ref="Q21:Q68" si="10">(C21/F21)/$B$8</f>
        <v>383.8765101072334</v>
      </c>
      <c r="R21" s="87">
        <f t="shared" si="6"/>
        <v>431.17966517543101</v>
      </c>
      <c r="S21" s="76">
        <f t="shared" ref="S21:S68" si="11">R21*B21/1000</f>
        <v>1.6258242420835058</v>
      </c>
      <c r="T21" s="80">
        <v>5.5311658031520494E-15</v>
      </c>
      <c r="U21" s="20">
        <f t="shared" ref="U21:U68" si="12">O21*1.2*T21*B21/1000</f>
        <v>1.1184417964969608E-11</v>
      </c>
      <c r="V21" s="92">
        <f t="shared" ref="V21:V68" si="13">S21*70+U21*3</f>
        <v>113.80769694587896</v>
      </c>
      <c r="W21" s="91"/>
    </row>
    <row r="22" spans="1:25" x14ac:dyDescent="0.25">
      <c r="A22" s="5">
        <v>-11</v>
      </c>
      <c r="B22" s="11">
        <v>7.5412844036697244</v>
      </c>
      <c r="C22" s="7">
        <v>3905.4786594488246</v>
      </c>
      <c r="D22" s="7">
        <f t="shared" si="7"/>
        <v>1952.7393297244123</v>
      </c>
      <c r="E22" s="38">
        <f t="shared" si="0"/>
        <v>0.54242759159011456</v>
      </c>
      <c r="F22" s="54">
        <v>10.514999999999999</v>
      </c>
      <c r="G22" s="58">
        <f t="shared" si="1"/>
        <v>4276.8984083265068</v>
      </c>
      <c r="H22" s="55">
        <v>10.5</v>
      </c>
      <c r="I22" s="67">
        <f t="shared" si="2"/>
        <v>16.376791396742593</v>
      </c>
      <c r="J22" s="48">
        <v>-10.999999999955776</v>
      </c>
      <c r="K22" s="62">
        <v>16.280599656029068</v>
      </c>
      <c r="L22" s="66">
        <f t="shared" si="8"/>
        <v>3.9567331307155813</v>
      </c>
      <c r="M22" s="58">
        <f t="shared" si="3"/>
        <v>1080.9097770186847</v>
      </c>
      <c r="N22" s="57">
        <f t="shared" si="4"/>
        <v>1080.9165710786826</v>
      </c>
      <c r="O22" s="98">
        <f t="shared" si="5"/>
        <v>470323.06425730314</v>
      </c>
      <c r="P22" s="95">
        <f t="shared" si="9"/>
        <v>49.783593759747603</v>
      </c>
      <c r="Q22" s="7">
        <f t="shared" si="10"/>
        <v>390.9681567133494</v>
      </c>
      <c r="R22" s="87">
        <f t="shared" si="6"/>
        <v>440.75175047309699</v>
      </c>
      <c r="S22" s="76">
        <f t="shared" si="11"/>
        <v>3.3238343017328966</v>
      </c>
      <c r="T22" s="80">
        <v>5.8416813053518979E-15</v>
      </c>
      <c r="U22" s="20">
        <f t="shared" si="12"/>
        <v>2.4863410629368973E-11</v>
      </c>
      <c r="V22" s="92">
        <f t="shared" si="13"/>
        <v>232.66840112137734</v>
      </c>
      <c r="W22" s="91"/>
    </row>
    <row r="23" spans="1:25" x14ac:dyDescent="0.25">
      <c r="A23" s="5">
        <v>-10</v>
      </c>
      <c r="B23" s="11">
        <v>9.4266055045871546</v>
      </c>
      <c r="C23" s="7">
        <v>3974.4954768859598</v>
      </c>
      <c r="D23" s="7">
        <f t="shared" si="7"/>
        <v>1987.2477384429799</v>
      </c>
      <c r="E23" s="38">
        <f t="shared" ref="E23:E68" si="14">D23/$B$2</f>
        <v>0.55201326067860557</v>
      </c>
      <c r="F23" s="54">
        <v>10.51</v>
      </c>
      <c r="G23" s="58">
        <f t="shared" si="1"/>
        <v>4352.6587001862417</v>
      </c>
      <c r="H23" s="55">
        <v>10.5</v>
      </c>
      <c r="I23" s="67">
        <f t="shared" si="2"/>
        <v>16.480891936177713</v>
      </c>
      <c r="J23" s="48">
        <v>-10.000000000047635</v>
      </c>
      <c r="K23" s="62">
        <v>16.350615017046923</v>
      </c>
      <c r="L23" s="66">
        <f t="shared" si="8"/>
        <v>4.0268165010292289</v>
      </c>
      <c r="M23" s="58">
        <f t="shared" si="3"/>
        <v>1080.9097770186847</v>
      </c>
      <c r="N23" s="57">
        <f t="shared" si="4"/>
        <v>1080.9180649462744</v>
      </c>
      <c r="O23" s="98">
        <f t="shared" si="5"/>
        <v>495547.29907015694</v>
      </c>
      <c r="P23" s="95">
        <f t="shared" si="9"/>
        <v>52.45357351250879</v>
      </c>
      <c r="Q23" s="7">
        <f t="shared" si="10"/>
        <v>398.06655084240174</v>
      </c>
      <c r="R23" s="87">
        <f t="shared" si="6"/>
        <v>450.52012435491054</v>
      </c>
      <c r="S23" s="76">
        <f t="shared" si="11"/>
        <v>4.246875484171289</v>
      </c>
      <c r="T23" s="80">
        <v>-6.8311242079621692E-15</v>
      </c>
      <c r="U23" s="20">
        <f t="shared" si="12"/>
        <v>-3.8292513495603281E-11</v>
      </c>
      <c r="V23" s="92">
        <f t="shared" si="13"/>
        <v>297.28128389187538</v>
      </c>
      <c r="W23" s="91"/>
    </row>
    <row r="24" spans="1:25" x14ac:dyDescent="0.25">
      <c r="A24" s="5">
        <v>-9</v>
      </c>
      <c r="B24" s="11">
        <v>11.311926605504587</v>
      </c>
      <c r="C24" s="7">
        <v>4043.5122943230945</v>
      </c>
      <c r="D24" s="7">
        <f t="shared" si="7"/>
        <v>2021.7561471615472</v>
      </c>
      <c r="E24" s="38">
        <f t="shared" si="14"/>
        <v>0.56159892976709647</v>
      </c>
      <c r="F24" s="54">
        <v>10.505000000000001</v>
      </c>
      <c r="G24" s="58">
        <f t="shared" si="1"/>
        <v>4428.4254113457591</v>
      </c>
      <c r="H24" s="55">
        <v>10.5</v>
      </c>
      <c r="I24" s="67">
        <f t="shared" si="2"/>
        <v>16.585001296230519</v>
      </c>
      <c r="J24" s="48">
        <v>-9.0000000000288196</v>
      </c>
      <c r="K24" s="62">
        <v>16.410654868864906</v>
      </c>
      <c r="L24" s="66">
        <f t="shared" si="8"/>
        <v>4.0969131995845247</v>
      </c>
      <c r="M24" s="58">
        <f t="shared" si="3"/>
        <v>1080.9097770186847</v>
      </c>
      <c r="N24" s="57">
        <f t="shared" si="4"/>
        <v>1080.9175580763717</v>
      </c>
      <c r="O24" s="98">
        <f t="shared" si="5"/>
        <v>522823.05602050247</v>
      </c>
      <c r="P24" s="95">
        <f t="shared" si="9"/>
        <v>55.340706436023559</v>
      </c>
      <c r="Q24" s="7">
        <f t="shared" si="10"/>
        <v>405.17170212912089</v>
      </c>
      <c r="R24" s="87">
        <f t="shared" si="6"/>
        <v>460.51240856514443</v>
      </c>
      <c r="S24" s="76">
        <f t="shared" si="11"/>
        <v>5.209282566613056</v>
      </c>
      <c r="T24" s="80">
        <v>-4.483609664096555E-15</v>
      </c>
      <c r="U24" s="20">
        <f t="shared" si="12"/>
        <v>-3.1820012990318104E-11</v>
      </c>
      <c r="V24" s="92">
        <f t="shared" si="13"/>
        <v>364.6497796628185</v>
      </c>
      <c r="W24" s="91"/>
    </row>
    <row r="25" spans="1:25" x14ac:dyDescent="0.25">
      <c r="A25" s="5">
        <v>-8</v>
      </c>
      <c r="B25" s="11">
        <v>6.5986238532110093</v>
      </c>
      <c r="C25" s="7">
        <v>4112.5291117602283</v>
      </c>
      <c r="D25" s="7">
        <f t="shared" si="7"/>
        <v>2056.2645558801141</v>
      </c>
      <c r="E25" s="38">
        <f t="shared" si="14"/>
        <v>0.57118459885558726</v>
      </c>
      <c r="F25" s="54">
        <v>10.5</v>
      </c>
      <c r="G25" s="58">
        <f t="shared" si="1"/>
        <v>4504.1985509754877</v>
      </c>
      <c r="H25" s="55">
        <v>10.5</v>
      </c>
      <c r="I25" s="67">
        <f t="shared" si="2"/>
        <v>16.689119489501891</v>
      </c>
      <c r="J25" s="48">
        <v>-8.0000000000052864</v>
      </c>
      <c r="K25" s="62">
        <v>16.45836739219753</v>
      </c>
      <c r="L25" s="66">
        <f t="shared" si="8"/>
        <v>4.1670824112634186</v>
      </c>
      <c r="M25" s="58">
        <f t="shared" si="3"/>
        <v>1080.9097770186847</v>
      </c>
      <c r="N25" s="57">
        <f t="shared" si="4"/>
        <v>1080.8998014536166</v>
      </c>
      <c r="O25" s="98">
        <f t="shared" si="5"/>
        <v>552473.3289121415</v>
      </c>
      <c r="P25" s="95">
        <f t="shared" si="9"/>
        <v>58.479181353969487</v>
      </c>
      <c r="Q25" s="7">
        <f t="shared" si="10"/>
        <v>412.28362022658933</v>
      </c>
      <c r="R25" s="87">
        <f t="shared" si="6"/>
        <v>470.7628015805588</v>
      </c>
      <c r="S25" s="76">
        <f t="shared" si="11"/>
        <v>3.1063866517139167</v>
      </c>
      <c r="T25" s="80">
        <v>-8.8492581318266872E-16</v>
      </c>
      <c r="U25" s="20">
        <f t="shared" si="12"/>
        <v>-3.8712640916600167E-12</v>
      </c>
      <c r="V25" s="92">
        <f t="shared" si="13"/>
        <v>217.44706561996256</v>
      </c>
      <c r="W25" s="91"/>
    </row>
    <row r="26" spans="1:25" x14ac:dyDescent="0.25">
      <c r="A26" s="5">
        <v>-7</v>
      </c>
      <c r="B26" s="11">
        <v>6.5986238532110093</v>
      </c>
      <c r="C26" s="7">
        <v>4181.5459291973639</v>
      </c>
      <c r="D26" s="7">
        <f t="shared" si="7"/>
        <v>2090.7729645986819</v>
      </c>
      <c r="E26" s="38">
        <f t="shared" si="14"/>
        <v>0.58077026794407827</v>
      </c>
      <c r="F26" s="54">
        <v>10.495000000000001</v>
      </c>
      <c r="G26" s="58">
        <f t="shared" si="1"/>
        <v>4579.9781282633348</v>
      </c>
      <c r="H26" s="55">
        <v>10.5</v>
      </c>
      <c r="I26" s="67">
        <f t="shared" si="2"/>
        <v>16.793246528616731</v>
      </c>
      <c r="J26" s="48">
        <v>-6.999999999986187</v>
      </c>
      <c r="K26" s="62">
        <v>16.491025298932414</v>
      </c>
      <c r="L26" s="66">
        <f t="shared" si="8"/>
        <v>4.2371617389652618</v>
      </c>
      <c r="M26" s="58">
        <f t="shared" si="3"/>
        <v>1080.9097770186847</v>
      </c>
      <c r="N26" s="57">
        <f t="shared" si="4"/>
        <v>1080.9070813005574</v>
      </c>
      <c r="O26" s="98">
        <f t="shared" si="5"/>
        <v>584901.43405628693</v>
      </c>
      <c r="P26" s="95">
        <f t="shared" si="9"/>
        <v>61.911689209912772</v>
      </c>
      <c r="Q26" s="7">
        <f t="shared" si="10"/>
        <v>419.40231480628506</v>
      </c>
      <c r="R26" s="87">
        <f t="shared" si="6"/>
        <v>481.31400401619783</v>
      </c>
      <c r="S26" s="76">
        <f t="shared" si="11"/>
        <v>3.1760100677857825</v>
      </c>
      <c r="T26" s="80">
        <v>2.5157827210353645E-15</v>
      </c>
      <c r="U26" s="20">
        <f t="shared" si="12"/>
        <v>1.1651730601656884E-11</v>
      </c>
      <c r="V26" s="92">
        <f t="shared" si="13"/>
        <v>222.32070474503973</v>
      </c>
      <c r="W26" s="91"/>
    </row>
    <row r="27" spans="1:25" x14ac:dyDescent="0.25">
      <c r="A27" s="5">
        <v>-6</v>
      </c>
      <c r="B27" s="11">
        <v>9.4266055045871546</v>
      </c>
      <c r="C27" s="7">
        <v>4250.5627466344986</v>
      </c>
      <c r="D27" s="7">
        <f t="shared" si="7"/>
        <v>2125.2813733172493</v>
      </c>
      <c r="E27" s="38">
        <f t="shared" si="14"/>
        <v>0.59035593703256928</v>
      </c>
      <c r="F27" s="54">
        <v>10.49</v>
      </c>
      <c r="G27" s="58">
        <f t="shared" si="1"/>
        <v>4655.7641524147175</v>
      </c>
      <c r="H27" s="55">
        <v>10.5</v>
      </c>
      <c r="I27" s="67">
        <f t="shared" si="2"/>
        <v>16.897382426223999</v>
      </c>
      <c r="J27" s="48">
        <v>-5.9999999999805596</v>
      </c>
      <c r="K27" s="62">
        <v>16.50532538285626</v>
      </c>
      <c r="L27" s="66">
        <f t="shared" si="8"/>
        <v>4.3072725499487037</v>
      </c>
      <c r="M27" s="58">
        <f t="shared" si="3"/>
        <v>1080.9097770186847</v>
      </c>
      <c r="N27" s="57">
        <f t="shared" si="4"/>
        <v>1080.9077202393808</v>
      </c>
      <c r="O27" s="98">
        <f t="shared" si="5"/>
        <v>620621.66263527994</v>
      </c>
      <c r="P27" s="95">
        <f t="shared" si="9"/>
        <v>65.692667613321589</v>
      </c>
      <c r="Q27" s="7">
        <f t="shared" si="10"/>
        <v>426.52779555812538</v>
      </c>
      <c r="R27" s="87">
        <f t="shared" si="6"/>
        <v>492.22046317144697</v>
      </c>
      <c r="S27" s="76">
        <f t="shared" si="11"/>
        <v>4.6399681276024012</v>
      </c>
      <c r="T27" s="80">
        <v>3.8441472227646045E-15</v>
      </c>
      <c r="U27" s="20">
        <f t="shared" si="12"/>
        <v>2.6987553791880594E-11</v>
      </c>
      <c r="V27" s="92">
        <f t="shared" si="13"/>
        <v>324.79776893224903</v>
      </c>
      <c r="W27" s="91"/>
    </row>
    <row r="28" spans="1:25" x14ac:dyDescent="0.25">
      <c r="A28" s="5">
        <v>-5</v>
      </c>
      <c r="B28" s="11">
        <v>36.763761467889907</v>
      </c>
      <c r="C28" s="7">
        <v>4319.5795640716333</v>
      </c>
      <c r="D28" s="7">
        <f t="shared" si="7"/>
        <v>2159.7897820358166</v>
      </c>
      <c r="E28" s="38">
        <f t="shared" si="14"/>
        <v>0.59994160612106018</v>
      </c>
      <c r="F28" s="54">
        <v>10.49</v>
      </c>
      <c r="G28" s="58">
        <f t="shared" si="1"/>
        <v>4731.360266080369</v>
      </c>
      <c r="H28" s="55">
        <v>10.5</v>
      </c>
      <c r="I28" s="67">
        <f t="shared" si="2"/>
        <v>17.001257372038133</v>
      </c>
      <c r="J28" s="48">
        <v>-4.9999999999874944</v>
      </c>
      <c r="K28" s="62">
        <v>16.497218006339398</v>
      </c>
      <c r="L28" s="66">
        <f t="shared" si="8"/>
        <v>4.377180148410325</v>
      </c>
      <c r="M28" s="58">
        <f t="shared" si="3"/>
        <v>1080.9097770186847</v>
      </c>
      <c r="N28" s="57">
        <f t="shared" si="4"/>
        <v>1080.9151338673307</v>
      </c>
      <c r="O28" s="98">
        <f t="shared" si="5"/>
        <v>660275.24092017941</v>
      </c>
      <c r="P28" s="95">
        <f t="shared" si="9"/>
        <v>69.88999022511635</v>
      </c>
      <c r="Q28" s="7">
        <f t="shared" si="10"/>
        <v>433.45337053551089</v>
      </c>
      <c r="R28" s="87">
        <f t="shared" si="6"/>
        <v>503.34336076062721</v>
      </c>
      <c r="S28" s="76">
        <f t="shared" si="11"/>
        <v>18.504795251449757</v>
      </c>
      <c r="T28" s="80">
        <v>2.693158196453993E-15</v>
      </c>
      <c r="U28" s="20">
        <f t="shared" si="12"/>
        <v>7.8449117550357924E-11</v>
      </c>
      <c r="V28" s="92">
        <f t="shared" si="13"/>
        <v>1295.3356676017183</v>
      </c>
      <c r="W28" s="91"/>
    </row>
    <row r="29" spans="1:25" x14ac:dyDescent="0.25">
      <c r="A29" s="5">
        <v>-4</v>
      </c>
      <c r="B29" s="11">
        <v>54.674311926605505</v>
      </c>
      <c r="C29" s="7">
        <v>4388.5963815087671</v>
      </c>
      <c r="D29" s="7">
        <f t="shared" si="7"/>
        <v>2194.2981907543835</v>
      </c>
      <c r="E29" s="38">
        <f t="shared" si="14"/>
        <v>0.60952727520955097</v>
      </c>
      <c r="F29" s="54">
        <v>10.452</v>
      </c>
      <c r="G29" s="58">
        <f t="shared" si="1"/>
        <v>4808.4773977265977</v>
      </c>
      <c r="H29" s="55">
        <v>10.5</v>
      </c>
      <c r="I29" s="67">
        <f t="shared" si="2"/>
        <v>17.10722231497849</v>
      </c>
      <c r="J29" s="48">
        <v>-3.9999999999966462</v>
      </c>
      <c r="K29" s="62">
        <v>16.463600942548837</v>
      </c>
      <c r="L29" s="66">
        <f t="shared" si="8"/>
        <v>4.4485708248850342</v>
      </c>
      <c r="M29" s="58">
        <f t="shared" si="3"/>
        <v>1080.9097770186847</v>
      </c>
      <c r="N29" s="57">
        <f t="shared" si="4"/>
        <v>1080.9038648611074</v>
      </c>
      <c r="O29" s="98">
        <f t="shared" si="5"/>
        <v>704931.26960798725</v>
      </c>
      <c r="P29" s="95">
        <f t="shared" si="9"/>
        <v>74.616821120871094</v>
      </c>
      <c r="Q29" s="7">
        <f t="shared" si="10"/>
        <v>441.98001707140077</v>
      </c>
      <c r="R29" s="87">
        <f t="shared" si="6"/>
        <v>516.59683819227189</v>
      </c>
      <c r="S29" s="76">
        <f t="shared" si="11"/>
        <v>28.244576671622426</v>
      </c>
      <c r="T29" s="80">
        <v>7.7498771289263857E-16</v>
      </c>
      <c r="U29" s="20">
        <f t="shared" si="12"/>
        <v>3.5843149594663468E-11</v>
      </c>
      <c r="V29" s="92">
        <f t="shared" si="13"/>
        <v>1977.1203670136774</v>
      </c>
      <c r="W29" s="91"/>
    </row>
    <row r="30" spans="1:25" x14ac:dyDescent="0.25">
      <c r="A30" s="5">
        <v>-3</v>
      </c>
      <c r="B30" s="11">
        <v>83.896788990825684</v>
      </c>
      <c r="C30" s="7">
        <v>4457.6131989459027</v>
      </c>
      <c r="D30" s="7">
        <f t="shared" si="7"/>
        <v>2228.8065994729513</v>
      </c>
      <c r="E30" s="38">
        <f t="shared" si="14"/>
        <v>0.61911294429804209</v>
      </c>
      <c r="F30" s="54">
        <v>10.414</v>
      </c>
      <c r="G30" s="58">
        <f t="shared" si="1"/>
        <v>4885.6536443987452</v>
      </c>
      <c r="H30" s="55">
        <v>10.5</v>
      </c>
      <c r="I30" s="67">
        <f t="shared" si="2"/>
        <v>17.213268486566939</v>
      </c>
      <c r="J30" s="48">
        <v>-2.9999999999998295</v>
      </c>
      <c r="K30" s="62">
        <v>16.397478821587931</v>
      </c>
      <c r="L30" s="66">
        <f t="shared" si="8"/>
        <v>4.5199240060354455</v>
      </c>
      <c r="M30" s="58">
        <f t="shared" si="3"/>
        <v>1080.9097770186847</v>
      </c>
      <c r="N30" s="57">
        <f t="shared" si="4"/>
        <v>1080.9149972156483</v>
      </c>
      <c r="O30" s="98">
        <f t="shared" si="5"/>
        <v>755611.64767888666</v>
      </c>
      <c r="P30" s="95">
        <f t="shared" si="9"/>
        <v>79.981328084730663</v>
      </c>
      <c r="Q30" s="7">
        <f t="shared" si="10"/>
        <v>450.5688899503607</v>
      </c>
      <c r="R30" s="87">
        <f t="shared" si="6"/>
        <v>530.55021803509135</v>
      </c>
      <c r="S30" s="76">
        <f t="shared" si="11"/>
        <v>44.511459691526618</v>
      </c>
      <c r="T30" s="80">
        <v>2.8189256484623115E-17</v>
      </c>
      <c r="U30" s="20">
        <f t="shared" si="12"/>
        <v>2.144415068788039E-12</v>
      </c>
      <c r="V30" s="92">
        <f t="shared" si="13"/>
        <v>3115.8021784068696</v>
      </c>
      <c r="W30" s="91"/>
    </row>
    <row r="31" spans="1:25" x14ac:dyDescent="0.25">
      <c r="A31" s="5">
        <v>-2</v>
      </c>
      <c r="B31" s="11">
        <v>119.71788990825688</v>
      </c>
      <c r="C31" s="7">
        <v>4526.6300163830365</v>
      </c>
      <c r="D31" s="7">
        <f t="shared" si="7"/>
        <v>2263.3150081915182</v>
      </c>
      <c r="E31" s="38">
        <f t="shared" si="14"/>
        <v>0.62869861338653288</v>
      </c>
      <c r="F31" s="54">
        <v>10.375999999999999</v>
      </c>
      <c r="G31" s="58">
        <f t="shared" si="1"/>
        <v>4962.8896555872616</v>
      </c>
      <c r="H31" s="55">
        <v>10.5</v>
      </c>
      <c r="I31" s="67">
        <f t="shared" si="2"/>
        <v>17.319396779253928</v>
      </c>
      <c r="J31" s="48">
        <v>-2.0000000000000568</v>
      </c>
      <c r="K31" s="62">
        <v>16.292007521705234</v>
      </c>
      <c r="L31" s="66">
        <f t="shared" si="8"/>
        <v>4.5914175800296473</v>
      </c>
      <c r="M31" s="58">
        <f t="shared" si="3"/>
        <v>1080.9097770186847</v>
      </c>
      <c r="N31" s="57">
        <f t="shared" si="4"/>
        <v>1080.9057484061852</v>
      </c>
      <c r="O31" s="98">
        <f t="shared" si="5"/>
        <v>813943.95607452572</v>
      </c>
      <c r="P31" s="95">
        <f t="shared" si="9"/>
        <v>86.155790204343205</v>
      </c>
      <c r="Q31" s="7">
        <f t="shared" si="10"/>
        <v>459.22067284655247</v>
      </c>
      <c r="R31" s="87">
        <f t="shared" si="6"/>
        <v>545.37646305089572</v>
      </c>
      <c r="S31" s="76">
        <f t="shared" si="11"/>
        <v>65.291319362081666</v>
      </c>
      <c r="T31" s="80">
        <v>-1.5178830414797062E-17</v>
      </c>
      <c r="U31" s="20">
        <f t="shared" si="12"/>
        <v>-1.7748968192930447E-12</v>
      </c>
      <c r="V31" s="92">
        <f t="shared" si="13"/>
        <v>4570.3923553457107</v>
      </c>
      <c r="W31" s="91"/>
    </row>
    <row r="32" spans="1:25" x14ac:dyDescent="0.25">
      <c r="A32" s="5">
        <v>-1</v>
      </c>
      <c r="B32" s="11">
        <v>196.07339449541283</v>
      </c>
      <c r="C32" s="7">
        <v>4595.6468338201721</v>
      </c>
      <c r="D32" s="7">
        <f t="shared" si="7"/>
        <v>2297.8234169100861</v>
      </c>
      <c r="E32" s="38">
        <f t="shared" si="14"/>
        <v>0.63828428247502389</v>
      </c>
      <c r="F32" s="54">
        <v>10.337999999999999</v>
      </c>
      <c r="G32" s="58">
        <f t="shared" si="1"/>
        <v>5040.1860903320867</v>
      </c>
      <c r="H32" s="55">
        <v>10.5</v>
      </c>
      <c r="I32" s="67">
        <f t="shared" si="2"/>
        <v>17.42560809861164</v>
      </c>
      <c r="J32" s="48">
        <v>-1.0000000000030127</v>
      </c>
      <c r="K32" s="62">
        <v>16.139051275505039</v>
      </c>
      <c r="L32" s="66">
        <f t="shared" si="8"/>
        <v>4.6628688925373556</v>
      </c>
      <c r="M32" s="58">
        <f t="shared" si="3"/>
        <v>1080.9097770186847</v>
      </c>
      <c r="N32" s="57">
        <f t="shared" si="4"/>
        <v>1080.9195382693699</v>
      </c>
      <c r="O32" s="98">
        <f t="shared" si="5"/>
        <v>882228.42839636945</v>
      </c>
      <c r="P32" s="95">
        <f t="shared" si="9"/>
        <v>93.383686704672257</v>
      </c>
      <c r="Q32" s="7">
        <f t="shared" si="10"/>
        <v>467.93605948622582</v>
      </c>
      <c r="R32" s="87">
        <f t="shared" si="6"/>
        <v>561.31974619089806</v>
      </c>
      <c r="S32" s="76">
        <f t="shared" si="11"/>
        <v>110.05986803295296</v>
      </c>
      <c r="T32" s="80">
        <v>-8.9424995186604406E-16</v>
      </c>
      <c r="U32" s="20">
        <f t="shared" si="12"/>
        <v>-1.8562646199210513E-10</v>
      </c>
      <c r="V32" s="92">
        <f t="shared" si="13"/>
        <v>7704.1907623061506</v>
      </c>
      <c r="W32" s="91"/>
    </row>
    <row r="33" spans="1:23" x14ac:dyDescent="0.25">
      <c r="A33" s="5">
        <v>0</v>
      </c>
      <c r="B33" s="11">
        <v>220.58256880733944</v>
      </c>
      <c r="C33" s="7">
        <v>4664.6636512573059</v>
      </c>
      <c r="D33" s="7">
        <f t="shared" si="7"/>
        <v>2332.331825628653</v>
      </c>
      <c r="E33" s="38">
        <f t="shared" si="14"/>
        <v>0.64786995156351468</v>
      </c>
      <c r="F33" s="54">
        <v>10.299999999999999</v>
      </c>
      <c r="G33" s="58">
        <f t="shared" si="1"/>
        <v>5117.5436173987919</v>
      </c>
      <c r="H33" s="55">
        <v>10.5</v>
      </c>
      <c r="I33" s="67">
        <f t="shared" si="2"/>
        <v>17.531903363576042</v>
      </c>
      <c r="J33" s="48">
        <v>0</v>
      </c>
      <c r="K33" s="62">
        <v>15.928193776180338</v>
      </c>
      <c r="L33" s="66">
        <f t="shared" si="8"/>
        <v>4.7344471201903477</v>
      </c>
      <c r="M33" s="58">
        <f t="shared" si="3"/>
        <v>1080.9097770186847</v>
      </c>
      <c r="N33" s="57">
        <f t="shared" si="4"/>
        <v>1080.9168393865264</v>
      </c>
      <c r="O33" s="98">
        <f t="shared" si="5"/>
        <v>963865.14804681228</v>
      </c>
      <c r="P33" s="95">
        <f t="shared" si="9"/>
        <v>102.02491567219879</v>
      </c>
      <c r="Q33" s="7">
        <f t="shared" si="10"/>
        <v>476.71575383314325</v>
      </c>
      <c r="R33" s="87">
        <f t="shared" si="6"/>
        <v>578.740669505342</v>
      </c>
      <c r="S33" s="76">
        <f t="shared" si="11"/>
        <v>127.66010355276781</v>
      </c>
      <c r="T33" s="80">
        <v>0</v>
      </c>
      <c r="U33" s="20">
        <f t="shared" si="12"/>
        <v>0</v>
      </c>
      <c r="V33" s="92">
        <f t="shared" si="13"/>
        <v>8936.2072486937468</v>
      </c>
      <c r="W33" s="91"/>
    </row>
    <row r="34" spans="1:23" x14ac:dyDescent="0.25">
      <c r="A34" s="5">
        <v>1</v>
      </c>
      <c r="B34" s="11">
        <v>237.55045871559631</v>
      </c>
      <c r="C34" s="7">
        <v>4733.6804686944415</v>
      </c>
      <c r="D34" s="7">
        <f t="shared" si="7"/>
        <v>2366.8402343472208</v>
      </c>
      <c r="E34" s="38">
        <f t="shared" si="14"/>
        <v>0.6574556206520058</v>
      </c>
      <c r="F34" s="54">
        <v>10.261999999999999</v>
      </c>
      <c r="G34" s="58">
        <f t="shared" si="1"/>
        <v>5194.9629154586628</v>
      </c>
      <c r="H34" s="55">
        <v>10.5</v>
      </c>
      <c r="I34" s="67">
        <f t="shared" si="2"/>
        <v>17.638283506694322</v>
      </c>
      <c r="J34" s="48">
        <v>1.0000000000892442</v>
      </c>
      <c r="K34" s="62">
        <v>15.646355446124636</v>
      </c>
      <c r="L34" s="66">
        <f t="shared" si="8"/>
        <v>4.8061234078618025</v>
      </c>
      <c r="M34" s="58">
        <f t="shared" si="3"/>
        <v>1080.9097770186847</v>
      </c>
      <c r="N34" s="57">
        <f t="shared" si="4"/>
        <v>1080.9050194093645</v>
      </c>
      <c r="O34" s="98">
        <f t="shared" si="5"/>
        <v>1064079.6479232416</v>
      </c>
      <c r="P34" s="95">
        <f t="shared" si="9"/>
        <v>112.63259862426222</v>
      </c>
      <c r="Q34" s="7">
        <f t="shared" si="10"/>
        <v>485.56047027812804</v>
      </c>
      <c r="R34" s="87">
        <f t="shared" si="6"/>
        <v>598.19306890239022</v>
      </c>
      <c r="S34" s="76">
        <f t="shared" si="11"/>
        <v>142.1010379182531</v>
      </c>
      <c r="T34" s="80">
        <v>-2.4690319233577895E-14</v>
      </c>
      <c r="U34" s="20">
        <f t="shared" si="12"/>
        <v>-7.489243676075561E-9</v>
      </c>
      <c r="V34" s="92">
        <f t="shared" si="13"/>
        <v>9947.0726542552493</v>
      </c>
      <c r="W34" s="91"/>
    </row>
    <row r="35" spans="1:23" x14ac:dyDescent="0.25">
      <c r="A35" s="5">
        <v>2</v>
      </c>
      <c r="B35" s="11">
        <v>235.66513761467888</v>
      </c>
      <c r="C35" s="7">
        <v>4802.6972861315753</v>
      </c>
      <c r="D35" s="7">
        <f t="shared" si="7"/>
        <v>2401.3486430657877</v>
      </c>
      <c r="E35" s="38">
        <f t="shared" si="14"/>
        <v>0.66704128974049659</v>
      </c>
      <c r="F35" s="54">
        <v>10.224</v>
      </c>
      <c r="G35" s="58">
        <f t="shared" si="1"/>
        <v>5272.4446732727702</v>
      </c>
      <c r="H35" s="55">
        <v>10.5</v>
      </c>
      <c r="I35" s="67">
        <f t="shared" si="2"/>
        <v>17.744749474377805</v>
      </c>
      <c r="J35" s="48">
        <v>1.9999999999316742</v>
      </c>
      <c r="K35" s="62">
        <v>15.276635315184391</v>
      </c>
      <c r="L35" s="66">
        <f t="shared" si="8"/>
        <v>4.8777521185832011</v>
      </c>
      <c r="M35" s="58">
        <f t="shared" si="3"/>
        <v>1080.9097770186847</v>
      </c>
      <c r="N35" s="57">
        <f t="shared" si="4"/>
        <v>1080.916894728183</v>
      </c>
      <c r="O35" s="98">
        <f t="shared" si="5"/>
        <v>1191366.158988094</v>
      </c>
      <c r="P35" s="95">
        <f t="shared" si="9"/>
        <v>126.10584805538414</v>
      </c>
      <c r="Q35" s="7">
        <f t="shared" si="10"/>
        <v>494.47093383283658</v>
      </c>
      <c r="R35" s="87">
        <f t="shared" si="6"/>
        <v>620.57678188822069</v>
      </c>
      <c r="S35" s="76">
        <f t="shared" si="11"/>
        <v>146.24831270416209</v>
      </c>
      <c r="T35" s="80">
        <v>-5.8807993197351749E-14</v>
      </c>
      <c r="U35" s="20">
        <f t="shared" si="12"/>
        <v>-1.9813363466998182E-8</v>
      </c>
      <c r="V35" s="92">
        <f t="shared" si="13"/>
        <v>10237.381889231905</v>
      </c>
      <c r="W35" s="91"/>
    </row>
    <row r="36" spans="1:23" x14ac:dyDescent="0.25">
      <c r="A36" s="5">
        <v>3</v>
      </c>
      <c r="B36" s="11">
        <v>282.79816513761466</v>
      </c>
      <c r="C36" s="7">
        <v>4871.7141035687109</v>
      </c>
      <c r="D36" s="7">
        <f t="shared" si="7"/>
        <v>2435.8570517843555</v>
      </c>
      <c r="E36" s="38">
        <f t="shared" si="14"/>
        <v>0.6766269588289876</v>
      </c>
      <c r="F36" s="54">
        <v>10.186</v>
      </c>
      <c r="G36" s="58">
        <f t="shared" si="1"/>
        <v>5349.9895898801888</v>
      </c>
      <c r="H36" s="55">
        <v>10.5</v>
      </c>
      <c r="I36" s="67">
        <f t="shared" si="2"/>
        <v>17.851302227160613</v>
      </c>
      <c r="J36" s="48">
        <v>2.9999999996067004</v>
      </c>
      <c r="K36" s="62">
        <v>14.795808486974753</v>
      </c>
      <c r="L36" s="66">
        <f t="shared" si="8"/>
        <v>4.9495492365903448</v>
      </c>
      <c r="M36" s="58">
        <f t="shared" si="3"/>
        <v>1080.9097770186847</v>
      </c>
      <c r="N36" s="57">
        <f t="shared" si="4"/>
        <v>1080.9044084922973</v>
      </c>
      <c r="O36" s="98">
        <f t="shared" si="5"/>
        <v>1360650.1654234407</v>
      </c>
      <c r="P36" s="95">
        <f t="shared" si="9"/>
        <v>144.02452321053084</v>
      </c>
      <c r="Q36" s="7">
        <f t="shared" si="10"/>
        <v>503.44788032787119</v>
      </c>
      <c r="R36" s="87">
        <f t="shared" si="6"/>
        <v>647.47240353840198</v>
      </c>
      <c r="S36" s="76">
        <f t="shared" si="11"/>
        <v>183.1040076979013</v>
      </c>
      <c r="T36" s="80">
        <v>8.679862384397552E-14</v>
      </c>
      <c r="U36" s="20">
        <f t="shared" si="12"/>
        <v>4.0079025361274093E-8</v>
      </c>
      <c r="V36" s="92">
        <f t="shared" si="13"/>
        <v>12817.280538973328</v>
      </c>
      <c r="W36" s="91"/>
    </row>
    <row r="37" spans="1:23" x14ac:dyDescent="0.25">
      <c r="A37" s="5">
        <v>4</v>
      </c>
      <c r="B37" s="11">
        <v>341.24311926605503</v>
      </c>
      <c r="C37" s="7">
        <v>4940.7309210058447</v>
      </c>
      <c r="D37" s="7">
        <f t="shared" si="7"/>
        <v>2470.3654605029224</v>
      </c>
      <c r="E37" s="38">
        <f t="shared" si="14"/>
        <v>0.68621262791747839</v>
      </c>
      <c r="F37" s="54">
        <v>10.148</v>
      </c>
      <c r="G37" s="58">
        <f t="shared" si="1"/>
        <v>5427.5983747904174</v>
      </c>
      <c r="H37" s="55">
        <v>10.5</v>
      </c>
      <c r="I37" s="67">
        <f t="shared" si="2"/>
        <v>17.957942739964036</v>
      </c>
      <c r="J37" s="48">
        <v>4.0000000001281819</v>
      </c>
      <c r="K37" s="62">
        <v>14.171936145426219</v>
      </c>
      <c r="L37" s="66">
        <f t="shared" si="8"/>
        <v>5.0213537453040091</v>
      </c>
      <c r="M37" s="58">
        <f t="shared" si="3"/>
        <v>1080.9097770186847</v>
      </c>
      <c r="N37" s="57">
        <f t="shared" si="4"/>
        <v>1080.9034077446406</v>
      </c>
      <c r="O37" s="98">
        <f t="shared" si="5"/>
        <v>1600756.7184638639</v>
      </c>
      <c r="P37" s="95">
        <f t="shared" si="9"/>
        <v>169.43974947525493</v>
      </c>
      <c r="Q37" s="7">
        <f t="shared" si="10"/>
        <v>512.49205661533983</v>
      </c>
      <c r="R37" s="87">
        <f t="shared" si="6"/>
        <v>681.93180609059482</v>
      </c>
      <c r="S37" s="76">
        <f t="shared" si="11"/>
        <v>232.70453663708915</v>
      </c>
      <c r="T37" s="80">
        <v>-1.7318958767109649E-13</v>
      </c>
      <c r="U37" s="20">
        <f t="shared" si="12"/>
        <v>-1.1352519608396294E-7</v>
      </c>
      <c r="V37" s="92">
        <f t="shared" si="13"/>
        <v>16289.317564255665</v>
      </c>
      <c r="W37" s="91"/>
    </row>
    <row r="38" spans="1:23" x14ac:dyDescent="0.25">
      <c r="A38" s="5">
        <v>5</v>
      </c>
      <c r="B38" s="11">
        <v>354.44036697247702</v>
      </c>
      <c r="C38" s="7">
        <v>5009.7477384429803</v>
      </c>
      <c r="D38" s="7">
        <f t="shared" si="7"/>
        <v>2504.8738692214902</v>
      </c>
      <c r="E38" s="38">
        <f t="shared" si="14"/>
        <v>0.69579829700596951</v>
      </c>
      <c r="F38" s="54">
        <v>9.6280000000000001</v>
      </c>
      <c r="G38" s="58">
        <f t="shared" si="1"/>
        <v>5530.0788288504355</v>
      </c>
      <c r="H38" s="55">
        <v>11.5</v>
      </c>
      <c r="I38" s="67">
        <f t="shared" si="2"/>
        <v>19.098758862596661</v>
      </c>
      <c r="J38" s="48">
        <v>4.9269939446203921</v>
      </c>
      <c r="K38" s="62">
        <v>15.206399272798526</v>
      </c>
      <c r="L38" s="66">
        <f t="shared" si="8"/>
        <v>5.1161698808377176</v>
      </c>
      <c r="M38" s="58">
        <f t="shared" si="3"/>
        <v>1080.9097770186847</v>
      </c>
      <c r="N38" s="57">
        <f t="shared" si="4"/>
        <v>1080.9021118636008</v>
      </c>
      <c r="O38" s="98">
        <f t="shared" si="5"/>
        <v>1613929.5958175503</v>
      </c>
      <c r="P38" s="95">
        <f t="shared" si="9"/>
        <v>170.83409566973395</v>
      </c>
      <c r="Q38" s="7">
        <f t="shared" si="10"/>
        <v>547.71693727100569</v>
      </c>
      <c r="R38" s="87">
        <f t="shared" si="6"/>
        <v>718.55103294073967</v>
      </c>
      <c r="S38" s="76">
        <f t="shared" si="11"/>
        <v>254.6834918039682</v>
      </c>
      <c r="T38" s="80">
        <v>2.9737828612939714E-5</v>
      </c>
      <c r="U38" s="20">
        <f t="shared" si="12"/>
        <v>20.41353714550371</v>
      </c>
      <c r="V38" s="92">
        <f t="shared" si="13"/>
        <v>17889.085037714285</v>
      </c>
      <c r="W38" s="91"/>
    </row>
    <row r="39" spans="1:23" x14ac:dyDescent="0.25">
      <c r="A39" s="5">
        <v>6</v>
      </c>
      <c r="B39" s="11">
        <v>362.92431192660547</v>
      </c>
      <c r="C39" s="7">
        <v>5078.7645558801141</v>
      </c>
      <c r="D39" s="7">
        <f t="shared" si="7"/>
        <v>2539.3822779400571</v>
      </c>
      <c r="E39" s="38">
        <f t="shared" si="14"/>
        <v>0.7053839660944603</v>
      </c>
      <c r="F39" s="54">
        <v>9.14</v>
      </c>
      <c r="G39" s="58">
        <f t="shared" si="1"/>
        <v>5634.4280740289232</v>
      </c>
      <c r="H39" s="55">
        <v>12.5</v>
      </c>
      <c r="I39" s="67">
        <f t="shared" si="2"/>
        <v>20.242142849723322</v>
      </c>
      <c r="J39" s="48">
        <v>5.7406654909604526</v>
      </c>
      <c r="K39" s="62">
        <v>16.319962247443012</v>
      </c>
      <c r="L39" s="66">
        <f t="shared" si="8"/>
        <v>5.2127053968018906</v>
      </c>
      <c r="M39" s="58">
        <f t="shared" si="3"/>
        <v>1080.9097770186847</v>
      </c>
      <c r="N39" s="57">
        <f t="shared" si="4"/>
        <v>1080.9028412550936</v>
      </c>
      <c r="O39" s="98">
        <f t="shared" si="5"/>
        <v>1597770.1175391579</v>
      </c>
      <c r="P39" s="95">
        <f t="shared" si="9"/>
        <v>169.12361841884405</v>
      </c>
      <c r="Q39" s="7">
        <f t="shared" si="10"/>
        <v>584.90896647243051</v>
      </c>
      <c r="R39" s="87">
        <f t="shared" si="6"/>
        <v>754.03258489127461</v>
      </c>
      <c r="S39" s="76">
        <f t="shared" si="11"/>
        <v>273.65675704190556</v>
      </c>
      <c r="T39" s="80">
        <v>1.0568058092737254E-4</v>
      </c>
      <c r="U39" s="20">
        <f t="shared" si="12"/>
        <v>73.537150031033889</v>
      </c>
      <c r="V39" s="92">
        <f t="shared" si="13"/>
        <v>19376.584443026491</v>
      </c>
      <c r="W39" s="91"/>
    </row>
    <row r="40" spans="1:23" x14ac:dyDescent="0.25">
      <c r="A40" s="5">
        <v>7</v>
      </c>
      <c r="B40" s="11">
        <v>424.19724770642199</v>
      </c>
      <c r="C40" s="7">
        <v>5147.7813733172497</v>
      </c>
      <c r="D40" s="7">
        <f t="shared" si="7"/>
        <v>2573.8906866586249</v>
      </c>
      <c r="E40" s="60">
        <f t="shared" si="14"/>
        <v>0.71496963518295131</v>
      </c>
      <c r="F40" s="54">
        <v>8.8962000000000003</v>
      </c>
      <c r="G40" s="58">
        <f t="shared" si="1"/>
        <v>5726.43083863022</v>
      </c>
      <c r="H40" s="55">
        <v>13</v>
      </c>
      <c r="I40" s="67">
        <f t="shared" si="2"/>
        <v>20.868561811285002</v>
      </c>
      <c r="J40" s="48">
        <v>6.5382130044791325</v>
      </c>
      <c r="K40" s="62">
        <v>16.585795486661311</v>
      </c>
      <c r="L40" s="66">
        <f t="shared" si="8"/>
        <v>5.2977992378489089</v>
      </c>
      <c r="M40" s="58">
        <f t="shared" si="3"/>
        <v>1080.9097770186847</v>
      </c>
      <c r="N40" s="57">
        <f t="shared" si="4"/>
        <v>1080.9074828126841</v>
      </c>
      <c r="O40" s="98">
        <f t="shared" si="5"/>
        <v>1709793.6290998813</v>
      </c>
      <c r="P40" s="95">
        <f t="shared" si="9"/>
        <v>180.98128268178232</v>
      </c>
      <c r="Q40" s="7">
        <f t="shared" si="10"/>
        <v>609.10470032944284</v>
      </c>
      <c r="R40" s="87">
        <f t="shared" si="6"/>
        <v>790.08598301122515</v>
      </c>
      <c r="S40" s="76">
        <f t="shared" si="11"/>
        <v>335.1522994447846</v>
      </c>
      <c r="T40" s="80">
        <v>1.8826481444073583E-4</v>
      </c>
      <c r="U40" s="20">
        <f t="shared" si="12"/>
        <v>163.85584860318147</v>
      </c>
      <c r="V40" s="92">
        <f t="shared" si="13"/>
        <v>23952.228506944466</v>
      </c>
      <c r="W40" s="91"/>
    </row>
    <row r="41" spans="1:23" x14ac:dyDescent="0.25">
      <c r="A41" s="5">
        <v>8</v>
      </c>
      <c r="B41" s="11">
        <v>474.15825688073392</v>
      </c>
      <c r="C41" s="7">
        <v>5216.7981907543835</v>
      </c>
      <c r="D41" s="7">
        <f t="shared" si="7"/>
        <v>2608.3990953771918</v>
      </c>
      <c r="E41" s="38">
        <f t="shared" si="14"/>
        <v>0.72455530427144221</v>
      </c>
      <c r="F41" s="54">
        <v>8.4705000000000013</v>
      </c>
      <c r="G41" s="58">
        <f t="shared" si="1"/>
        <v>5832.6766147853596</v>
      </c>
      <c r="H41" s="55">
        <v>14</v>
      </c>
      <c r="I41" s="67">
        <f t="shared" si="2"/>
        <v>22.014551779630558</v>
      </c>
      <c r="J41" s="48">
        <v>7.3190932255967027</v>
      </c>
      <c r="K41" s="62">
        <v>17.72692367686895</v>
      </c>
      <c r="L41" s="66">
        <f t="shared" si="8"/>
        <v>5.3961005024146571</v>
      </c>
      <c r="M41" s="58">
        <f t="shared" si="3"/>
        <v>1080.9097770186847</v>
      </c>
      <c r="N41" s="57">
        <f t="shared" si="4"/>
        <v>1080.9058526940598</v>
      </c>
      <c r="O41" s="98">
        <f t="shared" si="5"/>
        <v>1681237.0192115428</v>
      </c>
      <c r="P41" s="95">
        <f t="shared" si="9"/>
        <v>177.95857175417433</v>
      </c>
      <c r="Q41" s="7">
        <f t="shared" si="10"/>
        <v>648.29307792734323</v>
      </c>
      <c r="R41" s="87">
        <f t="shared" si="6"/>
        <v>826.25164968151762</v>
      </c>
      <c r="S41" s="76">
        <f t="shared" si="11"/>
        <v>391.77404195781918</v>
      </c>
      <c r="T41" s="80">
        <v>2.7772505035087488E-4</v>
      </c>
      <c r="U41" s="20">
        <f t="shared" si="12"/>
        <v>265.67369872398217</v>
      </c>
      <c r="V41" s="92">
        <f t="shared" si="13"/>
        <v>28221.204033219288</v>
      </c>
      <c r="W41" s="91"/>
    </row>
    <row r="42" spans="1:23" x14ac:dyDescent="0.25">
      <c r="A42" s="5">
        <v>9</v>
      </c>
      <c r="B42" s="11">
        <v>473.21559633027522</v>
      </c>
      <c r="C42" s="7">
        <v>5285.8150081915182</v>
      </c>
      <c r="D42" s="7">
        <f t="shared" si="7"/>
        <v>2642.9075040957591</v>
      </c>
      <c r="E42" s="38">
        <f t="shared" si="14"/>
        <v>0.73414097335993311</v>
      </c>
      <c r="F42" s="54">
        <v>8.2422000000000004</v>
      </c>
      <c r="G42" s="58">
        <f t="shared" si="1"/>
        <v>5927.1261882395047</v>
      </c>
      <c r="H42" s="55">
        <v>14.5</v>
      </c>
      <c r="I42" s="67">
        <f t="shared" si="2"/>
        <v>22.644332847055662</v>
      </c>
      <c r="J42" s="48">
        <v>8.0827542330610527</v>
      </c>
      <c r="K42" s="62">
        <v>17.999381868816076</v>
      </c>
      <c r="L42" s="66">
        <f t="shared" si="8"/>
        <v>5.4834462586911599</v>
      </c>
      <c r="M42" s="58">
        <f t="shared" si="3"/>
        <v>1080.9097770186847</v>
      </c>
      <c r="N42" s="57">
        <f t="shared" si="4"/>
        <v>1080.9126065282614</v>
      </c>
      <c r="O42" s="98">
        <f t="shared" si="5"/>
        <v>1793087.2487948057</v>
      </c>
      <c r="P42" s="95">
        <f t="shared" si="9"/>
        <v>189.79789415759652</v>
      </c>
      <c r="Q42" s="7">
        <f t="shared" si="10"/>
        <v>675.06440005051252</v>
      </c>
      <c r="R42" s="87">
        <f t="shared" si="6"/>
        <v>864.86229420810901</v>
      </c>
      <c r="S42" s="76">
        <f t="shared" si="11"/>
        <v>409.26632629726026</v>
      </c>
      <c r="T42" s="80">
        <v>3.7429979772165157E-4</v>
      </c>
      <c r="U42" s="20">
        <f t="shared" si="12"/>
        <v>381.11962315044912</v>
      </c>
      <c r="V42" s="92">
        <f t="shared" si="13"/>
        <v>29792.001710259567</v>
      </c>
      <c r="W42" s="91"/>
    </row>
    <row r="43" spans="1:23" x14ac:dyDescent="0.25">
      <c r="A43" s="5">
        <v>10</v>
      </c>
      <c r="B43" s="11">
        <v>419.48394495412845</v>
      </c>
      <c r="C43" s="7">
        <v>5354.831825628653</v>
      </c>
      <c r="D43" s="7">
        <f t="shared" si="7"/>
        <v>2677.4159128143265</v>
      </c>
      <c r="E43" s="38">
        <f t="shared" si="14"/>
        <v>0.74372664244842401</v>
      </c>
      <c r="F43" s="54">
        <v>7.8369999999999997</v>
      </c>
      <c r="G43" s="58">
        <f t="shared" si="1"/>
        <v>6038.1075466480042</v>
      </c>
      <c r="H43" s="55">
        <v>15.5</v>
      </c>
      <c r="I43" s="67">
        <f t="shared" si="2"/>
        <v>23.79682987411249</v>
      </c>
      <c r="J43" s="48">
        <v>8.8286316378610081</v>
      </c>
      <c r="K43" s="62">
        <v>19.171361783591532</v>
      </c>
      <c r="L43" s="66">
        <f t="shared" si="8"/>
        <v>5.5861152381898176</v>
      </c>
      <c r="M43" s="58">
        <f t="shared" si="3"/>
        <v>1080.9097770186847</v>
      </c>
      <c r="N43" s="57">
        <f t="shared" si="4"/>
        <v>1080.9135309934377</v>
      </c>
      <c r="O43" s="98">
        <f t="shared" si="5"/>
        <v>1751406.290670902</v>
      </c>
      <c r="P43" s="95">
        <f t="shared" si="9"/>
        <v>185.38597383207687</v>
      </c>
      <c r="Q43" s="7">
        <f t="shared" si="10"/>
        <v>719.23760107300109</v>
      </c>
      <c r="R43" s="87">
        <f t="shared" si="6"/>
        <v>904.62357490507793</v>
      </c>
      <c r="S43" s="76">
        <f t="shared" si="11"/>
        <v>379.47506589968856</v>
      </c>
      <c r="T43" s="80">
        <v>4.7823291089055947E-4</v>
      </c>
      <c r="U43" s="20">
        <f t="shared" si="12"/>
        <v>421.62169984196419</v>
      </c>
      <c r="V43" s="92">
        <f t="shared" si="13"/>
        <v>27828.119712504093</v>
      </c>
      <c r="W43" s="91"/>
    </row>
    <row r="44" spans="1:23" x14ac:dyDescent="0.25">
      <c r="A44" s="5">
        <v>11</v>
      </c>
      <c r="B44" s="11">
        <v>352.55504587155963</v>
      </c>
      <c r="C44" s="7">
        <v>5423.8486430657877</v>
      </c>
      <c r="D44" s="7">
        <f t="shared" si="7"/>
        <v>2711.9243215328938</v>
      </c>
      <c r="E44" s="38">
        <f t="shared" si="14"/>
        <v>0.75331231153691491</v>
      </c>
      <c r="F44" s="54">
        <v>7.6345999999999998</v>
      </c>
      <c r="G44" s="58">
        <f t="shared" si="1"/>
        <v>6134.2786122934867</v>
      </c>
      <c r="H44" s="55">
        <v>16</v>
      </c>
      <c r="I44" s="67">
        <f t="shared" si="2"/>
        <v>24.428976405837588</v>
      </c>
      <c r="J44" s="48">
        <v>9.5561444396228126</v>
      </c>
      <c r="K44" s="62">
        <v>19.458928564145246</v>
      </c>
      <c r="L44" s="66">
        <f t="shared" si="8"/>
        <v>5.6750921367610712</v>
      </c>
      <c r="M44" s="58">
        <f t="shared" si="3"/>
        <v>1080.9097770186847</v>
      </c>
      <c r="N44" s="57">
        <f t="shared" si="4"/>
        <v>1080.9126027325585</v>
      </c>
      <c r="O44" s="98">
        <f t="shared" si="5"/>
        <v>1858349.6929221351</v>
      </c>
      <c r="P44" s="95">
        <f t="shared" si="9"/>
        <v>196.70590963273327</v>
      </c>
      <c r="Q44" s="7">
        <f t="shared" si="10"/>
        <v>747.82102023968275</v>
      </c>
      <c r="R44" s="87">
        <f t="shared" si="6"/>
        <v>944.52692987241608</v>
      </c>
      <c r="S44" s="76">
        <f t="shared" si="11"/>
        <v>332.99773508809301</v>
      </c>
      <c r="T44" s="80">
        <v>5.8977504578068551E-4</v>
      </c>
      <c r="U44" s="20">
        <f t="shared" si="12"/>
        <v>463.68389729481783</v>
      </c>
      <c r="V44" s="92">
        <f t="shared" si="13"/>
        <v>24700.893148050967</v>
      </c>
      <c r="W44" s="91"/>
    </row>
    <row r="45" spans="1:23" x14ac:dyDescent="0.25">
      <c r="A45" s="5">
        <v>12</v>
      </c>
      <c r="B45" s="11">
        <v>352.55504587155963</v>
      </c>
      <c r="C45" s="7">
        <v>5492.8654605029224</v>
      </c>
      <c r="D45" s="7">
        <f t="shared" si="7"/>
        <v>2746.4327302514612</v>
      </c>
      <c r="E45" s="38">
        <f t="shared" si="14"/>
        <v>0.76289798062540592</v>
      </c>
      <c r="F45" s="54">
        <v>7.2899000000000003</v>
      </c>
      <c r="G45" s="58">
        <f t="shared" si="1"/>
        <v>6246.3552834775755</v>
      </c>
      <c r="H45" s="55">
        <v>17</v>
      </c>
      <c r="I45" s="67">
        <f t="shared" si="2"/>
        <v>25.582978477925131</v>
      </c>
      <c r="J45" s="48">
        <v>10.264690537429431</v>
      </c>
      <c r="K45" s="62">
        <v>20.665541033838529</v>
      </c>
      <c r="L45" s="66">
        <f t="shared" si="8"/>
        <v>5.7787969256616885</v>
      </c>
      <c r="M45" s="58">
        <f t="shared" si="3"/>
        <v>1080.9097770186847</v>
      </c>
      <c r="N45" s="57">
        <f t="shared" si="4"/>
        <v>1080.9092902606801</v>
      </c>
      <c r="O45" s="98">
        <f t="shared" si="5"/>
        <v>1801685.9156760692</v>
      </c>
      <c r="P45" s="95">
        <f t="shared" si="9"/>
        <v>190.70806117134524</v>
      </c>
      <c r="Q45" s="7">
        <f t="shared" si="10"/>
        <v>793.14718207858209</v>
      </c>
      <c r="R45" s="87">
        <f t="shared" si="6"/>
        <v>983.8552432499273</v>
      </c>
      <c r="S45" s="76">
        <f t="shared" si="11"/>
        <v>346.86313041495259</v>
      </c>
      <c r="T45" s="80">
        <v>7.091852152374175E-4</v>
      </c>
      <c r="U45" s="20">
        <f t="shared" si="12"/>
        <v>540.56377332788327</v>
      </c>
      <c r="V45" s="92">
        <f t="shared" si="13"/>
        <v>25902.11044903033</v>
      </c>
      <c r="W45" s="91"/>
    </row>
    <row r="46" spans="1:23" x14ac:dyDescent="0.25">
      <c r="A46" s="5">
        <v>13</v>
      </c>
      <c r="B46" s="11">
        <v>373.29357798165137</v>
      </c>
      <c r="C46" s="7">
        <v>5561.8822779400571</v>
      </c>
      <c r="D46" s="7">
        <f t="shared" si="7"/>
        <v>2780.9411389700285</v>
      </c>
      <c r="E46" s="38">
        <f t="shared" si="14"/>
        <v>0.77248364971389682</v>
      </c>
      <c r="F46" s="54">
        <v>7.1256000000000004</v>
      </c>
      <c r="G46" s="58">
        <f t="shared" si="1"/>
        <v>6342.4316040234826</v>
      </c>
      <c r="H46" s="55">
        <v>17.5</v>
      </c>
      <c r="I46" s="67">
        <f t="shared" si="2"/>
        <v>26.214994822506906</v>
      </c>
      <c r="J46" s="48">
        <v>10.953641887559513</v>
      </c>
      <c r="K46" s="62">
        <v>20.977295363369013</v>
      </c>
      <c r="L46" s="66">
        <f t="shared" si="8"/>
        <v>5.8677267938405073</v>
      </c>
      <c r="M46" s="58">
        <f t="shared" si="3"/>
        <v>1080.9097770186847</v>
      </c>
      <c r="N46" s="57">
        <f t="shared" si="4"/>
        <v>1080.900973556111</v>
      </c>
      <c r="O46" s="98">
        <f t="shared" si="5"/>
        <v>1898239.4850330581</v>
      </c>
      <c r="P46" s="95">
        <f t="shared" si="9"/>
        <v>200.92823542648713</v>
      </c>
      <c r="Q46" s="7">
        <f t="shared" si="10"/>
        <v>821.63086956150062</v>
      </c>
      <c r="R46" s="87">
        <f t="shared" si="6"/>
        <v>1022.5591049879878</v>
      </c>
      <c r="S46" s="76">
        <f t="shared" si="11"/>
        <v>381.71474699868105</v>
      </c>
      <c r="T46" s="80">
        <v>8.3673243886690958E-4</v>
      </c>
      <c r="U46" s="20">
        <f t="shared" si="12"/>
        <v>711.49093913636909</v>
      </c>
      <c r="V46" s="92">
        <f t="shared" si="13"/>
        <v>28854.505107316782</v>
      </c>
      <c r="W46" s="91"/>
    </row>
    <row r="47" spans="1:23" x14ac:dyDescent="0.25">
      <c r="A47" s="5">
        <v>14</v>
      </c>
      <c r="B47" s="11">
        <v>354.44036697247702</v>
      </c>
      <c r="C47" s="7">
        <v>5630.8990953771918</v>
      </c>
      <c r="D47" s="7">
        <f t="shared" si="7"/>
        <v>2815.4495476885959</v>
      </c>
      <c r="E47" s="38">
        <f t="shared" si="14"/>
        <v>0.78206931880238773</v>
      </c>
      <c r="F47" s="54">
        <v>6.8323499999999999</v>
      </c>
      <c r="G47" s="58">
        <f t="shared" si="1"/>
        <v>6455.0517069057569</v>
      </c>
      <c r="H47" s="55">
        <v>18.5</v>
      </c>
      <c r="I47" s="67">
        <f t="shared" si="2"/>
        <v>27.369743612057363</v>
      </c>
      <c r="J47" s="48">
        <v>11.622339265220774</v>
      </c>
      <c r="K47" s="62">
        <v>22.220388315311705</v>
      </c>
      <c r="L47" s="66">
        <f t="shared" si="8"/>
        <v>5.9718841021666842</v>
      </c>
      <c r="M47" s="58">
        <f t="shared" si="3"/>
        <v>1080.9097770186847</v>
      </c>
      <c r="N47" s="57">
        <f t="shared" si="4"/>
        <v>1080.9070632438718</v>
      </c>
      <c r="O47" s="98">
        <f t="shared" si="5"/>
        <v>1827237.7330194672</v>
      </c>
      <c r="P47" s="95">
        <f t="shared" si="9"/>
        <v>193.4127154635087</v>
      </c>
      <c r="Q47" s="7">
        <f t="shared" si="10"/>
        <v>867.52906476691066</v>
      </c>
      <c r="R47" s="87">
        <f t="shared" si="6"/>
        <v>1060.9417802304195</v>
      </c>
      <c r="S47" s="76">
        <f t="shared" si="11"/>
        <v>376.04059392130296</v>
      </c>
      <c r="T47" s="80">
        <v>9.7269750640555618E-4</v>
      </c>
      <c r="U47" s="20">
        <f t="shared" si="12"/>
        <v>755.9573276206595</v>
      </c>
      <c r="V47" s="92">
        <f t="shared" si="13"/>
        <v>28590.713557353185</v>
      </c>
      <c r="W47" s="91"/>
    </row>
    <row r="48" spans="1:23" x14ac:dyDescent="0.25">
      <c r="A48" s="5">
        <v>15</v>
      </c>
      <c r="B48" s="11">
        <v>371.40825688073392</v>
      </c>
      <c r="C48" s="7">
        <v>5699.9159128143265</v>
      </c>
      <c r="D48" s="7">
        <f t="shared" si="7"/>
        <v>2849.9579564071632</v>
      </c>
      <c r="E48" s="38">
        <f t="shared" si="14"/>
        <v>0.79165498789087863</v>
      </c>
      <c r="F48" s="54">
        <v>6.6859999999999999</v>
      </c>
      <c r="G48" s="58">
        <f t="shared" si="1"/>
        <v>6552.4310059663349</v>
      </c>
      <c r="H48" s="55">
        <v>19</v>
      </c>
      <c r="I48" s="67">
        <f t="shared" si="2"/>
        <v>28.003550350563451</v>
      </c>
      <c r="J48" s="48">
        <v>12.270086621808673</v>
      </c>
      <c r="K48" s="62">
        <v>22.563770253031429</v>
      </c>
      <c r="L48" s="66">
        <f t="shared" si="8"/>
        <v>6.0619830873935143</v>
      </c>
      <c r="M48" s="58">
        <f t="shared" si="3"/>
        <v>1080.9097770186847</v>
      </c>
      <c r="N48" s="57">
        <f t="shared" si="4"/>
        <v>1080.9055240673229</v>
      </c>
      <c r="O48" s="98">
        <f t="shared" si="5"/>
        <v>1909646.1210712355</v>
      </c>
      <c r="P48" s="95">
        <f t="shared" si="9"/>
        <v>202.13562536299102</v>
      </c>
      <c r="Q48" s="7">
        <f t="shared" si="10"/>
        <v>897.3843085810613</v>
      </c>
      <c r="R48" s="87">
        <f t="shared" si="6"/>
        <v>1099.5199339440524</v>
      </c>
      <c r="S48" s="76">
        <f t="shared" si="11"/>
        <v>408.37078207178018</v>
      </c>
      <c r="T48" s="80">
        <v>1.1173748427211619E-3</v>
      </c>
      <c r="U48" s="20">
        <f t="shared" si="12"/>
        <v>951.00890742033482</v>
      </c>
      <c r="V48" s="92">
        <f t="shared" si="13"/>
        <v>31438.981467285619</v>
      </c>
      <c r="W48" s="91"/>
    </row>
    <row r="49" spans="1:23" x14ac:dyDescent="0.25">
      <c r="A49" s="5">
        <v>16</v>
      </c>
      <c r="B49" s="11">
        <v>333.70183486238528</v>
      </c>
      <c r="C49" s="7">
        <v>5768.9327302514612</v>
      </c>
      <c r="D49" s="7">
        <f t="shared" si="7"/>
        <v>2884.4663651257306</v>
      </c>
      <c r="E49" s="38">
        <f t="shared" si="14"/>
        <v>0.80124065697936964</v>
      </c>
      <c r="F49" s="54">
        <v>6.5331500000000009</v>
      </c>
      <c r="G49" s="58">
        <f t="shared" si="1"/>
        <v>6651.9574166969678</v>
      </c>
      <c r="H49" s="55">
        <v>19.5</v>
      </c>
      <c r="I49" s="67">
        <f t="shared" si="2"/>
        <v>28.640307387670468</v>
      </c>
      <c r="J49" s="48">
        <v>12.943851181560262</v>
      </c>
      <c r="K49" s="62">
        <v>22.871564416582363</v>
      </c>
      <c r="L49" s="66">
        <f t="shared" si="8"/>
        <v>6.1540525249370122</v>
      </c>
      <c r="M49" s="58">
        <f t="shared" si="3"/>
        <v>1080.9097770186847</v>
      </c>
      <c r="N49" s="57">
        <f t="shared" si="4"/>
        <v>1080.9068316759374</v>
      </c>
      <c r="O49" s="98">
        <f t="shared" si="5"/>
        <v>2010117.7156983505</v>
      </c>
      <c r="P49" s="95">
        <f t="shared" si="9"/>
        <v>212.77052173833425</v>
      </c>
      <c r="Q49" s="7">
        <f t="shared" si="10"/>
        <v>929.49966994263832</v>
      </c>
      <c r="R49" s="87">
        <f t="shared" si="6"/>
        <v>1142.2701916809726</v>
      </c>
      <c r="S49" s="76">
        <f t="shared" si="11"/>
        <v>381.17765887254916</v>
      </c>
      <c r="T49" s="80">
        <v>1.2516609844785524E-3</v>
      </c>
      <c r="U49" s="20">
        <f t="shared" si="12"/>
        <v>1007.5069411693573</v>
      </c>
      <c r="V49" s="92">
        <f t="shared" si="13"/>
        <v>29704.956944586513</v>
      </c>
      <c r="W49" s="91"/>
    </row>
    <row r="50" spans="1:23" x14ac:dyDescent="0.25">
      <c r="A50" s="5">
        <v>17</v>
      </c>
      <c r="B50" s="11">
        <v>327.10321100917429</v>
      </c>
      <c r="C50" s="7">
        <v>5837.9495476885959</v>
      </c>
      <c r="D50" s="7">
        <f t="shared" si="7"/>
        <v>2918.9747738442979</v>
      </c>
      <c r="E50" s="38">
        <f t="shared" si="14"/>
        <v>0.81082632606786054</v>
      </c>
      <c r="F50" s="54">
        <v>6.3832666666666675</v>
      </c>
      <c r="G50" s="58">
        <f t="shared" si="1"/>
        <v>6752.5203861864284</v>
      </c>
      <c r="H50" s="55">
        <v>20</v>
      </c>
      <c r="I50" s="67">
        <f t="shared" si="2"/>
        <v>29.278488737214794</v>
      </c>
      <c r="J50" s="48">
        <v>13.59930655775571</v>
      </c>
      <c r="K50" s="62">
        <v>23.182521377939374</v>
      </c>
      <c r="L50" s="66">
        <f t="shared" si="8"/>
        <v>6.247091767022904</v>
      </c>
      <c r="M50" s="58">
        <f t="shared" si="3"/>
        <v>1080.9097770186847</v>
      </c>
      <c r="N50" s="57">
        <f t="shared" si="4"/>
        <v>1080.9062261309457</v>
      </c>
      <c r="O50" s="98">
        <f t="shared" si="5"/>
        <v>2113858.6099409852</v>
      </c>
      <c r="P50" s="95">
        <f t="shared" si="9"/>
        <v>223.75147276484577</v>
      </c>
      <c r="Q50" s="7">
        <f t="shared" si="10"/>
        <v>962.70614578719176</v>
      </c>
      <c r="R50" s="87">
        <f t="shared" si="6"/>
        <v>1186.4576185520375</v>
      </c>
      <c r="S50" s="76">
        <f t="shared" si="11"/>
        <v>388.09409675466958</v>
      </c>
      <c r="T50" s="80">
        <v>1.3936181972576747E-3</v>
      </c>
      <c r="U50" s="20">
        <f t="shared" si="12"/>
        <v>1156.3406608644832</v>
      </c>
      <c r="V50" s="92">
        <f t="shared" si="13"/>
        <v>30635.608755420322</v>
      </c>
      <c r="W50" s="91"/>
    </row>
    <row r="51" spans="1:23" x14ac:dyDescent="0.25">
      <c r="A51" s="5">
        <v>18</v>
      </c>
      <c r="B51" s="11">
        <v>292.2247706422018</v>
      </c>
      <c r="C51" s="7">
        <v>5906.9663651257306</v>
      </c>
      <c r="D51" s="7">
        <f t="shared" si="7"/>
        <v>2953.4831825628653</v>
      </c>
      <c r="E51" s="38">
        <f t="shared" si="14"/>
        <v>0.82041199515635144</v>
      </c>
      <c r="F51" s="54">
        <v>6.1048</v>
      </c>
      <c r="G51" s="58">
        <f t="shared" si="1"/>
        <v>6874.5601216985469</v>
      </c>
      <c r="H51" s="55">
        <v>21</v>
      </c>
      <c r="I51" s="67">
        <f t="shared" si="2"/>
        <v>30.446180835376882</v>
      </c>
      <c r="J51" s="48">
        <v>14.235881386942822</v>
      </c>
      <c r="K51" s="62">
        <v>24.473858185011352</v>
      </c>
      <c r="L51" s="66">
        <f t="shared" si="8"/>
        <v>6.3600081297064968</v>
      </c>
      <c r="M51" s="58">
        <f t="shared" si="3"/>
        <v>1080.9097770186847</v>
      </c>
      <c r="N51" s="57">
        <f t="shared" si="4"/>
        <v>1080.9042978402288</v>
      </c>
      <c r="O51" s="98">
        <f t="shared" si="5"/>
        <v>2014429.2931965278</v>
      </c>
      <c r="P51" s="95">
        <f t="shared" si="9"/>
        <v>213.22690127602903</v>
      </c>
      <c r="Q51" s="7">
        <f t="shared" si="10"/>
        <v>1018.5197437608596</v>
      </c>
      <c r="R51" s="87">
        <f t="shared" si="6"/>
        <v>1231.7466450368886</v>
      </c>
      <c r="S51" s="76">
        <f t="shared" si="11"/>
        <v>359.94688083520629</v>
      </c>
      <c r="T51" s="80">
        <v>1.54349132638222E-3</v>
      </c>
      <c r="U51" s="20">
        <f t="shared" si="12"/>
        <v>1090.3212940975782</v>
      </c>
      <c r="V51" s="92">
        <f t="shared" si="13"/>
        <v>28467.245540757172</v>
      </c>
      <c r="W51" s="91"/>
    </row>
    <row r="52" spans="1:23" x14ac:dyDescent="0.25">
      <c r="A52" s="5">
        <v>19</v>
      </c>
      <c r="B52" s="11">
        <v>239.43577981651376</v>
      </c>
      <c r="C52" s="7">
        <v>5975.9831825628653</v>
      </c>
      <c r="D52" s="7">
        <f t="shared" si="7"/>
        <v>2987.9915912814326</v>
      </c>
      <c r="E52" s="38">
        <f t="shared" si="14"/>
        <v>0.82999766424484245</v>
      </c>
      <c r="F52" s="54">
        <v>5.987516666666667</v>
      </c>
      <c r="G52" s="58">
        <f t="shared" ref="G52:G68" si="15">C52/F52+C52</f>
        <v>6974.0569275316248</v>
      </c>
      <c r="H52" s="55">
        <v>21.5</v>
      </c>
      <c r="I52" s="67">
        <f t="shared" ref="I52:I68" si="16">H52+G52/($B$7*$B$6)</f>
        <v>31.082897193049732</v>
      </c>
      <c r="J52" s="48">
        <v>14.852967697068891</v>
      </c>
      <c r="K52" s="62">
        <v>24.821927007543707</v>
      </c>
      <c r="L52" s="66">
        <f t="shared" si="8"/>
        <v>6.452076346226395</v>
      </c>
      <c r="M52" s="58">
        <f t="shared" ref="M52:M68" si="17">$E$13</f>
        <v>1080.9097770186847</v>
      </c>
      <c r="N52" s="57">
        <f t="shared" si="4"/>
        <v>1080.9011786741362</v>
      </c>
      <c r="O52" s="98">
        <f t="shared" si="5"/>
        <v>2098731.686126058</v>
      </c>
      <c r="P52" s="95">
        <f t="shared" si="9"/>
        <v>222.15029117868184</v>
      </c>
      <c r="Q52" s="7">
        <f t="shared" si="10"/>
        <v>1050.6039420723787</v>
      </c>
      <c r="R52" s="87">
        <f t="shared" si="6"/>
        <v>1272.7542332510604</v>
      </c>
      <c r="S52" s="76">
        <f t="shared" si="11"/>
        <v>304.74290235323667</v>
      </c>
      <c r="T52" s="80">
        <v>1.7015383830483732E-3</v>
      </c>
      <c r="U52" s="20">
        <f t="shared" si="12"/>
        <v>1026.0510402322911</v>
      </c>
      <c r="V52" s="92">
        <f t="shared" si="13"/>
        <v>24410.15628542344</v>
      </c>
      <c r="W52" s="91"/>
    </row>
    <row r="53" spans="1:23" x14ac:dyDescent="0.25">
      <c r="A53" s="5">
        <v>20</v>
      </c>
      <c r="B53" s="11">
        <v>197.95871559633028</v>
      </c>
      <c r="C53" s="7">
        <v>6045</v>
      </c>
      <c r="D53" s="7">
        <f t="shared" si="7"/>
        <v>3022.5</v>
      </c>
      <c r="E53" s="38">
        <f t="shared" si="14"/>
        <v>0.83958333333333335</v>
      </c>
      <c r="F53" s="54">
        <v>5.8601999999999999</v>
      </c>
      <c r="G53" s="58">
        <f t="shared" si="15"/>
        <v>7076.534759905805</v>
      </c>
      <c r="H53" s="55">
        <v>22</v>
      </c>
      <c r="I53" s="67">
        <f t="shared" si="16"/>
        <v>31.723709713281899</v>
      </c>
      <c r="J53" s="48">
        <v>15.449915852955314</v>
      </c>
      <c r="K53" s="62">
        <v>25.180071894654439</v>
      </c>
      <c r="L53" s="66">
        <f t="shared" si="8"/>
        <v>6.546860453891342</v>
      </c>
      <c r="M53" s="58">
        <f t="shared" si="17"/>
        <v>1080.9097770186847</v>
      </c>
      <c r="N53" s="57">
        <f t="shared" si="4"/>
        <v>1080.9050856887645</v>
      </c>
      <c r="O53" s="98">
        <f t="shared" si="5"/>
        <v>2181835.952962806</v>
      </c>
      <c r="P53" s="95">
        <f t="shared" si="9"/>
        <v>230.9468596957617</v>
      </c>
      <c r="Q53" s="7">
        <f t="shared" si="10"/>
        <v>1085.8260630587424</v>
      </c>
      <c r="R53" s="87">
        <f t="shared" si="6"/>
        <v>1316.7729227545042</v>
      </c>
      <c r="S53" s="76">
        <f t="shared" si="11"/>
        <v>260.66667652050745</v>
      </c>
      <c r="T53" s="80">
        <v>1.8680321030447276E-3</v>
      </c>
      <c r="U53" s="20">
        <f t="shared" si="12"/>
        <v>968.19381246703881</v>
      </c>
      <c r="V53" s="92">
        <f t="shared" si="13"/>
        <v>21151.248793836639</v>
      </c>
      <c r="W53" s="91"/>
    </row>
    <row r="54" spans="1:23" x14ac:dyDescent="0.25">
      <c r="A54" s="5">
        <v>21</v>
      </c>
      <c r="B54" s="11">
        <v>140.4564220183486</v>
      </c>
      <c r="C54" s="7">
        <v>6045</v>
      </c>
      <c r="D54" s="7">
        <f t="shared" si="7"/>
        <v>3022.5</v>
      </c>
      <c r="E54" s="38">
        <f t="shared" si="14"/>
        <v>0.83958333333333335</v>
      </c>
      <c r="F54" s="54">
        <v>5.7441000000000004</v>
      </c>
      <c r="G54" s="58">
        <f t="shared" si="15"/>
        <v>7097.3841855120909</v>
      </c>
      <c r="H54" s="55">
        <v>22.5</v>
      </c>
      <c r="I54" s="67">
        <f t="shared" si="16"/>
        <v>32.252358447325129</v>
      </c>
      <c r="J54" s="48">
        <v>16.055392890714586</v>
      </c>
      <c r="K54" s="62">
        <v>25.563093051448892</v>
      </c>
      <c r="L54" s="66">
        <f t="shared" si="8"/>
        <v>6.5661765982713005</v>
      </c>
      <c r="M54" s="58">
        <f t="shared" si="17"/>
        <v>1080.9097770186847</v>
      </c>
      <c r="N54" s="57">
        <f t="shared" si="4"/>
        <v>1080.9005940200639</v>
      </c>
      <c r="O54" s="98">
        <f t="shared" ref="O52:O67" si="18">G54/(K54-J54)/$E$10*3600</f>
        <v>2239464.0340542481</v>
      </c>
      <c r="P54" s="95">
        <f t="shared" si="9"/>
        <v>237.04677950883857</v>
      </c>
      <c r="Q54" s="7">
        <f t="shared" si="10"/>
        <v>1107.7728268548324</v>
      </c>
      <c r="R54" s="87">
        <f t="shared" si="6"/>
        <v>1344.819606363671</v>
      </c>
      <c r="S54" s="76">
        <f t="shared" si="11"/>
        <v>188.88855016996521</v>
      </c>
      <c r="T54" s="80">
        <v>2.0313409348886556E-3</v>
      </c>
      <c r="U54" s="20">
        <f t="shared" si="12"/>
        <v>766.74289353092945</v>
      </c>
      <c r="V54" s="92">
        <f t="shared" si="13"/>
        <v>15522.427192490353</v>
      </c>
      <c r="W54" s="91"/>
    </row>
    <row r="55" spans="1:23" x14ac:dyDescent="0.25">
      <c r="A55" s="5">
        <v>22</v>
      </c>
      <c r="B55" s="11">
        <v>119.71788990825688</v>
      </c>
      <c r="C55" s="7">
        <v>6045</v>
      </c>
      <c r="D55" s="7">
        <f t="shared" si="7"/>
        <v>3022.5</v>
      </c>
      <c r="E55" s="38">
        <f t="shared" si="14"/>
        <v>0.83958333333333335</v>
      </c>
      <c r="F55" s="54">
        <v>5.6280000000000001</v>
      </c>
      <c r="G55" s="58">
        <f t="shared" si="15"/>
        <v>7119.0938166311298</v>
      </c>
      <c r="H55" s="55">
        <v>23</v>
      </c>
      <c r="I55" s="67">
        <f t="shared" si="16"/>
        <v>32.782189170715341</v>
      </c>
      <c r="J55" s="48">
        <v>16.641769453764255</v>
      </c>
      <c r="K55" s="62">
        <v>25.962563638896214</v>
      </c>
      <c r="L55" s="66">
        <f t="shared" si="8"/>
        <v>6.5862346953605124</v>
      </c>
      <c r="M55" s="58">
        <f t="shared" si="17"/>
        <v>1080.9097770186847</v>
      </c>
      <c r="N55" s="57">
        <f t="shared" si="4"/>
        <v>1080.9049701259469</v>
      </c>
      <c r="O55" s="98">
        <f t="shared" si="18"/>
        <v>2291358.5501073934</v>
      </c>
      <c r="P55" s="95">
        <f t="shared" si="9"/>
        <v>242.53980271327816</v>
      </c>
      <c r="Q55" s="7">
        <f t="shared" si="10"/>
        <v>1130.6250701380316</v>
      </c>
      <c r="R55" s="87">
        <f t="shared" si="6"/>
        <v>1373.1648728513096</v>
      </c>
      <c r="S55" s="76">
        <f t="shared" si="11"/>
        <v>164.39240107389861</v>
      </c>
      <c r="T55" s="80">
        <v>2.2027033495499102E-3</v>
      </c>
      <c r="U55" s="20">
        <f t="shared" si="12"/>
        <v>725.08574051823871</v>
      </c>
      <c r="V55" s="92">
        <f t="shared" si="13"/>
        <v>13682.725296727618</v>
      </c>
      <c r="W55" s="91"/>
    </row>
    <row r="56" spans="1:23" x14ac:dyDescent="0.25">
      <c r="A56" s="5">
        <v>23</v>
      </c>
      <c r="B56" s="11">
        <v>97.094036697247702</v>
      </c>
      <c r="C56" s="7">
        <v>6045</v>
      </c>
      <c r="D56" s="7">
        <f t="shared" si="7"/>
        <v>3022.5</v>
      </c>
      <c r="E56" s="38">
        <f t="shared" si="14"/>
        <v>0.83958333333333335</v>
      </c>
      <c r="F56" s="54">
        <v>5.5118999999999998</v>
      </c>
      <c r="G56" s="58">
        <f t="shared" si="15"/>
        <v>7141.7180101235508</v>
      </c>
      <c r="H56" s="55">
        <v>23.5</v>
      </c>
      <c r="I56" s="67">
        <f t="shared" si="16"/>
        <v>33.313276574011063</v>
      </c>
      <c r="J56" s="48">
        <v>17.208405392078532</v>
      </c>
      <c r="K56" s="62">
        <v>26.380134828851372</v>
      </c>
      <c r="L56" s="66">
        <f t="shared" si="8"/>
        <v>6.6071778860626376</v>
      </c>
      <c r="M56" s="58">
        <f t="shared" si="17"/>
        <v>1080.9097770186847</v>
      </c>
      <c r="N56" s="57">
        <f t="shared" si="4"/>
        <v>1080.9029412070904</v>
      </c>
      <c r="O56" s="98">
        <f t="shared" si="18"/>
        <v>2335999.3530194345</v>
      </c>
      <c r="P56" s="95">
        <f t="shared" si="9"/>
        <v>247.26502196398917</v>
      </c>
      <c r="Q56" s="7">
        <f t="shared" si="10"/>
        <v>1154.4400106563694</v>
      </c>
      <c r="R56" s="87">
        <f t="shared" si="6"/>
        <v>1401.7050326203585</v>
      </c>
      <c r="S56" s="76">
        <f t="shared" si="11"/>
        <v>136.0971998759579</v>
      </c>
      <c r="T56" s="80">
        <v>2.3823851335891336E-3</v>
      </c>
      <c r="U56" s="20">
        <f t="shared" si="12"/>
        <v>648.42312050431269</v>
      </c>
      <c r="V56" s="92">
        <f t="shared" si="13"/>
        <v>11472.07335282999</v>
      </c>
      <c r="W56" s="91"/>
    </row>
    <row r="57" spans="1:23" x14ac:dyDescent="0.25">
      <c r="A57" s="5">
        <v>24</v>
      </c>
      <c r="B57" s="11">
        <v>80.126146788990823</v>
      </c>
      <c r="C57" s="7">
        <v>6045</v>
      </c>
      <c r="D57" s="7">
        <f t="shared" si="7"/>
        <v>3022.5</v>
      </c>
      <c r="E57" s="38">
        <f t="shared" si="14"/>
        <v>0.83958333333333335</v>
      </c>
      <c r="F57" s="54">
        <v>5.3000999999999996</v>
      </c>
      <c r="G57" s="58">
        <f t="shared" si="15"/>
        <v>7185.5445180279621</v>
      </c>
      <c r="H57" s="55">
        <v>24.5</v>
      </c>
      <c r="I57" s="67">
        <f t="shared" si="16"/>
        <v>34.373497608043692</v>
      </c>
      <c r="J57" s="48">
        <v>17.754611352681195</v>
      </c>
      <c r="K57" s="62">
        <v>27.822481384800174</v>
      </c>
      <c r="L57" s="66">
        <f t="shared" si="8"/>
        <v>6.6477288386858966</v>
      </c>
      <c r="M57" s="58">
        <f t="shared" si="17"/>
        <v>1080.9097770186847</v>
      </c>
      <c r="N57" s="57">
        <f t="shared" si="4"/>
        <v>1080.9021686041544</v>
      </c>
      <c r="O57" s="98">
        <f t="shared" si="18"/>
        <v>2141131.4891146719</v>
      </c>
      <c r="P57" s="95">
        <f t="shared" si="9"/>
        <v>226.63830107632896</v>
      </c>
      <c r="Q57" s="7">
        <f t="shared" si="10"/>
        <v>1200.5731768715389</v>
      </c>
      <c r="R57" s="87">
        <f t="shared" si="6"/>
        <v>1427.2114779478679</v>
      </c>
      <c r="S57" s="76">
        <f t="shared" si="11"/>
        <v>114.35695638098341</v>
      </c>
      <c r="T57" s="80">
        <v>2.5706686273906602E-3</v>
      </c>
      <c r="U57" s="20">
        <f t="shared" si="12"/>
        <v>529.23059186968237</v>
      </c>
      <c r="V57" s="92">
        <f t="shared" si="13"/>
        <v>9592.6787222778858</v>
      </c>
      <c r="W57" s="91"/>
    </row>
    <row r="58" spans="1:23" x14ac:dyDescent="0.25">
      <c r="A58" s="5">
        <v>25</v>
      </c>
      <c r="B58" s="11">
        <v>55.616972477064216</v>
      </c>
      <c r="C58" s="7">
        <v>6045</v>
      </c>
      <c r="D58" s="7">
        <f t="shared" si="7"/>
        <v>3022.5</v>
      </c>
      <c r="E58" s="38">
        <f t="shared" si="14"/>
        <v>0.83958333333333335</v>
      </c>
      <c r="F58" s="54">
        <v>5.2043999999999997</v>
      </c>
      <c r="G58" s="58">
        <f t="shared" si="15"/>
        <v>7206.5171777726537</v>
      </c>
      <c r="H58" s="55">
        <v>25</v>
      </c>
      <c r="I58" s="67">
        <f t="shared" si="16"/>
        <v>34.902315675387648</v>
      </c>
      <c r="J58" s="48">
        <v>18.279643064763718</v>
      </c>
      <c r="K58" s="62">
        <v>28.288174994475323</v>
      </c>
      <c r="L58" s="66">
        <f t="shared" si="8"/>
        <v>6.667107794343111</v>
      </c>
      <c r="M58" s="58">
        <f t="shared" si="17"/>
        <v>1080.9097770186847</v>
      </c>
      <c r="N58" s="57">
        <f t="shared" si="4"/>
        <v>1080.9060540294877</v>
      </c>
      <c r="O58" s="98">
        <f t="shared" si="18"/>
        <v>2160112.1608192669</v>
      </c>
      <c r="P58" s="95">
        <f t="shared" si="9"/>
        <v>228.64740103599357</v>
      </c>
      <c r="Q58" s="7">
        <f t="shared" si="10"/>
        <v>1222.64966081332</v>
      </c>
      <c r="R58" s="87">
        <f t="shared" si="6"/>
        <v>1451.2970618493136</v>
      </c>
      <c r="S58" s="76">
        <f t="shared" si="11"/>
        <v>80.716748744917439</v>
      </c>
      <c r="T58" s="80">
        <v>2.7678543609348152E-3</v>
      </c>
      <c r="U58" s="20">
        <f t="shared" si="12"/>
        <v>399.03236927507328</v>
      </c>
      <c r="V58" s="92">
        <f t="shared" si="13"/>
        <v>6847.2695199694399</v>
      </c>
      <c r="W58" s="91"/>
    </row>
    <row r="59" spans="1:23" x14ac:dyDescent="0.25">
      <c r="A59" s="5">
        <v>26</v>
      </c>
      <c r="B59" s="11">
        <v>74.470183486238525</v>
      </c>
      <c r="C59" s="7">
        <v>6045</v>
      </c>
      <c r="D59" s="7">
        <f t="shared" si="7"/>
        <v>3022.5</v>
      </c>
      <c r="E59" s="38">
        <f t="shared" si="14"/>
        <v>0.83958333333333335</v>
      </c>
      <c r="F59" s="54">
        <v>5.1086999999999998</v>
      </c>
      <c r="G59" s="58">
        <f t="shared" si="15"/>
        <v>7228.2755887016265</v>
      </c>
      <c r="H59" s="55">
        <v>25.5</v>
      </c>
      <c r="I59" s="67">
        <f t="shared" si="16"/>
        <v>35.432213426034522</v>
      </c>
      <c r="J59" s="48">
        <v>18.818719305253012</v>
      </c>
      <c r="K59" s="62">
        <v>28.738985260246771</v>
      </c>
      <c r="L59" s="66">
        <f t="shared" si="8"/>
        <v>6.687252651484366</v>
      </c>
      <c r="M59" s="58">
        <f t="shared" si="17"/>
        <v>1080.9097770186847</v>
      </c>
      <c r="N59" s="57">
        <f t="shared" si="4"/>
        <v>1080.9036184833199</v>
      </c>
      <c r="O59" s="98">
        <f t="shared" si="18"/>
        <v>2185911.835880666</v>
      </c>
      <c r="P59" s="95">
        <f t="shared" si="9"/>
        <v>231.37829101354211</v>
      </c>
      <c r="Q59" s="7">
        <f t="shared" si="10"/>
        <v>1245.5532512648704</v>
      </c>
      <c r="R59" s="87">
        <f t="shared" si="6"/>
        <v>1476.9315422784125</v>
      </c>
      <c r="S59" s="76">
        <f t="shared" si="11"/>
        <v>109.98736295008663</v>
      </c>
      <c r="T59" s="80">
        <v>2.9597050907874956E-3</v>
      </c>
      <c r="U59" s="20">
        <f t="shared" si="12"/>
        <v>578.15561930004299</v>
      </c>
      <c r="V59" s="92">
        <f t="shared" si="13"/>
        <v>9433.5822644061936</v>
      </c>
      <c r="W59" s="91"/>
    </row>
    <row r="60" spans="1:23" x14ac:dyDescent="0.25">
      <c r="A60" s="5">
        <v>27</v>
      </c>
      <c r="B60" s="11">
        <v>49.961009174311926</v>
      </c>
      <c r="C60" s="7">
        <v>6045</v>
      </c>
      <c r="D60" s="7">
        <f t="shared" si="7"/>
        <v>3022.5</v>
      </c>
      <c r="E60" s="38">
        <f t="shared" si="14"/>
        <v>0.83958333333333335</v>
      </c>
      <c r="F60" s="54">
        <v>5.0129999999999999</v>
      </c>
      <c r="G60" s="58">
        <f t="shared" si="15"/>
        <v>7250.8647516457213</v>
      </c>
      <c r="H60" s="55">
        <v>26</v>
      </c>
      <c r="I60" s="67">
        <f t="shared" si="16"/>
        <v>35.963252694629503</v>
      </c>
      <c r="J60" s="48">
        <v>19.337959069142755</v>
      </c>
      <c r="K60" s="62">
        <v>29.208753202803329</v>
      </c>
      <c r="L60" s="66">
        <f t="shared" si="8"/>
        <v>6.7081640153889222</v>
      </c>
      <c r="M60" s="58">
        <f t="shared" si="17"/>
        <v>1080.9097770186847</v>
      </c>
      <c r="N60" s="57">
        <f t="shared" si="4"/>
        <v>1080.9015305844955</v>
      </c>
      <c r="O60" s="98">
        <f t="shared" si="18"/>
        <v>2203732.9479659847</v>
      </c>
      <c r="P60" s="95">
        <f t="shared" si="9"/>
        <v>233.26465184044187</v>
      </c>
      <c r="Q60" s="7">
        <f t="shared" si="10"/>
        <v>1269.3313175218118</v>
      </c>
      <c r="R60" s="87">
        <f t="shared" si="6"/>
        <v>1502.5959693622538</v>
      </c>
      <c r="S60" s="76">
        <f t="shared" si="11"/>
        <v>75.071211010591682</v>
      </c>
      <c r="T60" s="80">
        <v>3.1599403245448614E-3</v>
      </c>
      <c r="U60" s="20">
        <f t="shared" si="12"/>
        <v>417.4940535689492</v>
      </c>
      <c r="V60" s="92">
        <f t="shared" si="13"/>
        <v>6507.4669314482653</v>
      </c>
      <c r="W60" s="91"/>
    </row>
    <row r="61" spans="1:23" x14ac:dyDescent="0.25">
      <c r="A61" s="5">
        <v>28</v>
      </c>
      <c r="B61" s="11">
        <v>22.623853211009173</v>
      </c>
      <c r="C61" s="7">
        <v>6045</v>
      </c>
      <c r="D61" s="7">
        <f t="shared" si="7"/>
        <v>3022.5</v>
      </c>
      <c r="E61" s="38">
        <f t="shared" si="14"/>
        <v>0.83958333333333335</v>
      </c>
      <c r="F61" s="54">
        <v>4.9173</v>
      </c>
      <c r="G61" s="58">
        <f t="shared" si="15"/>
        <v>7274.333170642426</v>
      </c>
      <c r="H61" s="55">
        <v>26.5</v>
      </c>
      <c r="I61" s="67">
        <f t="shared" si="16"/>
        <v>36.495500129496435</v>
      </c>
      <c r="J61" s="48">
        <v>19.836632539117375</v>
      </c>
      <c r="K61" s="62">
        <v>29.69865730767637</v>
      </c>
      <c r="L61" s="66">
        <f t="shared" si="8"/>
        <v>6.7298845388150577</v>
      </c>
      <c r="M61" s="58">
        <f t="shared" si="17"/>
        <v>1080.9097770186847</v>
      </c>
      <c r="N61" s="57">
        <f t="shared" si="4"/>
        <v>1080.9001445250992</v>
      </c>
      <c r="O61" s="98">
        <f t="shared" si="18"/>
        <v>2212831.5456579388</v>
      </c>
      <c r="P61" s="95">
        <f t="shared" si="9"/>
        <v>234.22773642145191</v>
      </c>
      <c r="Q61" s="7">
        <f t="shared" si="10"/>
        <v>1294.0349164657114</v>
      </c>
      <c r="R61" s="87">
        <f t="shared" si="6"/>
        <v>1528.2626528871633</v>
      </c>
      <c r="S61" s="76">
        <f t="shared" si="11"/>
        <v>34.575189926786649</v>
      </c>
      <c r="T61" s="80">
        <v>3.3688496899321758E-3</v>
      </c>
      <c r="U61" s="20">
        <f t="shared" si="12"/>
        <v>202.38476116728447</v>
      </c>
      <c r="V61" s="92">
        <f t="shared" si="13"/>
        <v>3027.4175783769188</v>
      </c>
      <c r="W61" s="91"/>
    </row>
    <row r="62" spans="1:23" x14ac:dyDescent="0.25">
      <c r="A62" s="5">
        <v>29</v>
      </c>
      <c r="B62" s="11">
        <v>12.254587155963302</v>
      </c>
      <c r="C62" s="7">
        <v>6045</v>
      </c>
      <c r="D62" s="7">
        <f t="shared" si="7"/>
        <v>3022.5</v>
      </c>
      <c r="E62" s="38">
        <f t="shared" si="14"/>
        <v>0.83958333333333335</v>
      </c>
      <c r="F62" s="54">
        <v>4.8216000000000001</v>
      </c>
      <c r="G62" s="58">
        <f t="shared" si="15"/>
        <v>7298.7332005973121</v>
      </c>
      <c r="H62" s="55">
        <v>27</v>
      </c>
      <c r="I62" s="67">
        <f t="shared" si="16"/>
        <v>37.029027670351731</v>
      </c>
      <c r="J62" s="48">
        <v>20.313949121441283</v>
      </c>
      <c r="K62" s="62">
        <v>30.209802437328232</v>
      </c>
      <c r="L62" s="66">
        <f t="shared" si="8"/>
        <v>6.7524191799921933</v>
      </c>
      <c r="M62" s="58">
        <f t="shared" si="17"/>
        <v>1080.9097770186847</v>
      </c>
      <c r="N62" s="57">
        <f t="shared" si="4"/>
        <v>1080.9064138411131</v>
      </c>
      <c r="O62" s="98">
        <f t="shared" si="18"/>
        <v>2212664.123329259</v>
      </c>
      <c r="P62" s="95">
        <f t="shared" si="9"/>
        <v>234.21001480448112</v>
      </c>
      <c r="Q62" s="7">
        <f t="shared" si="10"/>
        <v>1319.7191585234866</v>
      </c>
      <c r="R62" s="87">
        <f t="shared" si="6"/>
        <v>1553.9291733279676</v>
      </c>
      <c r="S62" s="76">
        <f t="shared" si="11"/>
        <v>19.042760488741585</v>
      </c>
      <c r="T62" s="80">
        <v>3.5867419256327519E-3</v>
      </c>
      <c r="U62" s="20">
        <f t="shared" si="12"/>
        <v>116.70663693210275</v>
      </c>
      <c r="V62" s="92">
        <f t="shared" si="13"/>
        <v>1683.1131450082191</v>
      </c>
      <c r="W62" s="91"/>
    </row>
    <row r="63" spans="1:23" x14ac:dyDescent="0.25">
      <c r="A63" s="5">
        <v>30</v>
      </c>
      <c r="B63" s="11">
        <v>6.5986238532110093</v>
      </c>
      <c r="C63" s="7">
        <v>6045</v>
      </c>
      <c r="D63" s="7">
        <f t="shared" si="7"/>
        <v>3022.5</v>
      </c>
      <c r="E63" s="38">
        <f t="shared" si="14"/>
        <v>0.83958333333333335</v>
      </c>
      <c r="F63" s="54">
        <v>4.7338333333333331</v>
      </c>
      <c r="G63" s="58">
        <f t="shared" si="15"/>
        <v>7321.9777840368979</v>
      </c>
      <c r="H63" s="55">
        <v>27.5</v>
      </c>
      <c r="I63" s="67">
        <f t="shared" si="16"/>
        <v>37.560967537736161</v>
      </c>
      <c r="J63" s="48">
        <v>20.769050813806928</v>
      </c>
      <c r="K63" s="62">
        <v>30.743815916223667</v>
      </c>
      <c r="L63" s="66">
        <f t="shared" si="8"/>
        <v>6.773958989563039</v>
      </c>
      <c r="M63" s="58">
        <f t="shared" si="17"/>
        <v>1080.9097770186847</v>
      </c>
      <c r="N63" s="57">
        <f t="shared" si="4"/>
        <v>1080.9008137365781</v>
      </c>
      <c r="O63" s="98">
        <f t="shared" si="18"/>
        <v>2202150.4392909133</v>
      </c>
      <c r="P63" s="95">
        <f t="shared" si="9"/>
        <v>233.09714364237925</v>
      </c>
      <c r="Q63" s="7">
        <f t="shared" si="10"/>
        <v>1344.1871410914714</v>
      </c>
      <c r="R63" s="87">
        <f t="shared" si="6"/>
        <v>1577.2842847338507</v>
      </c>
      <c r="S63" s="76">
        <f t="shared" si="11"/>
        <v>10.407905704539653</v>
      </c>
      <c r="T63" s="80">
        <v>3.8139466699989976E-3</v>
      </c>
      <c r="U63" s="20">
        <f t="shared" si="12"/>
        <v>66.505294214131553</v>
      </c>
      <c r="V63" s="92">
        <f t="shared" si="13"/>
        <v>928.06928196017031</v>
      </c>
      <c r="W63" s="91"/>
    </row>
    <row r="64" spans="1:23" x14ac:dyDescent="0.25">
      <c r="A64" s="5">
        <v>31</v>
      </c>
      <c r="B64" s="11">
        <v>13.197247706422019</v>
      </c>
      <c r="C64" s="7">
        <v>6045</v>
      </c>
      <c r="D64" s="7">
        <f t="shared" si="7"/>
        <v>3022.5</v>
      </c>
      <c r="E64" s="38">
        <f t="shared" si="14"/>
        <v>0.83958333333333335</v>
      </c>
      <c r="F64" s="54">
        <v>4.646066666666667</v>
      </c>
      <c r="G64" s="58">
        <f t="shared" si="15"/>
        <v>7346.1005725272989</v>
      </c>
      <c r="H64" s="55">
        <v>28</v>
      </c>
      <c r="I64" s="67">
        <f t="shared" si="16"/>
        <v>38.094114127234249</v>
      </c>
      <c r="J64" s="48">
        <v>21.333137249125571</v>
      </c>
      <c r="K64" s="62">
        <v>31.166807879251259</v>
      </c>
      <c r="L64" s="66">
        <f t="shared" si="8"/>
        <v>6.7962528014693966</v>
      </c>
      <c r="M64" s="58">
        <f t="shared" si="17"/>
        <v>1080.9097770186847</v>
      </c>
      <c r="N64" s="57">
        <f t="shared" si="4"/>
        <v>1080.9045494804168</v>
      </c>
      <c r="O64" s="98">
        <f t="shared" si="18"/>
        <v>2241106.3525014785</v>
      </c>
      <c r="P64" s="95">
        <f t="shared" si="9"/>
        <v>237.22061855823785</v>
      </c>
      <c r="Q64" s="7">
        <f t="shared" si="10"/>
        <v>1369.5795500287359</v>
      </c>
      <c r="R64" s="87">
        <f t="shared" si="6"/>
        <v>1606.8001685869738</v>
      </c>
      <c r="S64" s="76">
        <f t="shared" si="11"/>
        <v>21.205339839562953</v>
      </c>
      <c r="T64" s="80">
        <v>3.9977940099700654E-3</v>
      </c>
      <c r="U64" s="20">
        <f t="shared" si="12"/>
        <v>141.8885968312583</v>
      </c>
      <c r="V64" s="92">
        <f t="shared" si="13"/>
        <v>1910.0395792631816</v>
      </c>
      <c r="W64" s="91"/>
    </row>
    <row r="65" spans="1:23" x14ac:dyDescent="0.25">
      <c r="A65" s="5">
        <v>32</v>
      </c>
      <c r="B65" s="11">
        <v>9.4266055045871546</v>
      </c>
      <c r="C65" s="7">
        <v>6045</v>
      </c>
      <c r="D65" s="7">
        <f t="shared" si="7"/>
        <v>3022.5</v>
      </c>
      <c r="E65" s="38">
        <f t="shared" si="14"/>
        <v>0.83958333333333335</v>
      </c>
      <c r="F65" s="54">
        <v>4.5583</v>
      </c>
      <c r="G65" s="58">
        <f t="shared" si="15"/>
        <v>7371.1522936182346</v>
      </c>
      <c r="H65" s="55">
        <v>28.5</v>
      </c>
      <c r="I65" s="67">
        <f t="shared" si="16"/>
        <v>38.628537142448778</v>
      </c>
      <c r="J65" s="48">
        <v>21.883617015578295</v>
      </c>
      <c r="K65" s="62">
        <v>31.601916787333177</v>
      </c>
      <c r="L65" s="66">
        <f t="shared" si="8"/>
        <v>6.8194452396549829</v>
      </c>
      <c r="M65" s="58">
        <f t="shared" si="17"/>
        <v>1080.9097770186847</v>
      </c>
      <c r="N65" s="57">
        <f t="shared" si="4"/>
        <v>1080.9020432857328</v>
      </c>
      <c r="O65" s="98">
        <f t="shared" si="18"/>
        <v>2275445.0264155176</v>
      </c>
      <c r="P65" s="95">
        <f t="shared" si="9"/>
        <v>240.85535970172077</v>
      </c>
      <c r="Q65" s="7">
        <f t="shared" si="10"/>
        <v>1395.9497827560367</v>
      </c>
      <c r="R65" s="87">
        <f t="shared" si="6"/>
        <v>1636.8051424577575</v>
      </c>
      <c r="S65" s="76">
        <f t="shared" si="11"/>
        <v>15.429516365828858</v>
      </c>
      <c r="T65" s="80">
        <v>4.1876283813829587E-3</v>
      </c>
      <c r="U65" s="20">
        <f t="shared" si="12"/>
        <v>107.78816061631828</v>
      </c>
      <c r="V65" s="92">
        <f t="shared" si="13"/>
        <v>1403.4306274569749</v>
      </c>
      <c r="W65" s="91"/>
    </row>
    <row r="66" spans="1:23" x14ac:dyDescent="0.25">
      <c r="A66" s="5">
        <v>33</v>
      </c>
      <c r="B66" s="11">
        <v>8.4839449541284395</v>
      </c>
      <c r="C66" s="7">
        <v>6045</v>
      </c>
      <c r="D66" s="7">
        <f t="shared" si="7"/>
        <v>3022.5</v>
      </c>
      <c r="E66" s="38">
        <f t="shared" si="14"/>
        <v>0.83958333333333335</v>
      </c>
      <c r="F66" s="54">
        <v>4.470533333333333</v>
      </c>
      <c r="G66" s="58">
        <f t="shared" si="15"/>
        <v>7397.1876584449283</v>
      </c>
      <c r="H66" s="55">
        <v>29</v>
      </c>
      <c r="I66" s="67">
        <f t="shared" si="16"/>
        <v>39.164311760739146</v>
      </c>
      <c r="J66" s="48">
        <v>22.420110620849755</v>
      </c>
      <c r="K66" s="62">
        <v>32.050237542319906</v>
      </c>
      <c r="L66" s="66">
        <f t="shared" si="8"/>
        <v>6.8435074050693192</v>
      </c>
      <c r="M66" s="58">
        <f t="shared" si="17"/>
        <v>1080.9097770186847</v>
      </c>
      <c r="N66" s="57">
        <f t="shared" si="4"/>
        <v>1080.9059186471356</v>
      </c>
      <c r="O66" s="98">
        <f t="shared" si="18"/>
        <v>2304389.4598999722</v>
      </c>
      <c r="P66" s="95">
        <f t="shared" si="9"/>
        <v>243.91912167238144</v>
      </c>
      <c r="Q66" s="7">
        <f t="shared" si="10"/>
        <v>1423.3554299420298</v>
      </c>
      <c r="R66" s="87">
        <f t="shared" si="6"/>
        <v>1667.2745516144112</v>
      </c>
      <c r="S66" s="76">
        <f t="shared" si="11"/>
        <v>14.145065519315841</v>
      </c>
      <c r="T66" s="80">
        <v>4.3836107100466808E-3</v>
      </c>
      <c r="U66" s="20">
        <f t="shared" si="12"/>
        <v>102.84115548128646</v>
      </c>
      <c r="V66" s="92">
        <f t="shared" si="13"/>
        <v>1298.6780527959681</v>
      </c>
      <c r="W66" s="91"/>
    </row>
    <row r="67" spans="1:23" x14ac:dyDescent="0.25">
      <c r="A67" s="5">
        <v>34</v>
      </c>
      <c r="B67" s="11">
        <v>0</v>
      </c>
      <c r="C67" s="7">
        <v>6045</v>
      </c>
      <c r="D67" s="7">
        <f t="shared" si="7"/>
        <v>3022.5</v>
      </c>
      <c r="E67" s="38">
        <f t="shared" si="14"/>
        <v>0.83958333333333335</v>
      </c>
      <c r="F67" s="54">
        <v>4.3827666666666669</v>
      </c>
      <c r="G67" s="58">
        <f t="shared" si="15"/>
        <v>7424.2657605926242</v>
      </c>
      <c r="H67" s="55">
        <v>29.5</v>
      </c>
      <c r="I67" s="67">
        <f t="shared" si="16"/>
        <v>39.701519181292298</v>
      </c>
      <c r="J67" s="48">
        <v>22.942210387832915</v>
      </c>
      <c r="K67" s="62">
        <v>32.512511094551932</v>
      </c>
      <c r="L67" s="66">
        <f t="shared" si="8"/>
        <v>6.8685654688861737</v>
      </c>
      <c r="M67" s="58">
        <f t="shared" si="17"/>
        <v>1080.9097770186847</v>
      </c>
      <c r="N67" s="57">
        <f t="shared" si="4"/>
        <v>1080.9048547653379</v>
      </c>
      <c r="O67" s="98">
        <f t="shared" si="18"/>
        <v>2327282.9103625575</v>
      </c>
      <c r="P67" s="95">
        <f t="shared" si="9"/>
        <v>246.34238841008226</v>
      </c>
      <c r="Q67" s="7">
        <f t="shared" si="10"/>
        <v>1451.8586953606568</v>
      </c>
      <c r="R67" s="87">
        <f t="shared" si="6"/>
        <v>1698.2010837707392</v>
      </c>
      <c r="S67" s="76">
        <f t="shared" si="11"/>
        <v>0</v>
      </c>
      <c r="T67" s="80">
        <v>4.5859104178533096E-3</v>
      </c>
      <c r="U67" s="20">
        <f t="shared" si="12"/>
        <v>0</v>
      </c>
      <c r="V67" s="92">
        <f t="shared" si="13"/>
        <v>0</v>
      </c>
      <c r="W67" s="91"/>
    </row>
    <row r="68" spans="1:23" ht="15.75" thickBot="1" x14ac:dyDescent="0.3">
      <c r="A68" s="4">
        <v>35</v>
      </c>
      <c r="B68" s="10">
        <v>0</v>
      </c>
      <c r="C68" s="8">
        <v>6045</v>
      </c>
      <c r="D68" s="8">
        <f t="shared" si="7"/>
        <v>3022.5</v>
      </c>
      <c r="E68" s="39">
        <f t="shared" si="14"/>
        <v>0.83958333333333335</v>
      </c>
      <c r="F68" s="99">
        <v>4.2949999999999999</v>
      </c>
      <c r="G68" s="69">
        <f t="shared" si="15"/>
        <v>7452.450523864959</v>
      </c>
      <c r="H68" s="56">
        <v>30</v>
      </c>
      <c r="I68" s="68">
        <f t="shared" si="16"/>
        <v>40.240247240391291</v>
      </c>
      <c r="J68" s="68">
        <v>23.449478179668517</v>
      </c>
      <c r="K68" s="63">
        <v>32.989686581321855</v>
      </c>
      <c r="L68" s="66">
        <f t="shared" si="8"/>
        <v>6.8946191069485314</v>
      </c>
      <c r="M68" s="69">
        <f t="shared" si="17"/>
        <v>1080.9097770186847</v>
      </c>
      <c r="N68" s="57">
        <f t="shared" si="4"/>
        <v>1080.9082283246414</v>
      </c>
      <c r="O68" s="100">
        <f>G68/(K68-J68)/$E$10*3600</f>
        <v>2343486.7070325534</v>
      </c>
      <c r="P68" s="96">
        <f t="shared" si="9"/>
        <v>248.05755675305619</v>
      </c>
      <c r="Q68" s="21">
        <f t="shared" si="10"/>
        <v>1481.526867226273</v>
      </c>
      <c r="R68" s="88">
        <f t="shared" si="6"/>
        <v>1729.5844239793291</v>
      </c>
      <c r="S68" s="77">
        <f t="shared" si="11"/>
        <v>0</v>
      </c>
      <c r="T68" s="83">
        <v>4.7947058622654377E-3</v>
      </c>
      <c r="U68" s="22">
        <f t="shared" si="12"/>
        <v>0</v>
      </c>
      <c r="V68" s="92">
        <f t="shared" si="13"/>
        <v>0</v>
      </c>
      <c r="W68" s="91"/>
    </row>
    <row r="69" spans="1:23" x14ac:dyDescent="0.25">
      <c r="M69" s="65"/>
      <c r="N69" s="65"/>
    </row>
    <row r="70" spans="1:23" x14ac:dyDescent="0.25">
      <c r="M70" s="65"/>
      <c r="N70" s="65"/>
    </row>
    <row r="71" spans="1:23" x14ac:dyDescent="0.25">
      <c r="M71" s="65"/>
      <c r="N71" s="65"/>
    </row>
  </sheetData>
  <mergeCells count="2">
    <mergeCell ref="A1:C1"/>
    <mergeCell ref="D1:F1"/>
  </mergeCells>
  <phoneticPr fontId="2" type="noConversion"/>
  <conditionalFormatting sqref="O20:O68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O20:O6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H20:H68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7249E-3CAB-4DA2-AC0B-1C6A29A5D2C3}">
  <sheetPr codeName="Feuil4"/>
  <dimension ref="A1:CI41"/>
  <sheetViews>
    <sheetView topLeftCell="AA1" zoomScale="85" zoomScaleNormal="85" workbookViewId="0">
      <selection activeCell="AX40" sqref="AX40"/>
    </sheetView>
  </sheetViews>
  <sheetFormatPr defaultColWidth="11.42578125" defaultRowHeight="15" x14ac:dyDescent="0.25"/>
  <sheetData>
    <row r="1" spans="1:87" ht="15.75" thickBot="1" x14ac:dyDescent="0.3">
      <c r="A1" s="27"/>
      <c r="B1" s="28">
        <v>1</v>
      </c>
      <c r="C1" s="29">
        <v>0.99</v>
      </c>
      <c r="D1" s="28">
        <v>0.98</v>
      </c>
      <c r="E1" s="29">
        <v>0.97</v>
      </c>
      <c r="F1" s="28">
        <v>0.96</v>
      </c>
      <c r="G1" s="29">
        <v>0.95</v>
      </c>
      <c r="H1" s="28">
        <v>0.94</v>
      </c>
      <c r="I1" s="29">
        <v>0.93</v>
      </c>
      <c r="J1" s="28">
        <v>0.92</v>
      </c>
      <c r="K1" s="29">
        <v>0.91</v>
      </c>
      <c r="L1" s="28">
        <v>0.9</v>
      </c>
      <c r="M1" s="29">
        <v>0.89</v>
      </c>
      <c r="N1" s="28">
        <v>0.88</v>
      </c>
      <c r="O1" s="29">
        <v>0.87</v>
      </c>
      <c r="P1" s="28">
        <v>0.86</v>
      </c>
      <c r="Q1" s="29">
        <v>0.85</v>
      </c>
      <c r="R1" s="28">
        <v>0.84</v>
      </c>
      <c r="S1" s="29">
        <v>0.83</v>
      </c>
      <c r="T1" s="28">
        <v>0.82</v>
      </c>
      <c r="U1" s="29">
        <v>0.81</v>
      </c>
      <c r="V1" s="28">
        <v>0.8</v>
      </c>
      <c r="W1" s="29">
        <v>0.79</v>
      </c>
      <c r="X1" s="28">
        <v>0.78</v>
      </c>
      <c r="Y1" s="29">
        <v>0.77</v>
      </c>
      <c r="Z1" s="28">
        <v>0.76</v>
      </c>
      <c r="AA1" s="29">
        <v>0.75</v>
      </c>
      <c r="AB1" s="28">
        <v>0.74</v>
      </c>
      <c r="AC1" s="29">
        <v>0.73</v>
      </c>
      <c r="AD1" s="28">
        <v>0.72</v>
      </c>
      <c r="AE1" s="29">
        <v>0.71</v>
      </c>
      <c r="AF1" s="28">
        <v>0.7</v>
      </c>
      <c r="AG1" s="29">
        <v>0.69</v>
      </c>
      <c r="AH1" s="28">
        <v>0.68</v>
      </c>
      <c r="AI1" s="29">
        <v>0.67</v>
      </c>
      <c r="AJ1" s="28">
        <v>0.66</v>
      </c>
      <c r="AK1" s="29">
        <v>0.65</v>
      </c>
      <c r="AL1" s="28">
        <v>0.64</v>
      </c>
      <c r="AM1" s="29">
        <v>0.63</v>
      </c>
      <c r="AN1" s="28">
        <v>0.62</v>
      </c>
      <c r="AO1" s="29">
        <v>0.61</v>
      </c>
      <c r="AP1" s="28">
        <v>0.6</v>
      </c>
      <c r="AQ1" s="29">
        <v>0.59</v>
      </c>
      <c r="AR1" s="28">
        <v>0.57999999999999996</v>
      </c>
      <c r="AS1" s="29">
        <v>0.56999999999999995</v>
      </c>
      <c r="AT1" s="28">
        <v>0.56000000000000005</v>
      </c>
      <c r="AU1" s="29">
        <v>0.55000000000000004</v>
      </c>
      <c r="AV1" s="28">
        <v>0.54</v>
      </c>
      <c r="AW1" s="29">
        <v>0.53</v>
      </c>
      <c r="AX1" s="28">
        <v>0.52</v>
      </c>
      <c r="AY1" s="29">
        <v>0.51</v>
      </c>
      <c r="AZ1" s="28">
        <v>0.5</v>
      </c>
      <c r="BA1" s="29">
        <v>0.49</v>
      </c>
      <c r="BB1" s="28">
        <v>0.48</v>
      </c>
      <c r="BC1" s="29">
        <v>0.47</v>
      </c>
      <c r="BD1" s="28">
        <v>0.46</v>
      </c>
      <c r="BE1" s="29">
        <v>0.45</v>
      </c>
      <c r="BF1" s="28">
        <v>0.44</v>
      </c>
      <c r="BG1" s="29">
        <v>0.42999999999999899</v>
      </c>
      <c r="BH1" s="28">
        <v>0.41999999999999899</v>
      </c>
      <c r="BI1" s="29">
        <v>0.40999999999999898</v>
      </c>
      <c r="BJ1" s="28">
        <v>0.39999999999999902</v>
      </c>
      <c r="BK1" s="29">
        <v>0.38999999999999901</v>
      </c>
      <c r="BL1" s="28">
        <v>0.37999999999999901</v>
      </c>
      <c r="BM1" s="29">
        <v>0.369999999999999</v>
      </c>
      <c r="BN1" s="28">
        <v>0.35999999999999899</v>
      </c>
      <c r="BO1" s="29">
        <v>0.34999999999999898</v>
      </c>
      <c r="BP1" s="28">
        <v>0.33999999999999903</v>
      </c>
      <c r="BQ1" s="29">
        <v>0.32999999999999902</v>
      </c>
      <c r="BR1" s="28">
        <v>0.31999999999999901</v>
      </c>
      <c r="BS1" s="29">
        <v>0.309999999999999</v>
      </c>
      <c r="BT1" s="28">
        <v>0.29999999999999899</v>
      </c>
      <c r="BU1" s="29">
        <v>0.28999999999999898</v>
      </c>
      <c r="BV1" s="28">
        <v>0.27999999999999903</v>
      </c>
      <c r="BW1" s="29">
        <v>0.26999999999999902</v>
      </c>
      <c r="BX1" s="28">
        <v>0.25999999999999901</v>
      </c>
      <c r="BY1" s="29">
        <v>0.249999999999999</v>
      </c>
      <c r="BZ1" s="28">
        <v>0.23999999999999899</v>
      </c>
      <c r="CA1" s="29">
        <v>0.22999999999999901</v>
      </c>
      <c r="CB1" s="28">
        <v>0.219999999999999</v>
      </c>
      <c r="CC1" s="29">
        <v>0.20999999999999899</v>
      </c>
      <c r="CD1" s="28">
        <v>0.19999999999999901</v>
      </c>
      <c r="CE1" s="29">
        <v>0.189999999999999</v>
      </c>
      <c r="CF1" s="28">
        <v>0.17999999999999899</v>
      </c>
      <c r="CG1" s="29">
        <v>0.16999999999999901</v>
      </c>
      <c r="CH1" s="28">
        <v>0.159999999999999</v>
      </c>
      <c r="CI1" s="29">
        <v>0.149999999999999</v>
      </c>
    </row>
    <row r="2" spans="1:87" ht="15.75" thickBot="1" x14ac:dyDescent="0.3">
      <c r="A2" s="27">
        <v>30</v>
      </c>
      <c r="B2" s="31">
        <v>4.1340000000000003</v>
      </c>
      <c r="C2" s="30">
        <f>((C$1-B$1)/(L$1-B$1))*(L2-B2)+B2</f>
        <v>4.1483000000000008</v>
      </c>
      <c r="D2" s="30">
        <f>((D$1-B$1)/(L$1-B$1))*(L2-B2)+B2</f>
        <v>4.1626000000000003</v>
      </c>
      <c r="E2" s="30">
        <f>((E$1-B$1)/(L$1-B$1))*(L2-B2)+B2</f>
        <v>4.1769000000000007</v>
      </c>
      <c r="F2" s="30">
        <f>((F$1-B$1)/(L$1-B$1))*(L2-B2)+B2</f>
        <v>4.1912000000000003</v>
      </c>
      <c r="G2" s="30">
        <f>((G$1-B$1)/(L$1-B$1))*(L2-B2)+B2</f>
        <v>4.2055000000000007</v>
      </c>
      <c r="H2" s="30">
        <f>((H$1-B$1)/(L$1-B$1))*(L2-B2)+B2</f>
        <v>4.2198000000000002</v>
      </c>
      <c r="I2" s="30">
        <f>((I$1-B$1)/(L$1-B$1))*(L2-B2)+B2</f>
        <v>4.2340999999999998</v>
      </c>
      <c r="J2" s="30">
        <f>((J$1-B$1)/(L$1-B$1))*(L2-B2)+B2</f>
        <v>4.2484000000000002</v>
      </c>
      <c r="K2" s="30">
        <f>((K$1-B$1)/(L$1-B$1))*(L2-B2)+B2</f>
        <v>4.2627000000000006</v>
      </c>
      <c r="L2" s="31">
        <v>4.2770000000000001</v>
      </c>
      <c r="M2" s="30">
        <f>((M$1-L$1)/(V$1-L$1))*(V2-L2)+L2</f>
        <v>4.28</v>
      </c>
      <c r="N2" s="30">
        <f>((N$1-L$1)/(V$1-L$1))*(V2-L2)+L2</f>
        <v>4.2830000000000004</v>
      </c>
      <c r="O2" s="30">
        <f>((O$1-L$1)/(V$1-L$1))*(V2-L2)+L2</f>
        <v>4.2860000000000005</v>
      </c>
      <c r="P2" s="30">
        <f>((P$1-L$1)/(V$1-L$1))*(V2-L2)+L2</f>
        <v>4.2890000000000006</v>
      </c>
      <c r="Q2" s="30">
        <f>((Q$1-L$1)/(V$1-L$1))*(V2-L2)+L2</f>
        <v>4.2920000000000007</v>
      </c>
      <c r="R2" s="30">
        <f>((R$1-L$1)/(V$1-L$1))*(V2-L2)+L2</f>
        <v>4.2949999999999999</v>
      </c>
      <c r="S2" s="30">
        <f>((S$1-L$1)/(V$1-L$1))*(V2-L2)+L2</f>
        <v>4.298</v>
      </c>
      <c r="T2" s="30">
        <f>((T$1-L$1)/(V$1-L$1))*(V2-L2)+L2</f>
        <v>4.3010000000000002</v>
      </c>
      <c r="U2" s="30">
        <f>((U$1-L$1)/(V$1-L$1))*(V2-L2)+L2</f>
        <v>4.3040000000000003</v>
      </c>
      <c r="V2" s="31">
        <v>4.3070000000000004</v>
      </c>
      <c r="W2" s="30">
        <f>((W$1-V$1)/(AF$1-V$1))*(AF2-V2)+V2</f>
        <v>4.3023000000000007</v>
      </c>
      <c r="X2" s="30">
        <f>((X$1-V$1)/(AF$1-V$1))*(AF2-V2)+V2</f>
        <v>4.2976000000000001</v>
      </c>
      <c r="Y2" s="30">
        <f>((Y$1-V$1)/(AF$1-V$1))*(AF2-V2)+V2</f>
        <v>4.2929000000000004</v>
      </c>
      <c r="Z2" s="30">
        <f>((Z$1-V$1)/(AF$1-V$1))*(AF2-V2)+V2</f>
        <v>4.2881999999999998</v>
      </c>
      <c r="AA2" s="30">
        <f>((AA$1-V$1)/(AF$1-V$1))*(AF2-V2)+V2</f>
        <v>4.2835000000000001</v>
      </c>
      <c r="AB2" s="30">
        <f>((AB$1-V$1)/(AF$1-V$1))*(AF2-V2)+V2</f>
        <v>4.2788000000000004</v>
      </c>
      <c r="AC2" s="30">
        <f>((AC$1-V$1)/(AF$1-V$1))*(AF2-V2)+V2</f>
        <v>4.2740999999999998</v>
      </c>
      <c r="AD2" s="30">
        <f>((AD$1-V$1)/(AF$1-V$1))*(AF2-V2)+V2</f>
        <v>4.2694000000000001</v>
      </c>
      <c r="AE2" s="30">
        <f>((AE$1-V$1)/(AF$1-V$1))*(AF2-V2)+V2</f>
        <v>4.2646999999999995</v>
      </c>
      <c r="AF2" s="31">
        <v>4.26</v>
      </c>
      <c r="AG2" s="30">
        <f>((AG$1-AF$1)/(AP$1-AF$1))*(AP2-AF2)+AF2</f>
        <v>4.2496999999999998</v>
      </c>
      <c r="AH2" s="30">
        <f>((AH$1-AF$1)/(AP$1-AF$1))*(AP2-AF2)+AF2</f>
        <v>4.2393999999999998</v>
      </c>
      <c r="AI2" s="30">
        <f>((AI$1-AF$1)/(AP$1-AF$1))*(AP2-AF2)+AF2</f>
        <v>4.2290999999999999</v>
      </c>
      <c r="AJ2" s="30">
        <f>((AJ$1-AF$1)/(AP$1-AF$1))*(AP2-AF2)+AF2</f>
        <v>4.2187999999999999</v>
      </c>
      <c r="AK2" s="30">
        <f>((AK$1-AF$1)/(AP$1-AF$1))*(AP2-AF2)+AF2</f>
        <v>4.2084999999999999</v>
      </c>
      <c r="AL2" s="30">
        <f>((AL$1-AF$1)/(AP$1-AF$1))*(AP2-AF2)+AF2</f>
        <v>4.1981999999999999</v>
      </c>
      <c r="AM2" s="30">
        <f>((AM$1-AF$1)/(AP$1-AF$1))*(AP2-AF2)+AF2</f>
        <v>4.1879</v>
      </c>
      <c r="AN2" s="30">
        <f>((AN$1-AF$1)/(AP$1-AF$1))*(AP2-AF2)+AF2</f>
        <v>4.1776</v>
      </c>
      <c r="AO2" s="30">
        <f>((AO$1-AF$1)/(AP$1-AF$1))*(AP2-AF2)+AF2</f>
        <v>4.1673</v>
      </c>
      <c r="AP2" s="31">
        <v>4.157</v>
      </c>
      <c r="AQ2" s="30">
        <f>((AQ$1-AP$1)/(AZ$1-AP$1))*(AZ2-AP2)+AP2</f>
        <v>4.1417000000000002</v>
      </c>
      <c r="AR2" s="30">
        <f>((AR$1-AP$1)/(AZ$1-AP$1))*(AZ2-AP2)+AP2</f>
        <v>4.1264000000000003</v>
      </c>
      <c r="AS2" s="30">
        <f>((AS$1-AP$1)/(AZ$1-AP$1))*(AZ2-AP2)+AP2</f>
        <v>4.1110999999999995</v>
      </c>
      <c r="AT2" s="30">
        <f>((AT$1-AP$1)/(AZ$1-AP$1))*(AZ2-AP2)+AP2</f>
        <v>4.0957999999999997</v>
      </c>
      <c r="AU2" s="30">
        <f>((AU$1-AP$1)/(AZ$1-AP$1))*(AZ2-AP2)+AP2</f>
        <v>4.0804999999999998</v>
      </c>
      <c r="AV2" s="30">
        <f>((AV$1-AP$1)/(AZ$1-AP$1))*(AZ2-AP2)+AP2</f>
        <v>4.0651999999999999</v>
      </c>
      <c r="AW2" s="30">
        <f>((AW$1-AP$1)/(AZ$1-AP$1))*(AZ2-AP2)+AP2</f>
        <v>4.0499000000000001</v>
      </c>
      <c r="AX2" s="30">
        <f>((AX$1-AP$1)/(AZ$1-AP$1))*(AZ2-AP2)+AP2</f>
        <v>4.0345999999999993</v>
      </c>
      <c r="AY2" s="30">
        <f>((AY$1-AP$1)/(AZ$1-AP$1))*(AZ2-AP2)+AP2</f>
        <v>4.0192999999999994</v>
      </c>
      <c r="AZ2" s="31">
        <v>4.0039999999999996</v>
      </c>
      <c r="BA2" s="30">
        <f>((BA$1-AZ$1)/(BJ$1-AZ$1))*(BJ2-AZ2)+AZ2</f>
        <v>3.9888999999999997</v>
      </c>
      <c r="BB2" s="30">
        <f>((BB$1-AZ$1)/(BJ$1-AZ$1))*(BJ2-AZ2)+AZ2</f>
        <v>3.9737999999999998</v>
      </c>
      <c r="BC2" s="30">
        <f>((BC$1-AZ$1)/(BJ$1-AZ$1))*(BJ2-AZ2)+AZ2</f>
        <v>3.9587000000000003</v>
      </c>
      <c r="BD2" s="30">
        <f>((BD$1-AZ$1)/(BJ$1-AZ$1))*(BJ2-AZ2)+AZ2</f>
        <v>3.9436000000000004</v>
      </c>
      <c r="BE2" s="30">
        <f>((BE$1-AZ$1)/(BJ$1-AZ$1))*(BJ2-AZ2)+AZ2</f>
        <v>3.9285000000000005</v>
      </c>
      <c r="BF2" s="30">
        <f>((BF$1-AZ$1)/(BJ$1-AZ$1))*(BJ2-AZ2)+AZ2</f>
        <v>3.9134000000000007</v>
      </c>
      <c r="BG2" s="30">
        <f>((BG$1-AZ$1)/(BJ$1-AZ$1))*(BJ2-AZ2)+AZ2</f>
        <v>3.8982999999999994</v>
      </c>
      <c r="BH2" s="30">
        <f>((BH$1-AZ$1)/(BJ$1-AZ$1))*(BJ2-AZ2)+AZ2</f>
        <v>3.8831999999999995</v>
      </c>
      <c r="BI2" s="30">
        <f>((BI$1-AZ$1)/(BJ$1-AZ$1))*(BJ2-AZ2)+AZ2</f>
        <v>3.8681000000000001</v>
      </c>
      <c r="BJ2" s="31">
        <v>3.8530000000000002</v>
      </c>
      <c r="BK2" s="30">
        <f>((BK$1-BJ$1)/(BT$1-BJ$1))*(BT2-BJ2)+BJ2</f>
        <v>3.8272000000000004</v>
      </c>
      <c r="BL2" s="30">
        <f>((BL$1-BJ$1)/(BT$1-BJ$1))*(BT2-BJ2)+BJ2</f>
        <v>3.8014000000000001</v>
      </c>
      <c r="BM2" s="30">
        <f>((BM$1-BJ$1)/(BT$1-BJ$1))*(BT2-BJ2)+BJ2</f>
        <v>3.7756000000000003</v>
      </c>
      <c r="BN2" s="30">
        <f>((BN$1-BJ$1)/(BT$1-BJ$1))*(BT2-BJ2)+BJ2</f>
        <v>3.7498</v>
      </c>
      <c r="BO2" s="30">
        <f>((BO$1-BJ$1)/(BT$1-BJ$1))*(BT2-BJ2)+BJ2</f>
        <v>3.7240000000000002</v>
      </c>
      <c r="BP2" s="30">
        <f>((BP$1-BJ$1)/(BT$1-BJ$1))*(BT2-BJ2)+BJ2</f>
        <v>3.6982000000000004</v>
      </c>
      <c r="BQ2" s="30">
        <f>((BQ$1-BJ$1)/(BT$1-BJ$1))*(BT2-BJ2)+BJ2</f>
        <v>3.6724000000000001</v>
      </c>
      <c r="BR2" s="30">
        <f>((BR$1-BJ$1)/(BT$1-BJ$1))*(BT2-BJ2)+BJ2</f>
        <v>3.6466000000000003</v>
      </c>
      <c r="BS2" s="30">
        <f>((BS$1-BJ$1)/(BT$1-BJ$1))*(BT2-BJ2)+BJ2</f>
        <v>3.6208</v>
      </c>
      <c r="BT2" s="31">
        <v>3.5950000000000002</v>
      </c>
      <c r="BU2" s="30">
        <f>((BU$1-BT$1)/(CD$1-BT$1))*(CD2-BT2)+BT2</f>
        <v>3.5409000000000002</v>
      </c>
      <c r="BV2" s="30">
        <f>((BV$1-BT$1)/(CD$1-BT$1))*(CD2-BT2)+BT2</f>
        <v>3.4868000000000001</v>
      </c>
      <c r="BW2" s="30">
        <f>((BW$1-BT$1)/(CD$1-BT$1))*(CD2-BT2)+BT2</f>
        <v>3.4327000000000001</v>
      </c>
      <c r="BX2" s="30">
        <f>((BX$1-BT$1)/(CD$1-BT$1))*(CD2-BT2)+BT2</f>
        <v>3.3786</v>
      </c>
      <c r="BY2" s="30">
        <f>((BY$1-BT$1)/(CD$1-BT$1))*(CD2-BT2)+BT2</f>
        <v>3.3245</v>
      </c>
      <c r="BZ2" s="30">
        <f>((BZ$1-BT$1)/(CD$1-BT$1))*(CD2-BT2)+BT2</f>
        <v>3.2704</v>
      </c>
      <c r="CA2" s="30">
        <f>((CA$1-BT$1)/(CD$1-BT$1))*(CD2-BT2)+BT2</f>
        <v>3.2162999999999999</v>
      </c>
      <c r="CB2" s="30">
        <f>((CB$1-BT$1)/(CD$1-BT$1))*(CD2-BT2)+BT2</f>
        <v>3.1621999999999999</v>
      </c>
      <c r="CC2" s="30">
        <f>((CC$1-BT$1)/(CD$1-BT$1))*(CD2-BT2)+BT2</f>
        <v>3.1080999999999999</v>
      </c>
      <c r="CD2" s="31">
        <v>3.0539999999999998</v>
      </c>
      <c r="CE2" s="30">
        <f>((CE$1-CD$1)/(CI$1-CD$1))*(CI2-CD2)+CD2</f>
        <v>2.9627999999999997</v>
      </c>
      <c r="CF2" s="30">
        <f>((CF$1-CD$1)/(CI$1-CD$1))*(CI2-CD2)+CD2</f>
        <v>2.8715999999999999</v>
      </c>
      <c r="CG2" s="30">
        <f>((CG$1-CD$1)/(CI$1-CD$1))*(CI2-CD2)+CD2</f>
        <v>2.7804000000000002</v>
      </c>
      <c r="CH2" s="30">
        <f>((CH$1-CD$1)/(CI$1-CD$1))*(CI2-CD2)+CD2</f>
        <v>2.6892</v>
      </c>
      <c r="CI2" s="31">
        <v>2.5979999999999999</v>
      </c>
    </row>
    <row r="3" spans="1:87" ht="15.75" thickBot="1" x14ac:dyDescent="0.3">
      <c r="A3" s="27">
        <v>29.5</v>
      </c>
      <c r="B3" s="30">
        <f>(($A3-$A2)/($A8-$A2))*(B8-B2)+B2</f>
        <v>4.226</v>
      </c>
      <c r="C3" s="30">
        <f t="shared" ref="C3:C41" si="0">((C$1-B$1)/(L$1-B$1))*(L3-B3)+B3</f>
        <v>4.2397166666666664</v>
      </c>
      <c r="D3" s="30">
        <f t="shared" ref="D3:D41" si="1">((D$1-B$1)/(L$1-B$1))*(L3-B3)+B3</f>
        <v>4.2534333333333336</v>
      </c>
      <c r="E3" s="30">
        <f t="shared" ref="E3:E41" si="2">((E$1-B$1)/(L$1-B$1))*(L3-B3)+B3</f>
        <v>4.26715</v>
      </c>
      <c r="F3" s="30">
        <f t="shared" ref="F3:F41" si="3">((F$1-B$1)/(L$1-B$1))*(L3-B3)+B3</f>
        <v>4.2808666666666664</v>
      </c>
      <c r="G3" s="30">
        <f t="shared" ref="G3:G41" si="4">((G$1-B$1)/(L$1-B$1))*(L3-B3)+B3</f>
        <v>4.2945833333333336</v>
      </c>
      <c r="H3" s="30">
        <f t="shared" ref="H3:H41" si="5">((H$1-B$1)/(L$1-B$1))*(L3-B3)+B3</f>
        <v>4.3083</v>
      </c>
      <c r="I3" s="30">
        <f t="shared" ref="I3:I41" si="6">((I$1-B$1)/(L$1-B$1))*(L3-B3)+B3</f>
        <v>4.3220166666666664</v>
      </c>
      <c r="J3" s="30">
        <f t="shared" ref="J3:J41" si="7">((J$1-B$1)/(L$1-B$1))*(L3-B3)+B3</f>
        <v>4.3357333333333328</v>
      </c>
      <c r="K3" s="30">
        <f t="shared" ref="K3:K41" si="8">((K$1-B$1)/(L$1-B$1))*(L3-B3)+B3</f>
        <v>4.34945</v>
      </c>
      <c r="L3" s="30">
        <f>(($A3-$A2)/($A8-$A2))*(L8-L2)+L2</f>
        <v>4.3631666666666664</v>
      </c>
      <c r="M3" s="30">
        <f t="shared" ref="M3:M41" si="9">((M$1-L$1)/(V$1-L$1))*(V3-L3)+L3</f>
        <v>4.3664333333333332</v>
      </c>
      <c r="N3" s="30">
        <f t="shared" ref="N3:N41" si="10">((N$1-L$1)/(V$1-L$1))*(V3-L3)+L3</f>
        <v>4.3696999999999999</v>
      </c>
      <c r="O3" s="30">
        <f t="shared" ref="O3:O41" si="11">((O$1-L$1)/(V$1-L$1))*(V3-L3)+L3</f>
        <v>4.3729666666666667</v>
      </c>
      <c r="P3" s="30">
        <f t="shared" ref="P3:P41" si="12">((P$1-L$1)/(V$1-L$1))*(V3-L3)+L3</f>
        <v>4.3762333333333334</v>
      </c>
      <c r="Q3" s="30">
        <f t="shared" ref="Q3:Q41" si="13">((Q$1-L$1)/(V$1-L$1))*(V3-L3)+L3</f>
        <v>4.3795000000000002</v>
      </c>
      <c r="R3" s="30">
        <f t="shared" ref="R3:R41" si="14">((R$1-L$1)/(V$1-L$1))*(V3-L3)+L3</f>
        <v>4.3827666666666669</v>
      </c>
      <c r="S3" s="30">
        <f t="shared" ref="S3:S41" si="15">((S$1-L$1)/(V$1-L$1))*(V3-L3)+L3</f>
        <v>4.3860333333333337</v>
      </c>
      <c r="T3" s="30">
        <f t="shared" ref="T3:T41" si="16">((T$1-L$1)/(V$1-L$1))*(V3-L3)+L3</f>
        <v>4.3893000000000004</v>
      </c>
      <c r="U3" s="30">
        <f t="shared" ref="U3:U41" si="17">((U$1-L$1)/(V$1-L$1))*(V3-L3)+L3</f>
        <v>4.3925666666666672</v>
      </c>
      <c r="V3" s="30">
        <f>(($A3-$A2)/($A8-$A2))*(V8-V2)+V2</f>
        <v>4.3958333333333339</v>
      </c>
      <c r="W3" s="30">
        <f t="shared" ref="W3:W41" si="18">((W$1-V$1)/(AF$1-V$1))*(AF3-V3)+V3</f>
        <v>4.3914666666666671</v>
      </c>
      <c r="X3" s="30">
        <f t="shared" ref="X3:X41" si="19">((X$1-V$1)/(AF$1-V$1))*(AF3-V3)+V3</f>
        <v>4.3871000000000002</v>
      </c>
      <c r="Y3" s="30">
        <f t="shared" ref="Y3:Y41" si="20">((Y$1-V$1)/(AF$1-V$1))*(AF3-V3)+V3</f>
        <v>4.3827333333333334</v>
      </c>
      <c r="Z3" s="30">
        <f t="shared" ref="Z3:Z41" si="21">((Z$1-V$1)/(AF$1-V$1))*(AF3-V3)+V3</f>
        <v>4.3783666666666665</v>
      </c>
      <c r="AA3" s="30">
        <f t="shared" ref="AA3:AA41" si="22">((AA$1-V$1)/(AF$1-V$1))*(AF3-V3)+V3</f>
        <v>4.3740000000000006</v>
      </c>
      <c r="AB3" s="30">
        <f t="shared" ref="AB3:AB41" si="23">((AB$1-V$1)/(AF$1-V$1))*(AF3-V3)+V3</f>
        <v>4.3696333333333337</v>
      </c>
      <c r="AC3" s="30">
        <f t="shared" ref="AC3:AC41" si="24">((AC$1-V$1)/(AF$1-V$1))*(AF3-V3)+V3</f>
        <v>4.3652666666666669</v>
      </c>
      <c r="AD3" s="30">
        <f t="shared" ref="AD3:AD41" si="25">((AD$1-V$1)/(AF$1-V$1))*(AF3-V3)+V3</f>
        <v>4.3609</v>
      </c>
      <c r="AE3" s="30">
        <f t="shared" ref="AE3:AE41" si="26">((AE$1-V$1)/(AF$1-V$1))*(AF3-V3)+V3</f>
        <v>4.3565333333333331</v>
      </c>
      <c r="AF3" s="30">
        <f>(($A3-$A2)/($A8-$A2))*(AF8-AF2)+AF2</f>
        <v>4.3521666666666663</v>
      </c>
      <c r="AG3" s="30">
        <f t="shared" ref="AG3:AG41" si="27">((AG$1-AF$1)/(AP$1-AF$1))*(AP3-AF3)+AF3</f>
        <v>4.3418999999999999</v>
      </c>
      <c r="AH3" s="30">
        <f t="shared" ref="AH3:AH41" si="28">((AH$1-AF$1)/(AP$1-AF$1))*(AP3-AF3)+AF3</f>
        <v>4.3316333333333334</v>
      </c>
      <c r="AI3" s="30">
        <f t="shared" ref="AI3:AI41" si="29">((AI$1-AF$1)/(AP$1-AF$1))*(AP3-AF3)+AF3</f>
        <v>4.3213666666666661</v>
      </c>
      <c r="AJ3" s="30">
        <f t="shared" ref="AJ3:AJ41" si="30">((AJ$1-AF$1)/(AP$1-AF$1))*(AP3-AF3)+AF3</f>
        <v>4.3110999999999997</v>
      </c>
      <c r="AK3" s="30">
        <f t="shared" ref="AK3:AK41" si="31">((AK$1-AF$1)/(AP$1-AF$1))*(AP3-AF3)+AF3</f>
        <v>4.3008333333333333</v>
      </c>
      <c r="AL3" s="30">
        <f t="shared" ref="AL3:AL41" si="32">((AL$1-AF$1)/(AP$1-AF$1))*(AP3-AF3)+AF3</f>
        <v>4.2905666666666669</v>
      </c>
      <c r="AM3" s="30">
        <f t="shared" ref="AM3:AM41" si="33">((AM$1-AF$1)/(AP$1-AF$1))*(AP3-AF3)+AF3</f>
        <v>4.2803000000000004</v>
      </c>
      <c r="AN3" s="30">
        <f t="shared" ref="AN3:AN41" si="34">((AN$1-AF$1)/(AP$1-AF$1))*(AP3-AF3)+AF3</f>
        <v>4.2700333333333331</v>
      </c>
      <c r="AO3" s="30">
        <f t="shared" ref="AO3:AO41" si="35">((AO$1-AF$1)/(AP$1-AF$1))*(AP3-AF3)+AF3</f>
        <v>4.2597666666666667</v>
      </c>
      <c r="AP3" s="30">
        <f>(($A3-$A2)/($A8-$A2))*(AP8-AP2)+AP2</f>
        <v>4.2495000000000003</v>
      </c>
      <c r="AQ3" s="30">
        <f t="shared" ref="AQ3:AQ41" si="36">((AQ$1-AP$1)/(AZ$1-AP$1))*(AZ3-AP3)+AP3</f>
        <v>4.2336499999999999</v>
      </c>
      <c r="AR3" s="30">
        <f t="shared" ref="AR3:AR41" si="37">((AR$1-AP$1)/(AZ$1-AP$1))*(AZ3-AP3)+AP3</f>
        <v>4.2178000000000004</v>
      </c>
      <c r="AS3" s="30">
        <f t="shared" ref="AS3:AS41" si="38">((AS$1-AP$1)/(AZ$1-AP$1))*(AZ3-AP3)+AP3</f>
        <v>4.2019500000000001</v>
      </c>
      <c r="AT3" s="30">
        <f t="shared" ref="AT3:AT41" si="39">((AT$1-AP$1)/(AZ$1-AP$1))*(AZ3-AP3)+AP3</f>
        <v>4.1860999999999997</v>
      </c>
      <c r="AU3" s="30">
        <f t="shared" ref="AU3:AU41" si="40">((AU$1-AP$1)/(AZ$1-AP$1))*(AZ3-AP3)+AP3</f>
        <v>4.1702500000000002</v>
      </c>
      <c r="AV3" s="30">
        <f t="shared" ref="AV3:AV41" si="41">((AV$1-AP$1)/(AZ$1-AP$1))*(AZ3-AP3)+AP3</f>
        <v>4.1543999999999999</v>
      </c>
      <c r="AW3" s="30">
        <f t="shared" ref="AW3:AW41" si="42">((AW$1-AP$1)/(AZ$1-AP$1))*(AZ3-AP3)+AP3</f>
        <v>4.1385499999999995</v>
      </c>
      <c r="AX3" s="30">
        <f t="shared" ref="AX3:AX41" si="43">((AX$1-AP$1)/(AZ$1-AP$1))*(AZ3-AP3)+AP3</f>
        <v>4.1226999999999991</v>
      </c>
      <c r="AY3" s="30">
        <f t="shared" ref="AY3:AY41" si="44">((AY$1-AP$1)/(AZ$1-AP$1))*(AZ3-AP3)+AP3</f>
        <v>4.1068499999999997</v>
      </c>
      <c r="AZ3" s="30">
        <f>(($A3-$A2)/($A8-$A2))*(AZ8-AZ2)+AZ2</f>
        <v>4.0909999999999993</v>
      </c>
      <c r="BA3" s="30">
        <f t="shared" ref="BA3:BA41" si="45">((BA$1-AZ$1)/(BJ$1-AZ$1))*(BJ3-AZ3)+AZ3</f>
        <v>4.0755666666666661</v>
      </c>
      <c r="BB3" s="30">
        <f t="shared" ref="BB3:BB41" si="46">((BB$1-AZ$1)/(BJ$1-AZ$1))*(BJ3-AZ3)+AZ3</f>
        <v>4.0601333333333329</v>
      </c>
      <c r="BC3" s="30">
        <f t="shared" ref="BC3:BC41" si="47">((BC$1-AZ$1)/(BJ$1-AZ$1))*(BJ3-AZ3)+AZ3</f>
        <v>4.0446999999999997</v>
      </c>
      <c r="BD3" s="30">
        <f t="shared" ref="BD3:BD41" si="48">((BD$1-AZ$1)/(BJ$1-AZ$1))*(BJ3-AZ3)+AZ3</f>
        <v>4.0292666666666674</v>
      </c>
      <c r="BE3" s="30">
        <f t="shared" ref="BE3:BE41" si="49">((BE$1-AZ$1)/(BJ$1-AZ$1))*(BJ3-AZ3)+AZ3</f>
        <v>4.0138333333333343</v>
      </c>
      <c r="BF3" s="30">
        <f t="shared" ref="BF3:BF41" si="50">((BF$1-AZ$1)/(BJ$1-AZ$1))*(BJ3-AZ3)+AZ3</f>
        <v>3.9984000000000006</v>
      </c>
      <c r="BG3" s="30">
        <f t="shared" ref="BG3:BG41" si="51">((BG$1-AZ$1)/(BJ$1-AZ$1))*(BJ3-AZ3)+AZ3</f>
        <v>3.9829666666666661</v>
      </c>
      <c r="BH3" s="30">
        <f t="shared" ref="BH3:BH41" si="52">((BH$1-AZ$1)/(BJ$1-AZ$1))*(BJ3-AZ3)+AZ3</f>
        <v>3.9675333333333329</v>
      </c>
      <c r="BI3" s="30">
        <f t="shared" ref="BI3:BI41" si="53">((BI$1-AZ$1)/(BJ$1-AZ$1))*(BJ3-AZ3)+AZ3</f>
        <v>3.9521000000000002</v>
      </c>
      <c r="BJ3" s="30">
        <f>(($A3-$A2)/($A8-$A2))*(BJ8-BJ2)+BJ2</f>
        <v>3.936666666666667</v>
      </c>
      <c r="BK3" s="30">
        <f t="shared" ref="BK3:BK41" si="54">((BK$1-BJ$1)/(BT$1-BJ$1))*(BT3-BJ3)+BJ3</f>
        <v>3.9103833333333338</v>
      </c>
      <c r="BL3" s="30">
        <f t="shared" ref="BL3:BL41" si="55">((BL$1-BJ$1)/(BT$1-BJ$1))*(BT3-BJ3)+BJ3</f>
        <v>3.8841000000000001</v>
      </c>
      <c r="BM3" s="30">
        <f t="shared" ref="BM3:BM41" si="56">((BM$1-BJ$1)/(BT$1-BJ$1))*(BT3-BJ3)+BJ3</f>
        <v>3.8578166666666669</v>
      </c>
      <c r="BN3" s="30">
        <f t="shared" ref="BN3:BN41" si="57">((BN$1-BJ$1)/(BT$1-BJ$1))*(BT3-BJ3)+BJ3</f>
        <v>3.8315333333333337</v>
      </c>
      <c r="BO3" s="30">
        <f t="shared" ref="BO3:BO41" si="58">((BO$1-BJ$1)/(BT$1-BJ$1))*(BT3-BJ3)+BJ3</f>
        <v>3.80525</v>
      </c>
      <c r="BP3" s="30">
        <f t="shared" ref="BP3:BP41" si="59">((BP$1-BJ$1)/(BT$1-BJ$1))*(BT3-BJ3)+BJ3</f>
        <v>3.7789666666666668</v>
      </c>
      <c r="BQ3" s="30">
        <f t="shared" ref="BQ3:BQ41" si="60">((BQ$1-BJ$1)/(BT$1-BJ$1))*(BT3-BJ3)+BJ3</f>
        <v>3.7526833333333336</v>
      </c>
      <c r="BR3" s="30">
        <f t="shared" ref="BR3:BR41" si="61">((BR$1-BJ$1)/(BT$1-BJ$1))*(BT3-BJ3)+BJ3</f>
        <v>3.7264000000000004</v>
      </c>
      <c r="BS3" s="30">
        <f t="shared" ref="BS3:BS41" si="62">((BS$1-BJ$1)/(BT$1-BJ$1))*(BT3-BJ3)+BJ3</f>
        <v>3.7001166666666667</v>
      </c>
      <c r="BT3" s="30">
        <f>(($A3-$A2)/($A8-$A2))*(BT8-BT2)+BT2</f>
        <v>3.6738333333333335</v>
      </c>
      <c r="BU3" s="30">
        <f t="shared" ref="BU3:BU41" si="63">((BU$1-BT$1)/(CD$1-BT$1))*(CD3-BT3)+BT3</f>
        <v>3.6189166666666668</v>
      </c>
      <c r="BV3" s="30">
        <f t="shared" ref="BV3:BV41" si="64">((BV$1-BT$1)/(CD$1-BT$1))*(CD3-BT3)+BT3</f>
        <v>3.5640000000000005</v>
      </c>
      <c r="BW3" s="30">
        <f t="shared" ref="BW3:BW41" si="65">((BW$1-BT$1)/(CD$1-BT$1))*(CD3-BT3)+BT3</f>
        <v>3.5090833333333338</v>
      </c>
      <c r="BX3" s="30">
        <f t="shared" ref="BX3:BX41" si="66">((BX$1-BT$1)/(CD$1-BT$1))*(CD3-BT3)+BT3</f>
        <v>3.4541666666666666</v>
      </c>
      <c r="BY3" s="30">
        <f t="shared" ref="BY3:BY41" si="67">((BY$1-BT$1)/(CD$1-BT$1))*(CD3-BT3)+BT3</f>
        <v>3.3992500000000003</v>
      </c>
      <c r="BZ3" s="30">
        <f t="shared" ref="BZ3:BZ41" si="68">((BZ$1-BT$1)/(CD$1-BT$1))*(CD3-BT3)+BT3</f>
        <v>3.3443333333333332</v>
      </c>
      <c r="CA3" s="30">
        <f t="shared" ref="CA3:CA41" si="69">((CA$1-BT$1)/(CD$1-BT$1))*(CD3-BT3)+BT3</f>
        <v>3.2894166666666669</v>
      </c>
      <c r="CB3" s="30">
        <f t="shared" ref="CB3:CB41" si="70">((CB$1-BT$1)/(CD$1-BT$1))*(CD3-BT3)+BT3</f>
        <v>3.2345000000000002</v>
      </c>
      <c r="CC3" s="30">
        <f t="shared" ref="CC3:CC41" si="71">((CC$1-BT$1)/(CD$1-BT$1))*(CD3-BT3)+BT3</f>
        <v>3.1795833333333334</v>
      </c>
      <c r="CD3" s="30">
        <f>(($A3-$A2)/($A8-$A2))*(CD8-CD2)+CD2</f>
        <v>3.1246666666666667</v>
      </c>
      <c r="CE3" s="30">
        <f t="shared" ref="CE3:CE41" si="72">((CE$1-CD$1)/(CI$1-CD$1))*(CI3-CD3)+CD3</f>
        <v>3.0325666666666664</v>
      </c>
      <c r="CF3" s="30">
        <f t="shared" ref="CF3:CF41" si="73">((CF$1-CD$1)/(CI$1-CD$1))*(CI3-CD3)+CD3</f>
        <v>2.9404666666666666</v>
      </c>
      <c r="CG3" s="30">
        <f t="shared" ref="CG3:CG41" si="74">((CG$1-CD$1)/(CI$1-CD$1))*(CI3-CD3)+CD3</f>
        <v>2.8483666666666667</v>
      </c>
      <c r="CH3" s="30">
        <f t="shared" ref="CH3:CH41" si="75">((CH$1-CD$1)/(CI$1-CD$1))*(CI3-CD3)+CD3</f>
        <v>2.7562666666666669</v>
      </c>
      <c r="CI3" s="30">
        <f>(($A3-$A2)/($A8-$A2))*(CI8-CI2)+CI2</f>
        <v>2.6641666666666666</v>
      </c>
    </row>
    <row r="4" spans="1:87" ht="15.75" thickBot="1" x14ac:dyDescent="0.3">
      <c r="A4" s="27">
        <v>29</v>
      </c>
      <c r="B4" s="30">
        <f>(($A4-$A2)/($A8-$A2))*(B8-B2)+B2</f>
        <v>4.3180000000000005</v>
      </c>
      <c r="C4" s="30">
        <f t="shared" si="0"/>
        <v>4.3311333333333337</v>
      </c>
      <c r="D4" s="30">
        <f t="shared" si="1"/>
        <v>4.3442666666666669</v>
      </c>
      <c r="E4" s="30">
        <f t="shared" si="2"/>
        <v>4.3574000000000002</v>
      </c>
      <c r="F4" s="30">
        <f t="shared" si="3"/>
        <v>4.3705333333333334</v>
      </c>
      <c r="G4" s="30">
        <f t="shared" si="4"/>
        <v>4.3836666666666675</v>
      </c>
      <c r="H4" s="30">
        <f t="shared" si="5"/>
        <v>4.3968000000000007</v>
      </c>
      <c r="I4" s="30">
        <f t="shared" si="6"/>
        <v>4.4099333333333339</v>
      </c>
      <c r="J4" s="30">
        <f t="shared" si="7"/>
        <v>4.4230666666666671</v>
      </c>
      <c r="K4" s="30">
        <f t="shared" si="8"/>
        <v>4.4362000000000004</v>
      </c>
      <c r="L4" s="30">
        <f>(($A4-$A2)/($A8-$A2))*(L8-L2)+L2</f>
        <v>4.4493333333333336</v>
      </c>
      <c r="M4" s="30">
        <f t="shared" si="9"/>
        <v>4.452866666666667</v>
      </c>
      <c r="N4" s="30">
        <f t="shared" si="10"/>
        <v>4.4564000000000004</v>
      </c>
      <c r="O4" s="30">
        <f t="shared" si="11"/>
        <v>4.4599333333333337</v>
      </c>
      <c r="P4" s="30">
        <f t="shared" si="12"/>
        <v>4.4634666666666671</v>
      </c>
      <c r="Q4" s="30">
        <f t="shared" si="13"/>
        <v>4.4670000000000005</v>
      </c>
      <c r="R4" s="30">
        <f t="shared" si="14"/>
        <v>4.470533333333333</v>
      </c>
      <c r="S4" s="30">
        <f t="shared" si="15"/>
        <v>4.4740666666666664</v>
      </c>
      <c r="T4" s="30">
        <f t="shared" si="16"/>
        <v>4.4775999999999998</v>
      </c>
      <c r="U4" s="30">
        <f t="shared" si="17"/>
        <v>4.4811333333333332</v>
      </c>
      <c r="V4" s="30">
        <f>(($A4-$A2)/($A8-$A2))*(V8-V2)+V2</f>
        <v>4.4846666666666666</v>
      </c>
      <c r="W4" s="30">
        <f t="shared" si="18"/>
        <v>4.4806333333333335</v>
      </c>
      <c r="X4" s="30">
        <f t="shared" si="19"/>
        <v>4.4765999999999995</v>
      </c>
      <c r="Y4" s="30">
        <f t="shared" si="20"/>
        <v>4.4725666666666664</v>
      </c>
      <c r="Z4" s="30">
        <f t="shared" si="21"/>
        <v>4.4685333333333332</v>
      </c>
      <c r="AA4" s="30">
        <f t="shared" si="22"/>
        <v>4.4644999999999992</v>
      </c>
      <c r="AB4" s="30">
        <f t="shared" si="23"/>
        <v>4.4604666666666661</v>
      </c>
      <c r="AC4" s="30">
        <f t="shared" si="24"/>
        <v>4.456433333333333</v>
      </c>
      <c r="AD4" s="30">
        <f t="shared" si="25"/>
        <v>4.4523999999999999</v>
      </c>
      <c r="AE4" s="30">
        <f t="shared" si="26"/>
        <v>4.4483666666666659</v>
      </c>
      <c r="AF4" s="30">
        <f>(($A4-$A2)/($A8-$A2))*(AF8-AF2)+AF2</f>
        <v>4.4443333333333328</v>
      </c>
      <c r="AG4" s="30">
        <f t="shared" si="27"/>
        <v>4.434099999999999</v>
      </c>
      <c r="AH4" s="30">
        <f t="shared" si="28"/>
        <v>4.4238666666666662</v>
      </c>
      <c r="AI4" s="30">
        <f t="shared" si="29"/>
        <v>4.4136333333333333</v>
      </c>
      <c r="AJ4" s="30">
        <f t="shared" si="30"/>
        <v>4.4033999999999995</v>
      </c>
      <c r="AK4" s="30">
        <f t="shared" si="31"/>
        <v>4.3931666666666667</v>
      </c>
      <c r="AL4" s="30">
        <f t="shared" si="32"/>
        <v>4.3829333333333329</v>
      </c>
      <c r="AM4" s="30">
        <f t="shared" si="33"/>
        <v>4.3727</v>
      </c>
      <c r="AN4" s="30">
        <f t="shared" si="34"/>
        <v>4.3624666666666663</v>
      </c>
      <c r="AO4" s="30">
        <f t="shared" si="35"/>
        <v>4.3522333333333334</v>
      </c>
      <c r="AP4" s="30">
        <f>(($A4-$A2)/($A8-$A2))*(AP8-AP2)+AP2</f>
        <v>4.3419999999999996</v>
      </c>
      <c r="AQ4" s="30">
        <f t="shared" si="36"/>
        <v>4.3255999999999997</v>
      </c>
      <c r="AR4" s="30">
        <f t="shared" si="37"/>
        <v>4.3091999999999997</v>
      </c>
      <c r="AS4" s="30">
        <f t="shared" si="38"/>
        <v>4.2927999999999997</v>
      </c>
      <c r="AT4" s="30">
        <f t="shared" si="39"/>
        <v>4.2763999999999998</v>
      </c>
      <c r="AU4" s="30">
        <f t="shared" si="40"/>
        <v>4.26</v>
      </c>
      <c r="AV4" s="30">
        <f t="shared" si="41"/>
        <v>4.2435999999999998</v>
      </c>
      <c r="AW4" s="30">
        <f t="shared" si="42"/>
        <v>4.2271999999999998</v>
      </c>
      <c r="AX4" s="30">
        <f t="shared" si="43"/>
        <v>4.2107999999999999</v>
      </c>
      <c r="AY4" s="30">
        <f t="shared" si="44"/>
        <v>4.1943999999999999</v>
      </c>
      <c r="AZ4" s="30">
        <f>(($A4-$A2)/($A8-$A2))*(AZ8-AZ2)+AZ2</f>
        <v>4.1779999999999999</v>
      </c>
      <c r="BA4" s="30">
        <f t="shared" si="45"/>
        <v>4.162233333333333</v>
      </c>
      <c r="BB4" s="30">
        <f t="shared" si="46"/>
        <v>4.146466666666667</v>
      </c>
      <c r="BC4" s="30">
        <f t="shared" si="47"/>
        <v>4.1307</v>
      </c>
      <c r="BD4" s="30">
        <f t="shared" si="48"/>
        <v>4.114933333333334</v>
      </c>
      <c r="BE4" s="30">
        <f t="shared" si="49"/>
        <v>4.0991666666666671</v>
      </c>
      <c r="BF4" s="30">
        <f t="shared" si="50"/>
        <v>4.083400000000001</v>
      </c>
      <c r="BG4" s="30">
        <f t="shared" si="51"/>
        <v>4.0676333333333332</v>
      </c>
      <c r="BH4" s="30">
        <f t="shared" si="52"/>
        <v>4.0518666666666663</v>
      </c>
      <c r="BI4" s="30">
        <f t="shared" si="53"/>
        <v>4.0360999999999994</v>
      </c>
      <c r="BJ4" s="30">
        <f>(($A4-$A2)/($A8-$A2))*(BJ8-BJ2)+BJ2</f>
        <v>4.0203333333333333</v>
      </c>
      <c r="BK4" s="30">
        <f t="shared" si="54"/>
        <v>3.9935666666666667</v>
      </c>
      <c r="BL4" s="30">
        <f t="shared" si="55"/>
        <v>3.9668000000000001</v>
      </c>
      <c r="BM4" s="30">
        <f t="shared" si="56"/>
        <v>3.9400333333333335</v>
      </c>
      <c r="BN4" s="30">
        <f t="shared" si="57"/>
        <v>3.9132666666666664</v>
      </c>
      <c r="BO4" s="30">
        <f t="shared" si="58"/>
        <v>3.8864999999999998</v>
      </c>
      <c r="BP4" s="30">
        <f t="shared" si="59"/>
        <v>3.8597333333333337</v>
      </c>
      <c r="BQ4" s="30">
        <f t="shared" si="60"/>
        <v>3.8329666666666666</v>
      </c>
      <c r="BR4" s="30">
        <f t="shared" si="61"/>
        <v>3.8062</v>
      </c>
      <c r="BS4" s="30">
        <f t="shared" si="62"/>
        <v>3.7794333333333334</v>
      </c>
      <c r="BT4" s="30">
        <f>(($A4-$A2)/($A8-$A2))*(BT8-BT2)+BT2</f>
        <v>3.7526666666666668</v>
      </c>
      <c r="BU4" s="30">
        <f t="shared" si="63"/>
        <v>3.6969333333333334</v>
      </c>
      <c r="BV4" s="30">
        <f t="shared" si="64"/>
        <v>3.6412000000000004</v>
      </c>
      <c r="BW4" s="30">
        <f t="shared" si="65"/>
        <v>3.585466666666667</v>
      </c>
      <c r="BX4" s="30">
        <f t="shared" si="66"/>
        <v>3.5297333333333336</v>
      </c>
      <c r="BY4" s="30">
        <f t="shared" si="67"/>
        <v>3.4740000000000002</v>
      </c>
      <c r="BZ4" s="30">
        <f t="shared" si="68"/>
        <v>3.4182666666666668</v>
      </c>
      <c r="CA4" s="30">
        <f t="shared" si="69"/>
        <v>3.3625333333333334</v>
      </c>
      <c r="CB4" s="30">
        <f t="shared" si="70"/>
        <v>3.3068</v>
      </c>
      <c r="CC4" s="30">
        <f t="shared" si="71"/>
        <v>3.2510666666666665</v>
      </c>
      <c r="CD4" s="30">
        <f>(($A4-$A2)/($A8-$A2))*(CD8-CD2)+CD2</f>
        <v>3.1953333333333331</v>
      </c>
      <c r="CE4" s="30">
        <f t="shared" si="72"/>
        <v>3.1023333333333332</v>
      </c>
      <c r="CF4" s="30">
        <f t="shared" si="73"/>
        <v>3.0093333333333332</v>
      </c>
      <c r="CG4" s="30">
        <f t="shared" si="74"/>
        <v>2.9163333333333332</v>
      </c>
      <c r="CH4" s="30">
        <f t="shared" si="75"/>
        <v>2.8233333333333333</v>
      </c>
      <c r="CI4" s="30">
        <f>(($A4-$A2)/($A8-$A2))*(CI8-CI2)+CI2</f>
        <v>2.7303333333333333</v>
      </c>
    </row>
    <row r="5" spans="1:87" ht="15.75" thickBot="1" x14ac:dyDescent="0.3">
      <c r="A5" s="27">
        <v>28.5</v>
      </c>
      <c r="B5" s="30">
        <f>(($A5-$A2)/($A8-$A2))*(B8-B2)+B2</f>
        <v>4.41</v>
      </c>
      <c r="C5" s="30">
        <f t="shared" si="0"/>
        <v>4.4225500000000002</v>
      </c>
      <c r="D5" s="30">
        <f t="shared" si="1"/>
        <v>4.4351000000000003</v>
      </c>
      <c r="E5" s="30">
        <f t="shared" si="2"/>
        <v>4.4476500000000003</v>
      </c>
      <c r="F5" s="30">
        <f t="shared" si="3"/>
        <v>4.4602000000000004</v>
      </c>
      <c r="G5" s="30">
        <f t="shared" si="4"/>
        <v>4.4727500000000004</v>
      </c>
      <c r="H5" s="30">
        <f t="shared" si="5"/>
        <v>4.4852999999999996</v>
      </c>
      <c r="I5" s="30">
        <f t="shared" si="6"/>
        <v>4.4978499999999997</v>
      </c>
      <c r="J5" s="30">
        <f t="shared" si="7"/>
        <v>4.5103999999999997</v>
      </c>
      <c r="K5" s="30">
        <f t="shared" si="8"/>
        <v>4.5229499999999998</v>
      </c>
      <c r="L5" s="30">
        <f>(($A5-$A2)/($A8-$A2))*(L8-L2)+L2</f>
        <v>4.5354999999999999</v>
      </c>
      <c r="M5" s="30">
        <f t="shared" si="9"/>
        <v>4.5392999999999999</v>
      </c>
      <c r="N5" s="30">
        <f t="shared" si="10"/>
        <v>4.5430999999999999</v>
      </c>
      <c r="O5" s="30">
        <f t="shared" si="11"/>
        <v>4.5468999999999999</v>
      </c>
      <c r="P5" s="30">
        <f t="shared" si="12"/>
        <v>4.5507</v>
      </c>
      <c r="Q5" s="30">
        <f t="shared" si="13"/>
        <v>4.5545</v>
      </c>
      <c r="R5" s="30">
        <f t="shared" si="14"/>
        <v>4.5583</v>
      </c>
      <c r="S5" s="30">
        <f t="shared" si="15"/>
        <v>4.5621</v>
      </c>
      <c r="T5" s="30">
        <f t="shared" si="16"/>
        <v>4.5659000000000001</v>
      </c>
      <c r="U5" s="30">
        <f t="shared" si="17"/>
        <v>4.5697000000000001</v>
      </c>
      <c r="V5" s="30">
        <f>(($A5-$A2)/($A8-$A2))*(V8-V2)+V2</f>
        <v>4.5735000000000001</v>
      </c>
      <c r="W5" s="30">
        <f t="shared" si="18"/>
        <v>4.5697999999999999</v>
      </c>
      <c r="X5" s="30">
        <f t="shared" si="19"/>
        <v>4.5661000000000005</v>
      </c>
      <c r="Y5" s="30">
        <f t="shared" si="20"/>
        <v>4.5624000000000002</v>
      </c>
      <c r="Z5" s="30">
        <f t="shared" si="21"/>
        <v>4.5587</v>
      </c>
      <c r="AA5" s="30">
        <f t="shared" si="22"/>
        <v>4.5549999999999997</v>
      </c>
      <c r="AB5" s="30">
        <f t="shared" si="23"/>
        <v>4.5513000000000003</v>
      </c>
      <c r="AC5" s="30">
        <f t="shared" si="24"/>
        <v>4.5476000000000001</v>
      </c>
      <c r="AD5" s="30">
        <f t="shared" si="25"/>
        <v>4.5438999999999998</v>
      </c>
      <c r="AE5" s="30">
        <f t="shared" si="26"/>
        <v>4.5402000000000005</v>
      </c>
      <c r="AF5" s="30">
        <f>(($A5-$A2)/($A8-$A2))*(AF8-AF2)+AF2</f>
        <v>4.5365000000000002</v>
      </c>
      <c r="AG5" s="30">
        <f t="shared" si="27"/>
        <v>4.5263</v>
      </c>
      <c r="AH5" s="30">
        <f t="shared" si="28"/>
        <v>4.5160999999999998</v>
      </c>
      <c r="AI5" s="30">
        <f t="shared" si="29"/>
        <v>4.5059000000000005</v>
      </c>
      <c r="AJ5" s="30">
        <f t="shared" si="30"/>
        <v>4.4957000000000003</v>
      </c>
      <c r="AK5" s="30">
        <f t="shared" si="31"/>
        <v>4.4855</v>
      </c>
      <c r="AL5" s="30">
        <f t="shared" si="32"/>
        <v>4.4752999999999998</v>
      </c>
      <c r="AM5" s="30">
        <f t="shared" si="33"/>
        <v>4.4650999999999996</v>
      </c>
      <c r="AN5" s="30">
        <f t="shared" si="34"/>
        <v>4.4549000000000003</v>
      </c>
      <c r="AO5" s="30">
        <f t="shared" si="35"/>
        <v>4.4447000000000001</v>
      </c>
      <c r="AP5" s="30">
        <f>(($A5-$A2)/($A8-$A2))*(AP8-AP2)+AP2</f>
        <v>4.4344999999999999</v>
      </c>
      <c r="AQ5" s="30">
        <f t="shared" si="36"/>
        <v>4.4175499999999994</v>
      </c>
      <c r="AR5" s="30">
        <f t="shared" si="37"/>
        <v>4.4005999999999998</v>
      </c>
      <c r="AS5" s="30">
        <f t="shared" si="38"/>
        <v>4.3836499999999994</v>
      </c>
      <c r="AT5" s="30">
        <f t="shared" si="39"/>
        <v>4.3666999999999998</v>
      </c>
      <c r="AU5" s="30">
        <f t="shared" si="40"/>
        <v>4.3497500000000002</v>
      </c>
      <c r="AV5" s="30">
        <f t="shared" si="41"/>
        <v>4.3327999999999998</v>
      </c>
      <c r="AW5" s="30">
        <f t="shared" si="42"/>
        <v>4.3158500000000002</v>
      </c>
      <c r="AX5" s="30">
        <f t="shared" si="43"/>
        <v>4.2988999999999997</v>
      </c>
      <c r="AY5" s="30">
        <f t="shared" si="44"/>
        <v>4.2819500000000001</v>
      </c>
      <c r="AZ5" s="30">
        <f>(($A5-$A2)/($A8-$A2))*(AZ8-AZ2)+AZ2</f>
        <v>4.2649999999999997</v>
      </c>
      <c r="BA5" s="30">
        <f t="shared" si="45"/>
        <v>4.2488999999999999</v>
      </c>
      <c r="BB5" s="30">
        <f t="shared" si="46"/>
        <v>4.2328000000000001</v>
      </c>
      <c r="BC5" s="30">
        <f t="shared" si="47"/>
        <v>4.2167000000000003</v>
      </c>
      <c r="BD5" s="30">
        <f t="shared" si="48"/>
        <v>4.2006000000000006</v>
      </c>
      <c r="BE5" s="30">
        <f t="shared" si="49"/>
        <v>4.1845000000000008</v>
      </c>
      <c r="BF5" s="30">
        <f t="shared" si="50"/>
        <v>4.168400000000001</v>
      </c>
      <c r="BG5" s="30">
        <f t="shared" si="51"/>
        <v>4.1522999999999994</v>
      </c>
      <c r="BH5" s="30">
        <f t="shared" si="52"/>
        <v>4.1361999999999997</v>
      </c>
      <c r="BI5" s="30">
        <f t="shared" si="53"/>
        <v>4.1200999999999999</v>
      </c>
      <c r="BJ5" s="30">
        <f>(($A5-$A2)/($A8-$A2))*(BJ8-BJ2)+BJ2</f>
        <v>4.1040000000000001</v>
      </c>
      <c r="BK5" s="30">
        <f t="shared" si="54"/>
        <v>4.0767499999999997</v>
      </c>
      <c r="BL5" s="30">
        <f t="shared" si="55"/>
        <v>4.0495000000000001</v>
      </c>
      <c r="BM5" s="30">
        <f t="shared" si="56"/>
        <v>4.0222499999999997</v>
      </c>
      <c r="BN5" s="30">
        <f t="shared" si="57"/>
        <v>3.9950000000000001</v>
      </c>
      <c r="BO5" s="30">
        <f t="shared" si="58"/>
        <v>3.9677500000000001</v>
      </c>
      <c r="BP5" s="30">
        <f t="shared" si="59"/>
        <v>3.9405000000000001</v>
      </c>
      <c r="BQ5" s="30">
        <f t="shared" si="60"/>
        <v>3.9132500000000001</v>
      </c>
      <c r="BR5" s="30">
        <f t="shared" si="61"/>
        <v>3.8860000000000001</v>
      </c>
      <c r="BS5" s="30">
        <f t="shared" si="62"/>
        <v>3.8587500000000001</v>
      </c>
      <c r="BT5" s="30">
        <f>(($A5-$A2)/($A8-$A2))*(BT8-BT2)+BT2</f>
        <v>3.8315000000000001</v>
      </c>
      <c r="BU5" s="30">
        <f t="shared" si="63"/>
        <v>3.77495</v>
      </c>
      <c r="BV5" s="30">
        <f t="shared" si="64"/>
        <v>3.7184000000000004</v>
      </c>
      <c r="BW5" s="30">
        <f t="shared" si="65"/>
        <v>3.6618500000000003</v>
      </c>
      <c r="BX5" s="30">
        <f t="shared" si="66"/>
        <v>3.6053000000000002</v>
      </c>
      <c r="BY5" s="30">
        <f t="shared" si="67"/>
        <v>3.5487500000000001</v>
      </c>
      <c r="BZ5" s="30">
        <f t="shared" si="68"/>
        <v>3.4922</v>
      </c>
      <c r="CA5" s="30">
        <f t="shared" si="69"/>
        <v>3.4356499999999999</v>
      </c>
      <c r="CB5" s="30">
        <f t="shared" si="70"/>
        <v>3.3791000000000002</v>
      </c>
      <c r="CC5" s="30">
        <f t="shared" si="71"/>
        <v>3.3225500000000001</v>
      </c>
      <c r="CD5" s="30">
        <f>(($A5-$A2)/($A8-$A2))*(CD8-CD2)+CD2</f>
        <v>3.266</v>
      </c>
      <c r="CE5" s="30">
        <f t="shared" si="72"/>
        <v>3.1720999999999999</v>
      </c>
      <c r="CF5" s="30">
        <f t="shared" si="73"/>
        <v>3.0781999999999998</v>
      </c>
      <c r="CG5" s="30">
        <f t="shared" si="74"/>
        <v>2.9843000000000002</v>
      </c>
      <c r="CH5" s="30">
        <f t="shared" si="75"/>
        <v>2.8904000000000001</v>
      </c>
      <c r="CI5" s="30">
        <f>(($A5-$A2)/($A8-$A2))*(CI8-CI2)+CI2</f>
        <v>2.7965</v>
      </c>
    </row>
    <row r="6" spans="1:87" ht="15.75" thickBot="1" x14ac:dyDescent="0.3">
      <c r="A6" s="27">
        <v>28</v>
      </c>
      <c r="B6" s="30">
        <f>(($A6-$A2)/($A8-$A2))*(B8-B2)+B2</f>
        <v>4.5019999999999998</v>
      </c>
      <c r="C6" s="30">
        <f t="shared" si="0"/>
        <v>4.5139666666666667</v>
      </c>
      <c r="D6" s="30">
        <f t="shared" si="1"/>
        <v>4.5259333333333327</v>
      </c>
      <c r="E6" s="30">
        <f t="shared" si="2"/>
        <v>4.5378999999999996</v>
      </c>
      <c r="F6" s="30">
        <f t="shared" si="3"/>
        <v>4.5498666666666665</v>
      </c>
      <c r="G6" s="30">
        <f t="shared" si="4"/>
        <v>4.5618333333333334</v>
      </c>
      <c r="H6" s="30">
        <f t="shared" si="5"/>
        <v>4.5737999999999994</v>
      </c>
      <c r="I6" s="30">
        <f t="shared" si="6"/>
        <v>4.5857666666666663</v>
      </c>
      <c r="J6" s="30">
        <f t="shared" si="7"/>
        <v>4.5977333333333332</v>
      </c>
      <c r="K6" s="30">
        <f t="shared" si="8"/>
        <v>4.6096999999999992</v>
      </c>
      <c r="L6" s="30">
        <f>(($A6-$A2)/($A8-$A2))*(L8-L2)+L2</f>
        <v>4.6216666666666661</v>
      </c>
      <c r="M6" s="30">
        <f t="shared" si="9"/>
        <v>4.6257333333333328</v>
      </c>
      <c r="N6" s="30">
        <f t="shared" si="10"/>
        <v>4.6297999999999995</v>
      </c>
      <c r="O6" s="30">
        <f t="shared" si="11"/>
        <v>4.6338666666666661</v>
      </c>
      <c r="P6" s="30">
        <f t="shared" si="12"/>
        <v>4.6379333333333328</v>
      </c>
      <c r="Q6" s="30">
        <f t="shared" si="13"/>
        <v>4.6420000000000003</v>
      </c>
      <c r="R6" s="30">
        <f t="shared" si="14"/>
        <v>4.646066666666667</v>
      </c>
      <c r="S6" s="30">
        <f t="shared" si="15"/>
        <v>4.6501333333333337</v>
      </c>
      <c r="T6" s="30">
        <f t="shared" si="16"/>
        <v>4.6542000000000003</v>
      </c>
      <c r="U6" s="30">
        <f t="shared" si="17"/>
        <v>4.658266666666667</v>
      </c>
      <c r="V6" s="30">
        <f>(($A6-$A2)/($A8-$A2))*(V8-V2)+V2</f>
        <v>4.6623333333333337</v>
      </c>
      <c r="W6" s="30">
        <f t="shared" si="18"/>
        <v>4.6589666666666671</v>
      </c>
      <c r="X6" s="30">
        <f t="shared" si="19"/>
        <v>4.6556000000000006</v>
      </c>
      <c r="Y6" s="30">
        <f t="shared" si="20"/>
        <v>4.6522333333333332</v>
      </c>
      <c r="Z6" s="30">
        <f t="shared" si="21"/>
        <v>4.6488666666666667</v>
      </c>
      <c r="AA6" s="30">
        <f t="shared" si="22"/>
        <v>4.6455000000000002</v>
      </c>
      <c r="AB6" s="30">
        <f t="shared" si="23"/>
        <v>4.6421333333333337</v>
      </c>
      <c r="AC6" s="30">
        <f t="shared" si="24"/>
        <v>4.6387666666666671</v>
      </c>
      <c r="AD6" s="30">
        <f t="shared" si="25"/>
        <v>4.6353999999999997</v>
      </c>
      <c r="AE6" s="30">
        <f t="shared" si="26"/>
        <v>4.6320333333333332</v>
      </c>
      <c r="AF6" s="30">
        <f>(($A6-$A2)/($A8-$A2))*(AF8-AF2)+AF2</f>
        <v>4.6286666666666667</v>
      </c>
      <c r="AG6" s="30">
        <f t="shared" si="27"/>
        <v>4.6185</v>
      </c>
      <c r="AH6" s="30">
        <f t="shared" si="28"/>
        <v>4.6083333333333334</v>
      </c>
      <c r="AI6" s="30">
        <f t="shared" si="29"/>
        <v>4.5981666666666667</v>
      </c>
      <c r="AJ6" s="30">
        <f t="shared" si="30"/>
        <v>4.5880000000000001</v>
      </c>
      <c r="AK6" s="30">
        <f t="shared" si="31"/>
        <v>4.5778333333333334</v>
      </c>
      <c r="AL6" s="30">
        <f t="shared" si="32"/>
        <v>4.5676666666666668</v>
      </c>
      <c r="AM6" s="30">
        <f t="shared" si="33"/>
        <v>4.5575000000000001</v>
      </c>
      <c r="AN6" s="30">
        <f t="shared" si="34"/>
        <v>4.5473333333333334</v>
      </c>
      <c r="AO6" s="30">
        <f t="shared" si="35"/>
        <v>4.5371666666666668</v>
      </c>
      <c r="AP6" s="30">
        <f>(($A6-$A2)/($A8-$A2))*(AP8-AP2)+AP2</f>
        <v>4.5270000000000001</v>
      </c>
      <c r="AQ6" s="30">
        <f t="shared" si="36"/>
        <v>4.5095000000000001</v>
      </c>
      <c r="AR6" s="30">
        <f t="shared" si="37"/>
        <v>4.492</v>
      </c>
      <c r="AS6" s="30">
        <f t="shared" si="38"/>
        <v>4.4744999999999999</v>
      </c>
      <c r="AT6" s="30">
        <f t="shared" si="39"/>
        <v>4.4569999999999999</v>
      </c>
      <c r="AU6" s="30">
        <f t="shared" si="40"/>
        <v>4.4394999999999998</v>
      </c>
      <c r="AV6" s="30">
        <f t="shared" si="41"/>
        <v>4.4219999999999997</v>
      </c>
      <c r="AW6" s="30">
        <f t="shared" si="42"/>
        <v>4.4044999999999996</v>
      </c>
      <c r="AX6" s="30">
        <f t="shared" si="43"/>
        <v>4.3869999999999996</v>
      </c>
      <c r="AY6" s="30">
        <f t="shared" si="44"/>
        <v>4.3694999999999995</v>
      </c>
      <c r="AZ6" s="30">
        <f>(($A6-$A2)/($A8-$A2))*(AZ8-AZ2)+AZ2</f>
        <v>4.3519999999999994</v>
      </c>
      <c r="BA6" s="30">
        <f t="shared" si="45"/>
        <v>4.3355666666666659</v>
      </c>
      <c r="BB6" s="30">
        <f t="shared" si="46"/>
        <v>4.3191333333333333</v>
      </c>
      <c r="BC6" s="30">
        <f t="shared" si="47"/>
        <v>4.3026999999999997</v>
      </c>
      <c r="BD6" s="30">
        <f t="shared" si="48"/>
        <v>4.2862666666666671</v>
      </c>
      <c r="BE6" s="30">
        <f t="shared" si="49"/>
        <v>4.2698333333333336</v>
      </c>
      <c r="BF6" s="30">
        <f t="shared" si="50"/>
        <v>4.253400000000001</v>
      </c>
      <c r="BG6" s="30">
        <f t="shared" si="51"/>
        <v>4.2369666666666665</v>
      </c>
      <c r="BH6" s="30">
        <f t="shared" si="52"/>
        <v>4.220533333333333</v>
      </c>
      <c r="BI6" s="30">
        <f t="shared" si="53"/>
        <v>4.2040999999999995</v>
      </c>
      <c r="BJ6" s="30">
        <f>(($A6-$A2)/($A8-$A2))*(BJ8-BJ2)+BJ2</f>
        <v>4.1876666666666669</v>
      </c>
      <c r="BK6" s="30">
        <f t="shared" si="54"/>
        <v>4.159933333333333</v>
      </c>
      <c r="BL6" s="30">
        <f t="shared" si="55"/>
        <v>4.1322000000000001</v>
      </c>
      <c r="BM6" s="30">
        <f t="shared" si="56"/>
        <v>4.1044666666666663</v>
      </c>
      <c r="BN6" s="30">
        <f t="shared" si="57"/>
        <v>4.0767333333333333</v>
      </c>
      <c r="BO6" s="30">
        <f t="shared" si="58"/>
        <v>4.0489999999999995</v>
      </c>
      <c r="BP6" s="30">
        <f t="shared" si="59"/>
        <v>4.0212666666666665</v>
      </c>
      <c r="BQ6" s="30">
        <f t="shared" si="60"/>
        <v>3.9935333333333332</v>
      </c>
      <c r="BR6" s="30">
        <f t="shared" si="61"/>
        <v>3.9657999999999998</v>
      </c>
      <c r="BS6" s="30">
        <f t="shared" si="62"/>
        <v>3.9380666666666664</v>
      </c>
      <c r="BT6" s="30">
        <f>(($A6-$A2)/($A8-$A2))*(BT8-BT2)+BT2</f>
        <v>3.910333333333333</v>
      </c>
      <c r="BU6" s="30">
        <f t="shared" si="63"/>
        <v>3.8529666666666662</v>
      </c>
      <c r="BV6" s="30">
        <f t="shared" si="64"/>
        <v>3.7955999999999999</v>
      </c>
      <c r="BW6" s="30">
        <f t="shared" si="65"/>
        <v>3.7382333333333335</v>
      </c>
      <c r="BX6" s="30">
        <f t="shared" si="66"/>
        <v>3.6808666666666667</v>
      </c>
      <c r="BY6" s="30">
        <f t="shared" si="67"/>
        <v>3.6234999999999999</v>
      </c>
      <c r="BZ6" s="30">
        <f t="shared" si="68"/>
        <v>3.5661333333333332</v>
      </c>
      <c r="CA6" s="30">
        <f t="shared" si="69"/>
        <v>3.5087666666666668</v>
      </c>
      <c r="CB6" s="30">
        <f t="shared" si="70"/>
        <v>3.4514</v>
      </c>
      <c r="CC6" s="30">
        <f t="shared" si="71"/>
        <v>3.3940333333333337</v>
      </c>
      <c r="CD6" s="30">
        <f>(($A6-$A2)/($A8-$A2))*(CD8-CD2)+CD2</f>
        <v>3.3366666666666669</v>
      </c>
      <c r="CE6" s="30">
        <f t="shared" si="72"/>
        <v>3.2418666666666667</v>
      </c>
      <c r="CF6" s="30">
        <f t="shared" si="73"/>
        <v>3.1470666666666669</v>
      </c>
      <c r="CG6" s="30">
        <f t="shared" si="74"/>
        <v>3.0522666666666671</v>
      </c>
      <c r="CH6" s="30">
        <f t="shared" si="75"/>
        <v>2.9574666666666669</v>
      </c>
      <c r="CI6" s="30">
        <f>(($A6-$A2)/($A8-$A2))*(CI8-CI2)+CI2</f>
        <v>2.8626666666666667</v>
      </c>
    </row>
    <row r="7" spans="1:87" ht="15.75" thickBot="1" x14ac:dyDescent="0.3">
      <c r="A7" s="27">
        <v>27.5</v>
      </c>
      <c r="B7" s="30">
        <f>(($A7-$A2)/($A8-$A2))*(B8-B2)+B2</f>
        <v>4.5940000000000003</v>
      </c>
      <c r="C7" s="30">
        <f t="shared" ref="C7" si="76">((C$1-B$1)/(L$1-B$1))*(L7-B7)+B7</f>
        <v>4.6053833333333341</v>
      </c>
      <c r="D7" s="30">
        <f t="shared" ref="D7" si="77">((D$1-B$1)/(L$1-B$1))*(L7-B7)+B7</f>
        <v>4.6167666666666669</v>
      </c>
      <c r="E7" s="30">
        <f t="shared" ref="E7" si="78">((E$1-B$1)/(L$1-B$1))*(L7-B7)+B7</f>
        <v>4.6281500000000007</v>
      </c>
      <c r="F7" s="30">
        <f t="shared" ref="F7" si="79">((F$1-B$1)/(L$1-B$1))*(L7-B7)+B7</f>
        <v>4.6395333333333335</v>
      </c>
      <c r="G7" s="30">
        <f t="shared" ref="G7" si="80">((G$1-B$1)/(L$1-B$1))*(L7-B7)+B7</f>
        <v>4.6509166666666673</v>
      </c>
      <c r="H7" s="30">
        <f t="shared" ref="H7" si="81">((H$1-B$1)/(L$1-B$1))*(L7-B7)+B7</f>
        <v>4.6623000000000001</v>
      </c>
      <c r="I7" s="30">
        <f t="shared" ref="I7" si="82">((I$1-B$1)/(L$1-B$1))*(L7-B7)+B7</f>
        <v>4.673683333333333</v>
      </c>
      <c r="J7" s="30">
        <f t="shared" ref="J7" si="83">((J$1-B$1)/(L$1-B$1))*(L7-B7)+B7</f>
        <v>4.6850666666666667</v>
      </c>
      <c r="K7" s="30">
        <f t="shared" ref="K7" si="84">((K$1-B$1)/(L$1-B$1))*(L7-B7)+B7</f>
        <v>4.6964499999999996</v>
      </c>
      <c r="L7" s="30">
        <f>(($A7-$A2)/($A8-$A2))*(L8-L2)+L2</f>
        <v>4.7078333333333333</v>
      </c>
      <c r="M7" s="30">
        <f t="shared" ref="M7" si="85">((M$1-L$1)/(V$1-L$1))*(V7-L7)+L7</f>
        <v>4.7121666666666666</v>
      </c>
      <c r="N7" s="30">
        <f t="shared" ref="N7" si="86">((N$1-L$1)/(V$1-L$1))*(V7-L7)+L7</f>
        <v>4.7164999999999999</v>
      </c>
      <c r="O7" s="30">
        <f t="shared" ref="O7" si="87">((O$1-L$1)/(V$1-L$1))*(V7-L7)+L7</f>
        <v>4.7208333333333332</v>
      </c>
      <c r="P7" s="30">
        <f t="shared" ref="P7" si="88">((P$1-L$1)/(V$1-L$1))*(V7-L7)+L7</f>
        <v>4.7251666666666665</v>
      </c>
      <c r="Q7" s="30">
        <f t="shared" ref="Q7" si="89">((Q$1-L$1)/(V$1-L$1))*(V7-L7)+L7</f>
        <v>4.7294999999999998</v>
      </c>
      <c r="R7" s="30">
        <f t="shared" ref="R7" si="90">((R$1-L$1)/(V$1-L$1))*(V7-L7)+L7</f>
        <v>4.7338333333333331</v>
      </c>
      <c r="S7" s="30">
        <f t="shared" ref="S7" si="91">((S$1-L$1)/(V$1-L$1))*(V7-L7)+L7</f>
        <v>4.7381666666666664</v>
      </c>
      <c r="T7" s="30">
        <f t="shared" ref="T7" si="92">((T$1-L$1)/(V$1-L$1))*(V7-L7)+L7</f>
        <v>4.7424999999999997</v>
      </c>
      <c r="U7" s="30">
        <f t="shared" ref="U7" si="93">((U$1-L$1)/(V$1-L$1))*(V7-L7)+L7</f>
        <v>4.746833333333333</v>
      </c>
      <c r="V7" s="30">
        <f>(($A7-$A2)/($A8-$A2))*(V8-V2)+V2</f>
        <v>4.7511666666666663</v>
      </c>
      <c r="W7" s="30">
        <f t="shared" si="18"/>
        <v>4.7481333333333327</v>
      </c>
      <c r="X7" s="30">
        <f t="shared" si="19"/>
        <v>4.7450999999999999</v>
      </c>
      <c r="Y7" s="30">
        <f t="shared" si="20"/>
        <v>4.7420666666666662</v>
      </c>
      <c r="Z7" s="30">
        <f t="shared" si="21"/>
        <v>4.7390333333333334</v>
      </c>
      <c r="AA7" s="30">
        <f t="shared" si="22"/>
        <v>4.7359999999999998</v>
      </c>
      <c r="AB7" s="30">
        <f t="shared" si="23"/>
        <v>4.7329666666666661</v>
      </c>
      <c r="AC7" s="30">
        <f t="shared" si="24"/>
        <v>4.7299333333333333</v>
      </c>
      <c r="AD7" s="30">
        <f t="shared" si="25"/>
        <v>4.7268999999999997</v>
      </c>
      <c r="AE7" s="30">
        <f t="shared" si="26"/>
        <v>4.7238666666666669</v>
      </c>
      <c r="AF7" s="30">
        <f>(($A7-$A2)/($A8-$A2))*(AF8-AF2)+AF2</f>
        <v>4.7208333333333332</v>
      </c>
      <c r="AG7" s="30">
        <f t="shared" si="27"/>
        <v>4.7107000000000001</v>
      </c>
      <c r="AH7" s="30">
        <f t="shared" si="28"/>
        <v>4.700566666666667</v>
      </c>
      <c r="AI7" s="30">
        <f t="shared" si="29"/>
        <v>4.690433333333333</v>
      </c>
      <c r="AJ7" s="30">
        <f t="shared" si="30"/>
        <v>4.6802999999999999</v>
      </c>
      <c r="AK7" s="30">
        <f t="shared" si="31"/>
        <v>4.6701666666666668</v>
      </c>
      <c r="AL7" s="30">
        <f t="shared" si="32"/>
        <v>4.6600333333333328</v>
      </c>
      <c r="AM7" s="30">
        <f t="shared" si="33"/>
        <v>4.6498999999999997</v>
      </c>
      <c r="AN7" s="30">
        <f t="shared" si="34"/>
        <v>4.6397666666666666</v>
      </c>
      <c r="AO7" s="30">
        <f t="shared" si="35"/>
        <v>4.6296333333333326</v>
      </c>
      <c r="AP7" s="30">
        <f>(($A7-$A2)/($A8-$A2))*(AP8-AP2)+AP2</f>
        <v>4.6194999999999995</v>
      </c>
      <c r="AQ7" s="30">
        <f t="shared" si="36"/>
        <v>4.6014499999999998</v>
      </c>
      <c r="AR7" s="30">
        <f t="shared" si="37"/>
        <v>4.5833999999999993</v>
      </c>
      <c r="AS7" s="30">
        <f t="shared" si="38"/>
        <v>4.5653499999999996</v>
      </c>
      <c r="AT7" s="30">
        <f t="shared" si="39"/>
        <v>4.5472999999999999</v>
      </c>
      <c r="AU7" s="30">
        <f t="shared" si="40"/>
        <v>4.5292500000000002</v>
      </c>
      <c r="AV7" s="30">
        <f t="shared" si="41"/>
        <v>4.5111999999999997</v>
      </c>
      <c r="AW7" s="30">
        <f t="shared" si="42"/>
        <v>4.49315</v>
      </c>
      <c r="AX7" s="30">
        <f t="shared" si="43"/>
        <v>4.4751000000000003</v>
      </c>
      <c r="AY7" s="30">
        <f t="shared" si="44"/>
        <v>4.4570499999999997</v>
      </c>
      <c r="AZ7" s="30">
        <f>(($A7-$A2)/($A8-$A2))*(AZ8-AZ2)+AZ2</f>
        <v>4.4390000000000001</v>
      </c>
      <c r="BA7" s="30">
        <f t="shared" si="45"/>
        <v>4.4222333333333337</v>
      </c>
      <c r="BB7" s="30">
        <f t="shared" si="46"/>
        <v>4.4054666666666673</v>
      </c>
      <c r="BC7" s="30">
        <f t="shared" si="47"/>
        <v>4.3887000000000009</v>
      </c>
      <c r="BD7" s="30">
        <f t="shared" si="48"/>
        <v>4.3719333333333346</v>
      </c>
      <c r="BE7" s="30">
        <f t="shared" si="49"/>
        <v>4.3551666666666673</v>
      </c>
      <c r="BF7" s="30">
        <f t="shared" si="50"/>
        <v>4.3384000000000009</v>
      </c>
      <c r="BG7" s="30">
        <f t="shared" si="51"/>
        <v>4.3216333333333328</v>
      </c>
      <c r="BH7" s="30">
        <f t="shared" si="52"/>
        <v>4.3048666666666664</v>
      </c>
      <c r="BI7" s="30">
        <f t="shared" si="53"/>
        <v>4.2881</v>
      </c>
      <c r="BJ7" s="30">
        <f>(($A7-$A2)/($A8-$A2))*(BJ8-BJ2)+BJ2</f>
        <v>4.2713333333333336</v>
      </c>
      <c r="BK7" s="30">
        <f t="shared" si="54"/>
        <v>4.2431166666666673</v>
      </c>
      <c r="BL7" s="30">
        <f t="shared" si="55"/>
        <v>4.2149000000000001</v>
      </c>
      <c r="BM7" s="30">
        <f t="shared" si="56"/>
        <v>4.1866833333333338</v>
      </c>
      <c r="BN7" s="30">
        <f t="shared" si="57"/>
        <v>4.1584666666666665</v>
      </c>
      <c r="BO7" s="30">
        <f t="shared" si="58"/>
        <v>4.1302500000000002</v>
      </c>
      <c r="BP7" s="30">
        <f t="shared" si="59"/>
        <v>4.102033333333333</v>
      </c>
      <c r="BQ7" s="30">
        <f t="shared" si="60"/>
        <v>4.0738166666666666</v>
      </c>
      <c r="BR7" s="30">
        <f t="shared" si="61"/>
        <v>4.0455999999999994</v>
      </c>
      <c r="BS7" s="30">
        <f t="shared" si="62"/>
        <v>4.0173833333333331</v>
      </c>
      <c r="BT7" s="30">
        <f>(($A7-$A2)/($A8-$A2))*(BT8-BT2)+BT2</f>
        <v>3.9891666666666663</v>
      </c>
      <c r="BU7" s="30">
        <f t="shared" si="63"/>
        <v>3.9309833333333328</v>
      </c>
      <c r="BV7" s="30">
        <f t="shared" si="64"/>
        <v>3.8727999999999998</v>
      </c>
      <c r="BW7" s="30">
        <f t="shared" si="65"/>
        <v>3.8146166666666668</v>
      </c>
      <c r="BX7" s="30">
        <f t="shared" si="66"/>
        <v>3.7564333333333333</v>
      </c>
      <c r="BY7" s="30">
        <f t="shared" si="67"/>
        <v>3.6982499999999998</v>
      </c>
      <c r="BZ7" s="30">
        <f t="shared" si="68"/>
        <v>3.6400666666666663</v>
      </c>
      <c r="CA7" s="30">
        <f t="shared" si="69"/>
        <v>3.5818833333333333</v>
      </c>
      <c r="CB7" s="30">
        <f t="shared" si="70"/>
        <v>3.5236999999999998</v>
      </c>
      <c r="CC7" s="30">
        <f t="shared" si="71"/>
        <v>3.4655166666666668</v>
      </c>
      <c r="CD7" s="30">
        <f>(($A7-$A2)/($A8-$A2))*(CD8-CD2)+CD2</f>
        <v>3.4073333333333333</v>
      </c>
      <c r="CE7" s="30">
        <f t="shared" si="72"/>
        <v>3.3116333333333334</v>
      </c>
      <c r="CF7" s="30">
        <f t="shared" si="73"/>
        <v>3.2159333333333331</v>
      </c>
      <c r="CG7" s="30">
        <f t="shared" si="74"/>
        <v>3.1202333333333336</v>
      </c>
      <c r="CH7" s="30">
        <f t="shared" si="75"/>
        <v>3.0245333333333333</v>
      </c>
      <c r="CI7" s="30">
        <f>(($A7-$A2)/($A8-$A2))*(CI8-CI2)+CI2</f>
        <v>2.9288333333333334</v>
      </c>
    </row>
    <row r="8" spans="1:87" ht="15.75" thickBot="1" x14ac:dyDescent="0.3">
      <c r="A8" s="27">
        <v>27</v>
      </c>
      <c r="B8" s="31">
        <v>4.6859999999999999</v>
      </c>
      <c r="C8" s="30">
        <f t="shared" si="0"/>
        <v>4.6967999999999996</v>
      </c>
      <c r="D8" s="30">
        <f t="shared" si="1"/>
        <v>4.7076000000000002</v>
      </c>
      <c r="E8" s="30">
        <f t="shared" si="2"/>
        <v>4.7183999999999999</v>
      </c>
      <c r="F8" s="30">
        <f t="shared" si="3"/>
        <v>4.7291999999999996</v>
      </c>
      <c r="G8" s="30">
        <f t="shared" si="4"/>
        <v>4.74</v>
      </c>
      <c r="H8" s="30">
        <f t="shared" si="5"/>
        <v>4.7507999999999999</v>
      </c>
      <c r="I8" s="30">
        <f t="shared" si="6"/>
        <v>4.7615999999999996</v>
      </c>
      <c r="J8" s="30">
        <f t="shared" si="7"/>
        <v>4.7723999999999993</v>
      </c>
      <c r="K8" s="30">
        <f t="shared" si="8"/>
        <v>4.7831999999999999</v>
      </c>
      <c r="L8" s="31">
        <v>4.7939999999999996</v>
      </c>
      <c r="M8" s="30">
        <f t="shared" si="9"/>
        <v>4.7985999999999995</v>
      </c>
      <c r="N8" s="30">
        <f t="shared" si="10"/>
        <v>4.8031999999999995</v>
      </c>
      <c r="O8" s="30">
        <f t="shared" si="11"/>
        <v>4.8077999999999994</v>
      </c>
      <c r="P8" s="30">
        <f t="shared" si="12"/>
        <v>4.8123999999999993</v>
      </c>
      <c r="Q8" s="30">
        <f t="shared" si="13"/>
        <v>4.8170000000000002</v>
      </c>
      <c r="R8" s="30">
        <f t="shared" si="14"/>
        <v>4.8216000000000001</v>
      </c>
      <c r="S8" s="30">
        <f t="shared" si="15"/>
        <v>4.8262</v>
      </c>
      <c r="T8" s="30">
        <f t="shared" si="16"/>
        <v>4.8308</v>
      </c>
      <c r="U8" s="30">
        <f t="shared" si="17"/>
        <v>4.8353999999999999</v>
      </c>
      <c r="V8" s="31">
        <v>4.84</v>
      </c>
      <c r="W8" s="30">
        <f t="shared" si="18"/>
        <v>4.8372999999999999</v>
      </c>
      <c r="X8" s="30">
        <f t="shared" si="19"/>
        <v>4.8346</v>
      </c>
      <c r="Y8" s="30">
        <f t="shared" si="20"/>
        <v>4.8319000000000001</v>
      </c>
      <c r="Z8" s="30">
        <f t="shared" si="21"/>
        <v>4.8292000000000002</v>
      </c>
      <c r="AA8" s="30">
        <f t="shared" si="22"/>
        <v>4.8264999999999993</v>
      </c>
      <c r="AB8" s="30">
        <f t="shared" si="23"/>
        <v>4.8237999999999994</v>
      </c>
      <c r="AC8" s="30">
        <f t="shared" si="24"/>
        <v>4.8210999999999995</v>
      </c>
      <c r="AD8" s="30">
        <f t="shared" si="25"/>
        <v>4.8183999999999996</v>
      </c>
      <c r="AE8" s="30">
        <f t="shared" si="26"/>
        <v>4.8156999999999996</v>
      </c>
      <c r="AF8" s="31">
        <v>4.8129999999999997</v>
      </c>
      <c r="AG8" s="30">
        <f t="shared" si="27"/>
        <v>4.8028999999999993</v>
      </c>
      <c r="AH8" s="30">
        <f t="shared" si="28"/>
        <v>4.7927999999999997</v>
      </c>
      <c r="AI8" s="30">
        <f t="shared" si="29"/>
        <v>4.7827000000000002</v>
      </c>
      <c r="AJ8" s="30">
        <f t="shared" si="30"/>
        <v>4.7725999999999997</v>
      </c>
      <c r="AK8" s="30">
        <f t="shared" si="31"/>
        <v>4.7625000000000002</v>
      </c>
      <c r="AL8" s="30">
        <f t="shared" si="32"/>
        <v>4.7523999999999997</v>
      </c>
      <c r="AM8" s="30">
        <f t="shared" si="33"/>
        <v>4.7423000000000002</v>
      </c>
      <c r="AN8" s="30">
        <f t="shared" si="34"/>
        <v>4.7321999999999997</v>
      </c>
      <c r="AO8" s="30">
        <f t="shared" si="35"/>
        <v>4.7221000000000002</v>
      </c>
      <c r="AP8" s="31">
        <v>4.7119999999999997</v>
      </c>
      <c r="AQ8" s="30">
        <f t="shared" si="36"/>
        <v>4.6933999999999996</v>
      </c>
      <c r="AR8" s="30">
        <f t="shared" si="37"/>
        <v>4.6747999999999994</v>
      </c>
      <c r="AS8" s="30">
        <f t="shared" si="38"/>
        <v>4.6562000000000001</v>
      </c>
      <c r="AT8" s="30">
        <f t="shared" si="39"/>
        <v>4.6375999999999999</v>
      </c>
      <c r="AU8" s="30">
        <f t="shared" si="40"/>
        <v>4.6189999999999998</v>
      </c>
      <c r="AV8" s="30">
        <f t="shared" si="41"/>
        <v>4.6003999999999996</v>
      </c>
      <c r="AW8" s="30">
        <f t="shared" si="42"/>
        <v>4.5817999999999994</v>
      </c>
      <c r="AX8" s="30">
        <f t="shared" si="43"/>
        <v>4.5632000000000001</v>
      </c>
      <c r="AY8" s="30">
        <f t="shared" si="44"/>
        <v>4.5446</v>
      </c>
      <c r="AZ8" s="31">
        <v>4.5259999999999998</v>
      </c>
      <c r="BA8" s="30">
        <f t="shared" si="45"/>
        <v>4.5088999999999997</v>
      </c>
      <c r="BB8" s="30">
        <f t="shared" si="46"/>
        <v>4.4918000000000005</v>
      </c>
      <c r="BC8" s="30">
        <f t="shared" si="47"/>
        <v>4.4747000000000003</v>
      </c>
      <c r="BD8" s="30">
        <f t="shared" si="48"/>
        <v>4.4576000000000011</v>
      </c>
      <c r="BE8" s="30">
        <f t="shared" si="49"/>
        <v>4.440500000000001</v>
      </c>
      <c r="BF8" s="30">
        <f t="shared" si="50"/>
        <v>4.4234000000000009</v>
      </c>
      <c r="BG8" s="30">
        <f t="shared" si="51"/>
        <v>4.4062999999999999</v>
      </c>
      <c r="BH8" s="30">
        <f t="shared" si="52"/>
        <v>4.3891999999999998</v>
      </c>
      <c r="BI8" s="30">
        <f t="shared" si="53"/>
        <v>4.3721000000000005</v>
      </c>
      <c r="BJ8" s="31">
        <v>4.3550000000000004</v>
      </c>
      <c r="BK8" s="30">
        <f t="shared" si="54"/>
        <v>4.3263000000000007</v>
      </c>
      <c r="BL8" s="30">
        <f t="shared" si="55"/>
        <v>4.2976000000000001</v>
      </c>
      <c r="BM8" s="30">
        <f t="shared" si="56"/>
        <v>4.2689000000000004</v>
      </c>
      <c r="BN8" s="30">
        <f t="shared" si="57"/>
        <v>4.2401999999999997</v>
      </c>
      <c r="BO8" s="30">
        <f t="shared" si="58"/>
        <v>4.2115</v>
      </c>
      <c r="BP8" s="30">
        <f t="shared" si="59"/>
        <v>4.1828000000000003</v>
      </c>
      <c r="BQ8" s="30">
        <f t="shared" si="60"/>
        <v>4.1540999999999997</v>
      </c>
      <c r="BR8" s="30">
        <f t="shared" si="61"/>
        <v>4.1254</v>
      </c>
      <c r="BS8" s="30">
        <f t="shared" si="62"/>
        <v>4.0966999999999993</v>
      </c>
      <c r="BT8" s="31">
        <v>4.0679999999999996</v>
      </c>
      <c r="BU8" s="30">
        <f t="shared" si="63"/>
        <v>4.0089999999999995</v>
      </c>
      <c r="BV8" s="30">
        <f t="shared" si="64"/>
        <v>3.9499999999999997</v>
      </c>
      <c r="BW8" s="30">
        <f t="shared" si="65"/>
        <v>3.891</v>
      </c>
      <c r="BX8" s="30">
        <f t="shared" si="66"/>
        <v>3.8319999999999999</v>
      </c>
      <c r="BY8" s="30">
        <f t="shared" si="67"/>
        <v>3.7729999999999997</v>
      </c>
      <c r="BZ8" s="30">
        <f t="shared" si="68"/>
        <v>3.714</v>
      </c>
      <c r="CA8" s="30">
        <f t="shared" si="69"/>
        <v>3.6550000000000002</v>
      </c>
      <c r="CB8" s="30">
        <f t="shared" si="70"/>
        <v>3.5960000000000001</v>
      </c>
      <c r="CC8" s="30">
        <f t="shared" si="71"/>
        <v>3.5369999999999999</v>
      </c>
      <c r="CD8" s="31">
        <v>3.4780000000000002</v>
      </c>
      <c r="CE8" s="30">
        <f t="shared" si="72"/>
        <v>3.3814000000000002</v>
      </c>
      <c r="CF8" s="30">
        <f t="shared" si="73"/>
        <v>3.2848000000000002</v>
      </c>
      <c r="CG8" s="30">
        <f t="shared" si="74"/>
        <v>3.1882000000000001</v>
      </c>
      <c r="CH8" s="30">
        <f t="shared" si="75"/>
        <v>3.0916000000000001</v>
      </c>
      <c r="CI8" s="31">
        <v>2.9950000000000001</v>
      </c>
    </row>
    <row r="9" spans="1:87" ht="15.75" thickBot="1" x14ac:dyDescent="0.3">
      <c r="A9" s="27">
        <v>26.5</v>
      </c>
      <c r="B9" s="30">
        <f>((A9-A8)/(A14-A8))*(B14-B8)+B8</f>
        <v>4.7756666666666669</v>
      </c>
      <c r="C9" s="30">
        <f t="shared" si="0"/>
        <v>4.7869999999999999</v>
      </c>
      <c r="D9" s="30">
        <f t="shared" si="1"/>
        <v>4.7983333333333338</v>
      </c>
      <c r="E9" s="30">
        <f t="shared" si="2"/>
        <v>4.8096666666666668</v>
      </c>
      <c r="F9" s="30">
        <f t="shared" si="3"/>
        <v>4.8209999999999997</v>
      </c>
      <c r="G9" s="30">
        <f t="shared" si="4"/>
        <v>4.8323333333333336</v>
      </c>
      <c r="H9" s="30">
        <f t="shared" si="5"/>
        <v>4.8436666666666666</v>
      </c>
      <c r="I9" s="30">
        <f t="shared" si="6"/>
        <v>4.8549999999999995</v>
      </c>
      <c r="J9" s="30">
        <f t="shared" si="7"/>
        <v>4.8663333333333325</v>
      </c>
      <c r="K9" s="30">
        <f t="shared" si="8"/>
        <v>4.8776666666666664</v>
      </c>
      <c r="L9" s="30">
        <f>(($A9-$A8)/($A14-$A8))*(L14-L8)+L8</f>
        <v>4.8889999999999993</v>
      </c>
      <c r="M9" s="30">
        <f t="shared" si="9"/>
        <v>4.8937166666666663</v>
      </c>
      <c r="N9" s="30">
        <f t="shared" si="10"/>
        <v>4.8984333333333332</v>
      </c>
      <c r="O9" s="30">
        <f t="shared" si="11"/>
        <v>4.9031499999999992</v>
      </c>
      <c r="P9" s="30">
        <f t="shared" si="12"/>
        <v>4.9078666666666662</v>
      </c>
      <c r="Q9" s="30">
        <f t="shared" si="13"/>
        <v>4.9125833333333331</v>
      </c>
      <c r="R9" s="30">
        <f t="shared" si="14"/>
        <v>4.9173</v>
      </c>
      <c r="S9" s="30">
        <f t="shared" si="15"/>
        <v>4.9220166666666669</v>
      </c>
      <c r="T9" s="30">
        <f t="shared" si="16"/>
        <v>4.926733333333333</v>
      </c>
      <c r="U9" s="30">
        <f t="shared" si="17"/>
        <v>4.9314499999999999</v>
      </c>
      <c r="V9" s="30">
        <f>(($A9-$A8)/($A14-$A8))*(V14-V8)+V8</f>
        <v>4.9361666666666668</v>
      </c>
      <c r="W9" s="30">
        <f t="shared" si="18"/>
        <v>4.9342666666666668</v>
      </c>
      <c r="X9" s="30">
        <f t="shared" si="19"/>
        <v>4.9323666666666668</v>
      </c>
      <c r="Y9" s="30">
        <f t="shared" si="20"/>
        <v>4.9304666666666668</v>
      </c>
      <c r="Z9" s="30">
        <f t="shared" si="21"/>
        <v>4.9285666666666668</v>
      </c>
      <c r="AA9" s="30">
        <f t="shared" si="22"/>
        <v>4.9266666666666667</v>
      </c>
      <c r="AB9" s="30">
        <f t="shared" si="23"/>
        <v>4.9247666666666667</v>
      </c>
      <c r="AC9" s="30">
        <f t="shared" si="24"/>
        <v>4.9228666666666667</v>
      </c>
      <c r="AD9" s="30">
        <f t="shared" si="25"/>
        <v>4.9209666666666667</v>
      </c>
      <c r="AE9" s="30">
        <f t="shared" si="26"/>
        <v>4.9190666666666667</v>
      </c>
      <c r="AF9" s="30">
        <f>(($A9-$A8)/($A14-$A8))*(AF14-AF8)+AF8</f>
        <v>4.9171666666666667</v>
      </c>
      <c r="AG9" s="30">
        <f t="shared" si="27"/>
        <v>4.9070833333333335</v>
      </c>
      <c r="AH9" s="30">
        <f t="shared" si="28"/>
        <v>4.8970000000000002</v>
      </c>
      <c r="AI9" s="30">
        <f t="shared" si="29"/>
        <v>4.8869166666666661</v>
      </c>
      <c r="AJ9" s="30">
        <f t="shared" si="30"/>
        <v>4.8768333333333329</v>
      </c>
      <c r="AK9" s="30">
        <f t="shared" si="31"/>
        <v>4.8667499999999997</v>
      </c>
      <c r="AL9" s="30">
        <f t="shared" si="32"/>
        <v>4.8566666666666665</v>
      </c>
      <c r="AM9" s="30">
        <f t="shared" si="33"/>
        <v>4.8465833333333332</v>
      </c>
      <c r="AN9" s="30">
        <f t="shared" si="34"/>
        <v>4.8364999999999991</v>
      </c>
      <c r="AO9" s="30">
        <f t="shared" si="35"/>
        <v>4.8264166666666659</v>
      </c>
      <c r="AP9" s="30">
        <f>(($A9-$A8)/($A14-$A8))*(AP14-AP8)+AP8</f>
        <v>4.8163333333333327</v>
      </c>
      <c r="AQ9" s="30">
        <f t="shared" si="36"/>
        <v>4.7977666666666661</v>
      </c>
      <c r="AR9" s="30">
        <f t="shared" si="37"/>
        <v>4.7791999999999994</v>
      </c>
      <c r="AS9" s="30">
        <f t="shared" si="38"/>
        <v>4.7606333333333328</v>
      </c>
      <c r="AT9" s="30">
        <f t="shared" si="39"/>
        <v>4.7420666666666662</v>
      </c>
      <c r="AU9" s="30">
        <f t="shared" si="40"/>
        <v>4.7234999999999996</v>
      </c>
      <c r="AV9" s="30">
        <f t="shared" si="41"/>
        <v>4.704933333333333</v>
      </c>
      <c r="AW9" s="30">
        <f t="shared" si="42"/>
        <v>4.6863666666666663</v>
      </c>
      <c r="AX9" s="30">
        <f t="shared" si="43"/>
        <v>4.6677999999999997</v>
      </c>
      <c r="AY9" s="30">
        <f t="shared" si="44"/>
        <v>4.6492333333333331</v>
      </c>
      <c r="AZ9" s="30">
        <f>(($A9-$A8)/($A14-$A8))*(AZ14-AZ8)+AZ8</f>
        <v>4.6306666666666665</v>
      </c>
      <c r="BA9" s="30">
        <f t="shared" si="45"/>
        <v>4.6125499999999997</v>
      </c>
      <c r="BB9" s="30">
        <f t="shared" si="46"/>
        <v>4.5944333333333338</v>
      </c>
      <c r="BC9" s="30">
        <f t="shared" si="47"/>
        <v>4.576316666666667</v>
      </c>
      <c r="BD9" s="30">
        <f t="shared" si="48"/>
        <v>4.5582000000000011</v>
      </c>
      <c r="BE9" s="30">
        <f t="shared" si="49"/>
        <v>4.5400833333333344</v>
      </c>
      <c r="BF9" s="30">
        <f t="shared" si="50"/>
        <v>4.5219666666666676</v>
      </c>
      <c r="BG9" s="30">
        <f t="shared" si="51"/>
        <v>4.5038499999999999</v>
      </c>
      <c r="BH9" s="30">
        <f t="shared" si="52"/>
        <v>4.4857333333333331</v>
      </c>
      <c r="BI9" s="30">
        <f t="shared" si="53"/>
        <v>4.4676166666666663</v>
      </c>
      <c r="BJ9" s="30">
        <f>(($A9-$A8)/($A14-$A8))*(BJ14-BJ8)+BJ8</f>
        <v>4.4495000000000005</v>
      </c>
      <c r="BK9" s="30">
        <f t="shared" si="54"/>
        <v>4.4204500000000007</v>
      </c>
      <c r="BL9" s="30">
        <f t="shared" si="55"/>
        <v>4.3914</v>
      </c>
      <c r="BM9" s="30">
        <f t="shared" si="56"/>
        <v>4.3623500000000002</v>
      </c>
      <c r="BN9" s="30">
        <f t="shared" si="57"/>
        <v>4.3333000000000004</v>
      </c>
      <c r="BO9" s="30">
        <f t="shared" si="58"/>
        <v>4.3042499999999997</v>
      </c>
      <c r="BP9" s="30">
        <f t="shared" si="59"/>
        <v>4.2751999999999999</v>
      </c>
      <c r="BQ9" s="30">
        <f t="shared" si="60"/>
        <v>4.2461500000000001</v>
      </c>
      <c r="BR9" s="30">
        <f t="shared" si="61"/>
        <v>4.2171000000000003</v>
      </c>
      <c r="BS9" s="30">
        <f t="shared" si="62"/>
        <v>4.1880499999999996</v>
      </c>
      <c r="BT9" s="30">
        <f>(($A9-$A8)/($A14-$A8))*(BT14-BT8)+BT8</f>
        <v>4.1589999999999998</v>
      </c>
      <c r="BU9" s="30">
        <f t="shared" si="63"/>
        <v>4.0991</v>
      </c>
      <c r="BV9" s="30">
        <f t="shared" si="64"/>
        <v>4.0392000000000001</v>
      </c>
      <c r="BW9" s="30">
        <f t="shared" si="65"/>
        <v>3.9792999999999998</v>
      </c>
      <c r="BX9" s="30">
        <f t="shared" si="66"/>
        <v>3.9194</v>
      </c>
      <c r="BY9" s="30">
        <f t="shared" si="67"/>
        <v>3.8594999999999997</v>
      </c>
      <c r="BZ9" s="30">
        <f t="shared" si="68"/>
        <v>3.7995999999999999</v>
      </c>
      <c r="CA9" s="30">
        <f t="shared" si="69"/>
        <v>3.7397</v>
      </c>
      <c r="CB9" s="30">
        <f t="shared" si="70"/>
        <v>3.6798000000000002</v>
      </c>
      <c r="CC9" s="30">
        <f t="shared" si="71"/>
        <v>3.6198999999999999</v>
      </c>
      <c r="CD9" s="30">
        <f>(($A9-$A8)/($A14-$A8))*(CD14-CD8)+CD8</f>
        <v>3.56</v>
      </c>
      <c r="CE9" s="30">
        <f t="shared" si="72"/>
        <v>3.4611333333333332</v>
      </c>
      <c r="CF9" s="30">
        <f t="shared" si="73"/>
        <v>3.3622666666666667</v>
      </c>
      <c r="CG9" s="30">
        <f t="shared" si="74"/>
        <v>3.2634000000000003</v>
      </c>
      <c r="CH9" s="30">
        <f t="shared" si="75"/>
        <v>3.1645333333333339</v>
      </c>
      <c r="CI9" s="30">
        <f>(($A9-$A8)/($A14-$A8))*(CI14-CI8)+CI8</f>
        <v>3.065666666666667</v>
      </c>
    </row>
    <row r="10" spans="1:87" ht="15.75" thickBot="1" x14ac:dyDescent="0.3">
      <c r="A10" s="27">
        <v>26</v>
      </c>
      <c r="B10" s="30">
        <f>((A10-A8)/(A14-A8))*(B14-B8)+B8</f>
        <v>4.8653333333333331</v>
      </c>
      <c r="C10" s="30">
        <f t="shared" si="0"/>
        <v>4.8772000000000002</v>
      </c>
      <c r="D10" s="30">
        <f t="shared" si="1"/>
        <v>4.8890666666666664</v>
      </c>
      <c r="E10" s="30">
        <f t="shared" si="2"/>
        <v>4.9009333333333336</v>
      </c>
      <c r="F10" s="30">
        <f t="shared" si="3"/>
        <v>4.9127999999999998</v>
      </c>
      <c r="G10" s="30">
        <f t="shared" si="4"/>
        <v>4.924666666666667</v>
      </c>
      <c r="H10" s="30">
        <f t="shared" si="5"/>
        <v>4.9365333333333332</v>
      </c>
      <c r="I10" s="30">
        <f t="shared" si="6"/>
        <v>4.9483999999999995</v>
      </c>
      <c r="J10" s="30">
        <f t="shared" si="7"/>
        <v>4.9602666666666666</v>
      </c>
      <c r="K10" s="30">
        <f t="shared" si="8"/>
        <v>4.9721333333333328</v>
      </c>
      <c r="L10" s="30">
        <f>(($A10-$A8)/($A14-$A8))*(L14-L8)+L8</f>
        <v>4.984</v>
      </c>
      <c r="M10" s="30">
        <f t="shared" si="9"/>
        <v>4.988833333333333</v>
      </c>
      <c r="N10" s="30">
        <f t="shared" si="10"/>
        <v>4.9936666666666669</v>
      </c>
      <c r="O10" s="30">
        <f t="shared" si="11"/>
        <v>4.9984999999999999</v>
      </c>
      <c r="P10" s="30">
        <f t="shared" si="12"/>
        <v>5.003333333333333</v>
      </c>
      <c r="Q10" s="30">
        <f t="shared" si="13"/>
        <v>5.0081666666666669</v>
      </c>
      <c r="R10" s="30">
        <f t="shared" si="14"/>
        <v>5.0129999999999999</v>
      </c>
      <c r="S10" s="30">
        <f t="shared" si="15"/>
        <v>5.0178333333333329</v>
      </c>
      <c r="T10" s="30">
        <f t="shared" si="16"/>
        <v>5.0226666666666659</v>
      </c>
      <c r="U10" s="30">
        <f t="shared" si="17"/>
        <v>5.0274999999999999</v>
      </c>
      <c r="V10" s="30">
        <f>(($A10-$A8)/($A14-$A8))*(V14-V8)+V8</f>
        <v>5.0323333333333329</v>
      </c>
      <c r="W10" s="30">
        <f t="shared" si="18"/>
        <v>5.0312333333333328</v>
      </c>
      <c r="X10" s="30">
        <f t="shared" si="19"/>
        <v>5.0301333333333327</v>
      </c>
      <c r="Y10" s="30">
        <f t="shared" si="20"/>
        <v>5.0290333333333326</v>
      </c>
      <c r="Z10" s="30">
        <f t="shared" si="21"/>
        <v>5.0279333333333325</v>
      </c>
      <c r="AA10" s="30">
        <f t="shared" si="22"/>
        <v>5.0268333333333324</v>
      </c>
      <c r="AB10" s="30">
        <f t="shared" si="23"/>
        <v>5.0257333333333332</v>
      </c>
      <c r="AC10" s="30">
        <f t="shared" si="24"/>
        <v>5.0246333333333331</v>
      </c>
      <c r="AD10" s="30">
        <f t="shared" si="25"/>
        <v>5.023533333333333</v>
      </c>
      <c r="AE10" s="30">
        <f t="shared" si="26"/>
        <v>5.0224333333333329</v>
      </c>
      <c r="AF10" s="30">
        <f>(($A10-$A8)/($A14-$A8))*(AF14-AF8)+AF8</f>
        <v>5.0213333333333328</v>
      </c>
      <c r="AG10" s="30">
        <f t="shared" si="27"/>
        <v>5.0112666666666659</v>
      </c>
      <c r="AH10" s="30">
        <f t="shared" si="28"/>
        <v>5.0011999999999999</v>
      </c>
      <c r="AI10" s="30">
        <f t="shared" si="29"/>
        <v>4.991133333333333</v>
      </c>
      <c r="AJ10" s="30">
        <f t="shared" si="30"/>
        <v>4.9810666666666661</v>
      </c>
      <c r="AK10" s="30">
        <f t="shared" si="31"/>
        <v>4.9710000000000001</v>
      </c>
      <c r="AL10" s="30">
        <f t="shared" si="32"/>
        <v>4.9609333333333332</v>
      </c>
      <c r="AM10" s="30">
        <f t="shared" si="33"/>
        <v>4.9508666666666663</v>
      </c>
      <c r="AN10" s="30">
        <f t="shared" si="34"/>
        <v>4.9407999999999994</v>
      </c>
      <c r="AO10" s="30">
        <f t="shared" si="35"/>
        <v>4.9307333333333334</v>
      </c>
      <c r="AP10" s="30">
        <f>(($A10-$A8)/($A14-$A8))*(AP14-AP8)+AP8</f>
        <v>4.9206666666666665</v>
      </c>
      <c r="AQ10" s="30">
        <f t="shared" si="36"/>
        <v>4.9021333333333335</v>
      </c>
      <c r="AR10" s="30">
        <f t="shared" si="37"/>
        <v>4.8835999999999995</v>
      </c>
      <c r="AS10" s="30">
        <f t="shared" si="38"/>
        <v>4.8650666666666664</v>
      </c>
      <c r="AT10" s="30">
        <f t="shared" si="39"/>
        <v>4.8465333333333334</v>
      </c>
      <c r="AU10" s="30">
        <f t="shared" si="40"/>
        <v>4.8280000000000003</v>
      </c>
      <c r="AV10" s="30">
        <f t="shared" si="41"/>
        <v>4.8094666666666663</v>
      </c>
      <c r="AW10" s="30">
        <f t="shared" si="42"/>
        <v>4.7909333333333333</v>
      </c>
      <c r="AX10" s="30">
        <f t="shared" si="43"/>
        <v>4.7724000000000002</v>
      </c>
      <c r="AY10" s="30">
        <f t="shared" si="44"/>
        <v>4.7538666666666662</v>
      </c>
      <c r="AZ10" s="30">
        <f>(($A10-$A8)/($A14-$A8))*(AZ14-AZ8)+AZ8</f>
        <v>4.7353333333333332</v>
      </c>
      <c r="BA10" s="30">
        <f t="shared" si="45"/>
        <v>4.7161999999999997</v>
      </c>
      <c r="BB10" s="30">
        <f t="shared" si="46"/>
        <v>4.6970666666666672</v>
      </c>
      <c r="BC10" s="30">
        <f t="shared" si="47"/>
        <v>4.6779333333333337</v>
      </c>
      <c r="BD10" s="30">
        <f t="shared" si="48"/>
        <v>4.6588000000000012</v>
      </c>
      <c r="BE10" s="30">
        <f t="shared" si="49"/>
        <v>4.6396666666666677</v>
      </c>
      <c r="BF10" s="30">
        <f t="shared" si="50"/>
        <v>4.6205333333333343</v>
      </c>
      <c r="BG10" s="30">
        <f t="shared" si="51"/>
        <v>4.6013999999999999</v>
      </c>
      <c r="BH10" s="30">
        <f t="shared" si="52"/>
        <v>4.5822666666666665</v>
      </c>
      <c r="BI10" s="30">
        <f t="shared" si="53"/>
        <v>4.563133333333333</v>
      </c>
      <c r="BJ10" s="30">
        <f>(($A10-$A8)/($A14-$A8))*(BJ14-BJ8)+BJ8</f>
        <v>4.5440000000000005</v>
      </c>
      <c r="BK10" s="30">
        <f t="shared" si="54"/>
        <v>4.5146000000000006</v>
      </c>
      <c r="BL10" s="30">
        <f t="shared" si="55"/>
        <v>4.4852000000000007</v>
      </c>
      <c r="BM10" s="30">
        <f t="shared" si="56"/>
        <v>4.4558</v>
      </c>
      <c r="BN10" s="30">
        <f t="shared" si="57"/>
        <v>4.4264000000000001</v>
      </c>
      <c r="BO10" s="30">
        <f t="shared" si="58"/>
        <v>4.3970000000000002</v>
      </c>
      <c r="BP10" s="30">
        <f t="shared" si="59"/>
        <v>4.3676000000000004</v>
      </c>
      <c r="BQ10" s="30">
        <f t="shared" si="60"/>
        <v>4.3382000000000005</v>
      </c>
      <c r="BR10" s="30">
        <f t="shared" si="61"/>
        <v>4.3087999999999997</v>
      </c>
      <c r="BS10" s="30">
        <f t="shared" si="62"/>
        <v>4.2793999999999999</v>
      </c>
      <c r="BT10" s="30">
        <f>(($A10-$A8)/($A14-$A8))*(BT14-BT8)+BT8</f>
        <v>4.25</v>
      </c>
      <c r="BU10" s="30">
        <f t="shared" si="63"/>
        <v>4.1891999999999996</v>
      </c>
      <c r="BV10" s="30">
        <f t="shared" si="64"/>
        <v>4.1284000000000001</v>
      </c>
      <c r="BW10" s="30">
        <f t="shared" si="65"/>
        <v>4.0676000000000005</v>
      </c>
      <c r="BX10" s="30">
        <f t="shared" si="66"/>
        <v>4.0068000000000001</v>
      </c>
      <c r="BY10" s="30">
        <f t="shared" si="67"/>
        <v>3.9460000000000002</v>
      </c>
      <c r="BZ10" s="30">
        <f t="shared" si="68"/>
        <v>3.8852000000000002</v>
      </c>
      <c r="CA10" s="30">
        <f t="shared" si="69"/>
        <v>3.8244000000000002</v>
      </c>
      <c r="CB10" s="30">
        <f t="shared" si="70"/>
        <v>3.7636000000000003</v>
      </c>
      <c r="CC10" s="30">
        <f t="shared" si="71"/>
        <v>3.7028000000000003</v>
      </c>
      <c r="CD10" s="30">
        <f>(($A10-$A8)/($A14-$A8))*(CD14-CD8)+CD8</f>
        <v>3.6420000000000003</v>
      </c>
      <c r="CE10" s="30">
        <f t="shared" si="72"/>
        <v>3.5408666666666671</v>
      </c>
      <c r="CF10" s="30">
        <f t="shared" si="73"/>
        <v>3.4397333333333333</v>
      </c>
      <c r="CG10" s="30">
        <f t="shared" si="74"/>
        <v>3.3386000000000005</v>
      </c>
      <c r="CH10" s="30">
        <f t="shared" si="75"/>
        <v>3.2374666666666667</v>
      </c>
      <c r="CI10" s="30">
        <f>(($A10-$A8)/($A14-$A8))*(CI14-CI8)+CI8</f>
        <v>3.1363333333333334</v>
      </c>
    </row>
    <row r="11" spans="1:87" ht="15.75" thickBot="1" x14ac:dyDescent="0.3">
      <c r="A11" s="27">
        <v>25.5</v>
      </c>
      <c r="B11" s="30">
        <f>((A11-A8)/(A14-A8))*(B14-B8)+B8</f>
        <v>4.9550000000000001</v>
      </c>
      <c r="C11" s="30">
        <f t="shared" si="0"/>
        <v>4.9674000000000005</v>
      </c>
      <c r="D11" s="30">
        <f t="shared" si="1"/>
        <v>4.9798</v>
      </c>
      <c r="E11" s="30">
        <f t="shared" si="2"/>
        <v>4.9922000000000004</v>
      </c>
      <c r="F11" s="30">
        <f t="shared" si="3"/>
        <v>5.0045999999999999</v>
      </c>
      <c r="G11" s="30">
        <f t="shared" si="4"/>
        <v>5.0170000000000003</v>
      </c>
      <c r="H11" s="30">
        <f t="shared" si="5"/>
        <v>5.0293999999999999</v>
      </c>
      <c r="I11" s="30">
        <f t="shared" si="6"/>
        <v>5.0417999999999994</v>
      </c>
      <c r="J11" s="30">
        <f t="shared" si="7"/>
        <v>5.0541999999999998</v>
      </c>
      <c r="K11" s="30">
        <f t="shared" si="8"/>
        <v>5.0665999999999993</v>
      </c>
      <c r="L11" s="30">
        <f>(($A11-$A8)/($A14-$A8))*(L14-L8)+L8</f>
        <v>5.0789999999999997</v>
      </c>
      <c r="M11" s="30">
        <f t="shared" si="9"/>
        <v>5.0839499999999997</v>
      </c>
      <c r="N11" s="30">
        <f t="shared" si="10"/>
        <v>5.0888999999999998</v>
      </c>
      <c r="O11" s="30">
        <f t="shared" si="11"/>
        <v>5.0938499999999998</v>
      </c>
      <c r="P11" s="30">
        <f t="shared" si="12"/>
        <v>5.0987999999999998</v>
      </c>
      <c r="Q11" s="30">
        <f t="shared" si="13"/>
        <v>5.1037499999999998</v>
      </c>
      <c r="R11" s="30">
        <f t="shared" si="14"/>
        <v>5.1086999999999998</v>
      </c>
      <c r="S11" s="30">
        <f t="shared" si="15"/>
        <v>5.1136499999999998</v>
      </c>
      <c r="T11" s="30">
        <f t="shared" si="16"/>
        <v>5.1185999999999998</v>
      </c>
      <c r="U11" s="30">
        <f t="shared" si="17"/>
        <v>5.1235499999999998</v>
      </c>
      <c r="V11" s="30">
        <f>(($A11-$A8)/($A14-$A8))*(V14-V8)+V8</f>
        <v>5.1284999999999998</v>
      </c>
      <c r="W11" s="30">
        <f t="shared" si="18"/>
        <v>5.1281999999999996</v>
      </c>
      <c r="X11" s="30">
        <f t="shared" si="19"/>
        <v>5.1278999999999995</v>
      </c>
      <c r="Y11" s="30">
        <f t="shared" si="20"/>
        <v>5.1276000000000002</v>
      </c>
      <c r="Z11" s="30">
        <f t="shared" si="21"/>
        <v>5.1273</v>
      </c>
      <c r="AA11" s="30">
        <f t="shared" si="22"/>
        <v>5.1269999999999998</v>
      </c>
      <c r="AB11" s="30">
        <f t="shared" si="23"/>
        <v>5.1266999999999996</v>
      </c>
      <c r="AC11" s="30">
        <f t="shared" si="24"/>
        <v>5.1263999999999994</v>
      </c>
      <c r="AD11" s="30">
        <f t="shared" si="25"/>
        <v>5.1261000000000001</v>
      </c>
      <c r="AE11" s="30">
        <f t="shared" si="26"/>
        <v>5.1257999999999999</v>
      </c>
      <c r="AF11" s="30">
        <f>(($A11-$A8)/($A14-$A8))*(AF14-AF8)+AF8</f>
        <v>5.1254999999999997</v>
      </c>
      <c r="AG11" s="30">
        <f t="shared" si="27"/>
        <v>5.1154500000000001</v>
      </c>
      <c r="AH11" s="30">
        <f t="shared" si="28"/>
        <v>5.1053999999999995</v>
      </c>
      <c r="AI11" s="30">
        <f t="shared" si="29"/>
        <v>5.0953499999999998</v>
      </c>
      <c r="AJ11" s="30">
        <f t="shared" si="30"/>
        <v>5.0853000000000002</v>
      </c>
      <c r="AK11" s="30">
        <f t="shared" si="31"/>
        <v>5.0752500000000005</v>
      </c>
      <c r="AL11" s="30">
        <f t="shared" si="32"/>
        <v>5.0651999999999999</v>
      </c>
      <c r="AM11" s="30">
        <f t="shared" si="33"/>
        <v>5.0551500000000003</v>
      </c>
      <c r="AN11" s="30">
        <f t="shared" si="34"/>
        <v>5.0451000000000006</v>
      </c>
      <c r="AO11" s="30">
        <f t="shared" si="35"/>
        <v>5.03505</v>
      </c>
      <c r="AP11" s="30">
        <f>(($A11-$A8)/($A14-$A8))*(AP14-AP8)+AP8</f>
        <v>5.0250000000000004</v>
      </c>
      <c r="AQ11" s="30">
        <f t="shared" si="36"/>
        <v>5.0065</v>
      </c>
      <c r="AR11" s="30">
        <f t="shared" si="37"/>
        <v>4.9880000000000004</v>
      </c>
      <c r="AS11" s="30">
        <f t="shared" si="38"/>
        <v>4.9695</v>
      </c>
      <c r="AT11" s="30">
        <f t="shared" si="39"/>
        <v>4.9510000000000005</v>
      </c>
      <c r="AU11" s="30">
        <f t="shared" si="40"/>
        <v>4.9325000000000001</v>
      </c>
      <c r="AV11" s="30">
        <f t="shared" si="41"/>
        <v>4.9139999999999997</v>
      </c>
      <c r="AW11" s="30">
        <f t="shared" si="42"/>
        <v>4.8955000000000002</v>
      </c>
      <c r="AX11" s="30">
        <f t="shared" si="43"/>
        <v>4.8769999999999998</v>
      </c>
      <c r="AY11" s="30">
        <f t="shared" si="44"/>
        <v>4.8585000000000003</v>
      </c>
      <c r="AZ11" s="30">
        <f>(($A11-$A8)/($A14-$A8))*(AZ14-AZ8)+AZ8</f>
        <v>4.84</v>
      </c>
      <c r="BA11" s="30">
        <f t="shared" si="45"/>
        <v>4.8198499999999997</v>
      </c>
      <c r="BB11" s="30">
        <f t="shared" si="46"/>
        <v>4.7997000000000005</v>
      </c>
      <c r="BC11" s="30">
        <f t="shared" si="47"/>
        <v>4.7795500000000004</v>
      </c>
      <c r="BD11" s="30">
        <f t="shared" si="48"/>
        <v>4.7594000000000012</v>
      </c>
      <c r="BE11" s="30">
        <f t="shared" si="49"/>
        <v>4.7392500000000011</v>
      </c>
      <c r="BF11" s="30">
        <f t="shared" si="50"/>
        <v>4.7191000000000018</v>
      </c>
      <c r="BG11" s="30">
        <f t="shared" si="51"/>
        <v>4.69895</v>
      </c>
      <c r="BH11" s="30">
        <f t="shared" si="52"/>
        <v>4.6787999999999998</v>
      </c>
      <c r="BI11" s="30">
        <f t="shared" si="53"/>
        <v>4.6586499999999997</v>
      </c>
      <c r="BJ11" s="30">
        <f>(($A11-$A8)/($A14-$A8))*(BJ14-BJ8)+BJ8</f>
        <v>4.6385000000000005</v>
      </c>
      <c r="BK11" s="30">
        <f t="shared" si="54"/>
        <v>4.6087500000000006</v>
      </c>
      <c r="BL11" s="30">
        <f t="shared" si="55"/>
        <v>4.5790000000000006</v>
      </c>
      <c r="BM11" s="30">
        <f t="shared" si="56"/>
        <v>4.5492499999999998</v>
      </c>
      <c r="BN11" s="30">
        <f t="shared" si="57"/>
        <v>4.5194999999999999</v>
      </c>
      <c r="BO11" s="30">
        <f t="shared" si="58"/>
        <v>4.4897499999999999</v>
      </c>
      <c r="BP11" s="30">
        <f t="shared" si="59"/>
        <v>4.46</v>
      </c>
      <c r="BQ11" s="30">
        <f t="shared" si="60"/>
        <v>4.43025</v>
      </c>
      <c r="BR11" s="30">
        <f t="shared" si="61"/>
        <v>4.4004999999999992</v>
      </c>
      <c r="BS11" s="30">
        <f t="shared" si="62"/>
        <v>4.3707499999999992</v>
      </c>
      <c r="BT11" s="30">
        <f>(($A11-$A8)/($A14-$A8))*(BT14-BT8)+BT8</f>
        <v>4.3409999999999993</v>
      </c>
      <c r="BU11" s="30">
        <f t="shared" si="63"/>
        <v>4.2792999999999992</v>
      </c>
      <c r="BV11" s="30">
        <f t="shared" si="64"/>
        <v>4.2176</v>
      </c>
      <c r="BW11" s="30">
        <f t="shared" si="65"/>
        <v>4.1558999999999999</v>
      </c>
      <c r="BX11" s="30">
        <f t="shared" si="66"/>
        <v>4.0941999999999998</v>
      </c>
      <c r="BY11" s="30">
        <f t="shared" si="67"/>
        <v>4.0324999999999998</v>
      </c>
      <c r="BZ11" s="30">
        <f t="shared" si="68"/>
        <v>3.9707999999999997</v>
      </c>
      <c r="CA11" s="30">
        <f t="shared" si="69"/>
        <v>3.9091</v>
      </c>
      <c r="CB11" s="30">
        <f t="shared" si="70"/>
        <v>3.8473999999999999</v>
      </c>
      <c r="CC11" s="30">
        <f t="shared" si="71"/>
        <v>3.7857000000000003</v>
      </c>
      <c r="CD11" s="30">
        <f>(($A11-$A8)/($A14-$A8))*(CD14-CD8)+CD8</f>
        <v>3.7240000000000002</v>
      </c>
      <c r="CE11" s="30">
        <f t="shared" si="72"/>
        <v>3.6206</v>
      </c>
      <c r="CF11" s="30">
        <f t="shared" si="73"/>
        <v>3.5171999999999999</v>
      </c>
      <c r="CG11" s="30">
        <f t="shared" si="74"/>
        <v>3.4138000000000002</v>
      </c>
      <c r="CH11" s="30">
        <f t="shared" si="75"/>
        <v>3.3104</v>
      </c>
      <c r="CI11" s="30">
        <f>(($A11-$A8)/($A14-$A8))*(CI14-CI8)+CI8</f>
        <v>3.2069999999999999</v>
      </c>
    </row>
    <row r="12" spans="1:87" ht="15.75" thickBot="1" x14ac:dyDescent="0.3">
      <c r="A12" s="27">
        <v>25</v>
      </c>
      <c r="B12" s="30">
        <f>((A12-A8)/(A14-A8))*(B14-B8)+B8</f>
        <v>5.0446666666666671</v>
      </c>
      <c r="C12" s="30">
        <f t="shared" si="0"/>
        <v>5.0576000000000008</v>
      </c>
      <c r="D12" s="30">
        <f t="shared" si="1"/>
        <v>5.0705333333333336</v>
      </c>
      <c r="E12" s="30">
        <f t="shared" si="2"/>
        <v>5.0834666666666672</v>
      </c>
      <c r="F12" s="30">
        <f t="shared" si="3"/>
        <v>5.0964</v>
      </c>
      <c r="G12" s="30">
        <f t="shared" si="4"/>
        <v>5.1093333333333337</v>
      </c>
      <c r="H12" s="30">
        <f t="shared" si="5"/>
        <v>5.1222666666666665</v>
      </c>
      <c r="I12" s="30">
        <f t="shared" si="6"/>
        <v>5.1351999999999993</v>
      </c>
      <c r="J12" s="30">
        <f t="shared" si="7"/>
        <v>5.148133333333333</v>
      </c>
      <c r="K12" s="30">
        <f t="shared" si="8"/>
        <v>5.1610666666666658</v>
      </c>
      <c r="L12" s="30">
        <f>(($A12-$A8)/($A14-$A8))*(L14-L8)+L8</f>
        <v>5.1739999999999995</v>
      </c>
      <c r="M12" s="30">
        <f t="shared" si="9"/>
        <v>5.1790666666666665</v>
      </c>
      <c r="N12" s="30">
        <f t="shared" si="10"/>
        <v>5.1841333333333326</v>
      </c>
      <c r="O12" s="30">
        <f t="shared" si="11"/>
        <v>5.1891999999999996</v>
      </c>
      <c r="P12" s="30">
        <f t="shared" si="12"/>
        <v>5.1942666666666666</v>
      </c>
      <c r="Q12" s="30">
        <f t="shared" si="13"/>
        <v>5.1993333333333336</v>
      </c>
      <c r="R12" s="30">
        <f t="shared" si="14"/>
        <v>5.2043999999999997</v>
      </c>
      <c r="S12" s="30">
        <f t="shared" si="15"/>
        <v>5.2094666666666667</v>
      </c>
      <c r="T12" s="30">
        <f t="shared" si="16"/>
        <v>5.2145333333333337</v>
      </c>
      <c r="U12" s="30">
        <f t="shared" si="17"/>
        <v>5.2195999999999998</v>
      </c>
      <c r="V12" s="30">
        <f>(($A12-$A8)/($A14-$A8))*(V14-V8)+V8</f>
        <v>5.2246666666666668</v>
      </c>
      <c r="W12" s="30">
        <f t="shared" si="18"/>
        <v>5.2251666666666665</v>
      </c>
      <c r="X12" s="30">
        <f t="shared" si="19"/>
        <v>5.2256666666666671</v>
      </c>
      <c r="Y12" s="30">
        <f t="shared" si="20"/>
        <v>5.2261666666666668</v>
      </c>
      <c r="Z12" s="30">
        <f t="shared" si="21"/>
        <v>5.2266666666666666</v>
      </c>
      <c r="AA12" s="30">
        <f t="shared" si="22"/>
        <v>5.2271666666666672</v>
      </c>
      <c r="AB12" s="30">
        <f t="shared" si="23"/>
        <v>5.2276666666666669</v>
      </c>
      <c r="AC12" s="30">
        <f t="shared" si="24"/>
        <v>5.2281666666666666</v>
      </c>
      <c r="AD12" s="30">
        <f t="shared" si="25"/>
        <v>5.2286666666666664</v>
      </c>
      <c r="AE12" s="30">
        <f t="shared" si="26"/>
        <v>5.229166666666667</v>
      </c>
      <c r="AF12" s="30">
        <f>(($A12-$A8)/($A14-$A8))*(AF14-AF8)+AF8</f>
        <v>5.2296666666666667</v>
      </c>
      <c r="AG12" s="30">
        <f t="shared" si="27"/>
        <v>5.2196333333333333</v>
      </c>
      <c r="AH12" s="30">
        <f t="shared" si="28"/>
        <v>5.2096</v>
      </c>
      <c r="AI12" s="30">
        <f t="shared" si="29"/>
        <v>5.1995666666666667</v>
      </c>
      <c r="AJ12" s="30">
        <f t="shared" si="30"/>
        <v>5.1895333333333333</v>
      </c>
      <c r="AK12" s="30">
        <f t="shared" si="31"/>
        <v>5.1795</v>
      </c>
      <c r="AL12" s="30">
        <f t="shared" si="32"/>
        <v>5.1694666666666667</v>
      </c>
      <c r="AM12" s="30">
        <f t="shared" si="33"/>
        <v>5.1594333333333333</v>
      </c>
      <c r="AN12" s="30">
        <f t="shared" si="34"/>
        <v>5.1494</v>
      </c>
      <c r="AO12" s="30">
        <f t="shared" si="35"/>
        <v>5.1393666666666666</v>
      </c>
      <c r="AP12" s="30">
        <f>(($A12-$A8)/($A14-$A8))*(AP14-AP8)+AP8</f>
        <v>5.1293333333333333</v>
      </c>
      <c r="AQ12" s="30">
        <f t="shared" si="36"/>
        <v>5.1108666666666664</v>
      </c>
      <c r="AR12" s="30">
        <f t="shared" si="37"/>
        <v>5.0923999999999996</v>
      </c>
      <c r="AS12" s="30">
        <f t="shared" si="38"/>
        <v>5.0739333333333336</v>
      </c>
      <c r="AT12" s="30">
        <f t="shared" si="39"/>
        <v>5.0554666666666668</v>
      </c>
      <c r="AU12" s="30">
        <f t="shared" si="40"/>
        <v>5.0369999999999999</v>
      </c>
      <c r="AV12" s="30">
        <f t="shared" si="41"/>
        <v>5.0185333333333331</v>
      </c>
      <c r="AW12" s="30">
        <f t="shared" si="42"/>
        <v>5.0000666666666662</v>
      </c>
      <c r="AX12" s="30">
        <f t="shared" si="43"/>
        <v>4.9816000000000003</v>
      </c>
      <c r="AY12" s="30">
        <f t="shared" si="44"/>
        <v>4.9631333333333334</v>
      </c>
      <c r="AZ12" s="30">
        <f>(($A12-$A8)/($A14-$A8))*(AZ14-AZ8)+AZ8</f>
        <v>4.9446666666666665</v>
      </c>
      <c r="BA12" s="30">
        <f t="shared" si="45"/>
        <v>4.9234999999999998</v>
      </c>
      <c r="BB12" s="30">
        <f t="shared" si="46"/>
        <v>4.9023333333333339</v>
      </c>
      <c r="BC12" s="30">
        <f t="shared" si="47"/>
        <v>4.8811666666666671</v>
      </c>
      <c r="BD12" s="30">
        <f t="shared" si="48"/>
        <v>4.8600000000000003</v>
      </c>
      <c r="BE12" s="30">
        <f t="shared" si="49"/>
        <v>4.8388333333333344</v>
      </c>
      <c r="BF12" s="30">
        <f t="shared" si="50"/>
        <v>4.8176666666666677</v>
      </c>
      <c r="BG12" s="30">
        <f t="shared" si="51"/>
        <v>4.7964999999999991</v>
      </c>
      <c r="BH12" s="30">
        <f t="shared" si="52"/>
        <v>4.7753333333333323</v>
      </c>
      <c r="BI12" s="30">
        <f t="shared" si="53"/>
        <v>4.7541666666666664</v>
      </c>
      <c r="BJ12" s="30">
        <f>(($A12-$A8)/($A14-$A8))*(BJ14-BJ8)+BJ8</f>
        <v>4.7329999999999997</v>
      </c>
      <c r="BK12" s="30">
        <f t="shared" si="54"/>
        <v>4.7028999999999996</v>
      </c>
      <c r="BL12" s="30">
        <f t="shared" si="55"/>
        <v>4.6727999999999996</v>
      </c>
      <c r="BM12" s="30">
        <f t="shared" si="56"/>
        <v>4.6426999999999996</v>
      </c>
      <c r="BN12" s="30">
        <f t="shared" si="57"/>
        <v>4.6125999999999996</v>
      </c>
      <c r="BO12" s="30">
        <f t="shared" si="58"/>
        <v>4.5824999999999996</v>
      </c>
      <c r="BP12" s="30">
        <f t="shared" si="59"/>
        <v>4.5523999999999996</v>
      </c>
      <c r="BQ12" s="30">
        <f t="shared" si="60"/>
        <v>4.5222999999999995</v>
      </c>
      <c r="BR12" s="30">
        <f t="shared" si="61"/>
        <v>4.4921999999999995</v>
      </c>
      <c r="BS12" s="30">
        <f t="shared" si="62"/>
        <v>4.4620999999999995</v>
      </c>
      <c r="BT12" s="30">
        <f>(($A12-$A8)/($A14-$A8))*(BT14-BT8)+BT8</f>
        <v>4.4319999999999995</v>
      </c>
      <c r="BU12" s="30">
        <f t="shared" si="63"/>
        <v>4.3693999999999997</v>
      </c>
      <c r="BV12" s="30">
        <f t="shared" si="64"/>
        <v>4.3068</v>
      </c>
      <c r="BW12" s="30">
        <f t="shared" si="65"/>
        <v>4.2442000000000002</v>
      </c>
      <c r="BX12" s="30">
        <f t="shared" si="66"/>
        <v>4.1815999999999995</v>
      </c>
      <c r="BY12" s="30">
        <f t="shared" si="67"/>
        <v>4.1189999999999998</v>
      </c>
      <c r="BZ12" s="30">
        <f t="shared" si="68"/>
        <v>4.0564</v>
      </c>
      <c r="CA12" s="30">
        <f t="shared" si="69"/>
        <v>3.9937999999999998</v>
      </c>
      <c r="CB12" s="30">
        <f t="shared" si="70"/>
        <v>3.9312</v>
      </c>
      <c r="CC12" s="30">
        <f t="shared" si="71"/>
        <v>3.8685999999999998</v>
      </c>
      <c r="CD12" s="30">
        <f>(($A12-$A8)/($A14-$A8))*(CD14-CD8)+CD8</f>
        <v>3.806</v>
      </c>
      <c r="CE12" s="30">
        <f t="shared" si="72"/>
        <v>3.7003333333333335</v>
      </c>
      <c r="CF12" s="30">
        <f t="shared" si="73"/>
        <v>3.5946666666666665</v>
      </c>
      <c r="CG12" s="30">
        <f t="shared" si="74"/>
        <v>3.4890000000000003</v>
      </c>
      <c r="CH12" s="30">
        <f t="shared" si="75"/>
        <v>3.3833333333333333</v>
      </c>
      <c r="CI12" s="30">
        <f>(($A12-$A8)/($A14-$A8))*(CI14-CI8)+CI8</f>
        <v>3.2776666666666667</v>
      </c>
    </row>
    <row r="13" spans="1:87" ht="15.75" thickBot="1" x14ac:dyDescent="0.3">
      <c r="A13" s="27">
        <v>24.5</v>
      </c>
      <c r="B13" s="30">
        <f>((A13-A8)/(A14-A8))*(B14-B8)+B8</f>
        <v>5.1343333333333332</v>
      </c>
      <c r="C13" s="30">
        <f t="shared" si="0"/>
        <v>5.1478000000000002</v>
      </c>
      <c r="D13" s="30">
        <f t="shared" si="1"/>
        <v>5.1612666666666662</v>
      </c>
      <c r="E13" s="30">
        <f t="shared" si="2"/>
        <v>5.1747333333333332</v>
      </c>
      <c r="F13" s="30">
        <f t="shared" si="3"/>
        <v>5.1882000000000001</v>
      </c>
      <c r="G13" s="30">
        <f t="shared" si="4"/>
        <v>5.2016666666666671</v>
      </c>
      <c r="H13" s="30">
        <f t="shared" si="5"/>
        <v>5.2151333333333332</v>
      </c>
      <c r="I13" s="30">
        <f t="shared" si="6"/>
        <v>5.2286000000000001</v>
      </c>
      <c r="J13" s="30">
        <f t="shared" si="7"/>
        <v>5.2420666666666671</v>
      </c>
      <c r="K13" s="30">
        <f t="shared" si="8"/>
        <v>5.2555333333333332</v>
      </c>
      <c r="L13" s="30">
        <f>(($A13-$A8)/($A14-$A8))*(L14-L8)+L8</f>
        <v>5.2690000000000001</v>
      </c>
      <c r="M13" s="30">
        <f t="shared" si="9"/>
        <v>5.2741833333333332</v>
      </c>
      <c r="N13" s="30">
        <f t="shared" si="10"/>
        <v>5.2793666666666663</v>
      </c>
      <c r="O13" s="30">
        <f t="shared" si="11"/>
        <v>5.2845500000000003</v>
      </c>
      <c r="P13" s="30">
        <f t="shared" si="12"/>
        <v>5.2897333333333334</v>
      </c>
      <c r="Q13" s="30">
        <f t="shared" si="13"/>
        <v>5.2949166666666665</v>
      </c>
      <c r="R13" s="30">
        <f t="shared" si="14"/>
        <v>5.3000999999999996</v>
      </c>
      <c r="S13" s="30">
        <f t="shared" si="15"/>
        <v>5.3052833333333327</v>
      </c>
      <c r="T13" s="30">
        <f t="shared" si="16"/>
        <v>5.3104666666666667</v>
      </c>
      <c r="U13" s="30">
        <f t="shared" si="17"/>
        <v>5.3156499999999998</v>
      </c>
      <c r="V13" s="30">
        <f>(($A13-$A8)/($A14-$A8))*(V14-V8)+V8</f>
        <v>5.3208333333333329</v>
      </c>
      <c r="W13" s="30">
        <f t="shared" si="18"/>
        <v>5.3221333333333325</v>
      </c>
      <c r="X13" s="30">
        <f t="shared" si="19"/>
        <v>5.323433333333333</v>
      </c>
      <c r="Y13" s="30">
        <f t="shared" si="20"/>
        <v>5.3247333333333327</v>
      </c>
      <c r="Z13" s="30">
        <f t="shared" si="21"/>
        <v>5.3260333333333332</v>
      </c>
      <c r="AA13" s="30">
        <f t="shared" si="22"/>
        <v>5.3273333333333328</v>
      </c>
      <c r="AB13" s="30">
        <f t="shared" si="23"/>
        <v>5.3286333333333324</v>
      </c>
      <c r="AC13" s="30">
        <f t="shared" si="24"/>
        <v>5.329933333333333</v>
      </c>
      <c r="AD13" s="30">
        <f t="shared" si="25"/>
        <v>5.3312333333333326</v>
      </c>
      <c r="AE13" s="30">
        <f t="shared" si="26"/>
        <v>5.3325333333333331</v>
      </c>
      <c r="AF13" s="30">
        <f>(($A13-$A8)/($A14-$A8))*(AF14-AF8)+AF8</f>
        <v>5.3338333333333328</v>
      </c>
      <c r="AG13" s="30">
        <f t="shared" si="27"/>
        <v>5.3238166666666658</v>
      </c>
      <c r="AH13" s="30">
        <f t="shared" si="28"/>
        <v>5.3137999999999996</v>
      </c>
      <c r="AI13" s="30">
        <f t="shared" si="29"/>
        <v>5.3037833333333326</v>
      </c>
      <c r="AJ13" s="30">
        <f t="shared" si="30"/>
        <v>5.2937666666666665</v>
      </c>
      <c r="AK13" s="30">
        <f t="shared" si="31"/>
        <v>5.2837499999999995</v>
      </c>
      <c r="AL13" s="30">
        <f t="shared" si="32"/>
        <v>5.2737333333333325</v>
      </c>
      <c r="AM13" s="30">
        <f t="shared" si="33"/>
        <v>5.2637166666666664</v>
      </c>
      <c r="AN13" s="30">
        <f t="shared" si="34"/>
        <v>5.2536999999999994</v>
      </c>
      <c r="AO13" s="30">
        <f t="shared" si="35"/>
        <v>5.2436833333333333</v>
      </c>
      <c r="AP13" s="30">
        <f>(($A13-$A8)/($A14-$A8))*(AP14-AP8)+AP8</f>
        <v>5.2336666666666662</v>
      </c>
      <c r="AQ13" s="30">
        <f t="shared" si="36"/>
        <v>5.2152333333333329</v>
      </c>
      <c r="AR13" s="30">
        <f t="shared" si="37"/>
        <v>5.1967999999999996</v>
      </c>
      <c r="AS13" s="30">
        <f t="shared" si="38"/>
        <v>5.1783666666666663</v>
      </c>
      <c r="AT13" s="30">
        <f t="shared" si="39"/>
        <v>5.159933333333333</v>
      </c>
      <c r="AU13" s="30">
        <f t="shared" si="40"/>
        <v>5.1414999999999997</v>
      </c>
      <c r="AV13" s="30">
        <f t="shared" si="41"/>
        <v>5.1230666666666664</v>
      </c>
      <c r="AW13" s="30">
        <f t="shared" si="42"/>
        <v>5.1046333333333331</v>
      </c>
      <c r="AX13" s="30">
        <f t="shared" si="43"/>
        <v>5.0861999999999998</v>
      </c>
      <c r="AY13" s="30">
        <f t="shared" si="44"/>
        <v>5.0677666666666665</v>
      </c>
      <c r="AZ13" s="30">
        <f>(($A13-$A8)/($A14-$A8))*(AZ14-AZ8)+AZ8</f>
        <v>5.0493333333333332</v>
      </c>
      <c r="BA13" s="30">
        <f t="shared" si="45"/>
        <v>5.0271499999999998</v>
      </c>
      <c r="BB13" s="30">
        <f t="shared" si="46"/>
        <v>5.0049666666666672</v>
      </c>
      <c r="BC13" s="30">
        <f t="shared" si="47"/>
        <v>4.9827833333333338</v>
      </c>
      <c r="BD13" s="30">
        <f t="shared" si="48"/>
        <v>4.9606000000000003</v>
      </c>
      <c r="BE13" s="30">
        <f t="shared" si="49"/>
        <v>4.9384166666666678</v>
      </c>
      <c r="BF13" s="30">
        <f t="shared" si="50"/>
        <v>4.9162333333333343</v>
      </c>
      <c r="BG13" s="30">
        <f t="shared" si="51"/>
        <v>4.8940499999999991</v>
      </c>
      <c r="BH13" s="30">
        <f t="shared" si="52"/>
        <v>4.8718666666666657</v>
      </c>
      <c r="BI13" s="30">
        <f t="shared" si="53"/>
        <v>4.8496833333333331</v>
      </c>
      <c r="BJ13" s="30">
        <f>(($A13-$A8)/($A14-$A8))*(BJ14-BJ8)+BJ8</f>
        <v>4.8274999999999997</v>
      </c>
      <c r="BK13" s="30">
        <f t="shared" si="54"/>
        <v>4.7970499999999996</v>
      </c>
      <c r="BL13" s="30">
        <f t="shared" si="55"/>
        <v>4.7665999999999995</v>
      </c>
      <c r="BM13" s="30">
        <f t="shared" si="56"/>
        <v>4.7361499999999994</v>
      </c>
      <c r="BN13" s="30">
        <f t="shared" si="57"/>
        <v>4.7056999999999993</v>
      </c>
      <c r="BO13" s="30">
        <f t="shared" si="58"/>
        <v>4.6752499999999992</v>
      </c>
      <c r="BP13" s="30">
        <f t="shared" si="59"/>
        <v>4.6448</v>
      </c>
      <c r="BQ13" s="30">
        <f t="shared" si="60"/>
        <v>4.61435</v>
      </c>
      <c r="BR13" s="30">
        <f t="shared" si="61"/>
        <v>4.5838999999999999</v>
      </c>
      <c r="BS13" s="30">
        <f t="shared" si="62"/>
        <v>4.5534499999999998</v>
      </c>
      <c r="BT13" s="30">
        <f>(($A13-$A8)/($A14-$A8))*(BT14-BT8)+BT8</f>
        <v>4.5229999999999997</v>
      </c>
      <c r="BU13" s="30">
        <f t="shared" si="63"/>
        <v>4.4594999999999994</v>
      </c>
      <c r="BV13" s="30">
        <f t="shared" si="64"/>
        <v>4.3959999999999999</v>
      </c>
      <c r="BW13" s="30">
        <f t="shared" si="65"/>
        <v>4.3325000000000005</v>
      </c>
      <c r="BX13" s="30">
        <f t="shared" si="66"/>
        <v>4.2690000000000001</v>
      </c>
      <c r="BY13" s="30">
        <f t="shared" si="67"/>
        <v>4.2054999999999998</v>
      </c>
      <c r="BZ13" s="30">
        <f t="shared" si="68"/>
        <v>4.1420000000000003</v>
      </c>
      <c r="CA13" s="30">
        <f t="shared" si="69"/>
        <v>4.0785</v>
      </c>
      <c r="CB13" s="30">
        <f t="shared" si="70"/>
        <v>4.0150000000000006</v>
      </c>
      <c r="CC13" s="30">
        <f t="shared" si="71"/>
        <v>3.9515000000000002</v>
      </c>
      <c r="CD13" s="30">
        <f>(($A13-$A8)/($A14-$A8))*(CD14-CD8)+CD8</f>
        <v>3.8880000000000003</v>
      </c>
      <c r="CE13" s="30">
        <f t="shared" si="72"/>
        <v>3.7800666666666669</v>
      </c>
      <c r="CF13" s="30">
        <f t="shared" si="73"/>
        <v>3.6721333333333335</v>
      </c>
      <c r="CG13" s="30">
        <f t="shared" si="74"/>
        <v>3.5642000000000005</v>
      </c>
      <c r="CH13" s="30">
        <f t="shared" si="75"/>
        <v>3.456266666666667</v>
      </c>
      <c r="CI13" s="30">
        <f>(($A13-$A8)/($A14-$A8))*(CI14-CI8)+CI8</f>
        <v>3.3483333333333336</v>
      </c>
    </row>
    <row r="14" spans="1:87" ht="15.75" thickBot="1" x14ac:dyDescent="0.3">
      <c r="A14" s="27">
        <v>24</v>
      </c>
      <c r="B14" s="31">
        <v>5.2240000000000002</v>
      </c>
      <c r="C14" s="30">
        <f t="shared" si="0"/>
        <v>5.2380000000000004</v>
      </c>
      <c r="D14" s="30">
        <f t="shared" si="1"/>
        <v>5.2519999999999998</v>
      </c>
      <c r="E14" s="30">
        <f t="shared" si="2"/>
        <v>5.266</v>
      </c>
      <c r="F14" s="30">
        <f t="shared" si="3"/>
        <v>5.28</v>
      </c>
      <c r="G14" s="30">
        <f t="shared" si="4"/>
        <v>5.2940000000000005</v>
      </c>
      <c r="H14" s="30">
        <f t="shared" si="5"/>
        <v>5.3079999999999998</v>
      </c>
      <c r="I14" s="30">
        <f t="shared" si="6"/>
        <v>5.3220000000000001</v>
      </c>
      <c r="J14" s="30">
        <f t="shared" si="7"/>
        <v>5.3360000000000003</v>
      </c>
      <c r="K14" s="30">
        <f t="shared" si="8"/>
        <v>5.35</v>
      </c>
      <c r="L14" s="31">
        <v>5.3639999999999999</v>
      </c>
      <c r="M14" s="30">
        <f t="shared" si="9"/>
        <v>5.3693</v>
      </c>
      <c r="N14" s="30">
        <f t="shared" si="10"/>
        <v>5.3746</v>
      </c>
      <c r="O14" s="30">
        <f t="shared" si="11"/>
        <v>5.3799000000000001</v>
      </c>
      <c r="P14" s="30">
        <f t="shared" si="12"/>
        <v>5.3852000000000002</v>
      </c>
      <c r="Q14" s="30">
        <f t="shared" si="13"/>
        <v>5.3905000000000003</v>
      </c>
      <c r="R14" s="30">
        <f t="shared" si="14"/>
        <v>5.3957999999999995</v>
      </c>
      <c r="S14" s="30">
        <f t="shared" si="15"/>
        <v>5.4010999999999996</v>
      </c>
      <c r="T14" s="30">
        <f t="shared" si="16"/>
        <v>5.4063999999999997</v>
      </c>
      <c r="U14" s="30">
        <f t="shared" si="17"/>
        <v>5.4116999999999997</v>
      </c>
      <c r="V14" s="31">
        <v>5.4169999999999998</v>
      </c>
      <c r="W14" s="30">
        <f t="shared" si="18"/>
        <v>5.4191000000000003</v>
      </c>
      <c r="X14" s="30">
        <f t="shared" si="19"/>
        <v>5.4211999999999998</v>
      </c>
      <c r="Y14" s="30">
        <f t="shared" si="20"/>
        <v>5.4232999999999993</v>
      </c>
      <c r="Z14" s="30">
        <f t="shared" si="21"/>
        <v>5.4253999999999998</v>
      </c>
      <c r="AA14" s="30">
        <f t="shared" si="22"/>
        <v>5.4275000000000002</v>
      </c>
      <c r="AB14" s="30">
        <f t="shared" si="23"/>
        <v>5.4295999999999998</v>
      </c>
      <c r="AC14" s="30">
        <f t="shared" si="24"/>
        <v>5.4316999999999993</v>
      </c>
      <c r="AD14" s="30">
        <f t="shared" si="25"/>
        <v>5.4337999999999997</v>
      </c>
      <c r="AE14" s="30">
        <f t="shared" si="26"/>
        <v>5.4359000000000002</v>
      </c>
      <c r="AF14" s="31">
        <v>5.4379999999999997</v>
      </c>
      <c r="AG14" s="30">
        <f t="shared" si="27"/>
        <v>5.4279999999999999</v>
      </c>
      <c r="AH14" s="30">
        <f t="shared" si="28"/>
        <v>5.4180000000000001</v>
      </c>
      <c r="AI14" s="30">
        <f t="shared" si="29"/>
        <v>5.4079999999999995</v>
      </c>
      <c r="AJ14" s="30">
        <f t="shared" si="30"/>
        <v>5.3979999999999997</v>
      </c>
      <c r="AK14" s="30">
        <f t="shared" si="31"/>
        <v>5.3879999999999999</v>
      </c>
      <c r="AL14" s="30">
        <f t="shared" si="32"/>
        <v>5.3780000000000001</v>
      </c>
      <c r="AM14" s="30">
        <f t="shared" si="33"/>
        <v>5.3680000000000003</v>
      </c>
      <c r="AN14" s="30">
        <f t="shared" si="34"/>
        <v>5.3579999999999997</v>
      </c>
      <c r="AO14" s="30">
        <f t="shared" si="35"/>
        <v>5.3479999999999999</v>
      </c>
      <c r="AP14" s="31">
        <v>5.3380000000000001</v>
      </c>
      <c r="AQ14" s="30">
        <f t="shared" si="36"/>
        <v>5.3196000000000003</v>
      </c>
      <c r="AR14" s="30">
        <f t="shared" si="37"/>
        <v>5.3011999999999997</v>
      </c>
      <c r="AS14" s="30">
        <f t="shared" si="38"/>
        <v>5.2827999999999999</v>
      </c>
      <c r="AT14" s="30">
        <f t="shared" si="39"/>
        <v>5.2644000000000002</v>
      </c>
      <c r="AU14" s="30">
        <f t="shared" si="40"/>
        <v>5.2460000000000004</v>
      </c>
      <c r="AV14" s="30">
        <f t="shared" si="41"/>
        <v>5.2275999999999998</v>
      </c>
      <c r="AW14" s="30">
        <f t="shared" si="42"/>
        <v>5.2092000000000001</v>
      </c>
      <c r="AX14" s="30">
        <f t="shared" si="43"/>
        <v>5.1908000000000003</v>
      </c>
      <c r="AY14" s="30">
        <f t="shared" si="44"/>
        <v>5.1723999999999997</v>
      </c>
      <c r="AZ14" s="31">
        <v>5.1539999999999999</v>
      </c>
      <c r="BA14" s="30">
        <f t="shared" si="45"/>
        <v>5.1307999999999998</v>
      </c>
      <c r="BB14" s="30">
        <f t="shared" si="46"/>
        <v>5.1076000000000006</v>
      </c>
      <c r="BC14" s="30">
        <f t="shared" si="47"/>
        <v>5.0844000000000005</v>
      </c>
      <c r="BD14" s="30">
        <f t="shared" si="48"/>
        <v>5.0612000000000004</v>
      </c>
      <c r="BE14" s="30">
        <f t="shared" si="49"/>
        <v>5.0380000000000011</v>
      </c>
      <c r="BF14" s="30">
        <f t="shared" si="50"/>
        <v>5.014800000000001</v>
      </c>
      <c r="BG14" s="30">
        <f t="shared" si="51"/>
        <v>4.9915999999999991</v>
      </c>
      <c r="BH14" s="30">
        <f t="shared" si="52"/>
        <v>4.968399999999999</v>
      </c>
      <c r="BI14" s="30">
        <f t="shared" si="53"/>
        <v>4.9451999999999998</v>
      </c>
      <c r="BJ14" s="31">
        <v>4.9219999999999997</v>
      </c>
      <c r="BK14" s="30">
        <f t="shared" si="54"/>
        <v>4.8911999999999995</v>
      </c>
      <c r="BL14" s="30">
        <f t="shared" si="55"/>
        <v>4.8603999999999994</v>
      </c>
      <c r="BM14" s="30">
        <f t="shared" si="56"/>
        <v>4.8296000000000001</v>
      </c>
      <c r="BN14" s="30">
        <f t="shared" si="57"/>
        <v>4.7988</v>
      </c>
      <c r="BO14" s="30">
        <f t="shared" si="58"/>
        <v>4.7679999999999998</v>
      </c>
      <c r="BP14" s="30">
        <f t="shared" si="59"/>
        <v>4.7371999999999996</v>
      </c>
      <c r="BQ14" s="30">
        <f t="shared" si="60"/>
        <v>4.7063999999999995</v>
      </c>
      <c r="BR14" s="30">
        <f t="shared" si="61"/>
        <v>4.6756000000000002</v>
      </c>
      <c r="BS14" s="30">
        <f t="shared" si="62"/>
        <v>4.6448</v>
      </c>
      <c r="BT14" s="31">
        <v>4.6139999999999999</v>
      </c>
      <c r="BU14" s="30">
        <f t="shared" si="63"/>
        <v>4.5495999999999999</v>
      </c>
      <c r="BV14" s="30">
        <f t="shared" si="64"/>
        <v>4.4851999999999999</v>
      </c>
      <c r="BW14" s="30">
        <f t="shared" si="65"/>
        <v>4.4207999999999998</v>
      </c>
      <c r="BX14" s="30">
        <f t="shared" si="66"/>
        <v>4.3563999999999998</v>
      </c>
      <c r="BY14" s="30">
        <f t="shared" si="67"/>
        <v>4.2919999999999998</v>
      </c>
      <c r="BZ14" s="30">
        <f t="shared" si="68"/>
        <v>4.2275999999999998</v>
      </c>
      <c r="CA14" s="30">
        <f t="shared" si="69"/>
        <v>4.1631999999999998</v>
      </c>
      <c r="CB14" s="30">
        <f t="shared" si="70"/>
        <v>4.0987999999999998</v>
      </c>
      <c r="CC14" s="30">
        <f t="shared" si="71"/>
        <v>4.0343999999999998</v>
      </c>
      <c r="CD14" s="31">
        <v>3.97</v>
      </c>
      <c r="CE14" s="30">
        <f t="shared" si="72"/>
        <v>3.8597999999999999</v>
      </c>
      <c r="CF14" s="30">
        <f t="shared" si="73"/>
        <v>3.7496</v>
      </c>
      <c r="CG14" s="30">
        <f t="shared" si="74"/>
        <v>3.6394000000000002</v>
      </c>
      <c r="CH14" s="30">
        <f t="shared" si="75"/>
        <v>3.5292000000000003</v>
      </c>
      <c r="CI14" s="31">
        <v>3.419</v>
      </c>
    </row>
    <row r="15" spans="1:87" ht="15.75" thickBot="1" x14ac:dyDescent="0.3">
      <c r="A15" s="27">
        <v>23.5</v>
      </c>
      <c r="B15" s="30">
        <f>((A15-A14)/(A20-A14))*(B20-B14)+B14</f>
        <v>5.315666666666667</v>
      </c>
      <c r="C15" s="30">
        <f t="shared" si="0"/>
        <v>5.3314000000000004</v>
      </c>
      <c r="D15" s="30">
        <f t="shared" si="1"/>
        <v>5.3471333333333337</v>
      </c>
      <c r="E15" s="30">
        <f t="shared" si="2"/>
        <v>5.3628666666666671</v>
      </c>
      <c r="F15" s="30">
        <f t="shared" si="3"/>
        <v>5.3786000000000005</v>
      </c>
      <c r="G15" s="30">
        <f t="shared" si="4"/>
        <v>5.3943333333333339</v>
      </c>
      <c r="H15" s="30">
        <f t="shared" si="5"/>
        <v>5.4100666666666672</v>
      </c>
      <c r="I15" s="30">
        <f t="shared" si="6"/>
        <v>5.4257999999999997</v>
      </c>
      <c r="J15" s="30">
        <f t="shared" si="7"/>
        <v>5.4415333333333331</v>
      </c>
      <c r="K15" s="30">
        <f t="shared" si="8"/>
        <v>5.4572666666666665</v>
      </c>
      <c r="L15" s="30">
        <f>(($A15-$A14)/($A20-$A14))*(L20-L14)+L14</f>
        <v>5.4729999999999999</v>
      </c>
      <c r="M15" s="30">
        <f t="shared" si="9"/>
        <v>5.4794833333333335</v>
      </c>
      <c r="N15" s="30">
        <f t="shared" si="10"/>
        <v>5.4859666666666662</v>
      </c>
      <c r="O15" s="30">
        <f t="shared" si="11"/>
        <v>5.4924499999999998</v>
      </c>
      <c r="P15" s="30">
        <f t="shared" si="12"/>
        <v>5.4989333333333335</v>
      </c>
      <c r="Q15" s="30">
        <f t="shared" si="13"/>
        <v>5.5054166666666671</v>
      </c>
      <c r="R15" s="30">
        <f t="shared" si="14"/>
        <v>5.5118999999999998</v>
      </c>
      <c r="S15" s="30">
        <f t="shared" si="15"/>
        <v>5.5183833333333334</v>
      </c>
      <c r="T15" s="30">
        <f t="shared" si="16"/>
        <v>5.524866666666667</v>
      </c>
      <c r="U15" s="30">
        <f t="shared" si="17"/>
        <v>5.5313499999999998</v>
      </c>
      <c r="V15" s="30">
        <f>(($A15-$A14)/($A20-$A14))*(V20-V14)+V14</f>
        <v>5.5378333333333334</v>
      </c>
      <c r="W15" s="30">
        <f t="shared" si="18"/>
        <v>5.5401833333333332</v>
      </c>
      <c r="X15" s="30">
        <f t="shared" si="19"/>
        <v>5.5425333333333331</v>
      </c>
      <c r="Y15" s="30">
        <f t="shared" si="20"/>
        <v>5.5448833333333329</v>
      </c>
      <c r="Z15" s="30">
        <f t="shared" si="21"/>
        <v>5.5472333333333328</v>
      </c>
      <c r="AA15" s="30">
        <f t="shared" si="22"/>
        <v>5.5495833333333326</v>
      </c>
      <c r="AB15" s="30">
        <f t="shared" si="23"/>
        <v>5.5519333333333334</v>
      </c>
      <c r="AC15" s="30">
        <f t="shared" si="24"/>
        <v>5.5542833333333332</v>
      </c>
      <c r="AD15" s="30">
        <f t="shared" si="25"/>
        <v>5.5566333333333331</v>
      </c>
      <c r="AE15" s="30">
        <f t="shared" si="26"/>
        <v>5.5589833333333329</v>
      </c>
      <c r="AF15" s="30">
        <f>(($A15-$A14)/($A20-$A14))*(AF20-AF14)+AF14</f>
        <v>5.5613333333333328</v>
      </c>
      <c r="AG15" s="30">
        <f t="shared" si="27"/>
        <v>5.5521666666666665</v>
      </c>
      <c r="AH15" s="30">
        <f t="shared" si="28"/>
        <v>5.5429999999999993</v>
      </c>
      <c r="AI15" s="30">
        <f t="shared" si="29"/>
        <v>5.5338333333333329</v>
      </c>
      <c r="AJ15" s="30">
        <f t="shared" si="30"/>
        <v>5.5246666666666666</v>
      </c>
      <c r="AK15" s="30">
        <f t="shared" si="31"/>
        <v>5.5155000000000003</v>
      </c>
      <c r="AL15" s="30">
        <f t="shared" si="32"/>
        <v>5.5063333333333331</v>
      </c>
      <c r="AM15" s="30">
        <f t="shared" si="33"/>
        <v>5.4971666666666668</v>
      </c>
      <c r="AN15" s="30">
        <f t="shared" si="34"/>
        <v>5.4880000000000004</v>
      </c>
      <c r="AO15" s="30">
        <f t="shared" si="35"/>
        <v>5.4788333333333332</v>
      </c>
      <c r="AP15" s="30">
        <f>(($A15-$A14)/($A20-$A14))*(AP20-AP14)+AP14</f>
        <v>5.4696666666666669</v>
      </c>
      <c r="AQ15" s="30">
        <f t="shared" si="36"/>
        <v>5.451316666666667</v>
      </c>
      <c r="AR15" s="30">
        <f t="shared" si="37"/>
        <v>5.4329666666666672</v>
      </c>
      <c r="AS15" s="30">
        <f t="shared" si="38"/>
        <v>5.4146166666666664</v>
      </c>
      <c r="AT15" s="30">
        <f t="shared" si="39"/>
        <v>5.3962666666666665</v>
      </c>
      <c r="AU15" s="30">
        <f t="shared" si="40"/>
        <v>5.3779166666666667</v>
      </c>
      <c r="AV15" s="30">
        <f t="shared" si="41"/>
        <v>5.3595666666666668</v>
      </c>
      <c r="AW15" s="30">
        <f t="shared" si="42"/>
        <v>5.3412166666666669</v>
      </c>
      <c r="AX15" s="30">
        <f t="shared" si="43"/>
        <v>5.3228666666666662</v>
      </c>
      <c r="AY15" s="30">
        <f t="shared" si="44"/>
        <v>5.3045166666666663</v>
      </c>
      <c r="AZ15" s="30">
        <f>(($A15-$A14)/($A20-$A14))*(AZ20-AZ14)+AZ14</f>
        <v>5.2861666666666665</v>
      </c>
      <c r="BA15" s="30">
        <f t="shared" si="45"/>
        <v>5.2618333333333336</v>
      </c>
      <c r="BB15" s="30">
        <f t="shared" si="46"/>
        <v>5.2374999999999998</v>
      </c>
      <c r="BC15" s="30">
        <f t="shared" si="47"/>
        <v>5.2131666666666669</v>
      </c>
      <c r="BD15" s="30">
        <f t="shared" si="48"/>
        <v>5.1888333333333341</v>
      </c>
      <c r="BE15" s="30">
        <f t="shared" si="49"/>
        <v>5.1645000000000012</v>
      </c>
      <c r="BF15" s="30">
        <f t="shared" si="50"/>
        <v>5.1401666666666683</v>
      </c>
      <c r="BG15" s="30">
        <f t="shared" si="51"/>
        <v>5.1158333333333328</v>
      </c>
      <c r="BH15" s="30">
        <f t="shared" si="52"/>
        <v>5.091499999999999</v>
      </c>
      <c r="BI15" s="30">
        <f t="shared" si="53"/>
        <v>5.0671666666666662</v>
      </c>
      <c r="BJ15" s="30">
        <f>(($A15-$A14)/($A20-$A14))*(BJ20-BJ14)+BJ14</f>
        <v>5.0428333333333333</v>
      </c>
      <c r="BK15" s="30">
        <f t="shared" si="54"/>
        <v>5.0115166666666662</v>
      </c>
      <c r="BL15" s="30">
        <f t="shared" si="55"/>
        <v>4.9802</v>
      </c>
      <c r="BM15" s="30">
        <f t="shared" si="56"/>
        <v>4.9488833333333329</v>
      </c>
      <c r="BN15" s="30">
        <f t="shared" si="57"/>
        <v>4.9175666666666666</v>
      </c>
      <c r="BO15" s="30">
        <f t="shared" si="58"/>
        <v>4.8862499999999995</v>
      </c>
      <c r="BP15" s="30">
        <f t="shared" si="59"/>
        <v>4.8549333333333333</v>
      </c>
      <c r="BQ15" s="30">
        <f t="shared" si="60"/>
        <v>4.8236166666666671</v>
      </c>
      <c r="BR15" s="30">
        <f t="shared" si="61"/>
        <v>4.7923</v>
      </c>
      <c r="BS15" s="30">
        <f t="shared" si="62"/>
        <v>4.7609833333333338</v>
      </c>
      <c r="BT15" s="30">
        <f>(($A15-$A14)/($A20-$A14))*(BT20-BT14)+BT14</f>
        <v>4.7296666666666667</v>
      </c>
      <c r="BU15" s="30">
        <f t="shared" si="63"/>
        <v>4.6642166666666665</v>
      </c>
      <c r="BV15" s="30">
        <f t="shared" si="64"/>
        <v>4.5987666666666671</v>
      </c>
      <c r="BW15" s="30">
        <f t="shared" si="65"/>
        <v>4.5333166666666669</v>
      </c>
      <c r="BX15" s="30">
        <f t="shared" si="66"/>
        <v>4.4678666666666667</v>
      </c>
      <c r="BY15" s="30">
        <f t="shared" si="67"/>
        <v>4.4024166666666673</v>
      </c>
      <c r="BZ15" s="30">
        <f t="shared" si="68"/>
        <v>4.3369666666666671</v>
      </c>
      <c r="CA15" s="30">
        <f t="shared" si="69"/>
        <v>4.2715166666666669</v>
      </c>
      <c r="CB15" s="30">
        <f t="shared" si="70"/>
        <v>4.2060666666666666</v>
      </c>
      <c r="CC15" s="30">
        <f t="shared" si="71"/>
        <v>4.1406166666666673</v>
      </c>
      <c r="CD15" s="30">
        <f>(($A15-$A14)/($A20-$A14))*(CD20-CD14)+CD14</f>
        <v>4.075166666666667</v>
      </c>
      <c r="CE15" s="30">
        <f t="shared" si="72"/>
        <v>3.9630666666666667</v>
      </c>
      <c r="CF15" s="30">
        <f t="shared" si="73"/>
        <v>3.8509666666666669</v>
      </c>
      <c r="CG15" s="30">
        <f t="shared" si="74"/>
        <v>3.738866666666667</v>
      </c>
      <c r="CH15" s="30">
        <f t="shared" si="75"/>
        <v>3.6267666666666667</v>
      </c>
      <c r="CI15" s="30">
        <f>(($A15-$A14)/($A20-$A14))*(CI20-CI14)+CI14</f>
        <v>3.5146666666666668</v>
      </c>
    </row>
    <row r="16" spans="1:87" ht="15.75" thickBot="1" x14ac:dyDescent="0.3">
      <c r="A16" s="27">
        <v>23</v>
      </c>
      <c r="B16" s="30">
        <f>((A16-A14)/(A20-A14))*(B20-B14)+B14</f>
        <v>5.4073333333333338</v>
      </c>
      <c r="C16" s="30">
        <f t="shared" si="0"/>
        <v>5.4248000000000003</v>
      </c>
      <c r="D16" s="30">
        <f t="shared" si="1"/>
        <v>5.4422666666666668</v>
      </c>
      <c r="E16" s="30">
        <f t="shared" si="2"/>
        <v>5.4597333333333333</v>
      </c>
      <c r="F16" s="30">
        <f t="shared" si="3"/>
        <v>5.4771999999999998</v>
      </c>
      <c r="G16" s="30">
        <f t="shared" si="4"/>
        <v>5.4946666666666673</v>
      </c>
      <c r="H16" s="30">
        <f t="shared" si="5"/>
        <v>5.5121333333333338</v>
      </c>
      <c r="I16" s="30">
        <f t="shared" si="6"/>
        <v>5.5296000000000003</v>
      </c>
      <c r="J16" s="30">
        <f t="shared" si="7"/>
        <v>5.5470666666666668</v>
      </c>
      <c r="K16" s="30">
        <f t="shared" si="8"/>
        <v>5.5645333333333333</v>
      </c>
      <c r="L16" s="30">
        <f>(($A16-$A14)/($A20-$A14))*(L20-L14)+L14</f>
        <v>5.5819999999999999</v>
      </c>
      <c r="M16" s="30">
        <f t="shared" si="9"/>
        <v>5.589666666666667</v>
      </c>
      <c r="N16" s="30">
        <f t="shared" si="10"/>
        <v>5.5973333333333333</v>
      </c>
      <c r="O16" s="30">
        <f t="shared" si="11"/>
        <v>5.6050000000000004</v>
      </c>
      <c r="P16" s="30">
        <f t="shared" si="12"/>
        <v>5.6126666666666667</v>
      </c>
      <c r="Q16" s="30">
        <f t="shared" si="13"/>
        <v>5.6203333333333338</v>
      </c>
      <c r="R16" s="30">
        <f t="shared" si="14"/>
        <v>5.6280000000000001</v>
      </c>
      <c r="S16" s="30">
        <f t="shared" si="15"/>
        <v>5.6356666666666673</v>
      </c>
      <c r="T16" s="30">
        <f t="shared" si="16"/>
        <v>5.6433333333333335</v>
      </c>
      <c r="U16" s="30">
        <f t="shared" si="17"/>
        <v>5.6509999999999998</v>
      </c>
      <c r="V16" s="30">
        <f>(($A16-$A14)/($A20-$A14))*(V20-V14)+V14</f>
        <v>5.658666666666667</v>
      </c>
      <c r="W16" s="30">
        <f t="shared" si="18"/>
        <v>5.6612666666666671</v>
      </c>
      <c r="X16" s="30">
        <f t="shared" si="19"/>
        <v>5.6638666666666673</v>
      </c>
      <c r="Y16" s="30">
        <f t="shared" si="20"/>
        <v>5.6664666666666665</v>
      </c>
      <c r="Z16" s="30">
        <f t="shared" si="21"/>
        <v>5.6690666666666667</v>
      </c>
      <c r="AA16" s="30">
        <f t="shared" si="22"/>
        <v>5.6716666666666669</v>
      </c>
      <c r="AB16" s="30">
        <f t="shared" si="23"/>
        <v>5.674266666666667</v>
      </c>
      <c r="AC16" s="30">
        <f t="shared" si="24"/>
        <v>5.6768666666666672</v>
      </c>
      <c r="AD16" s="30">
        <f t="shared" si="25"/>
        <v>5.6794666666666664</v>
      </c>
      <c r="AE16" s="30">
        <f t="shared" si="26"/>
        <v>5.6820666666666666</v>
      </c>
      <c r="AF16" s="30">
        <f>(($A16-$A14)/($A20-$A14))*(AF20-AF14)+AF14</f>
        <v>5.6846666666666668</v>
      </c>
      <c r="AG16" s="30">
        <f t="shared" si="27"/>
        <v>5.676333333333333</v>
      </c>
      <c r="AH16" s="30">
        <f t="shared" si="28"/>
        <v>5.6680000000000001</v>
      </c>
      <c r="AI16" s="30">
        <f t="shared" si="29"/>
        <v>5.6596666666666673</v>
      </c>
      <c r="AJ16" s="30">
        <f t="shared" si="30"/>
        <v>5.6513333333333335</v>
      </c>
      <c r="AK16" s="30">
        <f t="shared" si="31"/>
        <v>5.6430000000000007</v>
      </c>
      <c r="AL16" s="30">
        <f t="shared" si="32"/>
        <v>5.6346666666666669</v>
      </c>
      <c r="AM16" s="30">
        <f t="shared" si="33"/>
        <v>5.6263333333333341</v>
      </c>
      <c r="AN16" s="30">
        <f t="shared" si="34"/>
        <v>5.6180000000000003</v>
      </c>
      <c r="AO16" s="30">
        <f t="shared" si="35"/>
        <v>5.6096666666666675</v>
      </c>
      <c r="AP16" s="30">
        <f>(($A16-$A14)/($A20-$A14))*(AP20-AP14)+AP14</f>
        <v>5.6013333333333337</v>
      </c>
      <c r="AQ16" s="30">
        <f t="shared" si="36"/>
        <v>5.5830333333333337</v>
      </c>
      <c r="AR16" s="30">
        <f t="shared" si="37"/>
        <v>5.5647333333333338</v>
      </c>
      <c r="AS16" s="30">
        <f t="shared" si="38"/>
        <v>5.5464333333333338</v>
      </c>
      <c r="AT16" s="30">
        <f t="shared" si="39"/>
        <v>5.5281333333333338</v>
      </c>
      <c r="AU16" s="30">
        <f t="shared" si="40"/>
        <v>5.5098333333333338</v>
      </c>
      <c r="AV16" s="30">
        <f t="shared" si="41"/>
        <v>5.4915333333333329</v>
      </c>
      <c r="AW16" s="30">
        <f t="shared" si="42"/>
        <v>5.473233333333333</v>
      </c>
      <c r="AX16" s="30">
        <f t="shared" si="43"/>
        <v>5.454933333333333</v>
      </c>
      <c r="AY16" s="30">
        <f t="shared" si="44"/>
        <v>5.436633333333333</v>
      </c>
      <c r="AZ16" s="30">
        <f>(($A16-$A14)/($A20-$A14))*(AZ20-AZ14)+AZ14</f>
        <v>5.418333333333333</v>
      </c>
      <c r="BA16" s="30">
        <f t="shared" si="45"/>
        <v>5.3928666666666665</v>
      </c>
      <c r="BB16" s="30">
        <f t="shared" si="46"/>
        <v>5.3673999999999999</v>
      </c>
      <c r="BC16" s="30">
        <f t="shared" si="47"/>
        <v>5.3419333333333334</v>
      </c>
      <c r="BD16" s="30">
        <f t="shared" si="48"/>
        <v>5.3164666666666678</v>
      </c>
      <c r="BE16" s="30">
        <f t="shared" si="49"/>
        <v>5.2910000000000013</v>
      </c>
      <c r="BF16" s="30">
        <f t="shared" si="50"/>
        <v>5.2655333333333347</v>
      </c>
      <c r="BG16" s="30">
        <f t="shared" si="51"/>
        <v>5.2400666666666655</v>
      </c>
      <c r="BH16" s="30">
        <f t="shared" si="52"/>
        <v>5.2145999999999999</v>
      </c>
      <c r="BI16" s="30">
        <f t="shared" si="53"/>
        <v>5.1891333333333334</v>
      </c>
      <c r="BJ16" s="30">
        <f>(($A16-$A14)/($A20-$A14))*(BJ20-BJ14)+BJ14</f>
        <v>5.1636666666666668</v>
      </c>
      <c r="BK16" s="30">
        <f t="shared" si="54"/>
        <v>5.1318333333333337</v>
      </c>
      <c r="BL16" s="30">
        <f t="shared" si="55"/>
        <v>5.1000000000000005</v>
      </c>
      <c r="BM16" s="30">
        <f t="shared" si="56"/>
        <v>5.0681666666666665</v>
      </c>
      <c r="BN16" s="30">
        <f t="shared" si="57"/>
        <v>5.0363333333333333</v>
      </c>
      <c r="BO16" s="30">
        <f t="shared" si="58"/>
        <v>5.0045000000000002</v>
      </c>
      <c r="BP16" s="30">
        <f t="shared" si="59"/>
        <v>4.972666666666667</v>
      </c>
      <c r="BQ16" s="30">
        <f t="shared" si="60"/>
        <v>4.9408333333333339</v>
      </c>
      <c r="BR16" s="30">
        <f t="shared" si="61"/>
        <v>4.9089999999999998</v>
      </c>
      <c r="BS16" s="30">
        <f t="shared" si="62"/>
        <v>4.8771666666666667</v>
      </c>
      <c r="BT16" s="30">
        <f>(($A16-$A14)/($A20-$A14))*(BT20-BT14)+BT14</f>
        <v>4.8453333333333335</v>
      </c>
      <c r="BU16" s="30">
        <f t="shared" si="63"/>
        <v>4.778833333333333</v>
      </c>
      <c r="BV16" s="30">
        <f t="shared" si="64"/>
        <v>4.7123333333333335</v>
      </c>
      <c r="BW16" s="30">
        <f t="shared" si="65"/>
        <v>4.6458333333333339</v>
      </c>
      <c r="BX16" s="30">
        <f t="shared" si="66"/>
        <v>4.5793333333333335</v>
      </c>
      <c r="BY16" s="30">
        <f t="shared" si="67"/>
        <v>4.512833333333333</v>
      </c>
      <c r="BZ16" s="30">
        <f t="shared" si="68"/>
        <v>4.4463333333333335</v>
      </c>
      <c r="CA16" s="30">
        <f t="shared" si="69"/>
        <v>4.3798333333333339</v>
      </c>
      <c r="CB16" s="30">
        <f t="shared" si="70"/>
        <v>4.3133333333333335</v>
      </c>
      <c r="CC16" s="30">
        <f t="shared" si="71"/>
        <v>4.246833333333333</v>
      </c>
      <c r="CD16" s="30">
        <f>(($A16-$A14)/($A20-$A14))*(CD20-CD14)+CD14</f>
        <v>4.1803333333333335</v>
      </c>
      <c r="CE16" s="30">
        <f t="shared" si="72"/>
        <v>4.0663333333333336</v>
      </c>
      <c r="CF16" s="30">
        <f t="shared" si="73"/>
        <v>3.9523333333333333</v>
      </c>
      <c r="CG16" s="30">
        <f t="shared" si="74"/>
        <v>3.8383333333333334</v>
      </c>
      <c r="CH16" s="30">
        <f t="shared" si="75"/>
        <v>3.7243333333333331</v>
      </c>
      <c r="CI16" s="30">
        <f>(($A16-$A14)/($A20-$A14))*(CI20-CI14)+CI14</f>
        <v>3.6103333333333332</v>
      </c>
    </row>
    <row r="17" spans="1:87" ht="15.75" thickBot="1" x14ac:dyDescent="0.3">
      <c r="A17" s="27">
        <v>22.5</v>
      </c>
      <c r="B17" s="30">
        <f>((A17-A14)/(A20-A14))*(B20-B14)+B14</f>
        <v>5.4990000000000006</v>
      </c>
      <c r="C17" s="30">
        <f t="shared" si="0"/>
        <v>5.5182000000000002</v>
      </c>
      <c r="D17" s="30">
        <f t="shared" si="1"/>
        <v>5.5374000000000008</v>
      </c>
      <c r="E17" s="30">
        <f t="shared" si="2"/>
        <v>5.5566000000000004</v>
      </c>
      <c r="F17" s="30">
        <f t="shared" si="3"/>
        <v>5.5758000000000001</v>
      </c>
      <c r="G17" s="30">
        <f t="shared" si="4"/>
        <v>5.5950000000000006</v>
      </c>
      <c r="H17" s="30">
        <f t="shared" si="5"/>
        <v>5.6142000000000003</v>
      </c>
      <c r="I17" s="30">
        <f t="shared" si="6"/>
        <v>5.6334</v>
      </c>
      <c r="J17" s="30">
        <f t="shared" si="7"/>
        <v>5.6525999999999996</v>
      </c>
      <c r="K17" s="30">
        <f t="shared" si="8"/>
        <v>5.6718000000000002</v>
      </c>
      <c r="L17" s="30">
        <f>(($A17-$A14)/($A20-$A14))*(L20-L14)+L14</f>
        <v>5.6909999999999998</v>
      </c>
      <c r="M17" s="30">
        <f t="shared" si="9"/>
        <v>5.6998499999999996</v>
      </c>
      <c r="N17" s="30">
        <f t="shared" si="10"/>
        <v>5.7087000000000003</v>
      </c>
      <c r="O17" s="30">
        <f t="shared" si="11"/>
        <v>5.7175500000000001</v>
      </c>
      <c r="P17" s="30">
        <f t="shared" si="12"/>
        <v>5.7263999999999999</v>
      </c>
      <c r="Q17" s="30">
        <f t="shared" si="13"/>
        <v>5.7352500000000006</v>
      </c>
      <c r="R17" s="30">
        <f t="shared" si="14"/>
        <v>5.7441000000000004</v>
      </c>
      <c r="S17" s="30">
        <f t="shared" si="15"/>
        <v>5.7529500000000002</v>
      </c>
      <c r="T17" s="30">
        <f t="shared" si="16"/>
        <v>5.7618000000000009</v>
      </c>
      <c r="U17" s="30">
        <f t="shared" si="17"/>
        <v>5.7706500000000007</v>
      </c>
      <c r="V17" s="30">
        <f>(($A17-$A14)/($A20-$A14))*(V20-V14)+V14</f>
        <v>5.7795000000000005</v>
      </c>
      <c r="W17" s="30">
        <f t="shared" si="18"/>
        <v>5.7823500000000001</v>
      </c>
      <c r="X17" s="30">
        <f t="shared" si="19"/>
        <v>5.7852000000000006</v>
      </c>
      <c r="Y17" s="30">
        <f t="shared" si="20"/>
        <v>5.7880500000000001</v>
      </c>
      <c r="Z17" s="30">
        <f t="shared" si="21"/>
        <v>5.7909000000000006</v>
      </c>
      <c r="AA17" s="30">
        <f t="shared" si="22"/>
        <v>5.7937500000000002</v>
      </c>
      <c r="AB17" s="30">
        <f t="shared" si="23"/>
        <v>5.7965999999999998</v>
      </c>
      <c r="AC17" s="30">
        <f t="shared" si="24"/>
        <v>5.7994500000000002</v>
      </c>
      <c r="AD17" s="30">
        <f t="shared" si="25"/>
        <v>5.8022999999999998</v>
      </c>
      <c r="AE17" s="30">
        <f t="shared" si="26"/>
        <v>5.8051500000000003</v>
      </c>
      <c r="AF17" s="30">
        <f>(($A17-$A14)/($A20-$A14))*(AF20-AF14)+AF14</f>
        <v>5.8079999999999998</v>
      </c>
      <c r="AG17" s="30">
        <f t="shared" si="27"/>
        <v>5.8004999999999995</v>
      </c>
      <c r="AH17" s="30">
        <f t="shared" si="28"/>
        <v>5.7930000000000001</v>
      </c>
      <c r="AI17" s="30">
        <f t="shared" si="29"/>
        <v>5.7854999999999999</v>
      </c>
      <c r="AJ17" s="30">
        <f t="shared" si="30"/>
        <v>5.7780000000000005</v>
      </c>
      <c r="AK17" s="30">
        <f t="shared" si="31"/>
        <v>5.7705000000000002</v>
      </c>
      <c r="AL17" s="30">
        <f t="shared" si="32"/>
        <v>5.7629999999999999</v>
      </c>
      <c r="AM17" s="30">
        <f t="shared" si="33"/>
        <v>5.7555000000000005</v>
      </c>
      <c r="AN17" s="30">
        <f t="shared" si="34"/>
        <v>5.7480000000000002</v>
      </c>
      <c r="AO17" s="30">
        <f t="shared" si="35"/>
        <v>5.7405000000000008</v>
      </c>
      <c r="AP17" s="30">
        <f>(($A17-$A14)/($A20-$A14))*(AP20-AP14)+AP14</f>
        <v>5.7330000000000005</v>
      </c>
      <c r="AQ17" s="30">
        <f t="shared" si="36"/>
        <v>5.7147500000000004</v>
      </c>
      <c r="AR17" s="30">
        <f t="shared" si="37"/>
        <v>5.6965000000000003</v>
      </c>
      <c r="AS17" s="30">
        <f t="shared" si="38"/>
        <v>5.6782500000000002</v>
      </c>
      <c r="AT17" s="30">
        <f t="shared" si="39"/>
        <v>5.66</v>
      </c>
      <c r="AU17" s="30">
        <f t="shared" si="40"/>
        <v>5.64175</v>
      </c>
      <c r="AV17" s="30">
        <f t="shared" si="41"/>
        <v>5.6234999999999999</v>
      </c>
      <c r="AW17" s="30">
        <f t="shared" si="42"/>
        <v>5.6052499999999998</v>
      </c>
      <c r="AX17" s="30">
        <f t="shared" si="43"/>
        <v>5.5869999999999997</v>
      </c>
      <c r="AY17" s="30">
        <f t="shared" si="44"/>
        <v>5.5687499999999996</v>
      </c>
      <c r="AZ17" s="30">
        <f>(($A17-$A14)/($A20-$A14))*(AZ20-AZ14)+AZ14</f>
        <v>5.5504999999999995</v>
      </c>
      <c r="BA17" s="30">
        <f t="shared" si="45"/>
        <v>5.5238999999999994</v>
      </c>
      <c r="BB17" s="30">
        <f t="shared" si="46"/>
        <v>5.4973000000000001</v>
      </c>
      <c r="BC17" s="30">
        <f t="shared" si="47"/>
        <v>5.4706999999999999</v>
      </c>
      <c r="BD17" s="30">
        <f t="shared" si="48"/>
        <v>5.4441000000000006</v>
      </c>
      <c r="BE17" s="30">
        <f t="shared" si="49"/>
        <v>5.4175000000000004</v>
      </c>
      <c r="BF17" s="30">
        <f t="shared" si="50"/>
        <v>5.3909000000000011</v>
      </c>
      <c r="BG17" s="30">
        <f t="shared" si="51"/>
        <v>5.3642999999999983</v>
      </c>
      <c r="BH17" s="30">
        <f t="shared" si="52"/>
        <v>5.337699999999999</v>
      </c>
      <c r="BI17" s="30">
        <f t="shared" si="53"/>
        <v>5.3110999999999988</v>
      </c>
      <c r="BJ17" s="30">
        <f>(($A17-$A14)/($A20-$A14))*(BJ20-BJ14)+BJ14</f>
        <v>5.2844999999999995</v>
      </c>
      <c r="BK17" s="30">
        <f t="shared" si="54"/>
        <v>5.2521499999999994</v>
      </c>
      <c r="BL17" s="30">
        <f t="shared" si="55"/>
        <v>5.2197999999999993</v>
      </c>
      <c r="BM17" s="30">
        <f t="shared" si="56"/>
        <v>5.1874500000000001</v>
      </c>
      <c r="BN17" s="30">
        <f t="shared" si="57"/>
        <v>5.1551</v>
      </c>
      <c r="BO17" s="30">
        <f t="shared" si="58"/>
        <v>5.1227499999999999</v>
      </c>
      <c r="BP17" s="30">
        <f t="shared" si="59"/>
        <v>5.0903999999999998</v>
      </c>
      <c r="BQ17" s="30">
        <f t="shared" si="60"/>
        <v>5.0580499999999997</v>
      </c>
      <c r="BR17" s="30">
        <f t="shared" si="61"/>
        <v>5.0257000000000005</v>
      </c>
      <c r="BS17" s="30">
        <f t="shared" si="62"/>
        <v>4.9933500000000004</v>
      </c>
      <c r="BT17" s="30">
        <f>(($A17-$A14)/($A20-$A14))*(BT20-BT14)+BT14</f>
        <v>4.9610000000000003</v>
      </c>
      <c r="BU17" s="30">
        <f t="shared" si="63"/>
        <v>4.8934500000000005</v>
      </c>
      <c r="BV17" s="30">
        <f t="shared" si="64"/>
        <v>4.8259000000000007</v>
      </c>
      <c r="BW17" s="30">
        <f t="shared" si="65"/>
        <v>4.7583500000000001</v>
      </c>
      <c r="BX17" s="30">
        <f t="shared" si="66"/>
        <v>4.6908000000000003</v>
      </c>
      <c r="BY17" s="30">
        <f t="shared" si="67"/>
        <v>4.6232500000000005</v>
      </c>
      <c r="BZ17" s="30">
        <f t="shared" si="68"/>
        <v>4.5556999999999999</v>
      </c>
      <c r="CA17" s="30">
        <f t="shared" si="69"/>
        <v>4.4881500000000001</v>
      </c>
      <c r="CB17" s="30">
        <f t="shared" si="70"/>
        <v>4.4206000000000003</v>
      </c>
      <c r="CC17" s="30">
        <f t="shared" si="71"/>
        <v>4.3530499999999996</v>
      </c>
      <c r="CD17" s="30">
        <f>(($A17-$A14)/($A20-$A14))*(CD20-CD14)+CD14</f>
        <v>4.2854999999999999</v>
      </c>
      <c r="CE17" s="30">
        <f t="shared" si="72"/>
        <v>4.1696</v>
      </c>
      <c r="CF17" s="30">
        <f t="shared" si="73"/>
        <v>4.0537000000000001</v>
      </c>
      <c r="CG17" s="30">
        <f t="shared" si="74"/>
        <v>3.9378000000000002</v>
      </c>
      <c r="CH17" s="30">
        <f t="shared" si="75"/>
        <v>3.8218999999999999</v>
      </c>
      <c r="CI17" s="30">
        <f>(($A17-$A14)/($A20-$A14))*(CI20-CI14)+CI14</f>
        <v>3.706</v>
      </c>
    </row>
    <row r="18" spans="1:87" ht="15.75" thickBot="1" x14ac:dyDescent="0.3">
      <c r="A18" s="27">
        <v>22</v>
      </c>
      <c r="B18" s="30">
        <f>((A18-A14)/(A20-A14))*(B20-B14)+B14</f>
        <v>5.5906666666666665</v>
      </c>
      <c r="C18" s="30">
        <f t="shared" si="0"/>
        <v>5.6116000000000001</v>
      </c>
      <c r="D18" s="30">
        <f t="shared" si="1"/>
        <v>5.6325333333333329</v>
      </c>
      <c r="E18" s="30">
        <f t="shared" si="2"/>
        <v>5.6534666666666666</v>
      </c>
      <c r="F18" s="30">
        <f t="shared" si="3"/>
        <v>5.6744000000000003</v>
      </c>
      <c r="G18" s="30">
        <f t="shared" si="4"/>
        <v>5.6953333333333331</v>
      </c>
      <c r="H18" s="30">
        <f t="shared" si="5"/>
        <v>5.7162666666666668</v>
      </c>
      <c r="I18" s="30">
        <f t="shared" si="6"/>
        <v>5.7371999999999996</v>
      </c>
      <c r="J18" s="30">
        <f t="shared" si="7"/>
        <v>5.7581333333333333</v>
      </c>
      <c r="K18" s="30">
        <f t="shared" si="8"/>
        <v>5.7790666666666661</v>
      </c>
      <c r="L18" s="30">
        <f>(($A18-$A14)/($A20-$A14))*(L20-L14)+L14</f>
        <v>5.8</v>
      </c>
      <c r="M18" s="30">
        <f t="shared" si="9"/>
        <v>5.8100333333333332</v>
      </c>
      <c r="N18" s="30">
        <f t="shared" si="10"/>
        <v>5.8200666666666665</v>
      </c>
      <c r="O18" s="30">
        <f t="shared" si="11"/>
        <v>5.8300999999999998</v>
      </c>
      <c r="P18" s="30">
        <f t="shared" si="12"/>
        <v>5.8401333333333332</v>
      </c>
      <c r="Q18" s="30">
        <f t="shared" si="13"/>
        <v>5.8501666666666665</v>
      </c>
      <c r="R18" s="30">
        <f t="shared" si="14"/>
        <v>5.8601999999999999</v>
      </c>
      <c r="S18" s="30">
        <f t="shared" si="15"/>
        <v>5.8702333333333332</v>
      </c>
      <c r="T18" s="30">
        <f t="shared" si="16"/>
        <v>5.8802666666666665</v>
      </c>
      <c r="U18" s="30">
        <f t="shared" si="17"/>
        <v>5.8902999999999999</v>
      </c>
      <c r="V18" s="30">
        <f>(($A18-$A14)/($A20-$A14))*(V20-V14)+V14</f>
        <v>5.9003333333333332</v>
      </c>
      <c r="W18" s="30">
        <f t="shared" si="18"/>
        <v>5.9034333333333331</v>
      </c>
      <c r="X18" s="30">
        <f t="shared" si="19"/>
        <v>5.906533333333333</v>
      </c>
      <c r="Y18" s="30">
        <f t="shared" si="20"/>
        <v>5.9096333333333328</v>
      </c>
      <c r="Z18" s="30">
        <f t="shared" si="21"/>
        <v>5.9127333333333327</v>
      </c>
      <c r="AA18" s="30">
        <f t="shared" si="22"/>
        <v>5.9158333333333335</v>
      </c>
      <c r="AB18" s="30">
        <f t="shared" si="23"/>
        <v>5.9189333333333334</v>
      </c>
      <c r="AC18" s="30">
        <f t="shared" si="24"/>
        <v>5.9220333333333333</v>
      </c>
      <c r="AD18" s="30">
        <f t="shared" si="25"/>
        <v>5.9251333333333331</v>
      </c>
      <c r="AE18" s="30">
        <f t="shared" si="26"/>
        <v>5.928233333333333</v>
      </c>
      <c r="AF18" s="30">
        <f>(($A18-$A14)/($A20-$A14))*(AF20-AF14)+AF14</f>
        <v>5.9313333333333329</v>
      </c>
      <c r="AG18" s="30">
        <f t="shared" si="27"/>
        <v>5.9246666666666661</v>
      </c>
      <c r="AH18" s="30">
        <f t="shared" si="28"/>
        <v>5.9179999999999993</v>
      </c>
      <c r="AI18" s="30">
        <f t="shared" si="29"/>
        <v>5.9113333333333333</v>
      </c>
      <c r="AJ18" s="30">
        <f t="shared" si="30"/>
        <v>5.9046666666666665</v>
      </c>
      <c r="AK18" s="30">
        <f t="shared" si="31"/>
        <v>5.8979999999999997</v>
      </c>
      <c r="AL18" s="30">
        <f t="shared" si="32"/>
        <v>5.8913333333333329</v>
      </c>
      <c r="AM18" s="30">
        <f t="shared" si="33"/>
        <v>5.884666666666666</v>
      </c>
      <c r="AN18" s="30">
        <f t="shared" si="34"/>
        <v>5.8780000000000001</v>
      </c>
      <c r="AO18" s="30">
        <f t="shared" si="35"/>
        <v>5.8713333333333333</v>
      </c>
      <c r="AP18" s="30">
        <f>(($A18-$A14)/($A20-$A14))*(AP20-AP14)+AP14</f>
        <v>5.8646666666666665</v>
      </c>
      <c r="AQ18" s="30">
        <f t="shared" si="36"/>
        <v>5.8464666666666663</v>
      </c>
      <c r="AR18" s="30">
        <f t="shared" si="37"/>
        <v>5.8282666666666669</v>
      </c>
      <c r="AS18" s="30">
        <f t="shared" si="38"/>
        <v>5.8100666666666667</v>
      </c>
      <c r="AT18" s="30">
        <f t="shared" si="39"/>
        <v>5.7918666666666665</v>
      </c>
      <c r="AU18" s="30">
        <f t="shared" si="40"/>
        <v>5.7736666666666672</v>
      </c>
      <c r="AV18" s="30">
        <f t="shared" si="41"/>
        <v>5.755466666666667</v>
      </c>
      <c r="AW18" s="30">
        <f t="shared" si="42"/>
        <v>5.7372666666666667</v>
      </c>
      <c r="AX18" s="30">
        <f t="shared" si="43"/>
        <v>5.7190666666666665</v>
      </c>
      <c r="AY18" s="30">
        <f t="shared" si="44"/>
        <v>5.7008666666666672</v>
      </c>
      <c r="AZ18" s="30">
        <f>(($A18-$A14)/($A20-$A14))*(AZ20-AZ14)+AZ14</f>
        <v>5.682666666666667</v>
      </c>
      <c r="BA18" s="30">
        <f t="shared" si="45"/>
        <v>5.654933333333334</v>
      </c>
      <c r="BB18" s="30">
        <f t="shared" si="46"/>
        <v>5.6272000000000011</v>
      </c>
      <c r="BC18" s="30">
        <f t="shared" si="47"/>
        <v>5.5994666666666673</v>
      </c>
      <c r="BD18" s="30">
        <f t="shared" si="48"/>
        <v>5.5717333333333343</v>
      </c>
      <c r="BE18" s="30">
        <f t="shared" si="49"/>
        <v>5.5440000000000014</v>
      </c>
      <c r="BF18" s="30">
        <f t="shared" si="50"/>
        <v>5.5162666666666684</v>
      </c>
      <c r="BG18" s="30">
        <f t="shared" si="51"/>
        <v>5.4885333333333328</v>
      </c>
      <c r="BH18" s="30">
        <f t="shared" si="52"/>
        <v>5.460799999999999</v>
      </c>
      <c r="BI18" s="30">
        <f t="shared" si="53"/>
        <v>5.433066666666666</v>
      </c>
      <c r="BJ18" s="30">
        <f>(($A18-$A14)/($A20-$A14))*(BJ20-BJ14)+BJ14</f>
        <v>5.4053333333333331</v>
      </c>
      <c r="BK18" s="30">
        <f t="shared" si="54"/>
        <v>5.3724666666666661</v>
      </c>
      <c r="BL18" s="30">
        <f t="shared" si="55"/>
        <v>5.3395999999999999</v>
      </c>
      <c r="BM18" s="30">
        <f t="shared" si="56"/>
        <v>5.3067333333333329</v>
      </c>
      <c r="BN18" s="30">
        <f t="shared" si="57"/>
        <v>5.2738666666666667</v>
      </c>
      <c r="BO18" s="30">
        <f t="shared" si="58"/>
        <v>5.2409999999999997</v>
      </c>
      <c r="BP18" s="30">
        <f t="shared" si="59"/>
        <v>5.2081333333333326</v>
      </c>
      <c r="BQ18" s="30">
        <f t="shared" si="60"/>
        <v>5.1752666666666665</v>
      </c>
      <c r="BR18" s="30">
        <f t="shared" si="61"/>
        <v>5.1423999999999994</v>
      </c>
      <c r="BS18" s="30">
        <f t="shared" si="62"/>
        <v>5.1095333333333333</v>
      </c>
      <c r="BT18" s="30">
        <f>(($A18-$A14)/($A20-$A14))*(BT20-BT14)+BT14</f>
        <v>5.0766666666666662</v>
      </c>
      <c r="BU18" s="30">
        <f t="shared" si="63"/>
        <v>5.0080666666666662</v>
      </c>
      <c r="BV18" s="30">
        <f t="shared" si="64"/>
        <v>4.9394666666666662</v>
      </c>
      <c r="BW18" s="30">
        <f t="shared" si="65"/>
        <v>4.8708666666666662</v>
      </c>
      <c r="BX18" s="30">
        <f t="shared" si="66"/>
        <v>4.8022666666666662</v>
      </c>
      <c r="BY18" s="30">
        <f t="shared" si="67"/>
        <v>4.7336666666666662</v>
      </c>
      <c r="BZ18" s="30">
        <f t="shared" si="68"/>
        <v>4.6650666666666663</v>
      </c>
      <c r="CA18" s="30">
        <f t="shared" si="69"/>
        <v>4.5964666666666663</v>
      </c>
      <c r="CB18" s="30">
        <f t="shared" si="70"/>
        <v>4.5278666666666663</v>
      </c>
      <c r="CC18" s="30">
        <f t="shared" si="71"/>
        <v>4.4592666666666663</v>
      </c>
      <c r="CD18" s="30">
        <f>(($A18-$A14)/($A20-$A14))*(CD20-CD14)+CD14</f>
        <v>4.3906666666666663</v>
      </c>
      <c r="CE18" s="30">
        <f t="shared" si="72"/>
        <v>4.2728666666666664</v>
      </c>
      <c r="CF18" s="30">
        <f t="shared" si="73"/>
        <v>4.1550666666666665</v>
      </c>
      <c r="CG18" s="30">
        <f t="shared" si="74"/>
        <v>4.0372666666666666</v>
      </c>
      <c r="CH18" s="30">
        <f t="shared" si="75"/>
        <v>3.9194666666666667</v>
      </c>
      <c r="CI18" s="30">
        <f>(($A18-$A14)/($A20-$A14))*(CI20-CI14)+CI14</f>
        <v>3.8016666666666667</v>
      </c>
    </row>
    <row r="19" spans="1:87" ht="15.75" thickBot="1" x14ac:dyDescent="0.3">
      <c r="A19" s="27">
        <v>21.5</v>
      </c>
      <c r="B19" s="30">
        <f>((A19-A14)/(A20-A14))*(B20-B14)+B14</f>
        <v>5.6823333333333332</v>
      </c>
      <c r="C19" s="30">
        <f t="shared" si="0"/>
        <v>5.7050000000000001</v>
      </c>
      <c r="D19" s="30">
        <f t="shared" si="1"/>
        <v>5.7276666666666669</v>
      </c>
      <c r="E19" s="30">
        <f t="shared" si="2"/>
        <v>5.7503333333333329</v>
      </c>
      <c r="F19" s="30">
        <f t="shared" si="3"/>
        <v>5.7729999999999997</v>
      </c>
      <c r="G19" s="30">
        <f t="shared" si="4"/>
        <v>5.7956666666666665</v>
      </c>
      <c r="H19" s="30">
        <f t="shared" si="5"/>
        <v>5.8183333333333334</v>
      </c>
      <c r="I19" s="30">
        <f t="shared" si="6"/>
        <v>5.8409999999999993</v>
      </c>
      <c r="J19" s="30">
        <f t="shared" si="7"/>
        <v>5.8636666666666661</v>
      </c>
      <c r="K19" s="30">
        <f t="shared" si="8"/>
        <v>5.886333333333333</v>
      </c>
      <c r="L19" s="30">
        <f>(($A19-$A14)/($A20-$A14))*(L20-L14)+L14</f>
        <v>5.9089999999999998</v>
      </c>
      <c r="M19" s="30">
        <f t="shared" si="9"/>
        <v>5.9202166666666667</v>
      </c>
      <c r="N19" s="30">
        <f t="shared" si="10"/>
        <v>5.9314333333333336</v>
      </c>
      <c r="O19" s="30">
        <f t="shared" si="11"/>
        <v>5.9426499999999995</v>
      </c>
      <c r="P19" s="30">
        <f t="shared" si="12"/>
        <v>5.9538666666666664</v>
      </c>
      <c r="Q19" s="30">
        <f t="shared" si="13"/>
        <v>5.9650833333333333</v>
      </c>
      <c r="R19" s="30">
        <f t="shared" si="14"/>
        <v>5.9763000000000002</v>
      </c>
      <c r="S19" s="30">
        <f t="shared" si="15"/>
        <v>5.987516666666667</v>
      </c>
      <c r="T19" s="30">
        <f t="shared" si="16"/>
        <v>5.9987333333333339</v>
      </c>
      <c r="U19" s="30">
        <f t="shared" si="17"/>
        <v>6.0099499999999999</v>
      </c>
      <c r="V19" s="30">
        <f>(($A19-$A14)/($A20-$A14))*(V20-V14)+V14</f>
        <v>6.0211666666666668</v>
      </c>
      <c r="W19" s="30">
        <f t="shared" si="18"/>
        <v>6.024516666666667</v>
      </c>
      <c r="X19" s="30">
        <f t="shared" si="19"/>
        <v>6.0278666666666672</v>
      </c>
      <c r="Y19" s="30">
        <f t="shared" si="20"/>
        <v>6.0312166666666664</v>
      </c>
      <c r="Z19" s="30">
        <f t="shared" si="21"/>
        <v>6.0345666666666666</v>
      </c>
      <c r="AA19" s="30">
        <f t="shared" si="22"/>
        <v>6.0379166666666668</v>
      </c>
      <c r="AB19" s="30">
        <f t="shared" si="23"/>
        <v>6.041266666666667</v>
      </c>
      <c r="AC19" s="30">
        <f t="shared" si="24"/>
        <v>6.0446166666666672</v>
      </c>
      <c r="AD19" s="30">
        <f t="shared" si="25"/>
        <v>6.0479666666666665</v>
      </c>
      <c r="AE19" s="30">
        <f t="shared" si="26"/>
        <v>6.0513166666666667</v>
      </c>
      <c r="AF19" s="30">
        <f>(($A19-$A14)/($A20-$A14))*(AF20-AF14)+AF14</f>
        <v>6.0546666666666669</v>
      </c>
      <c r="AG19" s="30">
        <f t="shared" si="27"/>
        <v>6.0488333333333335</v>
      </c>
      <c r="AH19" s="30">
        <f t="shared" si="28"/>
        <v>6.0430000000000001</v>
      </c>
      <c r="AI19" s="30">
        <f t="shared" si="29"/>
        <v>6.0371666666666668</v>
      </c>
      <c r="AJ19" s="30">
        <f t="shared" si="30"/>
        <v>6.0313333333333334</v>
      </c>
      <c r="AK19" s="30">
        <f t="shared" si="31"/>
        <v>6.0255000000000001</v>
      </c>
      <c r="AL19" s="30">
        <f t="shared" si="32"/>
        <v>6.0196666666666667</v>
      </c>
      <c r="AM19" s="30">
        <f t="shared" si="33"/>
        <v>6.0138333333333334</v>
      </c>
      <c r="AN19" s="30">
        <f t="shared" si="34"/>
        <v>6.008</v>
      </c>
      <c r="AO19" s="30">
        <f t="shared" si="35"/>
        <v>6.0021666666666667</v>
      </c>
      <c r="AP19" s="30">
        <f>(($A19-$A14)/($A20-$A14))*(AP20-AP14)+AP14</f>
        <v>5.9963333333333333</v>
      </c>
      <c r="AQ19" s="30">
        <f t="shared" si="36"/>
        <v>5.978183333333333</v>
      </c>
      <c r="AR19" s="30">
        <f t="shared" si="37"/>
        <v>5.9600333333333335</v>
      </c>
      <c r="AS19" s="30">
        <f t="shared" si="38"/>
        <v>5.9418833333333332</v>
      </c>
      <c r="AT19" s="30">
        <f t="shared" si="39"/>
        <v>5.9237333333333337</v>
      </c>
      <c r="AU19" s="30">
        <f t="shared" si="40"/>
        <v>5.9055833333333334</v>
      </c>
      <c r="AV19" s="30">
        <f t="shared" si="41"/>
        <v>5.887433333333334</v>
      </c>
      <c r="AW19" s="30">
        <f t="shared" si="42"/>
        <v>5.8692833333333336</v>
      </c>
      <c r="AX19" s="30">
        <f t="shared" si="43"/>
        <v>5.8511333333333333</v>
      </c>
      <c r="AY19" s="30">
        <f t="shared" si="44"/>
        <v>5.8329833333333339</v>
      </c>
      <c r="AZ19" s="30">
        <f>(($A19-$A14)/($A20-$A14))*(AZ20-AZ14)+AZ14</f>
        <v>5.8148333333333335</v>
      </c>
      <c r="BA19" s="30">
        <f t="shared" si="45"/>
        <v>5.7859666666666669</v>
      </c>
      <c r="BB19" s="30">
        <f t="shared" si="46"/>
        <v>5.7571000000000003</v>
      </c>
      <c r="BC19" s="30">
        <f t="shared" si="47"/>
        <v>5.7282333333333346</v>
      </c>
      <c r="BD19" s="30">
        <f t="shared" si="48"/>
        <v>5.699366666666668</v>
      </c>
      <c r="BE19" s="30">
        <f t="shared" si="49"/>
        <v>5.6705000000000014</v>
      </c>
      <c r="BF19" s="30">
        <f t="shared" si="50"/>
        <v>5.6416333333333348</v>
      </c>
      <c r="BG19" s="30">
        <f t="shared" si="51"/>
        <v>5.6127666666666656</v>
      </c>
      <c r="BH19" s="30">
        <f t="shared" si="52"/>
        <v>5.583899999999999</v>
      </c>
      <c r="BI19" s="30">
        <f t="shared" si="53"/>
        <v>5.5550333333333333</v>
      </c>
      <c r="BJ19" s="30">
        <f>(($A19-$A14)/($A20-$A14))*(BJ20-BJ14)+BJ14</f>
        <v>5.5261666666666667</v>
      </c>
      <c r="BK19" s="30">
        <f t="shared" si="54"/>
        <v>5.4927833333333336</v>
      </c>
      <c r="BL19" s="30">
        <f t="shared" si="55"/>
        <v>5.4593999999999996</v>
      </c>
      <c r="BM19" s="30">
        <f t="shared" si="56"/>
        <v>5.4260166666666665</v>
      </c>
      <c r="BN19" s="30">
        <f t="shared" si="57"/>
        <v>5.3926333333333334</v>
      </c>
      <c r="BO19" s="30">
        <f t="shared" si="58"/>
        <v>5.3592499999999994</v>
      </c>
      <c r="BP19" s="30">
        <f t="shared" si="59"/>
        <v>5.3258666666666663</v>
      </c>
      <c r="BQ19" s="30">
        <f t="shared" si="60"/>
        <v>5.2924833333333332</v>
      </c>
      <c r="BR19" s="30">
        <f t="shared" si="61"/>
        <v>5.2591000000000001</v>
      </c>
      <c r="BS19" s="30">
        <f t="shared" si="62"/>
        <v>5.2257166666666661</v>
      </c>
      <c r="BT19" s="30">
        <f>(($A19-$A14)/($A20-$A14))*(BT20-BT14)+BT14</f>
        <v>5.192333333333333</v>
      </c>
      <c r="BU19" s="30">
        <f t="shared" si="63"/>
        <v>5.1226833333333328</v>
      </c>
      <c r="BV19" s="30">
        <f t="shared" si="64"/>
        <v>5.0530333333333335</v>
      </c>
      <c r="BW19" s="30">
        <f t="shared" si="65"/>
        <v>4.9833833333333333</v>
      </c>
      <c r="BX19" s="30">
        <f t="shared" si="66"/>
        <v>4.9137333333333331</v>
      </c>
      <c r="BY19" s="30">
        <f t="shared" si="67"/>
        <v>4.8440833333333337</v>
      </c>
      <c r="BZ19" s="30">
        <f t="shared" si="68"/>
        <v>4.7744333333333335</v>
      </c>
      <c r="CA19" s="30">
        <f t="shared" si="69"/>
        <v>4.7047833333333333</v>
      </c>
      <c r="CB19" s="30">
        <f t="shared" si="70"/>
        <v>4.6351333333333331</v>
      </c>
      <c r="CC19" s="30">
        <f t="shared" si="71"/>
        <v>4.5654833333333338</v>
      </c>
      <c r="CD19" s="30">
        <f>(($A19-$A14)/($A20-$A14))*(CD20-CD14)+CD14</f>
        <v>4.4958333333333336</v>
      </c>
      <c r="CE19" s="30">
        <f t="shared" si="72"/>
        <v>4.3761333333333337</v>
      </c>
      <c r="CF19" s="30">
        <f t="shared" si="73"/>
        <v>4.2564333333333328</v>
      </c>
      <c r="CG19" s="30">
        <f t="shared" si="74"/>
        <v>4.1367333333333338</v>
      </c>
      <c r="CH19" s="30">
        <f t="shared" si="75"/>
        <v>4.017033333333333</v>
      </c>
      <c r="CI19" s="30">
        <f>(($A19-$A14)/($A20-$A14))*(CI20-CI14)+CI14</f>
        <v>3.8973333333333331</v>
      </c>
    </row>
    <row r="20" spans="1:87" ht="15.75" thickBot="1" x14ac:dyDescent="0.3">
      <c r="A20" s="27">
        <v>21</v>
      </c>
      <c r="B20" s="31">
        <v>5.774</v>
      </c>
      <c r="C20" s="30">
        <f t="shared" si="0"/>
        <v>5.7984</v>
      </c>
      <c r="D20" s="30">
        <f t="shared" si="1"/>
        <v>5.8228</v>
      </c>
      <c r="E20" s="30">
        <f t="shared" si="2"/>
        <v>5.8472</v>
      </c>
      <c r="F20" s="30">
        <f t="shared" si="3"/>
        <v>5.8715999999999999</v>
      </c>
      <c r="G20" s="30">
        <f t="shared" si="4"/>
        <v>5.8959999999999999</v>
      </c>
      <c r="H20" s="30">
        <f t="shared" si="5"/>
        <v>5.9203999999999999</v>
      </c>
      <c r="I20" s="30">
        <f t="shared" si="6"/>
        <v>5.9447999999999999</v>
      </c>
      <c r="J20" s="30">
        <f t="shared" si="7"/>
        <v>5.9691999999999998</v>
      </c>
      <c r="K20" s="30">
        <f t="shared" si="8"/>
        <v>5.9935999999999998</v>
      </c>
      <c r="L20" s="31">
        <v>6.0179999999999998</v>
      </c>
      <c r="M20" s="30">
        <f t="shared" si="9"/>
        <v>6.0304000000000002</v>
      </c>
      <c r="N20" s="30">
        <f t="shared" si="10"/>
        <v>6.0427999999999997</v>
      </c>
      <c r="O20" s="30">
        <f t="shared" si="11"/>
        <v>6.0552000000000001</v>
      </c>
      <c r="P20" s="30">
        <f t="shared" si="12"/>
        <v>6.0675999999999997</v>
      </c>
      <c r="Q20" s="30">
        <f t="shared" si="13"/>
        <v>6.08</v>
      </c>
      <c r="R20" s="30">
        <f t="shared" si="14"/>
        <v>6.0924000000000005</v>
      </c>
      <c r="S20" s="30">
        <f t="shared" si="15"/>
        <v>6.1048</v>
      </c>
      <c r="T20" s="30">
        <f t="shared" si="16"/>
        <v>6.1172000000000004</v>
      </c>
      <c r="U20" s="30">
        <f t="shared" si="17"/>
        <v>6.1295999999999999</v>
      </c>
      <c r="V20" s="31">
        <v>6.1420000000000003</v>
      </c>
      <c r="W20" s="30">
        <f t="shared" si="18"/>
        <v>6.1456</v>
      </c>
      <c r="X20" s="30">
        <f t="shared" si="19"/>
        <v>6.1492000000000004</v>
      </c>
      <c r="Y20" s="30">
        <f t="shared" si="20"/>
        <v>6.1528</v>
      </c>
      <c r="Z20" s="30">
        <f t="shared" si="21"/>
        <v>6.1564000000000005</v>
      </c>
      <c r="AA20" s="30">
        <f t="shared" si="22"/>
        <v>6.16</v>
      </c>
      <c r="AB20" s="30">
        <f t="shared" si="23"/>
        <v>6.1635999999999997</v>
      </c>
      <c r="AC20" s="30">
        <f t="shared" si="24"/>
        <v>6.1672000000000002</v>
      </c>
      <c r="AD20" s="30">
        <f t="shared" si="25"/>
        <v>6.1707999999999998</v>
      </c>
      <c r="AE20" s="30">
        <f t="shared" si="26"/>
        <v>6.1744000000000003</v>
      </c>
      <c r="AF20" s="31">
        <v>6.1779999999999999</v>
      </c>
      <c r="AG20" s="30">
        <f t="shared" si="27"/>
        <v>6.173</v>
      </c>
      <c r="AH20" s="30">
        <f t="shared" si="28"/>
        <v>6.1680000000000001</v>
      </c>
      <c r="AI20" s="30">
        <f t="shared" si="29"/>
        <v>6.1630000000000003</v>
      </c>
      <c r="AJ20" s="30">
        <f t="shared" si="30"/>
        <v>6.1580000000000004</v>
      </c>
      <c r="AK20" s="30">
        <f t="shared" si="31"/>
        <v>6.1530000000000005</v>
      </c>
      <c r="AL20" s="30">
        <f t="shared" si="32"/>
        <v>6.1479999999999997</v>
      </c>
      <c r="AM20" s="30">
        <f t="shared" si="33"/>
        <v>6.1429999999999998</v>
      </c>
      <c r="AN20" s="30">
        <f t="shared" si="34"/>
        <v>6.1379999999999999</v>
      </c>
      <c r="AO20" s="30">
        <f t="shared" si="35"/>
        <v>6.133</v>
      </c>
      <c r="AP20" s="31">
        <v>6.1280000000000001</v>
      </c>
      <c r="AQ20" s="30">
        <f t="shared" si="36"/>
        <v>6.1098999999999997</v>
      </c>
      <c r="AR20" s="30">
        <f t="shared" si="37"/>
        <v>6.0918000000000001</v>
      </c>
      <c r="AS20" s="30">
        <f t="shared" si="38"/>
        <v>6.0736999999999997</v>
      </c>
      <c r="AT20" s="30">
        <f t="shared" si="39"/>
        <v>6.0556000000000001</v>
      </c>
      <c r="AU20" s="30">
        <f t="shared" si="40"/>
        <v>6.0375000000000005</v>
      </c>
      <c r="AV20" s="30">
        <f t="shared" si="41"/>
        <v>6.0194000000000001</v>
      </c>
      <c r="AW20" s="30">
        <f t="shared" si="42"/>
        <v>6.0013000000000005</v>
      </c>
      <c r="AX20" s="30">
        <f t="shared" si="43"/>
        <v>5.9832000000000001</v>
      </c>
      <c r="AY20" s="30">
        <f t="shared" si="44"/>
        <v>5.9651000000000005</v>
      </c>
      <c r="AZ20" s="31">
        <v>5.9470000000000001</v>
      </c>
      <c r="BA20" s="30">
        <f t="shared" si="45"/>
        <v>5.9170000000000007</v>
      </c>
      <c r="BB20" s="30">
        <f t="shared" si="46"/>
        <v>5.8870000000000005</v>
      </c>
      <c r="BC20" s="30">
        <f t="shared" si="47"/>
        <v>5.8570000000000011</v>
      </c>
      <c r="BD20" s="30">
        <f t="shared" si="48"/>
        <v>5.8270000000000017</v>
      </c>
      <c r="BE20" s="30">
        <f t="shared" si="49"/>
        <v>5.7970000000000015</v>
      </c>
      <c r="BF20" s="30">
        <f t="shared" si="50"/>
        <v>5.7670000000000021</v>
      </c>
      <c r="BG20" s="30">
        <f t="shared" si="51"/>
        <v>5.7369999999999992</v>
      </c>
      <c r="BH20" s="30">
        <f t="shared" si="52"/>
        <v>5.7069999999999999</v>
      </c>
      <c r="BI20" s="30">
        <f t="shared" si="53"/>
        <v>5.6769999999999996</v>
      </c>
      <c r="BJ20" s="31">
        <v>5.6470000000000002</v>
      </c>
      <c r="BK20" s="30">
        <f t="shared" si="54"/>
        <v>5.6131000000000002</v>
      </c>
      <c r="BL20" s="30">
        <f t="shared" si="55"/>
        <v>5.5792000000000002</v>
      </c>
      <c r="BM20" s="30">
        <f t="shared" si="56"/>
        <v>5.5453000000000001</v>
      </c>
      <c r="BN20" s="30">
        <f t="shared" si="57"/>
        <v>5.5114000000000001</v>
      </c>
      <c r="BO20" s="30">
        <f t="shared" si="58"/>
        <v>5.4775</v>
      </c>
      <c r="BP20" s="30">
        <f t="shared" si="59"/>
        <v>5.4436</v>
      </c>
      <c r="BQ20" s="30">
        <f t="shared" si="60"/>
        <v>5.4097</v>
      </c>
      <c r="BR20" s="30">
        <f t="shared" si="61"/>
        <v>5.3757999999999999</v>
      </c>
      <c r="BS20" s="30">
        <f t="shared" si="62"/>
        <v>5.3418999999999999</v>
      </c>
      <c r="BT20" s="31">
        <v>5.3079999999999998</v>
      </c>
      <c r="BU20" s="30">
        <f t="shared" si="63"/>
        <v>5.2372999999999994</v>
      </c>
      <c r="BV20" s="30">
        <f t="shared" si="64"/>
        <v>5.1665999999999999</v>
      </c>
      <c r="BW20" s="30">
        <f t="shared" si="65"/>
        <v>5.0959000000000003</v>
      </c>
      <c r="BX20" s="30">
        <f t="shared" si="66"/>
        <v>5.0251999999999999</v>
      </c>
      <c r="BY20" s="30">
        <f t="shared" si="67"/>
        <v>4.9544999999999995</v>
      </c>
      <c r="BZ20" s="30">
        <f t="shared" si="68"/>
        <v>4.8837999999999999</v>
      </c>
      <c r="CA20" s="30">
        <f t="shared" si="69"/>
        <v>4.8131000000000004</v>
      </c>
      <c r="CB20" s="30">
        <f t="shared" si="70"/>
        <v>4.7423999999999999</v>
      </c>
      <c r="CC20" s="30">
        <f t="shared" si="71"/>
        <v>4.6716999999999995</v>
      </c>
      <c r="CD20" s="31">
        <v>4.601</v>
      </c>
      <c r="CE20" s="30">
        <f t="shared" si="72"/>
        <v>4.4794</v>
      </c>
      <c r="CF20" s="30">
        <f t="shared" si="73"/>
        <v>4.3578000000000001</v>
      </c>
      <c r="CG20" s="30">
        <f t="shared" si="74"/>
        <v>4.2362000000000002</v>
      </c>
      <c r="CH20" s="30">
        <f t="shared" si="75"/>
        <v>4.1146000000000003</v>
      </c>
      <c r="CI20" s="31">
        <v>3.9929999999999999</v>
      </c>
    </row>
    <row r="21" spans="1:87" ht="15.75" thickBot="1" x14ac:dyDescent="0.3">
      <c r="A21" s="27">
        <v>20.5</v>
      </c>
      <c r="B21" s="30">
        <f>((A21-A20)/(A26-A20))*(B26-B20)+B20</f>
        <v>5.8896666666666668</v>
      </c>
      <c r="C21" s="30">
        <f t="shared" si="0"/>
        <v>5.9146166666666664</v>
      </c>
      <c r="D21" s="30">
        <f t="shared" si="1"/>
        <v>5.9395666666666669</v>
      </c>
      <c r="E21" s="30">
        <f t="shared" si="2"/>
        <v>5.9645166666666665</v>
      </c>
      <c r="F21" s="30">
        <f t="shared" si="3"/>
        <v>5.9894666666666669</v>
      </c>
      <c r="G21" s="30">
        <f t="shared" si="4"/>
        <v>6.0144166666666665</v>
      </c>
      <c r="H21" s="30">
        <f t="shared" si="5"/>
        <v>6.039366666666667</v>
      </c>
      <c r="I21" s="30">
        <f t="shared" si="6"/>
        <v>6.0643166666666666</v>
      </c>
      <c r="J21" s="30">
        <f t="shared" si="7"/>
        <v>6.0892666666666662</v>
      </c>
      <c r="K21" s="30">
        <f t="shared" si="8"/>
        <v>6.1142166666666666</v>
      </c>
      <c r="L21" s="30">
        <f>(($A21-$A20)/($A26-$A20))*(L26-L20)+L20</f>
        <v>6.1391666666666662</v>
      </c>
      <c r="M21" s="30">
        <f t="shared" si="9"/>
        <v>6.1530499999999995</v>
      </c>
      <c r="N21" s="30">
        <f t="shared" si="10"/>
        <v>6.1669333333333327</v>
      </c>
      <c r="O21" s="30">
        <f t="shared" si="11"/>
        <v>6.1808166666666668</v>
      </c>
      <c r="P21" s="30">
        <f t="shared" si="12"/>
        <v>6.1947000000000001</v>
      </c>
      <c r="Q21" s="30">
        <f t="shared" si="13"/>
        <v>6.2085833333333333</v>
      </c>
      <c r="R21" s="30">
        <f t="shared" si="14"/>
        <v>6.2224666666666666</v>
      </c>
      <c r="S21" s="30">
        <f t="shared" si="15"/>
        <v>6.2363500000000007</v>
      </c>
      <c r="T21" s="30">
        <f t="shared" si="16"/>
        <v>6.250233333333334</v>
      </c>
      <c r="U21" s="30">
        <f t="shared" si="17"/>
        <v>6.2641166666666672</v>
      </c>
      <c r="V21" s="30">
        <f>(($A21-$A20)/($A26-$A20))*(V26-V20)+V20</f>
        <v>6.2780000000000005</v>
      </c>
      <c r="W21" s="30">
        <f t="shared" si="18"/>
        <v>6.2829500000000005</v>
      </c>
      <c r="X21" s="30">
        <f t="shared" si="19"/>
        <v>6.2879000000000005</v>
      </c>
      <c r="Y21" s="30">
        <f t="shared" si="20"/>
        <v>6.2928500000000005</v>
      </c>
      <c r="Z21" s="30">
        <f t="shared" si="21"/>
        <v>6.2978000000000005</v>
      </c>
      <c r="AA21" s="30">
        <f t="shared" si="22"/>
        <v>6.3027499999999996</v>
      </c>
      <c r="AB21" s="30">
        <f t="shared" si="23"/>
        <v>6.3076999999999996</v>
      </c>
      <c r="AC21" s="30">
        <f t="shared" si="24"/>
        <v>6.3126499999999997</v>
      </c>
      <c r="AD21" s="30">
        <f t="shared" si="25"/>
        <v>6.3175999999999997</v>
      </c>
      <c r="AE21" s="30">
        <f t="shared" si="26"/>
        <v>6.3225499999999997</v>
      </c>
      <c r="AF21" s="30">
        <f>(($A21-$A20)/($A26-$A20))*(AF26-AF20)+AF20</f>
        <v>6.3274999999999997</v>
      </c>
      <c r="AG21" s="30">
        <f t="shared" si="27"/>
        <v>6.3222499999999995</v>
      </c>
      <c r="AH21" s="30">
        <f t="shared" si="28"/>
        <v>6.3170000000000002</v>
      </c>
      <c r="AI21" s="30">
        <f t="shared" si="29"/>
        <v>6.31175</v>
      </c>
      <c r="AJ21" s="30">
        <f t="shared" si="30"/>
        <v>6.3064999999999998</v>
      </c>
      <c r="AK21" s="30">
        <f t="shared" si="31"/>
        <v>6.3012500000000005</v>
      </c>
      <c r="AL21" s="30">
        <f t="shared" si="32"/>
        <v>6.2960000000000003</v>
      </c>
      <c r="AM21" s="30">
        <f t="shared" si="33"/>
        <v>6.2907500000000001</v>
      </c>
      <c r="AN21" s="30">
        <f t="shared" si="34"/>
        <v>6.2854999999999999</v>
      </c>
      <c r="AO21" s="30">
        <f t="shared" si="35"/>
        <v>6.2802500000000006</v>
      </c>
      <c r="AP21" s="30">
        <f>(($A21-$A20)/($A26-$A20))*(AP26-AP20)+AP20</f>
        <v>6.2750000000000004</v>
      </c>
      <c r="AQ21" s="30">
        <f t="shared" si="36"/>
        <v>6.25725</v>
      </c>
      <c r="AR21" s="30">
        <f t="shared" si="37"/>
        <v>6.2395000000000005</v>
      </c>
      <c r="AS21" s="30">
        <f t="shared" si="38"/>
        <v>6.2217500000000001</v>
      </c>
      <c r="AT21" s="30">
        <f t="shared" si="39"/>
        <v>6.2040000000000006</v>
      </c>
      <c r="AU21" s="30">
        <f t="shared" si="40"/>
        <v>6.1862500000000002</v>
      </c>
      <c r="AV21" s="30">
        <f t="shared" si="41"/>
        <v>6.1684999999999999</v>
      </c>
      <c r="AW21" s="30">
        <f t="shared" si="42"/>
        <v>6.1507500000000004</v>
      </c>
      <c r="AX21" s="30">
        <f t="shared" si="43"/>
        <v>6.133</v>
      </c>
      <c r="AY21" s="30">
        <f t="shared" si="44"/>
        <v>6.1152500000000005</v>
      </c>
      <c r="AZ21" s="30">
        <f>(($A21-$A20)/($A26-$A20))*(AZ26-AZ20)+AZ20</f>
        <v>6.0975000000000001</v>
      </c>
      <c r="BA21" s="30">
        <f t="shared" si="45"/>
        <v>6.0668333333333342</v>
      </c>
      <c r="BB21" s="30">
        <f t="shared" si="46"/>
        <v>6.0361666666666673</v>
      </c>
      <c r="BC21" s="30">
        <f t="shared" si="47"/>
        <v>6.0055000000000014</v>
      </c>
      <c r="BD21" s="30">
        <f t="shared" si="48"/>
        <v>5.9748333333333346</v>
      </c>
      <c r="BE21" s="30">
        <f t="shared" si="49"/>
        <v>5.9441666666666686</v>
      </c>
      <c r="BF21" s="30">
        <f t="shared" si="50"/>
        <v>5.9135000000000018</v>
      </c>
      <c r="BG21" s="30">
        <f t="shared" si="51"/>
        <v>5.8828333333333322</v>
      </c>
      <c r="BH21" s="30">
        <f t="shared" si="52"/>
        <v>5.8521666666666663</v>
      </c>
      <c r="BI21" s="30">
        <f t="shared" si="53"/>
        <v>5.8214999999999995</v>
      </c>
      <c r="BJ21" s="30">
        <f>(($A21-$A20)/($A26-$A20))*(BJ26-BJ20)+BJ20</f>
        <v>5.7908333333333335</v>
      </c>
      <c r="BK21" s="30">
        <f t="shared" si="54"/>
        <v>5.7560666666666664</v>
      </c>
      <c r="BL21" s="30">
        <f t="shared" si="55"/>
        <v>5.7213000000000003</v>
      </c>
      <c r="BM21" s="30">
        <f t="shared" si="56"/>
        <v>5.6865333333333332</v>
      </c>
      <c r="BN21" s="30">
        <f t="shared" si="57"/>
        <v>5.651766666666667</v>
      </c>
      <c r="BO21" s="30">
        <f t="shared" si="58"/>
        <v>5.617</v>
      </c>
      <c r="BP21" s="30">
        <f t="shared" si="59"/>
        <v>5.5822333333333329</v>
      </c>
      <c r="BQ21" s="30">
        <f t="shared" si="60"/>
        <v>5.5474666666666668</v>
      </c>
      <c r="BR21" s="30">
        <f t="shared" si="61"/>
        <v>5.5126999999999997</v>
      </c>
      <c r="BS21" s="30">
        <f t="shared" si="62"/>
        <v>5.4779333333333335</v>
      </c>
      <c r="BT21" s="30">
        <f>(($A21-$A20)/($A26-$A20))*(BT26-BT20)+BT20</f>
        <v>5.4431666666666665</v>
      </c>
      <c r="BU21" s="30">
        <f t="shared" si="63"/>
        <v>5.3714999999999993</v>
      </c>
      <c r="BV21" s="30">
        <f t="shared" si="64"/>
        <v>5.299833333333333</v>
      </c>
      <c r="BW21" s="30">
        <f t="shared" si="65"/>
        <v>5.2281666666666666</v>
      </c>
      <c r="BX21" s="30">
        <f t="shared" si="66"/>
        <v>5.1564999999999994</v>
      </c>
      <c r="BY21" s="30">
        <f t="shared" si="67"/>
        <v>5.0848333333333331</v>
      </c>
      <c r="BZ21" s="30">
        <f t="shared" si="68"/>
        <v>5.0131666666666668</v>
      </c>
      <c r="CA21" s="30">
        <f t="shared" si="69"/>
        <v>4.9414999999999996</v>
      </c>
      <c r="CB21" s="30">
        <f t="shared" si="70"/>
        <v>4.8698333333333332</v>
      </c>
      <c r="CC21" s="30">
        <f t="shared" si="71"/>
        <v>4.798166666666666</v>
      </c>
      <c r="CD21" s="30">
        <f>(($A21-$A20)/($A26-$A20))*(CD26-CD20)+CD20</f>
        <v>4.7264999999999997</v>
      </c>
      <c r="CE21" s="30">
        <f t="shared" si="72"/>
        <v>4.6021999999999998</v>
      </c>
      <c r="CF21" s="30">
        <f t="shared" si="73"/>
        <v>4.4778999999999991</v>
      </c>
      <c r="CG21" s="30">
        <f t="shared" si="74"/>
        <v>4.3536000000000001</v>
      </c>
      <c r="CH21" s="30">
        <f t="shared" si="75"/>
        <v>4.2292999999999994</v>
      </c>
      <c r="CI21" s="30">
        <f>(($A21-$A20)/($A26-$A20))*(CI26-CI20)+CI20</f>
        <v>4.1049999999999995</v>
      </c>
    </row>
    <row r="22" spans="1:87" ht="15.75" thickBot="1" x14ac:dyDescent="0.3">
      <c r="A22" s="27">
        <v>20</v>
      </c>
      <c r="B22" s="30">
        <f>((A22-A20)/(A26-A20))*(B26-B20)+B20</f>
        <v>6.0053333333333336</v>
      </c>
      <c r="C22" s="30">
        <f t="shared" si="0"/>
        <v>6.0308333333333337</v>
      </c>
      <c r="D22" s="30">
        <f t="shared" si="1"/>
        <v>6.0563333333333338</v>
      </c>
      <c r="E22" s="30">
        <f t="shared" si="2"/>
        <v>6.0818333333333339</v>
      </c>
      <c r="F22" s="30">
        <f t="shared" si="3"/>
        <v>6.1073333333333339</v>
      </c>
      <c r="G22" s="30">
        <f t="shared" si="4"/>
        <v>6.132833333333334</v>
      </c>
      <c r="H22" s="30">
        <f t="shared" si="5"/>
        <v>6.1583333333333341</v>
      </c>
      <c r="I22" s="30">
        <f t="shared" si="6"/>
        <v>6.1838333333333333</v>
      </c>
      <c r="J22" s="30">
        <f t="shared" si="7"/>
        <v>6.2093333333333334</v>
      </c>
      <c r="K22" s="30">
        <f t="shared" si="8"/>
        <v>6.2348333333333334</v>
      </c>
      <c r="L22" s="30">
        <f>(($A22-$A20)/($A26-$A20))*(L26-L20)+L20</f>
        <v>6.2603333333333335</v>
      </c>
      <c r="M22" s="30">
        <f t="shared" si="9"/>
        <v>6.2757000000000005</v>
      </c>
      <c r="N22" s="30">
        <f t="shared" si="10"/>
        <v>6.2910666666666666</v>
      </c>
      <c r="O22" s="30">
        <f t="shared" si="11"/>
        <v>6.3064333333333336</v>
      </c>
      <c r="P22" s="30">
        <f t="shared" si="12"/>
        <v>6.3218000000000005</v>
      </c>
      <c r="Q22" s="30">
        <f t="shared" si="13"/>
        <v>6.3371666666666675</v>
      </c>
      <c r="R22" s="30">
        <f t="shared" si="14"/>
        <v>6.3525333333333336</v>
      </c>
      <c r="S22" s="30">
        <f t="shared" si="15"/>
        <v>6.3679000000000006</v>
      </c>
      <c r="T22" s="30">
        <f t="shared" si="16"/>
        <v>6.3832666666666675</v>
      </c>
      <c r="U22" s="30">
        <f t="shared" si="17"/>
        <v>6.3986333333333336</v>
      </c>
      <c r="V22" s="30">
        <f>(($A22-$A20)/($A26-$A20))*(V26-V20)+V20</f>
        <v>6.4140000000000006</v>
      </c>
      <c r="W22" s="30">
        <f t="shared" si="18"/>
        <v>6.420300000000001</v>
      </c>
      <c r="X22" s="30">
        <f t="shared" si="19"/>
        <v>6.4266000000000005</v>
      </c>
      <c r="Y22" s="30">
        <f t="shared" si="20"/>
        <v>6.4329000000000001</v>
      </c>
      <c r="Z22" s="30">
        <f t="shared" si="21"/>
        <v>6.4392000000000005</v>
      </c>
      <c r="AA22" s="30">
        <f t="shared" si="22"/>
        <v>6.4455000000000009</v>
      </c>
      <c r="AB22" s="30">
        <f t="shared" si="23"/>
        <v>6.4518000000000004</v>
      </c>
      <c r="AC22" s="30">
        <f t="shared" si="24"/>
        <v>6.4581</v>
      </c>
      <c r="AD22" s="30">
        <f t="shared" si="25"/>
        <v>6.4644000000000004</v>
      </c>
      <c r="AE22" s="30">
        <f t="shared" si="26"/>
        <v>6.4707000000000008</v>
      </c>
      <c r="AF22" s="30">
        <f>(($A22-$A20)/($A26-$A20))*(AF26-AF20)+AF20</f>
        <v>6.4770000000000003</v>
      </c>
      <c r="AG22" s="30">
        <f t="shared" si="27"/>
        <v>6.4714999999999998</v>
      </c>
      <c r="AH22" s="30">
        <f t="shared" si="28"/>
        <v>6.4660000000000002</v>
      </c>
      <c r="AI22" s="30">
        <f t="shared" si="29"/>
        <v>6.4605000000000006</v>
      </c>
      <c r="AJ22" s="30">
        <f t="shared" si="30"/>
        <v>6.4550000000000001</v>
      </c>
      <c r="AK22" s="30">
        <f t="shared" si="31"/>
        <v>6.4495000000000005</v>
      </c>
      <c r="AL22" s="30">
        <f t="shared" si="32"/>
        <v>6.444</v>
      </c>
      <c r="AM22" s="30">
        <f t="shared" si="33"/>
        <v>6.4385000000000003</v>
      </c>
      <c r="AN22" s="30">
        <f t="shared" si="34"/>
        <v>6.4329999999999998</v>
      </c>
      <c r="AO22" s="30">
        <f t="shared" si="35"/>
        <v>6.4275000000000002</v>
      </c>
      <c r="AP22" s="30">
        <f>(($A22-$A20)/($A26-$A20))*(AP26-AP20)+AP20</f>
        <v>6.4219999999999997</v>
      </c>
      <c r="AQ22" s="30">
        <f t="shared" si="36"/>
        <v>6.4045999999999994</v>
      </c>
      <c r="AR22" s="30">
        <f t="shared" si="37"/>
        <v>6.3872</v>
      </c>
      <c r="AS22" s="30">
        <f t="shared" si="38"/>
        <v>6.3697999999999997</v>
      </c>
      <c r="AT22" s="30">
        <f t="shared" si="39"/>
        <v>6.3524000000000003</v>
      </c>
      <c r="AU22" s="30">
        <f t="shared" si="40"/>
        <v>6.335</v>
      </c>
      <c r="AV22" s="30">
        <f t="shared" si="41"/>
        <v>6.3175999999999997</v>
      </c>
      <c r="AW22" s="30">
        <f t="shared" si="42"/>
        <v>6.3002000000000002</v>
      </c>
      <c r="AX22" s="30">
        <f t="shared" si="43"/>
        <v>6.2827999999999999</v>
      </c>
      <c r="AY22" s="30">
        <f t="shared" si="44"/>
        <v>6.2654000000000005</v>
      </c>
      <c r="AZ22" s="30">
        <f>(($A22-$A20)/($A26-$A20))*(AZ26-AZ20)+AZ20</f>
        <v>6.2480000000000002</v>
      </c>
      <c r="BA22" s="30">
        <f t="shared" si="45"/>
        <v>6.2166666666666668</v>
      </c>
      <c r="BB22" s="30">
        <f t="shared" si="46"/>
        <v>6.1853333333333342</v>
      </c>
      <c r="BC22" s="30">
        <f t="shared" si="47"/>
        <v>6.1540000000000008</v>
      </c>
      <c r="BD22" s="30">
        <f t="shared" si="48"/>
        <v>6.1226666666666683</v>
      </c>
      <c r="BE22" s="30">
        <f t="shared" si="49"/>
        <v>6.0913333333333348</v>
      </c>
      <c r="BF22" s="30">
        <f t="shared" si="50"/>
        <v>6.0600000000000023</v>
      </c>
      <c r="BG22" s="30">
        <f t="shared" si="51"/>
        <v>6.0286666666666662</v>
      </c>
      <c r="BH22" s="30">
        <f t="shared" si="52"/>
        <v>5.9973333333333327</v>
      </c>
      <c r="BI22" s="30">
        <f t="shared" si="53"/>
        <v>5.9659999999999993</v>
      </c>
      <c r="BJ22" s="30">
        <f>(($A22-$A20)/($A26-$A20))*(BJ26-BJ20)+BJ20</f>
        <v>5.9346666666666668</v>
      </c>
      <c r="BK22" s="30">
        <f t="shared" si="54"/>
        <v>5.8990333333333336</v>
      </c>
      <c r="BL22" s="30">
        <f t="shared" si="55"/>
        <v>5.8634000000000004</v>
      </c>
      <c r="BM22" s="30">
        <f t="shared" si="56"/>
        <v>5.8277666666666663</v>
      </c>
      <c r="BN22" s="30">
        <f t="shared" si="57"/>
        <v>5.7921333333333331</v>
      </c>
      <c r="BO22" s="30">
        <f t="shared" si="58"/>
        <v>5.7565</v>
      </c>
      <c r="BP22" s="30">
        <f t="shared" si="59"/>
        <v>5.7208666666666668</v>
      </c>
      <c r="BQ22" s="30">
        <f t="shared" si="60"/>
        <v>5.6852333333333336</v>
      </c>
      <c r="BR22" s="30">
        <f t="shared" si="61"/>
        <v>5.6495999999999995</v>
      </c>
      <c r="BS22" s="30">
        <f t="shared" si="62"/>
        <v>5.6139666666666663</v>
      </c>
      <c r="BT22" s="30">
        <f>(($A22-$A20)/($A26-$A20))*(BT26-BT20)+BT20</f>
        <v>5.5783333333333331</v>
      </c>
      <c r="BU22" s="30">
        <f t="shared" si="63"/>
        <v>5.5057</v>
      </c>
      <c r="BV22" s="30">
        <f t="shared" si="64"/>
        <v>5.4330666666666669</v>
      </c>
      <c r="BW22" s="30">
        <f t="shared" si="65"/>
        <v>5.3604333333333338</v>
      </c>
      <c r="BX22" s="30">
        <f t="shared" si="66"/>
        <v>5.2877999999999998</v>
      </c>
      <c r="BY22" s="30">
        <f t="shared" si="67"/>
        <v>5.2151666666666667</v>
      </c>
      <c r="BZ22" s="30">
        <f t="shared" si="68"/>
        <v>5.1425333333333336</v>
      </c>
      <c r="CA22" s="30">
        <f t="shared" si="69"/>
        <v>5.0699000000000005</v>
      </c>
      <c r="CB22" s="30">
        <f t="shared" si="70"/>
        <v>4.9972666666666665</v>
      </c>
      <c r="CC22" s="30">
        <f t="shared" si="71"/>
        <v>4.9246333333333334</v>
      </c>
      <c r="CD22" s="30">
        <f>(($A22-$A20)/($A26-$A20))*(CD26-CD20)+CD20</f>
        <v>4.8520000000000003</v>
      </c>
      <c r="CE22" s="30">
        <f t="shared" si="72"/>
        <v>4.7249999999999996</v>
      </c>
      <c r="CF22" s="30">
        <f t="shared" si="73"/>
        <v>4.5979999999999999</v>
      </c>
      <c r="CG22" s="30">
        <f t="shared" si="74"/>
        <v>4.4710000000000001</v>
      </c>
      <c r="CH22" s="30">
        <f t="shared" si="75"/>
        <v>4.3439999999999994</v>
      </c>
      <c r="CI22" s="30">
        <f>(($A22-$A20)/($A26-$A20))*(CI26-CI20)+CI20</f>
        <v>4.2169999999999996</v>
      </c>
    </row>
    <row r="23" spans="1:87" ht="15.75" thickBot="1" x14ac:dyDescent="0.3">
      <c r="A23" s="27">
        <v>19.5</v>
      </c>
      <c r="B23" s="30">
        <f>((A23-A20)/(A26-A20))*(B26-B20)+B20</f>
        <v>6.1210000000000004</v>
      </c>
      <c r="C23" s="30">
        <f t="shared" si="0"/>
        <v>6.1470500000000001</v>
      </c>
      <c r="D23" s="30">
        <f t="shared" si="1"/>
        <v>6.1731000000000007</v>
      </c>
      <c r="E23" s="30">
        <f t="shared" si="2"/>
        <v>6.1991500000000004</v>
      </c>
      <c r="F23" s="30">
        <f t="shared" si="3"/>
        <v>6.2252000000000001</v>
      </c>
      <c r="G23" s="30">
        <f t="shared" si="4"/>
        <v>6.2512500000000006</v>
      </c>
      <c r="H23" s="30">
        <f t="shared" si="5"/>
        <v>6.2773000000000003</v>
      </c>
      <c r="I23" s="30">
        <f t="shared" si="6"/>
        <v>6.30335</v>
      </c>
      <c r="J23" s="30">
        <f t="shared" si="7"/>
        <v>6.3293999999999997</v>
      </c>
      <c r="K23" s="30">
        <f t="shared" si="8"/>
        <v>6.3554500000000003</v>
      </c>
      <c r="L23" s="30">
        <f>(($A23-$A20)/($A26-$A20))*(L26-L20)+L20</f>
        <v>6.3815</v>
      </c>
      <c r="M23" s="30">
        <f t="shared" si="9"/>
        <v>6.3983499999999998</v>
      </c>
      <c r="N23" s="30">
        <f t="shared" si="10"/>
        <v>6.4152000000000005</v>
      </c>
      <c r="O23" s="30">
        <f t="shared" si="11"/>
        <v>6.4320500000000003</v>
      </c>
      <c r="P23" s="30">
        <f t="shared" si="12"/>
        <v>6.4489000000000001</v>
      </c>
      <c r="Q23" s="30">
        <f t="shared" si="13"/>
        <v>6.4657500000000008</v>
      </c>
      <c r="R23" s="30">
        <f t="shared" si="14"/>
        <v>6.4826000000000006</v>
      </c>
      <c r="S23" s="30">
        <f t="shared" si="15"/>
        <v>6.4994500000000004</v>
      </c>
      <c r="T23" s="30">
        <f t="shared" si="16"/>
        <v>6.5163000000000011</v>
      </c>
      <c r="U23" s="30">
        <f t="shared" si="17"/>
        <v>6.5331500000000009</v>
      </c>
      <c r="V23" s="30">
        <f>(($A23-$A20)/($A26-$A20))*(V26-V20)+V20</f>
        <v>6.5500000000000007</v>
      </c>
      <c r="W23" s="30">
        <f t="shared" si="18"/>
        <v>6.5576500000000006</v>
      </c>
      <c r="X23" s="30">
        <f t="shared" si="19"/>
        <v>6.5653000000000006</v>
      </c>
      <c r="Y23" s="30">
        <f t="shared" si="20"/>
        <v>6.5729500000000005</v>
      </c>
      <c r="Z23" s="30">
        <f t="shared" si="21"/>
        <v>6.5806000000000004</v>
      </c>
      <c r="AA23" s="30">
        <f t="shared" si="22"/>
        <v>6.5882500000000004</v>
      </c>
      <c r="AB23" s="30">
        <f t="shared" si="23"/>
        <v>6.5959000000000003</v>
      </c>
      <c r="AC23" s="30">
        <f t="shared" si="24"/>
        <v>6.6035500000000003</v>
      </c>
      <c r="AD23" s="30">
        <f t="shared" si="25"/>
        <v>6.6112000000000002</v>
      </c>
      <c r="AE23" s="30">
        <f t="shared" si="26"/>
        <v>6.6188500000000001</v>
      </c>
      <c r="AF23" s="30">
        <f>(($A23-$A20)/($A26-$A20))*(AF26-AF20)+AF20</f>
        <v>6.6265000000000001</v>
      </c>
      <c r="AG23" s="30">
        <f t="shared" si="27"/>
        <v>6.6207500000000001</v>
      </c>
      <c r="AH23" s="30">
        <f t="shared" si="28"/>
        <v>6.6150000000000002</v>
      </c>
      <c r="AI23" s="30">
        <f t="shared" si="29"/>
        <v>6.6092500000000003</v>
      </c>
      <c r="AJ23" s="30">
        <f t="shared" si="30"/>
        <v>6.6035000000000004</v>
      </c>
      <c r="AK23" s="30">
        <f t="shared" si="31"/>
        <v>6.5977500000000004</v>
      </c>
      <c r="AL23" s="30">
        <f t="shared" si="32"/>
        <v>6.5919999999999996</v>
      </c>
      <c r="AM23" s="30">
        <f t="shared" si="33"/>
        <v>6.5862499999999997</v>
      </c>
      <c r="AN23" s="30">
        <f t="shared" si="34"/>
        <v>6.5804999999999998</v>
      </c>
      <c r="AO23" s="30">
        <f t="shared" si="35"/>
        <v>6.5747499999999999</v>
      </c>
      <c r="AP23" s="30">
        <f>(($A23-$A20)/($A26-$A20))*(AP26-AP20)+AP20</f>
        <v>6.569</v>
      </c>
      <c r="AQ23" s="30">
        <f t="shared" si="36"/>
        <v>6.5519499999999997</v>
      </c>
      <c r="AR23" s="30">
        <f t="shared" si="37"/>
        <v>6.5349000000000004</v>
      </c>
      <c r="AS23" s="30">
        <f t="shared" si="38"/>
        <v>6.5178500000000001</v>
      </c>
      <c r="AT23" s="30">
        <f t="shared" si="39"/>
        <v>6.5007999999999999</v>
      </c>
      <c r="AU23" s="30">
        <f t="shared" si="40"/>
        <v>6.4837500000000006</v>
      </c>
      <c r="AV23" s="30">
        <f t="shared" si="41"/>
        <v>6.4667000000000003</v>
      </c>
      <c r="AW23" s="30">
        <f t="shared" si="42"/>
        <v>6.4496500000000001</v>
      </c>
      <c r="AX23" s="30">
        <f t="shared" si="43"/>
        <v>6.4325999999999999</v>
      </c>
      <c r="AY23" s="30">
        <f t="shared" si="44"/>
        <v>6.4155500000000005</v>
      </c>
      <c r="AZ23" s="30">
        <f>(($A23-$A20)/($A26-$A20))*(AZ26-AZ20)+AZ20</f>
        <v>6.3985000000000003</v>
      </c>
      <c r="BA23" s="30">
        <f t="shared" si="45"/>
        <v>6.3665000000000003</v>
      </c>
      <c r="BB23" s="30">
        <f t="shared" si="46"/>
        <v>6.3345000000000011</v>
      </c>
      <c r="BC23" s="30">
        <f t="shared" si="47"/>
        <v>6.3025000000000011</v>
      </c>
      <c r="BD23" s="30">
        <f t="shared" si="48"/>
        <v>6.2705000000000011</v>
      </c>
      <c r="BE23" s="30">
        <f t="shared" si="49"/>
        <v>6.2385000000000019</v>
      </c>
      <c r="BF23" s="30">
        <f t="shared" si="50"/>
        <v>6.2065000000000019</v>
      </c>
      <c r="BG23" s="30">
        <f t="shared" si="51"/>
        <v>6.1744999999999992</v>
      </c>
      <c r="BH23" s="30">
        <f t="shared" si="52"/>
        <v>6.1424999999999992</v>
      </c>
      <c r="BI23" s="30">
        <f t="shared" si="53"/>
        <v>6.1105</v>
      </c>
      <c r="BJ23" s="30">
        <f>(($A23-$A20)/($A26-$A20))*(BJ26-BJ20)+BJ20</f>
        <v>6.0785</v>
      </c>
      <c r="BK23" s="30">
        <f t="shared" si="54"/>
        <v>6.0419999999999998</v>
      </c>
      <c r="BL23" s="30">
        <f t="shared" si="55"/>
        <v>6.0054999999999996</v>
      </c>
      <c r="BM23" s="30">
        <f t="shared" si="56"/>
        <v>5.9690000000000003</v>
      </c>
      <c r="BN23" s="30">
        <f t="shared" si="57"/>
        <v>5.9325000000000001</v>
      </c>
      <c r="BO23" s="30">
        <f t="shared" si="58"/>
        <v>5.8959999999999999</v>
      </c>
      <c r="BP23" s="30">
        <f t="shared" si="59"/>
        <v>5.8594999999999997</v>
      </c>
      <c r="BQ23" s="30">
        <f t="shared" si="60"/>
        <v>5.8229999999999995</v>
      </c>
      <c r="BR23" s="30">
        <f t="shared" si="61"/>
        <v>5.7865000000000002</v>
      </c>
      <c r="BS23" s="30">
        <f t="shared" si="62"/>
        <v>5.75</v>
      </c>
      <c r="BT23" s="30">
        <f>(($A23-$A20)/($A26-$A20))*(BT26-BT20)+BT20</f>
        <v>5.7134999999999998</v>
      </c>
      <c r="BU23" s="30">
        <f t="shared" si="63"/>
        <v>5.6398999999999999</v>
      </c>
      <c r="BV23" s="30">
        <f t="shared" si="64"/>
        <v>5.5663</v>
      </c>
      <c r="BW23" s="30">
        <f t="shared" si="65"/>
        <v>5.4927000000000001</v>
      </c>
      <c r="BX23" s="30">
        <f t="shared" si="66"/>
        <v>5.4191000000000003</v>
      </c>
      <c r="BY23" s="30">
        <f t="shared" si="67"/>
        <v>5.3454999999999995</v>
      </c>
      <c r="BZ23" s="30">
        <f t="shared" si="68"/>
        <v>5.2718999999999996</v>
      </c>
      <c r="CA23" s="30">
        <f t="shared" si="69"/>
        <v>5.1982999999999997</v>
      </c>
      <c r="CB23" s="30">
        <f t="shared" si="70"/>
        <v>5.1246999999999998</v>
      </c>
      <c r="CC23" s="30">
        <f t="shared" si="71"/>
        <v>5.0510999999999999</v>
      </c>
      <c r="CD23" s="30">
        <f>(($A23-$A20)/($A26-$A20))*(CD26-CD20)+CD20</f>
        <v>4.9775</v>
      </c>
      <c r="CE23" s="30">
        <f t="shared" si="72"/>
        <v>4.8477999999999994</v>
      </c>
      <c r="CF23" s="30">
        <f t="shared" si="73"/>
        <v>4.7180999999999997</v>
      </c>
      <c r="CG23" s="30">
        <f t="shared" si="74"/>
        <v>4.5884</v>
      </c>
      <c r="CH23" s="30">
        <f t="shared" si="75"/>
        <v>4.4587000000000003</v>
      </c>
      <c r="CI23" s="30">
        <f>(($A23-$A20)/($A26-$A20))*(CI26-CI20)+CI20</f>
        <v>4.3289999999999997</v>
      </c>
    </row>
    <row r="24" spans="1:87" ht="15.75" thickBot="1" x14ac:dyDescent="0.3">
      <c r="A24" s="27">
        <v>19</v>
      </c>
      <c r="B24" s="30">
        <f>((A24-A20)/(A26-A20))*(B26-B20)+B20</f>
        <v>6.2366666666666664</v>
      </c>
      <c r="C24" s="30">
        <f t="shared" si="0"/>
        <v>6.2632666666666665</v>
      </c>
      <c r="D24" s="30">
        <f t="shared" si="1"/>
        <v>6.2898666666666667</v>
      </c>
      <c r="E24" s="30">
        <f t="shared" si="2"/>
        <v>6.3164666666666669</v>
      </c>
      <c r="F24" s="30">
        <f t="shared" si="3"/>
        <v>6.3430666666666662</v>
      </c>
      <c r="G24" s="30">
        <f t="shared" si="4"/>
        <v>6.3696666666666664</v>
      </c>
      <c r="H24" s="30">
        <f t="shared" si="5"/>
        <v>6.3962666666666665</v>
      </c>
      <c r="I24" s="30">
        <f t="shared" si="6"/>
        <v>6.4228666666666658</v>
      </c>
      <c r="J24" s="30">
        <f t="shared" si="7"/>
        <v>6.449466666666666</v>
      </c>
      <c r="K24" s="30">
        <f t="shared" si="8"/>
        <v>6.4760666666666662</v>
      </c>
      <c r="L24" s="30">
        <f>(($A24-$A20)/($A26-$A20))*(L26-L20)+L20</f>
        <v>6.5026666666666664</v>
      </c>
      <c r="M24" s="30">
        <f t="shared" si="9"/>
        <v>6.5209999999999999</v>
      </c>
      <c r="N24" s="30">
        <f t="shared" si="10"/>
        <v>6.5393333333333334</v>
      </c>
      <c r="O24" s="30">
        <f t="shared" si="11"/>
        <v>6.5576666666666661</v>
      </c>
      <c r="P24" s="30">
        <f t="shared" si="12"/>
        <v>6.5759999999999996</v>
      </c>
      <c r="Q24" s="30">
        <f t="shared" si="13"/>
        <v>6.5943333333333332</v>
      </c>
      <c r="R24" s="30">
        <f t="shared" si="14"/>
        <v>6.6126666666666667</v>
      </c>
      <c r="S24" s="30">
        <f t="shared" si="15"/>
        <v>6.6310000000000002</v>
      </c>
      <c r="T24" s="30">
        <f t="shared" si="16"/>
        <v>6.6493333333333338</v>
      </c>
      <c r="U24" s="30">
        <f t="shared" si="17"/>
        <v>6.6676666666666664</v>
      </c>
      <c r="V24" s="30">
        <f>(($A24-$A20)/($A26-$A20))*(V26-V20)+V20</f>
        <v>6.6859999999999999</v>
      </c>
      <c r="W24" s="30">
        <f t="shared" si="18"/>
        <v>6.6950000000000003</v>
      </c>
      <c r="X24" s="30">
        <f t="shared" si="19"/>
        <v>6.7039999999999997</v>
      </c>
      <c r="Y24" s="30">
        <f t="shared" si="20"/>
        <v>6.7130000000000001</v>
      </c>
      <c r="Z24" s="30">
        <f t="shared" si="21"/>
        <v>6.7219999999999995</v>
      </c>
      <c r="AA24" s="30">
        <f t="shared" si="22"/>
        <v>6.7309999999999999</v>
      </c>
      <c r="AB24" s="30">
        <f t="shared" si="23"/>
        <v>6.74</v>
      </c>
      <c r="AC24" s="30">
        <f t="shared" si="24"/>
        <v>6.7489999999999997</v>
      </c>
      <c r="AD24" s="30">
        <f t="shared" si="25"/>
        <v>6.758</v>
      </c>
      <c r="AE24" s="30">
        <f t="shared" si="26"/>
        <v>6.7669999999999995</v>
      </c>
      <c r="AF24" s="30">
        <f>(($A24-$A20)/($A26-$A20))*(AF26-AF20)+AF20</f>
        <v>6.7759999999999998</v>
      </c>
      <c r="AG24" s="30">
        <f t="shared" si="27"/>
        <v>6.77</v>
      </c>
      <c r="AH24" s="30">
        <f t="shared" si="28"/>
        <v>6.7640000000000002</v>
      </c>
      <c r="AI24" s="30">
        <f t="shared" si="29"/>
        <v>6.758</v>
      </c>
      <c r="AJ24" s="30">
        <f t="shared" si="30"/>
        <v>6.7519999999999998</v>
      </c>
      <c r="AK24" s="30">
        <f t="shared" si="31"/>
        <v>6.7460000000000004</v>
      </c>
      <c r="AL24" s="30">
        <f t="shared" si="32"/>
        <v>6.74</v>
      </c>
      <c r="AM24" s="30">
        <f t="shared" si="33"/>
        <v>6.734</v>
      </c>
      <c r="AN24" s="30">
        <f t="shared" si="34"/>
        <v>6.7279999999999998</v>
      </c>
      <c r="AO24" s="30">
        <f t="shared" si="35"/>
        <v>6.7220000000000004</v>
      </c>
      <c r="AP24" s="30">
        <f>(($A24-$A20)/($A26-$A20))*(AP26-AP20)+AP20</f>
        <v>6.7160000000000002</v>
      </c>
      <c r="AQ24" s="30">
        <f t="shared" si="36"/>
        <v>6.6993</v>
      </c>
      <c r="AR24" s="30">
        <f t="shared" si="37"/>
        <v>6.6825999999999999</v>
      </c>
      <c r="AS24" s="30">
        <f t="shared" si="38"/>
        <v>6.6658999999999997</v>
      </c>
      <c r="AT24" s="30">
        <f t="shared" si="39"/>
        <v>6.6492000000000004</v>
      </c>
      <c r="AU24" s="30">
        <f t="shared" si="40"/>
        <v>6.6325000000000003</v>
      </c>
      <c r="AV24" s="30">
        <f t="shared" si="41"/>
        <v>6.6158000000000001</v>
      </c>
      <c r="AW24" s="30">
        <f t="shared" si="42"/>
        <v>6.5991</v>
      </c>
      <c r="AX24" s="30">
        <f t="shared" si="43"/>
        <v>6.5823999999999998</v>
      </c>
      <c r="AY24" s="30">
        <f t="shared" si="44"/>
        <v>6.5656999999999996</v>
      </c>
      <c r="AZ24" s="30">
        <f>(($A24-$A20)/($A26-$A20))*(AZ26-AZ20)+AZ20</f>
        <v>6.5489999999999995</v>
      </c>
      <c r="BA24" s="30">
        <f t="shared" si="45"/>
        <v>6.5163333333333329</v>
      </c>
      <c r="BB24" s="30">
        <f t="shared" si="46"/>
        <v>6.4836666666666671</v>
      </c>
      <c r="BC24" s="30">
        <f t="shared" si="47"/>
        <v>6.4510000000000005</v>
      </c>
      <c r="BD24" s="30">
        <f t="shared" si="48"/>
        <v>6.4183333333333348</v>
      </c>
      <c r="BE24" s="30">
        <f t="shared" si="49"/>
        <v>6.3856666666666682</v>
      </c>
      <c r="BF24" s="30">
        <f t="shared" si="50"/>
        <v>6.3530000000000015</v>
      </c>
      <c r="BG24" s="30">
        <f t="shared" si="51"/>
        <v>6.3203333333333322</v>
      </c>
      <c r="BH24" s="30">
        <f t="shared" si="52"/>
        <v>6.2876666666666656</v>
      </c>
      <c r="BI24" s="30">
        <f t="shared" si="53"/>
        <v>6.254999999999999</v>
      </c>
      <c r="BJ24" s="30">
        <f>(($A24-$A20)/($A26-$A20))*(BJ26-BJ20)+BJ20</f>
        <v>6.2223333333333333</v>
      </c>
      <c r="BK24" s="30">
        <f t="shared" si="54"/>
        <v>6.1849666666666669</v>
      </c>
      <c r="BL24" s="30">
        <f t="shared" si="55"/>
        <v>6.1475999999999997</v>
      </c>
      <c r="BM24" s="30">
        <f t="shared" si="56"/>
        <v>6.1102333333333334</v>
      </c>
      <c r="BN24" s="30">
        <f t="shared" si="57"/>
        <v>6.0728666666666662</v>
      </c>
      <c r="BO24" s="30">
        <f t="shared" si="58"/>
        <v>6.0354999999999999</v>
      </c>
      <c r="BP24" s="30">
        <f t="shared" si="59"/>
        <v>5.9981333333333335</v>
      </c>
      <c r="BQ24" s="30">
        <f t="shared" si="60"/>
        <v>5.9607666666666663</v>
      </c>
      <c r="BR24" s="30">
        <f t="shared" si="61"/>
        <v>5.9234</v>
      </c>
      <c r="BS24" s="30">
        <f t="shared" si="62"/>
        <v>5.8860333333333328</v>
      </c>
      <c r="BT24" s="30">
        <f>(($A24-$A20)/($A26-$A20))*(BT26-BT20)+BT20</f>
        <v>5.8486666666666665</v>
      </c>
      <c r="BU24" s="30">
        <f t="shared" si="63"/>
        <v>5.7740999999999998</v>
      </c>
      <c r="BV24" s="30">
        <f t="shared" si="64"/>
        <v>5.6995333333333331</v>
      </c>
      <c r="BW24" s="30">
        <f t="shared" si="65"/>
        <v>5.6249666666666664</v>
      </c>
      <c r="BX24" s="30">
        <f t="shared" si="66"/>
        <v>5.5503999999999998</v>
      </c>
      <c r="BY24" s="30">
        <f t="shared" si="67"/>
        <v>5.4758333333333331</v>
      </c>
      <c r="BZ24" s="30">
        <f t="shared" si="68"/>
        <v>5.4012666666666664</v>
      </c>
      <c r="CA24" s="30">
        <f t="shared" si="69"/>
        <v>5.3266999999999998</v>
      </c>
      <c r="CB24" s="30">
        <f t="shared" si="70"/>
        <v>5.2521333333333331</v>
      </c>
      <c r="CC24" s="30">
        <f t="shared" si="71"/>
        <v>5.1775666666666664</v>
      </c>
      <c r="CD24" s="30">
        <f>(($A24-$A20)/($A26-$A20))*(CD26-CD20)+CD20</f>
        <v>5.1029999999999998</v>
      </c>
      <c r="CE24" s="30">
        <f t="shared" si="72"/>
        <v>4.9705999999999992</v>
      </c>
      <c r="CF24" s="30">
        <f t="shared" si="73"/>
        <v>4.8381999999999996</v>
      </c>
      <c r="CG24" s="30">
        <f t="shared" si="74"/>
        <v>4.7058</v>
      </c>
      <c r="CH24" s="30">
        <f t="shared" si="75"/>
        <v>4.5733999999999995</v>
      </c>
      <c r="CI24" s="30">
        <f>(($A24-$A20)/($A26-$A20))*(CI26-CI20)+CI20</f>
        <v>4.4409999999999998</v>
      </c>
    </row>
    <row r="25" spans="1:87" ht="15.75" thickBot="1" x14ac:dyDescent="0.3">
      <c r="A25" s="27">
        <v>18.5</v>
      </c>
      <c r="B25" s="30">
        <f>((A25-A20)/(A26-A20))*(B26-B20)+B20</f>
        <v>6.3523333333333332</v>
      </c>
      <c r="C25" s="30">
        <f t="shared" si="0"/>
        <v>6.379483333333333</v>
      </c>
      <c r="D25" s="30">
        <f t="shared" si="1"/>
        <v>6.4066333333333336</v>
      </c>
      <c r="E25" s="30">
        <f t="shared" si="2"/>
        <v>6.4337833333333334</v>
      </c>
      <c r="F25" s="30">
        <f t="shared" si="3"/>
        <v>6.4609333333333332</v>
      </c>
      <c r="G25" s="30">
        <f t="shared" si="4"/>
        <v>6.4880833333333339</v>
      </c>
      <c r="H25" s="30">
        <f t="shared" si="5"/>
        <v>6.5152333333333337</v>
      </c>
      <c r="I25" s="30">
        <f t="shared" si="6"/>
        <v>6.5423833333333334</v>
      </c>
      <c r="J25" s="30">
        <f t="shared" si="7"/>
        <v>6.5695333333333332</v>
      </c>
      <c r="K25" s="30">
        <f t="shared" si="8"/>
        <v>6.5966833333333339</v>
      </c>
      <c r="L25" s="30">
        <f>(($A25-$A20)/($A26-$A20))*(L26-L20)+L20</f>
        <v>6.6238333333333337</v>
      </c>
      <c r="M25" s="30">
        <f t="shared" si="9"/>
        <v>6.6436500000000001</v>
      </c>
      <c r="N25" s="30">
        <f t="shared" si="10"/>
        <v>6.6634666666666673</v>
      </c>
      <c r="O25" s="30">
        <f t="shared" si="11"/>
        <v>6.6832833333333337</v>
      </c>
      <c r="P25" s="30">
        <f t="shared" si="12"/>
        <v>6.7031000000000001</v>
      </c>
      <c r="Q25" s="30">
        <f t="shared" si="13"/>
        <v>6.7229166666666673</v>
      </c>
      <c r="R25" s="30">
        <f t="shared" si="14"/>
        <v>6.7427333333333337</v>
      </c>
      <c r="S25" s="30">
        <f t="shared" si="15"/>
        <v>6.7625500000000001</v>
      </c>
      <c r="T25" s="30">
        <f t="shared" si="16"/>
        <v>6.7823666666666673</v>
      </c>
      <c r="U25" s="30">
        <f t="shared" si="17"/>
        <v>6.8021833333333337</v>
      </c>
      <c r="V25" s="30">
        <f>(($A25-$A20)/($A26-$A20))*(V26-V20)+V20</f>
        <v>6.8220000000000001</v>
      </c>
      <c r="W25" s="30">
        <f t="shared" si="18"/>
        <v>6.8323499999999999</v>
      </c>
      <c r="X25" s="30">
        <f t="shared" si="19"/>
        <v>6.8426999999999998</v>
      </c>
      <c r="Y25" s="30">
        <f t="shared" si="20"/>
        <v>6.8530500000000005</v>
      </c>
      <c r="Z25" s="30">
        <f t="shared" si="21"/>
        <v>6.8634000000000004</v>
      </c>
      <c r="AA25" s="30">
        <f t="shared" si="22"/>
        <v>6.8737500000000002</v>
      </c>
      <c r="AB25" s="30">
        <f t="shared" si="23"/>
        <v>6.8841000000000001</v>
      </c>
      <c r="AC25" s="30">
        <f t="shared" si="24"/>
        <v>6.89445</v>
      </c>
      <c r="AD25" s="30">
        <f t="shared" si="25"/>
        <v>6.9048000000000007</v>
      </c>
      <c r="AE25" s="30">
        <f t="shared" si="26"/>
        <v>6.9151500000000006</v>
      </c>
      <c r="AF25" s="30">
        <f>(($A25-$A20)/($A26-$A20))*(AF26-AF20)+AF20</f>
        <v>6.9255000000000004</v>
      </c>
      <c r="AG25" s="30">
        <f t="shared" si="27"/>
        <v>6.9192499999999999</v>
      </c>
      <c r="AH25" s="30">
        <f t="shared" si="28"/>
        <v>6.9130000000000003</v>
      </c>
      <c r="AI25" s="30">
        <f t="shared" si="29"/>
        <v>6.9067500000000006</v>
      </c>
      <c r="AJ25" s="30">
        <f t="shared" si="30"/>
        <v>6.9005000000000001</v>
      </c>
      <c r="AK25" s="30">
        <f t="shared" si="31"/>
        <v>6.8942500000000004</v>
      </c>
      <c r="AL25" s="30">
        <f t="shared" si="32"/>
        <v>6.8879999999999999</v>
      </c>
      <c r="AM25" s="30">
        <f t="shared" si="33"/>
        <v>6.8817500000000003</v>
      </c>
      <c r="AN25" s="30">
        <f t="shared" si="34"/>
        <v>6.8754999999999997</v>
      </c>
      <c r="AO25" s="30">
        <f t="shared" si="35"/>
        <v>6.8692500000000001</v>
      </c>
      <c r="AP25" s="30">
        <f>(($A25-$A20)/($A26-$A20))*(AP26-AP20)+AP20</f>
        <v>6.8629999999999995</v>
      </c>
      <c r="AQ25" s="30">
        <f t="shared" si="36"/>
        <v>6.8466499999999995</v>
      </c>
      <c r="AR25" s="30">
        <f t="shared" si="37"/>
        <v>6.8302999999999994</v>
      </c>
      <c r="AS25" s="30">
        <f t="shared" si="38"/>
        <v>6.8139499999999993</v>
      </c>
      <c r="AT25" s="30">
        <f t="shared" si="39"/>
        <v>6.7976000000000001</v>
      </c>
      <c r="AU25" s="30">
        <f t="shared" si="40"/>
        <v>6.78125</v>
      </c>
      <c r="AV25" s="30">
        <f t="shared" si="41"/>
        <v>6.7648999999999999</v>
      </c>
      <c r="AW25" s="30">
        <f t="shared" si="42"/>
        <v>6.7485499999999998</v>
      </c>
      <c r="AX25" s="30">
        <f t="shared" si="43"/>
        <v>6.7321999999999997</v>
      </c>
      <c r="AY25" s="30">
        <f t="shared" si="44"/>
        <v>6.7158499999999997</v>
      </c>
      <c r="AZ25" s="30">
        <f>(($A25-$A20)/($A26-$A20))*(AZ26-AZ20)+AZ20</f>
        <v>6.6994999999999996</v>
      </c>
      <c r="BA25" s="30">
        <f t="shared" si="45"/>
        <v>6.6661666666666664</v>
      </c>
      <c r="BB25" s="30">
        <f t="shared" si="46"/>
        <v>6.6328333333333331</v>
      </c>
      <c r="BC25" s="30">
        <f t="shared" si="47"/>
        <v>6.5995000000000008</v>
      </c>
      <c r="BD25" s="30">
        <f t="shared" si="48"/>
        <v>6.5661666666666676</v>
      </c>
      <c r="BE25" s="30">
        <f t="shared" si="49"/>
        <v>6.5328333333333344</v>
      </c>
      <c r="BF25" s="30">
        <f t="shared" si="50"/>
        <v>6.4995000000000021</v>
      </c>
      <c r="BG25" s="30">
        <f t="shared" si="51"/>
        <v>6.4661666666666653</v>
      </c>
      <c r="BH25" s="30">
        <f t="shared" si="52"/>
        <v>6.4328333333333321</v>
      </c>
      <c r="BI25" s="30">
        <f t="shared" si="53"/>
        <v>6.3994999999999997</v>
      </c>
      <c r="BJ25" s="30">
        <f>(($A25-$A20)/($A26-$A20))*(BJ26-BJ20)+BJ20</f>
        <v>6.3661666666666665</v>
      </c>
      <c r="BK25" s="30">
        <f t="shared" si="54"/>
        <v>6.3279333333333332</v>
      </c>
      <c r="BL25" s="30">
        <f t="shared" si="55"/>
        <v>6.2896999999999998</v>
      </c>
      <c r="BM25" s="30">
        <f t="shared" si="56"/>
        <v>6.2514666666666665</v>
      </c>
      <c r="BN25" s="30">
        <f t="shared" si="57"/>
        <v>6.2132333333333332</v>
      </c>
      <c r="BO25" s="30">
        <f t="shared" si="58"/>
        <v>6.1749999999999998</v>
      </c>
      <c r="BP25" s="30">
        <f t="shared" si="59"/>
        <v>6.1367666666666665</v>
      </c>
      <c r="BQ25" s="30">
        <f t="shared" si="60"/>
        <v>6.0985333333333331</v>
      </c>
      <c r="BR25" s="30">
        <f t="shared" si="61"/>
        <v>6.0602999999999998</v>
      </c>
      <c r="BS25" s="30">
        <f t="shared" si="62"/>
        <v>6.0220666666666665</v>
      </c>
      <c r="BT25" s="30">
        <f>(($A25-$A20)/($A26-$A20))*(BT26-BT20)+BT20</f>
        <v>5.9838333333333331</v>
      </c>
      <c r="BU25" s="30">
        <f t="shared" si="63"/>
        <v>5.9082999999999997</v>
      </c>
      <c r="BV25" s="30">
        <f t="shared" si="64"/>
        <v>5.8327666666666671</v>
      </c>
      <c r="BW25" s="30">
        <f t="shared" si="65"/>
        <v>5.7572333333333336</v>
      </c>
      <c r="BX25" s="30">
        <f t="shared" si="66"/>
        <v>5.6817000000000002</v>
      </c>
      <c r="BY25" s="30">
        <f t="shared" si="67"/>
        <v>5.6061666666666667</v>
      </c>
      <c r="BZ25" s="30">
        <f t="shared" si="68"/>
        <v>5.5306333333333333</v>
      </c>
      <c r="CA25" s="30">
        <f t="shared" si="69"/>
        <v>5.4550999999999998</v>
      </c>
      <c r="CB25" s="30">
        <f t="shared" si="70"/>
        <v>5.3795666666666673</v>
      </c>
      <c r="CC25" s="30">
        <f t="shared" si="71"/>
        <v>5.3040333333333338</v>
      </c>
      <c r="CD25" s="30">
        <f>(($A25-$A20)/($A26-$A20))*(CD26-CD20)+CD20</f>
        <v>5.2285000000000004</v>
      </c>
      <c r="CE25" s="30">
        <f t="shared" si="72"/>
        <v>5.0933999999999999</v>
      </c>
      <c r="CF25" s="30">
        <f t="shared" si="73"/>
        <v>4.9583000000000004</v>
      </c>
      <c r="CG25" s="30">
        <f t="shared" si="74"/>
        <v>4.8231999999999999</v>
      </c>
      <c r="CH25" s="30">
        <f t="shared" si="75"/>
        <v>4.6881000000000004</v>
      </c>
      <c r="CI25" s="30">
        <f>(($A25-$A20)/($A26-$A20))*(CI26-CI20)+CI20</f>
        <v>4.5529999999999999</v>
      </c>
    </row>
    <row r="26" spans="1:87" ht="15.75" thickBot="1" x14ac:dyDescent="0.3">
      <c r="A26" s="27">
        <v>18</v>
      </c>
      <c r="B26" s="31">
        <v>6.468</v>
      </c>
      <c r="C26" s="30">
        <f t="shared" si="0"/>
        <v>6.4957000000000003</v>
      </c>
      <c r="D26" s="30">
        <f t="shared" si="1"/>
        <v>6.5233999999999996</v>
      </c>
      <c r="E26" s="30">
        <f t="shared" si="2"/>
        <v>6.5510999999999999</v>
      </c>
      <c r="F26" s="30">
        <f t="shared" si="3"/>
        <v>6.5788000000000002</v>
      </c>
      <c r="G26" s="30">
        <f t="shared" si="4"/>
        <v>6.6065000000000005</v>
      </c>
      <c r="H26" s="30">
        <f t="shared" si="5"/>
        <v>6.6341999999999999</v>
      </c>
      <c r="I26" s="30">
        <f t="shared" si="6"/>
        <v>6.6619000000000002</v>
      </c>
      <c r="J26" s="30">
        <f t="shared" si="7"/>
        <v>6.6896000000000004</v>
      </c>
      <c r="K26" s="30">
        <f t="shared" si="8"/>
        <v>6.7172999999999998</v>
      </c>
      <c r="L26" s="31">
        <v>6.7450000000000001</v>
      </c>
      <c r="M26" s="30">
        <f t="shared" si="9"/>
        <v>6.7663000000000002</v>
      </c>
      <c r="N26" s="30">
        <f t="shared" si="10"/>
        <v>6.7876000000000003</v>
      </c>
      <c r="O26" s="30">
        <f t="shared" si="11"/>
        <v>6.8089000000000004</v>
      </c>
      <c r="P26" s="30">
        <f t="shared" si="12"/>
        <v>6.8302000000000005</v>
      </c>
      <c r="Q26" s="30">
        <f t="shared" si="13"/>
        <v>6.8515000000000006</v>
      </c>
      <c r="R26" s="30">
        <f t="shared" si="14"/>
        <v>6.8728000000000007</v>
      </c>
      <c r="S26" s="30">
        <f t="shared" si="15"/>
        <v>6.8940999999999999</v>
      </c>
      <c r="T26" s="30">
        <f t="shared" si="16"/>
        <v>6.9154</v>
      </c>
      <c r="U26" s="30">
        <f t="shared" si="17"/>
        <v>6.9367000000000001</v>
      </c>
      <c r="V26" s="31">
        <v>6.9580000000000002</v>
      </c>
      <c r="W26" s="30">
        <f t="shared" si="18"/>
        <v>6.9697000000000005</v>
      </c>
      <c r="X26" s="30">
        <f t="shared" si="19"/>
        <v>6.9813999999999998</v>
      </c>
      <c r="Y26" s="30">
        <f t="shared" si="20"/>
        <v>6.9931000000000001</v>
      </c>
      <c r="Z26" s="30">
        <f t="shared" si="21"/>
        <v>7.0048000000000004</v>
      </c>
      <c r="AA26" s="30">
        <f t="shared" si="22"/>
        <v>7.0165000000000006</v>
      </c>
      <c r="AB26" s="30">
        <f t="shared" si="23"/>
        <v>7.0282</v>
      </c>
      <c r="AC26" s="30">
        <f t="shared" si="24"/>
        <v>7.0399000000000003</v>
      </c>
      <c r="AD26" s="30">
        <f t="shared" si="25"/>
        <v>7.0516000000000005</v>
      </c>
      <c r="AE26" s="30">
        <f t="shared" si="26"/>
        <v>7.0632999999999999</v>
      </c>
      <c r="AF26" s="31">
        <v>7.0750000000000002</v>
      </c>
      <c r="AG26" s="30">
        <f t="shared" si="27"/>
        <v>7.0685000000000002</v>
      </c>
      <c r="AH26" s="30">
        <f t="shared" si="28"/>
        <v>7.0620000000000003</v>
      </c>
      <c r="AI26" s="30">
        <f t="shared" si="29"/>
        <v>7.0555000000000003</v>
      </c>
      <c r="AJ26" s="30">
        <f t="shared" si="30"/>
        <v>7.0490000000000004</v>
      </c>
      <c r="AK26" s="30">
        <f t="shared" si="31"/>
        <v>7.0425000000000004</v>
      </c>
      <c r="AL26" s="30">
        <f t="shared" si="32"/>
        <v>7.0359999999999996</v>
      </c>
      <c r="AM26" s="30">
        <f t="shared" si="33"/>
        <v>7.0294999999999996</v>
      </c>
      <c r="AN26" s="30">
        <f t="shared" si="34"/>
        <v>7.0229999999999997</v>
      </c>
      <c r="AO26" s="30">
        <f t="shared" si="35"/>
        <v>7.0164999999999997</v>
      </c>
      <c r="AP26" s="31">
        <v>7.01</v>
      </c>
      <c r="AQ26" s="30">
        <f t="shared" si="36"/>
        <v>6.9939999999999998</v>
      </c>
      <c r="AR26" s="30">
        <f t="shared" si="37"/>
        <v>6.9779999999999998</v>
      </c>
      <c r="AS26" s="30">
        <f t="shared" si="38"/>
        <v>6.9619999999999997</v>
      </c>
      <c r="AT26" s="30">
        <f t="shared" si="39"/>
        <v>6.9459999999999997</v>
      </c>
      <c r="AU26" s="30">
        <f t="shared" si="40"/>
        <v>6.93</v>
      </c>
      <c r="AV26" s="30">
        <f t="shared" si="41"/>
        <v>6.9139999999999997</v>
      </c>
      <c r="AW26" s="30">
        <f t="shared" si="42"/>
        <v>6.8979999999999997</v>
      </c>
      <c r="AX26" s="30">
        <f t="shared" si="43"/>
        <v>6.8819999999999997</v>
      </c>
      <c r="AY26" s="30">
        <f t="shared" si="44"/>
        <v>6.8659999999999997</v>
      </c>
      <c r="AZ26" s="31">
        <v>6.85</v>
      </c>
      <c r="BA26" s="30">
        <f t="shared" si="45"/>
        <v>6.8159999999999998</v>
      </c>
      <c r="BB26" s="30">
        <f t="shared" si="46"/>
        <v>6.782</v>
      </c>
      <c r="BC26" s="30">
        <f t="shared" si="47"/>
        <v>6.7480000000000002</v>
      </c>
      <c r="BD26" s="30">
        <f t="shared" si="48"/>
        <v>6.7140000000000013</v>
      </c>
      <c r="BE26" s="30">
        <f t="shared" si="49"/>
        <v>6.6800000000000015</v>
      </c>
      <c r="BF26" s="30">
        <f t="shared" si="50"/>
        <v>6.6460000000000017</v>
      </c>
      <c r="BG26" s="30">
        <f t="shared" si="51"/>
        <v>6.6119999999999983</v>
      </c>
      <c r="BH26" s="30">
        <f t="shared" si="52"/>
        <v>6.5779999999999994</v>
      </c>
      <c r="BI26" s="30">
        <f t="shared" si="53"/>
        <v>6.5439999999999996</v>
      </c>
      <c r="BJ26" s="31">
        <v>6.51</v>
      </c>
      <c r="BK26" s="30">
        <f t="shared" si="54"/>
        <v>6.4708999999999994</v>
      </c>
      <c r="BL26" s="30">
        <f t="shared" si="55"/>
        <v>6.4318</v>
      </c>
      <c r="BM26" s="30">
        <f t="shared" si="56"/>
        <v>6.3926999999999996</v>
      </c>
      <c r="BN26" s="30">
        <f t="shared" si="57"/>
        <v>6.3536000000000001</v>
      </c>
      <c r="BO26" s="30">
        <f t="shared" si="58"/>
        <v>6.3144999999999998</v>
      </c>
      <c r="BP26" s="30">
        <f t="shared" si="59"/>
        <v>6.2753999999999994</v>
      </c>
      <c r="BQ26" s="30">
        <f t="shared" si="60"/>
        <v>6.2363</v>
      </c>
      <c r="BR26" s="30">
        <f t="shared" si="61"/>
        <v>6.1971999999999996</v>
      </c>
      <c r="BS26" s="30">
        <f t="shared" si="62"/>
        <v>6.1581000000000001</v>
      </c>
      <c r="BT26" s="31">
        <v>6.1189999999999998</v>
      </c>
      <c r="BU26" s="30">
        <f t="shared" si="63"/>
        <v>6.0424999999999995</v>
      </c>
      <c r="BV26" s="30">
        <f t="shared" si="64"/>
        <v>5.9660000000000002</v>
      </c>
      <c r="BW26" s="30">
        <f t="shared" si="65"/>
        <v>5.8895</v>
      </c>
      <c r="BX26" s="30">
        <f t="shared" si="66"/>
        <v>5.8129999999999997</v>
      </c>
      <c r="BY26" s="30">
        <f t="shared" si="67"/>
        <v>5.7364999999999995</v>
      </c>
      <c r="BZ26" s="30">
        <f t="shared" si="68"/>
        <v>5.66</v>
      </c>
      <c r="CA26" s="30">
        <f t="shared" si="69"/>
        <v>5.5834999999999999</v>
      </c>
      <c r="CB26" s="30">
        <f t="shared" si="70"/>
        <v>5.5069999999999997</v>
      </c>
      <c r="CC26" s="30">
        <f t="shared" si="71"/>
        <v>5.4305000000000003</v>
      </c>
      <c r="CD26" s="31">
        <v>5.3540000000000001</v>
      </c>
      <c r="CE26" s="30">
        <f t="shared" si="72"/>
        <v>5.2161999999999997</v>
      </c>
      <c r="CF26" s="30">
        <f t="shared" si="73"/>
        <v>5.0784000000000002</v>
      </c>
      <c r="CG26" s="30">
        <f t="shared" si="74"/>
        <v>4.9405999999999999</v>
      </c>
      <c r="CH26" s="30">
        <f t="shared" si="75"/>
        <v>4.8028000000000004</v>
      </c>
      <c r="CI26" s="31">
        <v>4.665</v>
      </c>
    </row>
    <row r="27" spans="1:87" ht="15.75" thickBot="1" x14ac:dyDescent="0.3">
      <c r="A27" s="27">
        <v>17.5</v>
      </c>
      <c r="B27" s="31">
        <v>6.5910000000000002</v>
      </c>
      <c r="C27" s="30">
        <f t="shared" si="0"/>
        <v>6.6191000000000004</v>
      </c>
      <c r="D27" s="30">
        <f t="shared" si="1"/>
        <v>6.6471999999999998</v>
      </c>
      <c r="E27" s="30">
        <f t="shared" si="2"/>
        <v>6.6753</v>
      </c>
      <c r="F27" s="30">
        <f t="shared" si="3"/>
        <v>6.7034000000000002</v>
      </c>
      <c r="G27" s="30">
        <f t="shared" si="4"/>
        <v>6.7315000000000005</v>
      </c>
      <c r="H27" s="30">
        <f t="shared" si="5"/>
        <v>6.7595999999999998</v>
      </c>
      <c r="I27" s="30">
        <f t="shared" si="6"/>
        <v>6.7877000000000001</v>
      </c>
      <c r="J27" s="30">
        <f t="shared" si="7"/>
        <v>6.8158000000000003</v>
      </c>
      <c r="K27" s="30">
        <f t="shared" si="8"/>
        <v>6.8438999999999997</v>
      </c>
      <c r="L27" s="31">
        <v>6.8719999999999999</v>
      </c>
      <c r="M27" s="30">
        <f t="shared" si="9"/>
        <v>6.8947000000000003</v>
      </c>
      <c r="N27" s="30">
        <f t="shared" si="10"/>
        <v>6.9173999999999998</v>
      </c>
      <c r="O27" s="30">
        <f t="shared" si="11"/>
        <v>6.9401000000000002</v>
      </c>
      <c r="P27" s="30">
        <f t="shared" si="12"/>
        <v>6.9628000000000005</v>
      </c>
      <c r="Q27" s="30">
        <f t="shared" si="13"/>
        <v>6.9855</v>
      </c>
      <c r="R27" s="30">
        <f t="shared" si="14"/>
        <v>7.0082000000000004</v>
      </c>
      <c r="S27" s="30">
        <f t="shared" si="15"/>
        <v>7.0308999999999999</v>
      </c>
      <c r="T27" s="30">
        <f t="shared" si="16"/>
        <v>7.0536000000000003</v>
      </c>
      <c r="U27" s="30">
        <f t="shared" si="17"/>
        <v>7.0762999999999998</v>
      </c>
      <c r="V27" s="31">
        <v>7.0990000000000002</v>
      </c>
      <c r="W27" s="30">
        <f t="shared" si="18"/>
        <v>7.1123000000000003</v>
      </c>
      <c r="X27" s="30">
        <f t="shared" si="19"/>
        <v>7.1256000000000004</v>
      </c>
      <c r="Y27" s="30">
        <f t="shared" si="20"/>
        <v>7.1389000000000005</v>
      </c>
      <c r="Z27" s="30">
        <f t="shared" si="21"/>
        <v>7.1522000000000006</v>
      </c>
      <c r="AA27" s="30">
        <f t="shared" si="22"/>
        <v>7.1654999999999998</v>
      </c>
      <c r="AB27" s="30">
        <f t="shared" si="23"/>
        <v>7.1787999999999998</v>
      </c>
      <c r="AC27" s="30">
        <f t="shared" si="24"/>
        <v>7.1920999999999999</v>
      </c>
      <c r="AD27" s="30">
        <f t="shared" si="25"/>
        <v>7.2054</v>
      </c>
      <c r="AE27" s="30">
        <f t="shared" si="26"/>
        <v>7.2187000000000001</v>
      </c>
      <c r="AF27" s="31">
        <v>7.2320000000000002</v>
      </c>
      <c r="AG27" s="30">
        <f t="shared" si="27"/>
        <v>7.2277000000000005</v>
      </c>
      <c r="AH27" s="30">
        <f t="shared" si="28"/>
        <v>7.2233999999999998</v>
      </c>
      <c r="AI27" s="30">
        <f t="shared" si="29"/>
        <v>7.2191000000000001</v>
      </c>
      <c r="AJ27" s="30">
        <f t="shared" si="30"/>
        <v>7.2148000000000003</v>
      </c>
      <c r="AK27" s="30">
        <f t="shared" si="31"/>
        <v>7.2105000000000006</v>
      </c>
      <c r="AL27" s="30">
        <f t="shared" si="32"/>
        <v>7.2061999999999999</v>
      </c>
      <c r="AM27" s="30">
        <f t="shared" si="33"/>
        <v>7.2019000000000002</v>
      </c>
      <c r="AN27" s="30">
        <f t="shared" si="34"/>
        <v>7.1976000000000004</v>
      </c>
      <c r="AO27" s="30">
        <f t="shared" si="35"/>
        <v>7.1932999999999998</v>
      </c>
      <c r="AP27" s="31">
        <v>7.1890000000000001</v>
      </c>
      <c r="AQ27" s="30">
        <f t="shared" si="36"/>
        <v>7.1745999999999999</v>
      </c>
      <c r="AR27" s="30">
        <f t="shared" si="37"/>
        <v>7.1601999999999997</v>
      </c>
      <c r="AS27" s="30">
        <f t="shared" si="38"/>
        <v>7.1458000000000004</v>
      </c>
      <c r="AT27" s="30">
        <f t="shared" si="39"/>
        <v>7.1314000000000002</v>
      </c>
      <c r="AU27" s="30">
        <f t="shared" si="40"/>
        <v>7.117</v>
      </c>
      <c r="AV27" s="30">
        <f t="shared" si="41"/>
        <v>7.1025999999999998</v>
      </c>
      <c r="AW27" s="30">
        <f t="shared" si="42"/>
        <v>7.0881999999999996</v>
      </c>
      <c r="AX27" s="30">
        <f t="shared" si="43"/>
        <v>7.0738000000000003</v>
      </c>
      <c r="AY27" s="30">
        <f t="shared" si="44"/>
        <v>7.0594000000000001</v>
      </c>
      <c r="AZ27" s="31">
        <v>7.0449999999999999</v>
      </c>
      <c r="BA27" s="30">
        <f t="shared" si="45"/>
        <v>7.0110000000000001</v>
      </c>
      <c r="BB27" s="30">
        <f t="shared" si="46"/>
        <v>6.9770000000000003</v>
      </c>
      <c r="BC27" s="30">
        <f t="shared" si="47"/>
        <v>6.9430000000000005</v>
      </c>
      <c r="BD27" s="30">
        <f t="shared" si="48"/>
        <v>6.9090000000000016</v>
      </c>
      <c r="BE27" s="30">
        <f t="shared" si="49"/>
        <v>6.8750000000000018</v>
      </c>
      <c r="BF27" s="30">
        <f t="shared" si="50"/>
        <v>6.841000000000002</v>
      </c>
      <c r="BG27" s="30">
        <f t="shared" si="51"/>
        <v>6.8069999999999986</v>
      </c>
      <c r="BH27" s="30">
        <f t="shared" si="52"/>
        <v>6.7729999999999997</v>
      </c>
      <c r="BI27" s="30">
        <f t="shared" si="53"/>
        <v>6.7389999999999999</v>
      </c>
      <c r="BJ27" s="31">
        <v>6.7050000000000001</v>
      </c>
      <c r="BK27" s="30">
        <f t="shared" si="54"/>
        <v>6.6646000000000001</v>
      </c>
      <c r="BL27" s="30">
        <f t="shared" si="55"/>
        <v>6.6242000000000001</v>
      </c>
      <c r="BM27" s="30">
        <f t="shared" si="56"/>
        <v>6.5838000000000001</v>
      </c>
      <c r="BN27" s="30">
        <f t="shared" si="57"/>
        <v>6.5434000000000001</v>
      </c>
      <c r="BO27" s="30">
        <f t="shared" si="58"/>
        <v>6.5030000000000001</v>
      </c>
      <c r="BP27" s="30">
        <f t="shared" si="59"/>
        <v>6.4626000000000001</v>
      </c>
      <c r="BQ27" s="30">
        <f t="shared" si="60"/>
        <v>6.4222000000000001</v>
      </c>
      <c r="BR27" s="30">
        <f t="shared" si="61"/>
        <v>6.3818000000000001</v>
      </c>
      <c r="BS27" s="30">
        <f t="shared" si="62"/>
        <v>6.3414000000000001</v>
      </c>
      <c r="BT27" s="31">
        <v>6.3010000000000002</v>
      </c>
      <c r="BU27" s="30">
        <f t="shared" si="63"/>
        <v>6.2229000000000001</v>
      </c>
      <c r="BV27" s="30">
        <f t="shared" si="64"/>
        <v>6.1448</v>
      </c>
      <c r="BW27" s="30">
        <f t="shared" si="65"/>
        <v>6.0667</v>
      </c>
      <c r="BX27" s="30">
        <f t="shared" si="66"/>
        <v>5.9885999999999999</v>
      </c>
      <c r="BY27" s="30">
        <f t="shared" si="67"/>
        <v>5.9104999999999999</v>
      </c>
      <c r="BZ27" s="30">
        <f t="shared" si="68"/>
        <v>5.8323999999999998</v>
      </c>
      <c r="CA27" s="30">
        <f t="shared" si="69"/>
        <v>5.7542999999999997</v>
      </c>
      <c r="CB27" s="30">
        <f t="shared" si="70"/>
        <v>5.6761999999999997</v>
      </c>
      <c r="CC27" s="30">
        <f t="shared" si="71"/>
        <v>5.5980999999999996</v>
      </c>
      <c r="CD27" s="31">
        <v>5.52</v>
      </c>
      <c r="CE27" s="30">
        <f t="shared" si="72"/>
        <v>5.3795999999999999</v>
      </c>
      <c r="CF27" s="30">
        <f t="shared" si="73"/>
        <v>5.2391999999999994</v>
      </c>
      <c r="CG27" s="30">
        <f t="shared" si="74"/>
        <v>5.0987999999999998</v>
      </c>
      <c r="CH27" s="30">
        <f t="shared" si="75"/>
        <v>4.9583999999999993</v>
      </c>
      <c r="CI27" s="31">
        <v>4.8179999999999996</v>
      </c>
    </row>
    <row r="28" spans="1:87" ht="15.75" thickBot="1" x14ac:dyDescent="0.3">
      <c r="A28" s="27">
        <v>17</v>
      </c>
      <c r="B28" s="31">
        <v>6.71</v>
      </c>
      <c r="C28" s="30">
        <f t="shared" si="0"/>
        <v>6.7390999999999996</v>
      </c>
      <c r="D28" s="30">
        <f t="shared" si="1"/>
        <v>6.7682000000000002</v>
      </c>
      <c r="E28" s="30">
        <f t="shared" si="2"/>
        <v>6.7972999999999999</v>
      </c>
      <c r="F28" s="30">
        <f t="shared" si="3"/>
        <v>6.8264000000000005</v>
      </c>
      <c r="G28" s="30">
        <f t="shared" si="4"/>
        <v>6.8555000000000001</v>
      </c>
      <c r="H28" s="30">
        <f t="shared" si="5"/>
        <v>6.8846000000000007</v>
      </c>
      <c r="I28" s="30">
        <f t="shared" si="6"/>
        <v>6.9137000000000004</v>
      </c>
      <c r="J28" s="30">
        <f t="shared" si="7"/>
        <v>6.9428000000000001</v>
      </c>
      <c r="K28" s="30">
        <f t="shared" si="8"/>
        <v>6.9719000000000007</v>
      </c>
      <c r="L28" s="31">
        <v>7.0010000000000003</v>
      </c>
      <c r="M28" s="30">
        <f t="shared" si="9"/>
        <v>7.0253000000000005</v>
      </c>
      <c r="N28" s="30">
        <f t="shared" si="10"/>
        <v>7.0495999999999999</v>
      </c>
      <c r="O28" s="30">
        <f t="shared" si="11"/>
        <v>7.0739000000000001</v>
      </c>
      <c r="P28" s="30">
        <f t="shared" si="12"/>
        <v>7.0982000000000003</v>
      </c>
      <c r="Q28" s="30">
        <f t="shared" si="13"/>
        <v>7.1225000000000005</v>
      </c>
      <c r="R28" s="30">
        <f t="shared" si="14"/>
        <v>7.1467999999999998</v>
      </c>
      <c r="S28" s="30">
        <f t="shared" si="15"/>
        <v>7.1711</v>
      </c>
      <c r="T28" s="30">
        <f t="shared" si="16"/>
        <v>7.1954000000000002</v>
      </c>
      <c r="U28" s="30">
        <f t="shared" si="17"/>
        <v>7.2196999999999996</v>
      </c>
      <c r="V28" s="31">
        <v>7.2439999999999998</v>
      </c>
      <c r="W28" s="30">
        <f t="shared" si="18"/>
        <v>7.2592999999999996</v>
      </c>
      <c r="X28" s="30">
        <f t="shared" si="19"/>
        <v>7.2745999999999995</v>
      </c>
      <c r="Y28" s="30">
        <f t="shared" si="20"/>
        <v>7.2899000000000003</v>
      </c>
      <c r="Z28" s="30">
        <f t="shared" si="21"/>
        <v>7.3052000000000001</v>
      </c>
      <c r="AA28" s="30">
        <f t="shared" si="22"/>
        <v>7.3205</v>
      </c>
      <c r="AB28" s="30">
        <f t="shared" si="23"/>
        <v>7.3357999999999999</v>
      </c>
      <c r="AC28" s="30">
        <f t="shared" si="24"/>
        <v>7.3510999999999997</v>
      </c>
      <c r="AD28" s="30">
        <f t="shared" si="25"/>
        <v>7.3664000000000005</v>
      </c>
      <c r="AE28" s="30">
        <f t="shared" si="26"/>
        <v>7.3817000000000004</v>
      </c>
      <c r="AF28" s="31">
        <v>7.3970000000000002</v>
      </c>
      <c r="AG28" s="30">
        <f t="shared" si="27"/>
        <v>7.3962000000000003</v>
      </c>
      <c r="AH28" s="30">
        <f t="shared" si="28"/>
        <v>7.3954000000000004</v>
      </c>
      <c r="AI28" s="30">
        <f t="shared" si="29"/>
        <v>7.3946000000000005</v>
      </c>
      <c r="AJ28" s="30">
        <f t="shared" si="30"/>
        <v>7.3938000000000006</v>
      </c>
      <c r="AK28" s="30">
        <f t="shared" si="31"/>
        <v>7.3930000000000007</v>
      </c>
      <c r="AL28" s="30">
        <f t="shared" si="32"/>
        <v>7.3921999999999999</v>
      </c>
      <c r="AM28" s="30">
        <f t="shared" si="33"/>
        <v>7.3914</v>
      </c>
      <c r="AN28" s="30">
        <f t="shared" si="34"/>
        <v>7.3906000000000001</v>
      </c>
      <c r="AO28" s="30">
        <f t="shared" si="35"/>
        <v>7.3898000000000001</v>
      </c>
      <c r="AP28" s="31">
        <v>7.3890000000000002</v>
      </c>
      <c r="AQ28" s="30">
        <f t="shared" si="36"/>
        <v>7.3754</v>
      </c>
      <c r="AR28" s="30">
        <f t="shared" si="37"/>
        <v>7.3618000000000006</v>
      </c>
      <c r="AS28" s="30">
        <f t="shared" si="38"/>
        <v>7.3482000000000003</v>
      </c>
      <c r="AT28" s="30">
        <f t="shared" si="39"/>
        <v>7.3346</v>
      </c>
      <c r="AU28" s="30">
        <f t="shared" si="40"/>
        <v>7.3210000000000006</v>
      </c>
      <c r="AV28" s="30">
        <f t="shared" si="41"/>
        <v>7.3074000000000003</v>
      </c>
      <c r="AW28" s="30">
        <f t="shared" si="42"/>
        <v>7.2938000000000001</v>
      </c>
      <c r="AX28" s="30">
        <f t="shared" si="43"/>
        <v>7.2801999999999998</v>
      </c>
      <c r="AY28" s="30">
        <f t="shared" si="44"/>
        <v>7.2666000000000004</v>
      </c>
      <c r="AZ28" s="31">
        <v>7.2530000000000001</v>
      </c>
      <c r="BA28" s="30">
        <f t="shared" si="45"/>
        <v>7.2182000000000004</v>
      </c>
      <c r="BB28" s="30">
        <f t="shared" si="46"/>
        <v>7.1834000000000007</v>
      </c>
      <c r="BC28" s="30">
        <f t="shared" si="47"/>
        <v>7.148600000000001</v>
      </c>
      <c r="BD28" s="30">
        <f t="shared" si="48"/>
        <v>7.1138000000000012</v>
      </c>
      <c r="BE28" s="30">
        <f t="shared" si="49"/>
        <v>7.0790000000000015</v>
      </c>
      <c r="BF28" s="30">
        <f t="shared" si="50"/>
        <v>7.0442000000000018</v>
      </c>
      <c r="BG28" s="30">
        <f t="shared" si="51"/>
        <v>7.0093999999999994</v>
      </c>
      <c r="BH28" s="30">
        <f t="shared" si="52"/>
        <v>6.9745999999999997</v>
      </c>
      <c r="BI28" s="30">
        <f t="shared" si="53"/>
        <v>6.9398</v>
      </c>
      <c r="BJ28" s="31">
        <v>6.9050000000000002</v>
      </c>
      <c r="BK28" s="30">
        <f t="shared" si="54"/>
        <v>6.8630000000000004</v>
      </c>
      <c r="BL28" s="30">
        <f t="shared" si="55"/>
        <v>6.8210000000000006</v>
      </c>
      <c r="BM28" s="30">
        <f t="shared" si="56"/>
        <v>6.7789999999999999</v>
      </c>
      <c r="BN28" s="30">
        <f t="shared" si="57"/>
        <v>6.7370000000000001</v>
      </c>
      <c r="BO28" s="30">
        <f t="shared" si="58"/>
        <v>6.6950000000000003</v>
      </c>
      <c r="BP28" s="30">
        <f t="shared" si="59"/>
        <v>6.6530000000000005</v>
      </c>
      <c r="BQ28" s="30">
        <f t="shared" si="60"/>
        <v>6.6110000000000007</v>
      </c>
      <c r="BR28" s="30">
        <f t="shared" si="61"/>
        <v>6.569</v>
      </c>
      <c r="BS28" s="30">
        <f t="shared" si="62"/>
        <v>6.5270000000000001</v>
      </c>
      <c r="BT28" s="31">
        <v>6.4850000000000003</v>
      </c>
      <c r="BU28" s="30">
        <f t="shared" si="63"/>
        <v>6.4047999999999998</v>
      </c>
      <c r="BV28" s="30">
        <f t="shared" si="64"/>
        <v>6.3246000000000002</v>
      </c>
      <c r="BW28" s="30">
        <f t="shared" si="65"/>
        <v>6.2444000000000006</v>
      </c>
      <c r="BX28" s="30">
        <f t="shared" si="66"/>
        <v>6.1642000000000001</v>
      </c>
      <c r="BY28" s="30">
        <f t="shared" si="67"/>
        <v>6.0839999999999996</v>
      </c>
      <c r="BZ28" s="30">
        <f t="shared" si="68"/>
        <v>6.0038</v>
      </c>
      <c r="CA28" s="30">
        <f t="shared" si="69"/>
        <v>5.9236000000000004</v>
      </c>
      <c r="CB28" s="30">
        <f t="shared" si="70"/>
        <v>5.8433999999999999</v>
      </c>
      <c r="CC28" s="30">
        <f t="shared" si="71"/>
        <v>5.7631999999999994</v>
      </c>
      <c r="CD28" s="31">
        <v>5.6829999999999998</v>
      </c>
      <c r="CE28" s="30">
        <f t="shared" si="72"/>
        <v>5.5392000000000001</v>
      </c>
      <c r="CF28" s="30">
        <f t="shared" si="73"/>
        <v>5.3953999999999995</v>
      </c>
      <c r="CG28" s="30">
        <f t="shared" si="74"/>
        <v>5.2516000000000007</v>
      </c>
      <c r="CH28" s="30">
        <f t="shared" si="75"/>
        <v>5.1078000000000001</v>
      </c>
      <c r="CI28" s="31">
        <v>4.9640000000000004</v>
      </c>
    </row>
    <row r="29" spans="1:87" ht="15.75" thickBot="1" x14ac:dyDescent="0.3">
      <c r="A29" s="27">
        <v>16.5</v>
      </c>
      <c r="B29" s="31">
        <v>6.8280000000000003</v>
      </c>
      <c r="C29" s="30">
        <f t="shared" si="0"/>
        <v>6.8585000000000003</v>
      </c>
      <c r="D29" s="30">
        <f t="shared" si="1"/>
        <v>6.8890000000000002</v>
      </c>
      <c r="E29" s="30">
        <f t="shared" si="2"/>
        <v>6.9195000000000002</v>
      </c>
      <c r="F29" s="30">
        <f t="shared" si="3"/>
        <v>6.95</v>
      </c>
      <c r="G29" s="30">
        <f t="shared" si="4"/>
        <v>6.9805000000000001</v>
      </c>
      <c r="H29" s="30">
        <f t="shared" si="5"/>
        <v>7.0110000000000001</v>
      </c>
      <c r="I29" s="30">
        <f t="shared" si="6"/>
        <v>7.0415000000000001</v>
      </c>
      <c r="J29" s="30">
        <f t="shared" si="7"/>
        <v>7.0720000000000001</v>
      </c>
      <c r="K29" s="30">
        <f t="shared" si="8"/>
        <v>7.1025</v>
      </c>
      <c r="L29" s="31">
        <v>7.133</v>
      </c>
      <c r="M29" s="30">
        <f t="shared" si="9"/>
        <v>7.1592000000000002</v>
      </c>
      <c r="N29" s="30">
        <f t="shared" si="10"/>
        <v>7.1853999999999996</v>
      </c>
      <c r="O29" s="30">
        <f t="shared" si="11"/>
        <v>7.2115999999999998</v>
      </c>
      <c r="P29" s="30">
        <f t="shared" si="12"/>
        <v>7.2378</v>
      </c>
      <c r="Q29" s="30">
        <f t="shared" si="13"/>
        <v>7.2640000000000002</v>
      </c>
      <c r="R29" s="30">
        <f t="shared" si="14"/>
        <v>7.2901999999999996</v>
      </c>
      <c r="S29" s="30">
        <f t="shared" si="15"/>
        <v>7.3163999999999998</v>
      </c>
      <c r="T29" s="30">
        <f t="shared" si="16"/>
        <v>7.3426</v>
      </c>
      <c r="U29" s="30">
        <f t="shared" si="17"/>
        <v>7.3687999999999994</v>
      </c>
      <c r="V29" s="31">
        <v>7.3949999999999996</v>
      </c>
      <c r="W29" s="30">
        <f t="shared" si="18"/>
        <v>7.4125999999999994</v>
      </c>
      <c r="X29" s="30">
        <f t="shared" si="19"/>
        <v>7.4301999999999992</v>
      </c>
      <c r="Y29" s="30">
        <f t="shared" si="20"/>
        <v>7.4478</v>
      </c>
      <c r="Z29" s="30">
        <f t="shared" si="21"/>
        <v>7.4653999999999998</v>
      </c>
      <c r="AA29" s="30">
        <f t="shared" si="22"/>
        <v>7.4829999999999997</v>
      </c>
      <c r="AB29" s="30">
        <f t="shared" si="23"/>
        <v>7.5005999999999995</v>
      </c>
      <c r="AC29" s="30">
        <f t="shared" si="24"/>
        <v>7.5181999999999993</v>
      </c>
      <c r="AD29" s="30">
        <f t="shared" si="25"/>
        <v>7.5358000000000001</v>
      </c>
      <c r="AE29" s="30">
        <f t="shared" si="26"/>
        <v>7.5533999999999999</v>
      </c>
      <c r="AF29" s="31">
        <v>7.5709999999999997</v>
      </c>
      <c r="AG29" s="30">
        <f t="shared" si="27"/>
        <v>7.5740999999999996</v>
      </c>
      <c r="AH29" s="30">
        <f t="shared" si="28"/>
        <v>7.5771999999999995</v>
      </c>
      <c r="AI29" s="30">
        <f t="shared" si="29"/>
        <v>7.5803000000000003</v>
      </c>
      <c r="AJ29" s="30">
        <f t="shared" si="30"/>
        <v>7.5834000000000001</v>
      </c>
      <c r="AK29" s="30">
        <f t="shared" si="31"/>
        <v>7.5865</v>
      </c>
      <c r="AL29" s="30">
        <f t="shared" si="32"/>
        <v>7.5895999999999999</v>
      </c>
      <c r="AM29" s="30">
        <f t="shared" si="33"/>
        <v>7.5926999999999998</v>
      </c>
      <c r="AN29" s="30">
        <f t="shared" si="34"/>
        <v>7.5958000000000006</v>
      </c>
      <c r="AO29" s="30">
        <f t="shared" si="35"/>
        <v>7.5989000000000004</v>
      </c>
      <c r="AP29" s="31">
        <v>7.6020000000000003</v>
      </c>
      <c r="AQ29" s="30">
        <f t="shared" si="36"/>
        <v>7.5884</v>
      </c>
      <c r="AR29" s="30">
        <f t="shared" si="37"/>
        <v>7.5748000000000006</v>
      </c>
      <c r="AS29" s="30">
        <f t="shared" si="38"/>
        <v>7.5612000000000004</v>
      </c>
      <c r="AT29" s="30">
        <f t="shared" si="39"/>
        <v>7.5476000000000001</v>
      </c>
      <c r="AU29" s="30">
        <f t="shared" si="40"/>
        <v>7.5340000000000007</v>
      </c>
      <c r="AV29" s="30">
        <f t="shared" si="41"/>
        <v>7.5204000000000004</v>
      </c>
      <c r="AW29" s="30">
        <f t="shared" si="42"/>
        <v>7.5068000000000001</v>
      </c>
      <c r="AX29" s="30">
        <f t="shared" si="43"/>
        <v>7.4931999999999999</v>
      </c>
      <c r="AY29" s="30">
        <f t="shared" si="44"/>
        <v>7.4796000000000005</v>
      </c>
      <c r="AZ29" s="31">
        <v>7.4660000000000002</v>
      </c>
      <c r="BA29" s="30">
        <f t="shared" si="45"/>
        <v>7.4302000000000001</v>
      </c>
      <c r="BB29" s="30">
        <f t="shared" si="46"/>
        <v>7.394400000000001</v>
      </c>
      <c r="BC29" s="30">
        <f t="shared" si="47"/>
        <v>7.3586000000000009</v>
      </c>
      <c r="BD29" s="30">
        <f t="shared" si="48"/>
        <v>7.3228000000000018</v>
      </c>
      <c r="BE29" s="30">
        <f t="shared" si="49"/>
        <v>7.2870000000000017</v>
      </c>
      <c r="BF29" s="30">
        <f t="shared" si="50"/>
        <v>7.2512000000000016</v>
      </c>
      <c r="BG29" s="30">
        <f t="shared" si="51"/>
        <v>7.2153999999999989</v>
      </c>
      <c r="BH29" s="30">
        <f t="shared" si="52"/>
        <v>7.1795999999999989</v>
      </c>
      <c r="BI29" s="30">
        <f t="shared" si="53"/>
        <v>7.1437999999999988</v>
      </c>
      <c r="BJ29" s="31">
        <v>7.1079999999999997</v>
      </c>
      <c r="BK29" s="30">
        <f t="shared" si="54"/>
        <v>7.0638999999999994</v>
      </c>
      <c r="BL29" s="30">
        <f t="shared" si="55"/>
        <v>7.0198</v>
      </c>
      <c r="BM29" s="30">
        <f t="shared" si="56"/>
        <v>6.9756999999999998</v>
      </c>
      <c r="BN29" s="30">
        <f t="shared" si="57"/>
        <v>6.9315999999999995</v>
      </c>
      <c r="BO29" s="30">
        <f t="shared" si="58"/>
        <v>6.8874999999999993</v>
      </c>
      <c r="BP29" s="30">
        <f t="shared" si="59"/>
        <v>6.8433999999999999</v>
      </c>
      <c r="BQ29" s="30">
        <f t="shared" si="60"/>
        <v>6.7992999999999997</v>
      </c>
      <c r="BR29" s="30">
        <f t="shared" si="61"/>
        <v>6.7551999999999994</v>
      </c>
      <c r="BS29" s="30">
        <f t="shared" si="62"/>
        <v>6.7111000000000001</v>
      </c>
      <c r="BT29" s="31">
        <v>6.6669999999999998</v>
      </c>
      <c r="BU29" s="30">
        <f t="shared" si="63"/>
        <v>6.5834000000000001</v>
      </c>
      <c r="BV29" s="30">
        <f t="shared" si="64"/>
        <v>6.4998000000000005</v>
      </c>
      <c r="BW29" s="30">
        <f t="shared" si="65"/>
        <v>6.4161999999999999</v>
      </c>
      <c r="BX29" s="30">
        <f t="shared" si="66"/>
        <v>6.3326000000000002</v>
      </c>
      <c r="BY29" s="30">
        <f t="shared" si="67"/>
        <v>6.2490000000000006</v>
      </c>
      <c r="BZ29" s="30">
        <f t="shared" si="68"/>
        <v>6.1654</v>
      </c>
      <c r="CA29" s="30">
        <f t="shared" si="69"/>
        <v>6.0818000000000003</v>
      </c>
      <c r="CB29" s="30">
        <f t="shared" si="70"/>
        <v>5.9982000000000006</v>
      </c>
      <c r="CC29" s="30">
        <f t="shared" si="71"/>
        <v>5.9146000000000001</v>
      </c>
      <c r="CD29" s="31">
        <v>5.8310000000000004</v>
      </c>
      <c r="CE29" s="30">
        <f t="shared" si="72"/>
        <v>5.6836000000000002</v>
      </c>
      <c r="CF29" s="30">
        <f t="shared" si="73"/>
        <v>5.5362</v>
      </c>
      <c r="CG29" s="30">
        <f t="shared" si="74"/>
        <v>5.3888000000000007</v>
      </c>
      <c r="CH29" s="30">
        <f t="shared" si="75"/>
        <v>5.2414000000000005</v>
      </c>
      <c r="CI29" s="31">
        <v>5.0940000000000003</v>
      </c>
    </row>
    <row r="30" spans="1:87" ht="15.75" thickBot="1" x14ac:dyDescent="0.3">
      <c r="A30" s="27">
        <v>16</v>
      </c>
      <c r="B30" s="31">
        <v>6.9480000000000004</v>
      </c>
      <c r="C30" s="30">
        <f t="shared" si="0"/>
        <v>6.98</v>
      </c>
      <c r="D30" s="30">
        <f t="shared" si="1"/>
        <v>7.0120000000000005</v>
      </c>
      <c r="E30" s="30">
        <f t="shared" si="2"/>
        <v>7.0440000000000005</v>
      </c>
      <c r="F30" s="30">
        <f t="shared" si="3"/>
        <v>7.0760000000000005</v>
      </c>
      <c r="G30" s="30">
        <f t="shared" si="4"/>
        <v>7.1080000000000005</v>
      </c>
      <c r="H30" s="30">
        <f t="shared" si="5"/>
        <v>7.1400000000000006</v>
      </c>
      <c r="I30" s="30">
        <f t="shared" si="6"/>
        <v>7.1719999999999997</v>
      </c>
      <c r="J30" s="30">
        <f t="shared" si="7"/>
        <v>7.2039999999999997</v>
      </c>
      <c r="K30" s="30">
        <f t="shared" si="8"/>
        <v>7.2359999999999998</v>
      </c>
      <c r="L30" s="31">
        <v>7.2679999999999998</v>
      </c>
      <c r="M30" s="30">
        <f t="shared" si="9"/>
        <v>7.2966999999999995</v>
      </c>
      <c r="N30" s="30">
        <f t="shared" si="10"/>
        <v>7.3254000000000001</v>
      </c>
      <c r="O30" s="30">
        <f t="shared" si="11"/>
        <v>7.3540999999999999</v>
      </c>
      <c r="P30" s="30">
        <f t="shared" si="12"/>
        <v>7.3827999999999996</v>
      </c>
      <c r="Q30" s="30">
        <f t="shared" si="13"/>
        <v>7.4115000000000002</v>
      </c>
      <c r="R30" s="30">
        <f t="shared" si="14"/>
        <v>7.4401999999999999</v>
      </c>
      <c r="S30" s="30">
        <f t="shared" si="15"/>
        <v>7.4688999999999997</v>
      </c>
      <c r="T30" s="30">
        <f t="shared" si="16"/>
        <v>7.4976000000000003</v>
      </c>
      <c r="U30" s="30">
        <f t="shared" si="17"/>
        <v>7.5263</v>
      </c>
      <c r="V30" s="31">
        <v>7.5549999999999997</v>
      </c>
      <c r="W30" s="30">
        <f t="shared" si="18"/>
        <v>7.5748999999999995</v>
      </c>
      <c r="X30" s="30">
        <f t="shared" si="19"/>
        <v>7.5947999999999993</v>
      </c>
      <c r="Y30" s="30">
        <f t="shared" si="20"/>
        <v>7.6147</v>
      </c>
      <c r="Z30" s="30">
        <f t="shared" si="21"/>
        <v>7.6345999999999998</v>
      </c>
      <c r="AA30" s="30">
        <f t="shared" si="22"/>
        <v>7.6544999999999996</v>
      </c>
      <c r="AB30" s="30">
        <f t="shared" si="23"/>
        <v>7.6743999999999994</v>
      </c>
      <c r="AC30" s="30">
        <f t="shared" si="24"/>
        <v>7.6942999999999993</v>
      </c>
      <c r="AD30" s="30">
        <f t="shared" si="25"/>
        <v>7.7141999999999999</v>
      </c>
      <c r="AE30" s="30">
        <f t="shared" si="26"/>
        <v>7.7340999999999998</v>
      </c>
      <c r="AF30" s="31">
        <v>7.7539999999999996</v>
      </c>
      <c r="AG30" s="30">
        <f t="shared" si="27"/>
        <v>7.7605999999999993</v>
      </c>
      <c r="AH30" s="30">
        <f t="shared" si="28"/>
        <v>7.7671999999999999</v>
      </c>
      <c r="AI30" s="30">
        <f t="shared" si="29"/>
        <v>7.7737999999999996</v>
      </c>
      <c r="AJ30" s="30">
        <f t="shared" si="30"/>
        <v>7.7804000000000002</v>
      </c>
      <c r="AK30" s="30">
        <f t="shared" si="31"/>
        <v>7.7869999999999999</v>
      </c>
      <c r="AL30" s="30">
        <f t="shared" si="32"/>
        <v>7.7935999999999996</v>
      </c>
      <c r="AM30" s="30">
        <f t="shared" si="33"/>
        <v>7.8002000000000002</v>
      </c>
      <c r="AN30" s="30">
        <f t="shared" si="34"/>
        <v>7.8068</v>
      </c>
      <c r="AO30" s="30">
        <f t="shared" si="35"/>
        <v>7.8134000000000006</v>
      </c>
      <c r="AP30" s="31">
        <v>7.82</v>
      </c>
      <c r="AQ30" s="30">
        <f t="shared" si="36"/>
        <v>7.7925000000000004</v>
      </c>
      <c r="AR30" s="30">
        <f t="shared" si="37"/>
        <v>7.7650000000000006</v>
      </c>
      <c r="AS30" s="30">
        <f t="shared" si="38"/>
        <v>7.7374999999999998</v>
      </c>
      <c r="AT30" s="30">
        <f t="shared" si="39"/>
        <v>7.71</v>
      </c>
      <c r="AU30" s="30">
        <f t="shared" si="40"/>
        <v>7.6825000000000001</v>
      </c>
      <c r="AV30" s="30">
        <f t="shared" si="41"/>
        <v>7.6550000000000002</v>
      </c>
      <c r="AW30" s="30">
        <f t="shared" si="42"/>
        <v>7.6275000000000004</v>
      </c>
      <c r="AX30" s="30">
        <f t="shared" si="43"/>
        <v>7.6</v>
      </c>
      <c r="AY30" s="30">
        <f t="shared" si="44"/>
        <v>7.5724999999999998</v>
      </c>
      <c r="AZ30" s="31">
        <v>7.5449999999999999</v>
      </c>
      <c r="BA30" s="30">
        <f t="shared" si="45"/>
        <v>7.5220000000000002</v>
      </c>
      <c r="BB30" s="30">
        <f t="shared" si="46"/>
        <v>7.4990000000000006</v>
      </c>
      <c r="BC30" s="30">
        <f t="shared" si="47"/>
        <v>7.4760000000000009</v>
      </c>
      <c r="BD30" s="30">
        <f t="shared" si="48"/>
        <v>7.4530000000000012</v>
      </c>
      <c r="BE30" s="30">
        <f t="shared" si="49"/>
        <v>7.4300000000000015</v>
      </c>
      <c r="BF30" s="30">
        <f t="shared" si="50"/>
        <v>7.4070000000000018</v>
      </c>
      <c r="BG30" s="30">
        <f t="shared" si="51"/>
        <v>7.3839999999999995</v>
      </c>
      <c r="BH30" s="30">
        <f t="shared" si="52"/>
        <v>7.3609999999999998</v>
      </c>
      <c r="BI30" s="30">
        <f t="shared" si="53"/>
        <v>7.3380000000000001</v>
      </c>
      <c r="BJ30" s="31">
        <v>7.3150000000000004</v>
      </c>
      <c r="BK30" s="30">
        <f t="shared" si="54"/>
        <v>7.2675000000000001</v>
      </c>
      <c r="BL30" s="30">
        <f t="shared" si="55"/>
        <v>7.2200000000000006</v>
      </c>
      <c r="BM30" s="30">
        <f t="shared" si="56"/>
        <v>7.1725000000000003</v>
      </c>
      <c r="BN30" s="30">
        <f t="shared" si="57"/>
        <v>7.125</v>
      </c>
      <c r="BO30" s="30">
        <f t="shared" si="58"/>
        <v>7.0774999999999997</v>
      </c>
      <c r="BP30" s="30">
        <f t="shared" si="59"/>
        <v>7.03</v>
      </c>
      <c r="BQ30" s="30">
        <f t="shared" si="60"/>
        <v>6.9824999999999999</v>
      </c>
      <c r="BR30" s="30">
        <f t="shared" si="61"/>
        <v>6.9349999999999996</v>
      </c>
      <c r="BS30" s="30">
        <f t="shared" si="62"/>
        <v>6.8875000000000002</v>
      </c>
      <c r="BT30" s="31">
        <v>6.84</v>
      </c>
      <c r="BU30" s="30">
        <f t="shared" si="63"/>
        <v>6.7545000000000002</v>
      </c>
      <c r="BV30" s="30">
        <f t="shared" si="64"/>
        <v>6.6690000000000005</v>
      </c>
      <c r="BW30" s="30">
        <f t="shared" si="65"/>
        <v>6.5834999999999999</v>
      </c>
      <c r="BX30" s="30">
        <f t="shared" si="66"/>
        <v>6.4980000000000002</v>
      </c>
      <c r="BY30" s="30">
        <f t="shared" si="67"/>
        <v>6.4124999999999996</v>
      </c>
      <c r="BZ30" s="30">
        <f t="shared" si="68"/>
        <v>6.327</v>
      </c>
      <c r="CA30" s="30">
        <f t="shared" si="69"/>
        <v>6.2415000000000003</v>
      </c>
      <c r="CB30" s="30">
        <f t="shared" si="70"/>
        <v>6.1560000000000006</v>
      </c>
      <c r="CC30" s="30">
        <f t="shared" si="71"/>
        <v>6.0705</v>
      </c>
      <c r="CD30" s="31">
        <v>5.9850000000000003</v>
      </c>
      <c r="CE30" s="30">
        <f t="shared" si="72"/>
        <v>5.8338000000000001</v>
      </c>
      <c r="CF30" s="30">
        <f t="shared" si="73"/>
        <v>5.6825999999999999</v>
      </c>
      <c r="CG30" s="30">
        <f t="shared" si="74"/>
        <v>5.5314000000000005</v>
      </c>
      <c r="CH30" s="30">
        <f t="shared" si="75"/>
        <v>5.3802000000000003</v>
      </c>
      <c r="CI30" s="31">
        <v>5.2290000000000001</v>
      </c>
    </row>
    <row r="31" spans="1:87" ht="15.75" thickBot="1" x14ac:dyDescent="0.3">
      <c r="A31" s="27">
        <v>15.5</v>
      </c>
      <c r="B31" s="31">
        <v>7.069</v>
      </c>
      <c r="C31" s="30">
        <f t="shared" si="0"/>
        <v>7.1026999999999996</v>
      </c>
      <c r="D31" s="30">
        <f t="shared" si="1"/>
        <v>7.1364000000000001</v>
      </c>
      <c r="E31" s="30">
        <f t="shared" si="2"/>
        <v>7.1700999999999997</v>
      </c>
      <c r="F31" s="30">
        <f t="shared" si="3"/>
        <v>7.2038000000000002</v>
      </c>
      <c r="G31" s="30">
        <f t="shared" si="4"/>
        <v>7.2374999999999998</v>
      </c>
      <c r="H31" s="30">
        <f t="shared" si="5"/>
        <v>7.2712000000000003</v>
      </c>
      <c r="I31" s="30">
        <f t="shared" si="6"/>
        <v>7.3048999999999999</v>
      </c>
      <c r="J31" s="30">
        <f t="shared" si="7"/>
        <v>7.3385999999999996</v>
      </c>
      <c r="K31" s="30">
        <f t="shared" si="8"/>
        <v>7.3723000000000001</v>
      </c>
      <c r="L31" s="31">
        <v>7.4059999999999997</v>
      </c>
      <c r="M31" s="30">
        <f t="shared" si="9"/>
        <v>7.4379999999999997</v>
      </c>
      <c r="N31" s="30">
        <f t="shared" si="10"/>
        <v>7.47</v>
      </c>
      <c r="O31" s="30">
        <f t="shared" si="11"/>
        <v>7.5019999999999998</v>
      </c>
      <c r="P31" s="30">
        <f t="shared" si="12"/>
        <v>7.5339999999999998</v>
      </c>
      <c r="Q31" s="30">
        <f t="shared" si="13"/>
        <v>7.5659999999999998</v>
      </c>
      <c r="R31" s="30">
        <f t="shared" si="14"/>
        <v>7.5979999999999999</v>
      </c>
      <c r="S31" s="30">
        <f t="shared" si="15"/>
        <v>7.63</v>
      </c>
      <c r="T31" s="30">
        <f t="shared" si="16"/>
        <v>7.6619999999999999</v>
      </c>
      <c r="U31" s="30">
        <f t="shared" si="17"/>
        <v>7.694</v>
      </c>
      <c r="V31" s="31">
        <v>7.726</v>
      </c>
      <c r="W31" s="30">
        <f t="shared" si="18"/>
        <v>7.7481999999999998</v>
      </c>
      <c r="X31" s="30">
        <f t="shared" si="19"/>
        <v>7.7704000000000004</v>
      </c>
      <c r="Y31" s="30">
        <f t="shared" si="20"/>
        <v>7.7926000000000002</v>
      </c>
      <c r="Z31" s="30">
        <f t="shared" si="21"/>
        <v>7.8148</v>
      </c>
      <c r="AA31" s="30">
        <f t="shared" si="22"/>
        <v>7.8369999999999997</v>
      </c>
      <c r="AB31" s="30">
        <f t="shared" si="23"/>
        <v>7.8592000000000004</v>
      </c>
      <c r="AC31" s="30">
        <f t="shared" si="24"/>
        <v>7.8814000000000002</v>
      </c>
      <c r="AD31" s="30">
        <f t="shared" si="25"/>
        <v>7.9036</v>
      </c>
      <c r="AE31" s="30">
        <f t="shared" si="26"/>
        <v>7.9258000000000006</v>
      </c>
      <c r="AF31" s="31">
        <v>7.9480000000000004</v>
      </c>
      <c r="AG31" s="30">
        <f t="shared" si="27"/>
        <v>7.9575000000000005</v>
      </c>
      <c r="AH31" s="30">
        <f t="shared" si="28"/>
        <v>7.9670000000000005</v>
      </c>
      <c r="AI31" s="30">
        <f t="shared" si="29"/>
        <v>7.9764999999999997</v>
      </c>
      <c r="AJ31" s="30">
        <f t="shared" si="30"/>
        <v>7.9859999999999998</v>
      </c>
      <c r="AK31" s="30">
        <f t="shared" si="31"/>
        <v>7.9954999999999998</v>
      </c>
      <c r="AL31" s="30">
        <f t="shared" si="32"/>
        <v>8.004999999999999</v>
      </c>
      <c r="AM31" s="30">
        <f t="shared" si="33"/>
        <v>8.0145</v>
      </c>
      <c r="AN31" s="30">
        <f t="shared" si="34"/>
        <v>8.0239999999999991</v>
      </c>
      <c r="AO31" s="30">
        <f t="shared" si="35"/>
        <v>8.0335000000000001</v>
      </c>
      <c r="AP31" s="31">
        <v>8.0429999999999993</v>
      </c>
      <c r="AQ31" s="30">
        <f t="shared" si="36"/>
        <v>8.0161999999999995</v>
      </c>
      <c r="AR31" s="30">
        <f t="shared" si="37"/>
        <v>7.9893999999999998</v>
      </c>
      <c r="AS31" s="30">
        <f t="shared" si="38"/>
        <v>7.9625999999999992</v>
      </c>
      <c r="AT31" s="30">
        <f t="shared" si="39"/>
        <v>7.9357999999999995</v>
      </c>
      <c r="AU31" s="30">
        <f t="shared" si="40"/>
        <v>7.9089999999999998</v>
      </c>
      <c r="AV31" s="30">
        <f t="shared" si="41"/>
        <v>7.8822000000000001</v>
      </c>
      <c r="AW31" s="30">
        <f t="shared" si="42"/>
        <v>7.8554000000000004</v>
      </c>
      <c r="AX31" s="30">
        <f t="shared" si="43"/>
        <v>7.8285999999999998</v>
      </c>
      <c r="AY31" s="30">
        <f t="shared" si="44"/>
        <v>7.8018000000000001</v>
      </c>
      <c r="AZ31" s="31">
        <v>7.7750000000000004</v>
      </c>
      <c r="BA31" s="30">
        <f t="shared" si="45"/>
        <v>7.7496000000000009</v>
      </c>
      <c r="BB31" s="30">
        <f t="shared" si="46"/>
        <v>7.7242000000000006</v>
      </c>
      <c r="BC31" s="30">
        <f t="shared" si="47"/>
        <v>7.6988000000000012</v>
      </c>
      <c r="BD31" s="30">
        <f t="shared" si="48"/>
        <v>7.6734000000000009</v>
      </c>
      <c r="BE31" s="30">
        <f t="shared" si="49"/>
        <v>7.6480000000000015</v>
      </c>
      <c r="BF31" s="30">
        <f t="shared" si="50"/>
        <v>7.622600000000002</v>
      </c>
      <c r="BG31" s="30">
        <f t="shared" si="51"/>
        <v>7.5971999999999991</v>
      </c>
      <c r="BH31" s="30">
        <f t="shared" si="52"/>
        <v>7.5717999999999996</v>
      </c>
      <c r="BI31" s="30">
        <f t="shared" si="53"/>
        <v>7.5463999999999993</v>
      </c>
      <c r="BJ31" s="31">
        <v>7.5209999999999999</v>
      </c>
      <c r="BK31" s="30">
        <f t="shared" si="54"/>
        <v>7.4595000000000002</v>
      </c>
      <c r="BL31" s="30">
        <f t="shared" si="55"/>
        <v>7.3979999999999997</v>
      </c>
      <c r="BM31" s="30">
        <f t="shared" si="56"/>
        <v>7.3365</v>
      </c>
      <c r="BN31" s="30">
        <f t="shared" si="57"/>
        <v>7.2749999999999995</v>
      </c>
      <c r="BO31" s="30">
        <f t="shared" si="58"/>
        <v>7.2134999999999998</v>
      </c>
      <c r="BP31" s="30">
        <f t="shared" si="59"/>
        <v>7.1520000000000001</v>
      </c>
      <c r="BQ31" s="30">
        <f t="shared" si="60"/>
        <v>7.0904999999999996</v>
      </c>
      <c r="BR31" s="30">
        <f t="shared" si="61"/>
        <v>7.0289999999999999</v>
      </c>
      <c r="BS31" s="30">
        <f t="shared" si="62"/>
        <v>6.9674999999999994</v>
      </c>
      <c r="BT31" s="31">
        <v>6.9059999999999997</v>
      </c>
      <c r="BU31" s="30">
        <f t="shared" si="63"/>
        <v>6.8293999999999997</v>
      </c>
      <c r="BV31" s="30">
        <f t="shared" si="64"/>
        <v>6.7527999999999997</v>
      </c>
      <c r="BW31" s="30">
        <f t="shared" si="65"/>
        <v>6.6761999999999997</v>
      </c>
      <c r="BX31" s="30">
        <f t="shared" si="66"/>
        <v>6.5995999999999997</v>
      </c>
      <c r="BY31" s="30">
        <f t="shared" si="67"/>
        <v>6.5229999999999997</v>
      </c>
      <c r="BZ31" s="30">
        <f t="shared" si="68"/>
        <v>6.4463999999999997</v>
      </c>
      <c r="CA31" s="30">
        <f t="shared" si="69"/>
        <v>6.3697999999999997</v>
      </c>
      <c r="CB31" s="30">
        <f t="shared" si="70"/>
        <v>6.2931999999999997</v>
      </c>
      <c r="CC31" s="30">
        <f t="shared" si="71"/>
        <v>6.2165999999999997</v>
      </c>
      <c r="CD31" s="31">
        <v>6.14</v>
      </c>
      <c r="CE31" s="30">
        <f t="shared" si="72"/>
        <v>5.9849999999999994</v>
      </c>
      <c r="CF31" s="30">
        <f t="shared" si="73"/>
        <v>5.83</v>
      </c>
      <c r="CG31" s="30">
        <f t="shared" si="74"/>
        <v>5.6749999999999998</v>
      </c>
      <c r="CH31" s="30">
        <f t="shared" si="75"/>
        <v>5.5200000000000005</v>
      </c>
      <c r="CI31" s="31">
        <v>5.3650000000000002</v>
      </c>
    </row>
    <row r="32" spans="1:87" ht="15.75" thickBot="1" x14ac:dyDescent="0.3">
      <c r="A32" s="27">
        <v>15</v>
      </c>
      <c r="B32" s="31">
        <v>7.1920000000000002</v>
      </c>
      <c r="C32" s="30">
        <f t="shared" si="0"/>
        <v>7.2273000000000005</v>
      </c>
      <c r="D32" s="30">
        <f t="shared" si="1"/>
        <v>7.2625999999999999</v>
      </c>
      <c r="E32" s="30">
        <f t="shared" si="2"/>
        <v>7.2979000000000003</v>
      </c>
      <c r="F32" s="30">
        <f t="shared" si="3"/>
        <v>7.3332000000000006</v>
      </c>
      <c r="G32" s="30">
        <f t="shared" si="4"/>
        <v>7.3685</v>
      </c>
      <c r="H32" s="30">
        <f t="shared" si="5"/>
        <v>7.4038000000000004</v>
      </c>
      <c r="I32" s="30">
        <f t="shared" si="6"/>
        <v>7.4390999999999998</v>
      </c>
      <c r="J32" s="30">
        <f t="shared" si="7"/>
        <v>7.4744000000000002</v>
      </c>
      <c r="K32" s="30">
        <f t="shared" si="8"/>
        <v>7.5096999999999996</v>
      </c>
      <c r="L32" s="31">
        <v>7.5449999999999999</v>
      </c>
      <c r="M32" s="30">
        <f t="shared" si="9"/>
        <v>7.5808999999999997</v>
      </c>
      <c r="N32" s="30">
        <f t="shared" si="10"/>
        <v>7.6167999999999996</v>
      </c>
      <c r="O32" s="30">
        <f t="shared" si="11"/>
        <v>7.6527000000000003</v>
      </c>
      <c r="P32" s="30">
        <f t="shared" si="12"/>
        <v>7.6886000000000001</v>
      </c>
      <c r="Q32" s="30">
        <f t="shared" si="13"/>
        <v>7.7244999999999999</v>
      </c>
      <c r="R32" s="30">
        <f t="shared" si="14"/>
        <v>7.7603999999999997</v>
      </c>
      <c r="S32" s="30">
        <f t="shared" si="15"/>
        <v>7.7963000000000005</v>
      </c>
      <c r="T32" s="30">
        <f t="shared" si="16"/>
        <v>7.8322000000000003</v>
      </c>
      <c r="U32" s="30">
        <f t="shared" si="17"/>
        <v>7.8681000000000001</v>
      </c>
      <c r="V32" s="31">
        <v>7.9039999999999999</v>
      </c>
      <c r="W32" s="30">
        <f t="shared" si="18"/>
        <v>7.9283000000000001</v>
      </c>
      <c r="X32" s="30">
        <f t="shared" si="19"/>
        <v>7.9526000000000003</v>
      </c>
      <c r="Y32" s="30">
        <f t="shared" si="20"/>
        <v>7.9768999999999997</v>
      </c>
      <c r="Z32" s="30">
        <f t="shared" si="21"/>
        <v>8.0012000000000008</v>
      </c>
      <c r="AA32" s="30">
        <f t="shared" si="22"/>
        <v>8.025500000000001</v>
      </c>
      <c r="AB32" s="30">
        <f t="shared" si="23"/>
        <v>8.0497999999999994</v>
      </c>
      <c r="AC32" s="30">
        <f t="shared" si="24"/>
        <v>8.0740999999999996</v>
      </c>
      <c r="AD32" s="30">
        <f t="shared" si="25"/>
        <v>8.0983999999999998</v>
      </c>
      <c r="AE32" s="30">
        <f t="shared" si="26"/>
        <v>8.1227</v>
      </c>
      <c r="AF32" s="31">
        <v>8.1470000000000002</v>
      </c>
      <c r="AG32" s="30">
        <f t="shared" si="27"/>
        <v>8.155800000000001</v>
      </c>
      <c r="AH32" s="30">
        <f t="shared" si="28"/>
        <v>8.1646000000000001</v>
      </c>
      <c r="AI32" s="30">
        <f t="shared" si="29"/>
        <v>8.1733999999999991</v>
      </c>
      <c r="AJ32" s="30">
        <f t="shared" si="30"/>
        <v>8.1821999999999999</v>
      </c>
      <c r="AK32" s="30">
        <f t="shared" si="31"/>
        <v>8.1909999999999989</v>
      </c>
      <c r="AL32" s="30">
        <f t="shared" si="32"/>
        <v>8.1997999999999998</v>
      </c>
      <c r="AM32" s="30">
        <f t="shared" si="33"/>
        <v>8.2085999999999988</v>
      </c>
      <c r="AN32" s="30">
        <f t="shared" si="34"/>
        <v>8.2173999999999996</v>
      </c>
      <c r="AO32" s="30">
        <f t="shared" si="35"/>
        <v>8.2261999999999986</v>
      </c>
      <c r="AP32" s="31">
        <v>8.2349999999999994</v>
      </c>
      <c r="AQ32" s="30">
        <f t="shared" si="36"/>
        <v>8.2126999999999999</v>
      </c>
      <c r="AR32" s="30">
        <f t="shared" si="37"/>
        <v>8.1904000000000003</v>
      </c>
      <c r="AS32" s="30">
        <f t="shared" si="38"/>
        <v>8.168099999999999</v>
      </c>
      <c r="AT32" s="30">
        <f t="shared" si="39"/>
        <v>8.1457999999999995</v>
      </c>
      <c r="AU32" s="30">
        <f t="shared" si="40"/>
        <v>8.1234999999999999</v>
      </c>
      <c r="AV32" s="30">
        <f t="shared" si="41"/>
        <v>8.1012000000000004</v>
      </c>
      <c r="AW32" s="30">
        <f t="shared" si="42"/>
        <v>8.0789000000000009</v>
      </c>
      <c r="AX32" s="30">
        <f t="shared" si="43"/>
        <v>8.0565999999999995</v>
      </c>
      <c r="AY32" s="30">
        <f t="shared" si="44"/>
        <v>8.0343</v>
      </c>
      <c r="AZ32" s="31">
        <v>8.0120000000000005</v>
      </c>
      <c r="BA32" s="30">
        <f t="shared" si="45"/>
        <v>7.9846000000000004</v>
      </c>
      <c r="BB32" s="30">
        <f t="shared" si="46"/>
        <v>7.9572000000000012</v>
      </c>
      <c r="BC32" s="30">
        <f t="shared" si="47"/>
        <v>7.9298000000000011</v>
      </c>
      <c r="BD32" s="30">
        <f t="shared" si="48"/>
        <v>7.9024000000000019</v>
      </c>
      <c r="BE32" s="30">
        <f t="shared" si="49"/>
        <v>7.8750000000000018</v>
      </c>
      <c r="BF32" s="30">
        <f t="shared" si="50"/>
        <v>7.8476000000000017</v>
      </c>
      <c r="BG32" s="30">
        <f t="shared" si="51"/>
        <v>7.8201999999999998</v>
      </c>
      <c r="BH32" s="30">
        <f t="shared" si="52"/>
        <v>7.7927999999999997</v>
      </c>
      <c r="BI32" s="30">
        <f t="shared" si="53"/>
        <v>7.7653999999999996</v>
      </c>
      <c r="BJ32" s="31">
        <v>7.7380000000000004</v>
      </c>
      <c r="BK32" s="30">
        <f t="shared" si="54"/>
        <v>7.6764000000000001</v>
      </c>
      <c r="BL32" s="30">
        <f t="shared" si="55"/>
        <v>7.6148000000000007</v>
      </c>
      <c r="BM32" s="30">
        <f t="shared" si="56"/>
        <v>7.5532000000000004</v>
      </c>
      <c r="BN32" s="30">
        <f t="shared" si="57"/>
        <v>7.4916</v>
      </c>
      <c r="BO32" s="30">
        <f t="shared" si="58"/>
        <v>7.43</v>
      </c>
      <c r="BP32" s="30">
        <f t="shared" si="59"/>
        <v>7.3684000000000003</v>
      </c>
      <c r="BQ32" s="30">
        <f t="shared" si="60"/>
        <v>7.3068</v>
      </c>
      <c r="BR32" s="30">
        <f t="shared" si="61"/>
        <v>7.2451999999999996</v>
      </c>
      <c r="BS32" s="30">
        <f t="shared" si="62"/>
        <v>7.1836000000000002</v>
      </c>
      <c r="BT32" s="31">
        <v>7.1219999999999999</v>
      </c>
      <c r="BU32" s="30">
        <f t="shared" si="63"/>
        <v>7.0397999999999996</v>
      </c>
      <c r="BV32" s="30">
        <f t="shared" si="64"/>
        <v>6.9576000000000002</v>
      </c>
      <c r="BW32" s="30">
        <f t="shared" si="65"/>
        <v>6.8754</v>
      </c>
      <c r="BX32" s="30">
        <f t="shared" si="66"/>
        <v>6.7931999999999997</v>
      </c>
      <c r="BY32" s="30">
        <f t="shared" si="67"/>
        <v>6.7110000000000003</v>
      </c>
      <c r="BZ32" s="30">
        <f t="shared" si="68"/>
        <v>6.6288</v>
      </c>
      <c r="CA32" s="30">
        <f t="shared" si="69"/>
        <v>6.5465999999999998</v>
      </c>
      <c r="CB32" s="30">
        <f t="shared" si="70"/>
        <v>6.4643999999999995</v>
      </c>
      <c r="CC32" s="30">
        <f t="shared" si="71"/>
        <v>6.3822000000000001</v>
      </c>
      <c r="CD32" s="31">
        <v>6.3</v>
      </c>
      <c r="CE32" s="30">
        <f t="shared" si="72"/>
        <v>6.1407999999999996</v>
      </c>
      <c r="CF32" s="30">
        <f t="shared" si="73"/>
        <v>5.9815999999999994</v>
      </c>
      <c r="CG32" s="30">
        <f t="shared" si="74"/>
        <v>5.8224</v>
      </c>
      <c r="CH32" s="30">
        <f t="shared" si="75"/>
        <v>5.6631999999999998</v>
      </c>
      <c r="CI32" s="31">
        <v>5.5039999999999996</v>
      </c>
    </row>
    <row r="33" spans="1:87" ht="15.75" thickBot="1" x14ac:dyDescent="0.3">
      <c r="A33" s="27">
        <v>14.5</v>
      </c>
      <c r="B33" s="31">
        <v>7.3170000000000002</v>
      </c>
      <c r="C33" s="30">
        <f t="shared" si="0"/>
        <v>7.3540999999999999</v>
      </c>
      <c r="D33" s="30">
        <f t="shared" si="1"/>
        <v>7.3912000000000004</v>
      </c>
      <c r="E33" s="30">
        <f t="shared" si="2"/>
        <v>7.4283000000000001</v>
      </c>
      <c r="F33" s="30">
        <f t="shared" si="3"/>
        <v>7.4653999999999998</v>
      </c>
      <c r="G33" s="30">
        <f t="shared" si="4"/>
        <v>7.5025000000000004</v>
      </c>
      <c r="H33" s="30">
        <f t="shared" si="5"/>
        <v>7.5396000000000001</v>
      </c>
      <c r="I33" s="30">
        <f t="shared" si="6"/>
        <v>7.5766999999999998</v>
      </c>
      <c r="J33" s="30">
        <f t="shared" si="7"/>
        <v>7.6137999999999995</v>
      </c>
      <c r="K33" s="30">
        <f t="shared" si="8"/>
        <v>7.6509</v>
      </c>
      <c r="L33" s="31">
        <v>7.6879999999999997</v>
      </c>
      <c r="M33" s="30">
        <f t="shared" si="9"/>
        <v>7.7274000000000003</v>
      </c>
      <c r="N33" s="30">
        <f t="shared" si="10"/>
        <v>7.7667999999999999</v>
      </c>
      <c r="O33" s="30">
        <f t="shared" si="11"/>
        <v>7.8062000000000005</v>
      </c>
      <c r="P33" s="30">
        <f t="shared" si="12"/>
        <v>7.8456000000000001</v>
      </c>
      <c r="Q33" s="30">
        <f t="shared" si="13"/>
        <v>7.8850000000000007</v>
      </c>
      <c r="R33" s="30">
        <f t="shared" si="14"/>
        <v>7.9244000000000003</v>
      </c>
      <c r="S33" s="30">
        <f t="shared" si="15"/>
        <v>7.9638000000000009</v>
      </c>
      <c r="T33" s="30">
        <f t="shared" si="16"/>
        <v>8.0032000000000014</v>
      </c>
      <c r="U33" s="30">
        <f t="shared" si="17"/>
        <v>8.0426000000000002</v>
      </c>
      <c r="V33" s="31">
        <v>8.0820000000000007</v>
      </c>
      <c r="W33" s="30">
        <f t="shared" si="18"/>
        <v>8.1087000000000007</v>
      </c>
      <c r="X33" s="30">
        <f t="shared" si="19"/>
        <v>8.1354000000000006</v>
      </c>
      <c r="Y33" s="30">
        <f t="shared" si="20"/>
        <v>8.1621000000000006</v>
      </c>
      <c r="Z33" s="30">
        <f t="shared" si="21"/>
        <v>8.1888000000000005</v>
      </c>
      <c r="AA33" s="30">
        <f t="shared" si="22"/>
        <v>8.2155000000000005</v>
      </c>
      <c r="AB33" s="30">
        <f t="shared" si="23"/>
        <v>8.2422000000000004</v>
      </c>
      <c r="AC33" s="30">
        <f t="shared" si="24"/>
        <v>8.2689000000000004</v>
      </c>
      <c r="AD33" s="30">
        <f t="shared" si="25"/>
        <v>8.2956000000000003</v>
      </c>
      <c r="AE33" s="30">
        <f t="shared" si="26"/>
        <v>8.3223000000000003</v>
      </c>
      <c r="AF33" s="31">
        <v>8.3490000000000002</v>
      </c>
      <c r="AG33" s="30">
        <f t="shared" si="27"/>
        <v>8.3598999999999997</v>
      </c>
      <c r="AH33" s="30">
        <f t="shared" si="28"/>
        <v>8.3708000000000009</v>
      </c>
      <c r="AI33" s="30">
        <f t="shared" si="29"/>
        <v>8.3817000000000004</v>
      </c>
      <c r="AJ33" s="30">
        <f t="shared" si="30"/>
        <v>8.3925999999999998</v>
      </c>
      <c r="AK33" s="30">
        <f t="shared" si="31"/>
        <v>8.4034999999999993</v>
      </c>
      <c r="AL33" s="30">
        <f t="shared" si="32"/>
        <v>8.4144000000000005</v>
      </c>
      <c r="AM33" s="30">
        <f t="shared" si="33"/>
        <v>8.4253</v>
      </c>
      <c r="AN33" s="30">
        <f t="shared" si="34"/>
        <v>8.4361999999999995</v>
      </c>
      <c r="AO33" s="30">
        <f t="shared" si="35"/>
        <v>8.4471000000000007</v>
      </c>
      <c r="AP33" s="31">
        <v>8.4580000000000002</v>
      </c>
      <c r="AQ33" s="30">
        <f t="shared" si="36"/>
        <v>8.4380000000000006</v>
      </c>
      <c r="AR33" s="30">
        <f t="shared" si="37"/>
        <v>8.4179999999999993</v>
      </c>
      <c r="AS33" s="30">
        <f t="shared" si="38"/>
        <v>8.3979999999999997</v>
      </c>
      <c r="AT33" s="30">
        <f t="shared" si="39"/>
        <v>8.3780000000000001</v>
      </c>
      <c r="AU33" s="30">
        <f t="shared" si="40"/>
        <v>8.3580000000000005</v>
      </c>
      <c r="AV33" s="30">
        <f t="shared" si="41"/>
        <v>8.3379999999999992</v>
      </c>
      <c r="AW33" s="30">
        <f t="shared" si="42"/>
        <v>8.3179999999999996</v>
      </c>
      <c r="AX33" s="30">
        <f t="shared" si="43"/>
        <v>8.298</v>
      </c>
      <c r="AY33" s="30">
        <f t="shared" si="44"/>
        <v>8.2779999999999987</v>
      </c>
      <c r="AZ33" s="31">
        <v>8.2579999999999991</v>
      </c>
      <c r="BA33" s="30">
        <f t="shared" si="45"/>
        <v>8.2286000000000001</v>
      </c>
      <c r="BB33" s="30">
        <f t="shared" si="46"/>
        <v>8.1991999999999994</v>
      </c>
      <c r="BC33" s="30">
        <f t="shared" si="47"/>
        <v>8.1698000000000004</v>
      </c>
      <c r="BD33" s="30">
        <f t="shared" si="48"/>
        <v>8.1404000000000014</v>
      </c>
      <c r="BE33" s="30">
        <f t="shared" si="49"/>
        <v>8.1110000000000007</v>
      </c>
      <c r="BF33" s="30">
        <f t="shared" si="50"/>
        <v>8.0816000000000017</v>
      </c>
      <c r="BG33" s="30">
        <f t="shared" si="51"/>
        <v>8.0521999999999991</v>
      </c>
      <c r="BH33" s="30">
        <f t="shared" si="52"/>
        <v>8.0228000000000002</v>
      </c>
      <c r="BI33" s="30">
        <f t="shared" si="53"/>
        <v>7.9933999999999994</v>
      </c>
      <c r="BJ33" s="31">
        <v>7.9640000000000004</v>
      </c>
      <c r="BK33" s="30">
        <f t="shared" si="54"/>
        <v>7.9004000000000003</v>
      </c>
      <c r="BL33" s="30">
        <f t="shared" si="55"/>
        <v>7.8368000000000002</v>
      </c>
      <c r="BM33" s="30">
        <f t="shared" si="56"/>
        <v>7.7732000000000001</v>
      </c>
      <c r="BN33" s="30">
        <f t="shared" si="57"/>
        <v>7.7096</v>
      </c>
      <c r="BO33" s="30">
        <f t="shared" si="58"/>
        <v>7.6459999999999999</v>
      </c>
      <c r="BP33" s="30">
        <f t="shared" si="59"/>
        <v>7.5824000000000007</v>
      </c>
      <c r="BQ33" s="30">
        <f t="shared" si="60"/>
        <v>7.5188000000000006</v>
      </c>
      <c r="BR33" s="30">
        <f t="shared" si="61"/>
        <v>7.4552000000000005</v>
      </c>
      <c r="BS33" s="30">
        <f t="shared" si="62"/>
        <v>7.3916000000000004</v>
      </c>
      <c r="BT33" s="31">
        <v>7.3280000000000003</v>
      </c>
      <c r="BU33" s="30">
        <f t="shared" si="63"/>
        <v>7.2418000000000005</v>
      </c>
      <c r="BV33" s="30">
        <f t="shared" si="64"/>
        <v>7.1556000000000006</v>
      </c>
      <c r="BW33" s="30">
        <f t="shared" si="65"/>
        <v>7.0694000000000008</v>
      </c>
      <c r="BX33" s="30">
        <f t="shared" si="66"/>
        <v>6.9832000000000001</v>
      </c>
      <c r="BY33" s="30">
        <f t="shared" si="67"/>
        <v>6.8970000000000002</v>
      </c>
      <c r="BZ33" s="30">
        <f t="shared" si="68"/>
        <v>6.8108000000000004</v>
      </c>
      <c r="CA33" s="30">
        <f t="shared" si="69"/>
        <v>6.7246000000000006</v>
      </c>
      <c r="CB33" s="30">
        <f t="shared" si="70"/>
        <v>6.6383999999999999</v>
      </c>
      <c r="CC33" s="30">
        <f t="shared" si="71"/>
        <v>6.5522</v>
      </c>
      <c r="CD33" s="31">
        <v>6.4660000000000002</v>
      </c>
      <c r="CE33" s="30">
        <f t="shared" si="72"/>
        <v>6.3028000000000004</v>
      </c>
      <c r="CF33" s="30">
        <f t="shared" si="73"/>
        <v>6.1395999999999997</v>
      </c>
      <c r="CG33" s="30">
        <f t="shared" si="74"/>
        <v>5.9764000000000008</v>
      </c>
      <c r="CH33" s="30">
        <f t="shared" si="75"/>
        <v>5.8132000000000001</v>
      </c>
      <c r="CI33" s="31">
        <v>5.65</v>
      </c>
    </row>
    <row r="34" spans="1:87" ht="15.75" thickBot="1" x14ac:dyDescent="0.3">
      <c r="A34" s="27">
        <v>14</v>
      </c>
      <c r="B34" s="31">
        <v>7.4459999999999997</v>
      </c>
      <c r="C34" s="30">
        <f t="shared" si="0"/>
        <v>7.4649000000000001</v>
      </c>
      <c r="D34" s="30">
        <f t="shared" si="1"/>
        <v>7.4837999999999996</v>
      </c>
      <c r="E34" s="30">
        <f t="shared" si="2"/>
        <v>7.5026999999999999</v>
      </c>
      <c r="F34" s="30">
        <f t="shared" si="3"/>
        <v>7.5215999999999994</v>
      </c>
      <c r="G34" s="30">
        <f t="shared" si="4"/>
        <v>7.5404999999999998</v>
      </c>
      <c r="H34" s="30">
        <f t="shared" si="5"/>
        <v>7.5594000000000001</v>
      </c>
      <c r="I34" s="30">
        <f t="shared" si="6"/>
        <v>7.5782999999999996</v>
      </c>
      <c r="J34" s="30">
        <f t="shared" si="7"/>
        <v>7.5972</v>
      </c>
      <c r="K34" s="30">
        <f t="shared" si="8"/>
        <v>7.6160999999999994</v>
      </c>
      <c r="L34" s="31">
        <v>7.6349999999999998</v>
      </c>
      <c r="M34" s="30">
        <f t="shared" si="9"/>
        <v>7.6993</v>
      </c>
      <c r="N34" s="30">
        <f t="shared" si="10"/>
        <v>7.7636000000000003</v>
      </c>
      <c r="O34" s="30">
        <f t="shared" si="11"/>
        <v>7.8279000000000005</v>
      </c>
      <c r="P34" s="30">
        <f t="shared" si="12"/>
        <v>7.8922000000000008</v>
      </c>
      <c r="Q34" s="30">
        <f t="shared" si="13"/>
        <v>7.9565000000000001</v>
      </c>
      <c r="R34" s="30">
        <f t="shared" si="14"/>
        <v>8.0208000000000013</v>
      </c>
      <c r="S34" s="30">
        <f t="shared" si="15"/>
        <v>8.0851000000000006</v>
      </c>
      <c r="T34" s="30">
        <f t="shared" si="16"/>
        <v>8.1494000000000018</v>
      </c>
      <c r="U34" s="30">
        <f t="shared" si="17"/>
        <v>8.2137000000000011</v>
      </c>
      <c r="V34" s="31">
        <v>8.2780000000000005</v>
      </c>
      <c r="W34" s="30">
        <f t="shared" si="18"/>
        <v>8.3055000000000003</v>
      </c>
      <c r="X34" s="30">
        <f t="shared" si="19"/>
        <v>8.3330000000000002</v>
      </c>
      <c r="Y34" s="30">
        <f t="shared" si="20"/>
        <v>8.3605</v>
      </c>
      <c r="Z34" s="30">
        <f t="shared" si="21"/>
        <v>8.3879999999999999</v>
      </c>
      <c r="AA34" s="30">
        <f t="shared" si="22"/>
        <v>8.4155000000000015</v>
      </c>
      <c r="AB34" s="30">
        <f t="shared" si="23"/>
        <v>8.4430000000000014</v>
      </c>
      <c r="AC34" s="30">
        <f t="shared" si="24"/>
        <v>8.4705000000000013</v>
      </c>
      <c r="AD34" s="30">
        <f t="shared" si="25"/>
        <v>8.4980000000000011</v>
      </c>
      <c r="AE34" s="30">
        <f t="shared" si="26"/>
        <v>8.525500000000001</v>
      </c>
      <c r="AF34" s="31">
        <v>8.5530000000000008</v>
      </c>
      <c r="AG34" s="30">
        <f t="shared" si="27"/>
        <v>8.5662000000000003</v>
      </c>
      <c r="AH34" s="30">
        <f t="shared" si="28"/>
        <v>8.5794000000000015</v>
      </c>
      <c r="AI34" s="30">
        <f t="shared" si="29"/>
        <v>8.5926000000000009</v>
      </c>
      <c r="AJ34" s="30">
        <f t="shared" si="30"/>
        <v>8.6058000000000003</v>
      </c>
      <c r="AK34" s="30">
        <f t="shared" si="31"/>
        <v>8.6189999999999998</v>
      </c>
      <c r="AL34" s="30">
        <f t="shared" si="32"/>
        <v>8.632200000000001</v>
      </c>
      <c r="AM34" s="30">
        <f t="shared" si="33"/>
        <v>8.6454000000000004</v>
      </c>
      <c r="AN34" s="30">
        <f t="shared" si="34"/>
        <v>8.6585999999999999</v>
      </c>
      <c r="AO34" s="30">
        <f t="shared" si="35"/>
        <v>8.6718000000000011</v>
      </c>
      <c r="AP34" s="31">
        <v>8.6850000000000005</v>
      </c>
      <c r="AQ34" s="30">
        <f t="shared" si="36"/>
        <v>8.6676000000000002</v>
      </c>
      <c r="AR34" s="30">
        <f t="shared" si="37"/>
        <v>8.6501999999999999</v>
      </c>
      <c r="AS34" s="30">
        <f t="shared" si="38"/>
        <v>8.6327999999999996</v>
      </c>
      <c r="AT34" s="30">
        <f t="shared" si="39"/>
        <v>8.6153999999999993</v>
      </c>
      <c r="AU34" s="30">
        <f t="shared" si="40"/>
        <v>8.5980000000000008</v>
      </c>
      <c r="AV34" s="30">
        <f t="shared" si="41"/>
        <v>8.5806000000000004</v>
      </c>
      <c r="AW34" s="30">
        <f t="shared" si="42"/>
        <v>8.5632000000000001</v>
      </c>
      <c r="AX34" s="30">
        <f t="shared" si="43"/>
        <v>8.5457999999999998</v>
      </c>
      <c r="AY34" s="30">
        <f t="shared" si="44"/>
        <v>8.5283999999999995</v>
      </c>
      <c r="AZ34" s="31">
        <v>8.5109999999999992</v>
      </c>
      <c r="BA34" s="30">
        <f t="shared" si="45"/>
        <v>8.4798999999999989</v>
      </c>
      <c r="BB34" s="30">
        <f t="shared" si="46"/>
        <v>8.4488000000000003</v>
      </c>
      <c r="BC34" s="30">
        <f t="shared" si="47"/>
        <v>8.4177</v>
      </c>
      <c r="BD34" s="30">
        <f t="shared" si="48"/>
        <v>8.3866000000000014</v>
      </c>
      <c r="BE34" s="30">
        <f t="shared" si="49"/>
        <v>8.355500000000001</v>
      </c>
      <c r="BF34" s="30">
        <f t="shared" si="50"/>
        <v>8.3244000000000007</v>
      </c>
      <c r="BG34" s="30">
        <f t="shared" si="51"/>
        <v>8.2932999999999986</v>
      </c>
      <c r="BH34" s="30">
        <f t="shared" si="52"/>
        <v>8.2621999999999982</v>
      </c>
      <c r="BI34" s="30">
        <f t="shared" si="53"/>
        <v>8.2310999999999996</v>
      </c>
      <c r="BJ34" s="31">
        <v>8.1999999999999993</v>
      </c>
      <c r="BK34" s="30">
        <f t="shared" si="54"/>
        <v>8.1341000000000001</v>
      </c>
      <c r="BL34" s="30">
        <f t="shared" si="55"/>
        <v>8.0681999999999992</v>
      </c>
      <c r="BM34" s="30">
        <f t="shared" si="56"/>
        <v>8.0023</v>
      </c>
      <c r="BN34" s="30">
        <f t="shared" si="57"/>
        <v>7.9363999999999999</v>
      </c>
      <c r="BO34" s="30">
        <f t="shared" si="58"/>
        <v>7.8704999999999998</v>
      </c>
      <c r="BP34" s="30">
        <f t="shared" si="59"/>
        <v>7.8045999999999998</v>
      </c>
      <c r="BQ34" s="30">
        <f t="shared" si="60"/>
        <v>7.7386999999999997</v>
      </c>
      <c r="BR34" s="30">
        <f t="shared" si="61"/>
        <v>7.6728000000000005</v>
      </c>
      <c r="BS34" s="30">
        <f t="shared" si="62"/>
        <v>7.6069000000000004</v>
      </c>
      <c r="BT34" s="31">
        <v>7.5410000000000004</v>
      </c>
      <c r="BU34" s="30">
        <f t="shared" si="63"/>
        <v>7.4508000000000001</v>
      </c>
      <c r="BV34" s="30">
        <f t="shared" si="64"/>
        <v>7.3606000000000007</v>
      </c>
      <c r="BW34" s="30">
        <f t="shared" si="65"/>
        <v>7.2704000000000004</v>
      </c>
      <c r="BX34" s="30">
        <f t="shared" si="66"/>
        <v>7.1802000000000001</v>
      </c>
      <c r="BY34" s="30">
        <f t="shared" si="67"/>
        <v>7.09</v>
      </c>
      <c r="BZ34" s="30">
        <f t="shared" si="68"/>
        <v>6.9998000000000005</v>
      </c>
      <c r="CA34" s="30">
        <f t="shared" si="69"/>
        <v>6.9096000000000002</v>
      </c>
      <c r="CB34" s="30">
        <f t="shared" si="70"/>
        <v>6.8193999999999999</v>
      </c>
      <c r="CC34" s="30">
        <f t="shared" si="71"/>
        <v>6.7292000000000005</v>
      </c>
      <c r="CD34" s="31">
        <v>6.6390000000000002</v>
      </c>
      <c r="CE34" s="30">
        <f t="shared" si="72"/>
        <v>6.4720000000000004</v>
      </c>
      <c r="CF34" s="30">
        <f t="shared" si="73"/>
        <v>6.3049999999999997</v>
      </c>
      <c r="CG34" s="30">
        <f t="shared" si="74"/>
        <v>6.1380000000000008</v>
      </c>
      <c r="CH34" s="30">
        <f t="shared" si="75"/>
        <v>5.9710000000000001</v>
      </c>
      <c r="CI34" s="31">
        <v>5.8040000000000003</v>
      </c>
    </row>
    <row r="35" spans="1:87" ht="15.75" thickBot="1" x14ac:dyDescent="0.3">
      <c r="A35" s="27">
        <v>13.5</v>
      </c>
      <c r="B35" s="31">
        <v>7.5780000000000003</v>
      </c>
      <c r="C35" s="30">
        <f t="shared" si="0"/>
        <v>7.6198000000000006</v>
      </c>
      <c r="D35" s="30">
        <f t="shared" si="1"/>
        <v>7.6616000000000009</v>
      </c>
      <c r="E35" s="30">
        <f t="shared" si="2"/>
        <v>7.7034000000000002</v>
      </c>
      <c r="F35" s="30">
        <f t="shared" si="3"/>
        <v>7.7452000000000005</v>
      </c>
      <c r="G35" s="30">
        <f t="shared" si="4"/>
        <v>7.7870000000000008</v>
      </c>
      <c r="H35" s="30">
        <f t="shared" si="5"/>
        <v>7.8288000000000011</v>
      </c>
      <c r="I35" s="30">
        <f t="shared" si="6"/>
        <v>7.8706000000000005</v>
      </c>
      <c r="J35" s="30">
        <f t="shared" si="7"/>
        <v>7.9123999999999999</v>
      </c>
      <c r="K35" s="30">
        <f t="shared" si="8"/>
        <v>7.9542000000000002</v>
      </c>
      <c r="L35" s="31">
        <v>7.9960000000000004</v>
      </c>
      <c r="M35" s="30">
        <f t="shared" si="9"/>
        <v>8.0429000000000013</v>
      </c>
      <c r="N35" s="30">
        <f t="shared" si="10"/>
        <v>8.0898000000000003</v>
      </c>
      <c r="O35" s="30">
        <f t="shared" si="11"/>
        <v>8.1367000000000012</v>
      </c>
      <c r="P35" s="30">
        <f t="shared" si="12"/>
        <v>8.1836000000000002</v>
      </c>
      <c r="Q35" s="30">
        <f t="shared" si="13"/>
        <v>8.230500000000001</v>
      </c>
      <c r="R35" s="30">
        <f t="shared" si="14"/>
        <v>8.2774000000000001</v>
      </c>
      <c r="S35" s="30">
        <f t="shared" si="15"/>
        <v>8.3243000000000009</v>
      </c>
      <c r="T35" s="30">
        <f t="shared" si="16"/>
        <v>8.3712</v>
      </c>
      <c r="U35" s="30">
        <f t="shared" si="17"/>
        <v>8.418099999999999</v>
      </c>
      <c r="V35" s="31">
        <v>8.4649999999999999</v>
      </c>
      <c r="W35" s="30">
        <f t="shared" si="18"/>
        <v>8.4939</v>
      </c>
      <c r="X35" s="30">
        <f t="shared" si="19"/>
        <v>8.5228000000000002</v>
      </c>
      <c r="Y35" s="30">
        <f t="shared" si="20"/>
        <v>8.5517000000000003</v>
      </c>
      <c r="Z35" s="30">
        <f t="shared" si="21"/>
        <v>8.5806000000000004</v>
      </c>
      <c r="AA35" s="30">
        <f t="shared" si="22"/>
        <v>8.6095000000000006</v>
      </c>
      <c r="AB35" s="30">
        <f t="shared" si="23"/>
        <v>8.638399999999999</v>
      </c>
      <c r="AC35" s="30">
        <f t="shared" si="24"/>
        <v>8.6672999999999991</v>
      </c>
      <c r="AD35" s="30">
        <f t="shared" si="25"/>
        <v>8.6961999999999993</v>
      </c>
      <c r="AE35" s="30">
        <f t="shared" si="26"/>
        <v>8.7250999999999994</v>
      </c>
      <c r="AF35" s="31">
        <v>8.7539999999999996</v>
      </c>
      <c r="AG35" s="30">
        <f t="shared" si="27"/>
        <v>8.7706</v>
      </c>
      <c r="AH35" s="30">
        <f t="shared" si="28"/>
        <v>8.7872000000000003</v>
      </c>
      <c r="AI35" s="30">
        <f t="shared" si="29"/>
        <v>8.803799999999999</v>
      </c>
      <c r="AJ35" s="30">
        <f t="shared" si="30"/>
        <v>8.8203999999999994</v>
      </c>
      <c r="AK35" s="30">
        <f t="shared" si="31"/>
        <v>8.8369999999999997</v>
      </c>
      <c r="AL35" s="30">
        <f t="shared" si="32"/>
        <v>8.8536000000000001</v>
      </c>
      <c r="AM35" s="30">
        <f t="shared" si="33"/>
        <v>8.8702000000000005</v>
      </c>
      <c r="AN35" s="30">
        <f t="shared" si="34"/>
        <v>8.8867999999999991</v>
      </c>
      <c r="AO35" s="30">
        <f t="shared" si="35"/>
        <v>8.9033999999999995</v>
      </c>
      <c r="AP35" s="31">
        <v>8.92</v>
      </c>
      <c r="AQ35" s="30">
        <f t="shared" si="36"/>
        <v>8.9054000000000002</v>
      </c>
      <c r="AR35" s="30">
        <f t="shared" si="37"/>
        <v>8.8908000000000005</v>
      </c>
      <c r="AS35" s="30">
        <f t="shared" si="38"/>
        <v>8.876199999999999</v>
      </c>
      <c r="AT35" s="30">
        <f t="shared" si="39"/>
        <v>8.8615999999999993</v>
      </c>
      <c r="AU35" s="30">
        <f t="shared" si="40"/>
        <v>8.8469999999999995</v>
      </c>
      <c r="AV35" s="30">
        <f t="shared" si="41"/>
        <v>8.8323999999999998</v>
      </c>
      <c r="AW35" s="30">
        <f t="shared" si="42"/>
        <v>8.8178000000000001</v>
      </c>
      <c r="AX35" s="30">
        <f t="shared" si="43"/>
        <v>8.8031999999999986</v>
      </c>
      <c r="AY35" s="30">
        <f t="shared" si="44"/>
        <v>8.7885999999999989</v>
      </c>
      <c r="AZ35" s="31">
        <v>8.7739999999999991</v>
      </c>
      <c r="BA35" s="30">
        <f t="shared" si="45"/>
        <v>8.7409999999999997</v>
      </c>
      <c r="BB35" s="30">
        <f t="shared" si="46"/>
        <v>8.7080000000000002</v>
      </c>
      <c r="BC35" s="30">
        <f t="shared" si="47"/>
        <v>8.6750000000000007</v>
      </c>
      <c r="BD35" s="30">
        <f t="shared" si="48"/>
        <v>8.6420000000000012</v>
      </c>
      <c r="BE35" s="30">
        <f t="shared" si="49"/>
        <v>8.6090000000000018</v>
      </c>
      <c r="BF35" s="30">
        <f t="shared" si="50"/>
        <v>8.5760000000000023</v>
      </c>
      <c r="BG35" s="30">
        <f t="shared" si="51"/>
        <v>8.5429999999999993</v>
      </c>
      <c r="BH35" s="30">
        <f t="shared" si="52"/>
        <v>8.51</v>
      </c>
      <c r="BI35" s="30">
        <f t="shared" si="53"/>
        <v>8.4770000000000003</v>
      </c>
      <c r="BJ35" s="31">
        <v>8.4440000000000008</v>
      </c>
      <c r="BK35" s="30">
        <f t="shared" si="54"/>
        <v>8.376100000000001</v>
      </c>
      <c r="BL35" s="30">
        <f t="shared" si="55"/>
        <v>8.3082000000000011</v>
      </c>
      <c r="BM35" s="30">
        <f t="shared" si="56"/>
        <v>8.2402999999999995</v>
      </c>
      <c r="BN35" s="30">
        <f t="shared" si="57"/>
        <v>8.1723999999999997</v>
      </c>
      <c r="BO35" s="30">
        <f t="shared" si="58"/>
        <v>8.1044999999999998</v>
      </c>
      <c r="BP35" s="30">
        <f t="shared" si="59"/>
        <v>8.0366</v>
      </c>
      <c r="BQ35" s="30">
        <f t="shared" si="60"/>
        <v>7.9687000000000001</v>
      </c>
      <c r="BR35" s="30">
        <f t="shared" si="61"/>
        <v>7.9008000000000003</v>
      </c>
      <c r="BS35" s="30">
        <f t="shared" si="62"/>
        <v>7.8328999999999995</v>
      </c>
      <c r="BT35" s="31">
        <v>7.7649999999999997</v>
      </c>
      <c r="BU35" s="30">
        <f t="shared" si="63"/>
        <v>7.6693999999999996</v>
      </c>
      <c r="BV35" s="30">
        <f t="shared" si="64"/>
        <v>7.5738000000000003</v>
      </c>
      <c r="BW35" s="30">
        <f t="shared" si="65"/>
        <v>7.4782000000000002</v>
      </c>
      <c r="BX35" s="30">
        <f t="shared" si="66"/>
        <v>7.3826000000000001</v>
      </c>
      <c r="BY35" s="30">
        <f t="shared" si="67"/>
        <v>7.2869999999999999</v>
      </c>
      <c r="BZ35" s="30">
        <f t="shared" si="68"/>
        <v>7.1913999999999998</v>
      </c>
      <c r="CA35" s="30">
        <f t="shared" si="69"/>
        <v>7.0958000000000006</v>
      </c>
      <c r="CB35" s="30">
        <f t="shared" si="70"/>
        <v>7.0001999999999995</v>
      </c>
      <c r="CC35" s="30">
        <f t="shared" si="71"/>
        <v>6.9046000000000003</v>
      </c>
      <c r="CD35" s="31">
        <v>6.8090000000000002</v>
      </c>
      <c r="CE35" s="30">
        <f t="shared" si="72"/>
        <v>6.6403999999999996</v>
      </c>
      <c r="CF35" s="30">
        <f t="shared" si="73"/>
        <v>6.4718</v>
      </c>
      <c r="CG35" s="30">
        <f t="shared" si="74"/>
        <v>6.3032000000000004</v>
      </c>
      <c r="CH35" s="30">
        <f t="shared" si="75"/>
        <v>6.1346000000000007</v>
      </c>
      <c r="CI35" s="31">
        <v>5.9660000000000002</v>
      </c>
    </row>
    <row r="36" spans="1:87" ht="15.75" thickBot="1" x14ac:dyDescent="0.3">
      <c r="A36" s="27">
        <v>13</v>
      </c>
      <c r="B36" s="31">
        <v>7.7130000000000001</v>
      </c>
      <c r="C36" s="30">
        <f t="shared" si="0"/>
        <v>7.7587999999999999</v>
      </c>
      <c r="D36" s="30">
        <f t="shared" si="1"/>
        <v>7.8045999999999998</v>
      </c>
      <c r="E36" s="30">
        <f t="shared" si="2"/>
        <v>7.8503999999999996</v>
      </c>
      <c r="F36" s="30">
        <f t="shared" si="3"/>
        <v>7.8962000000000003</v>
      </c>
      <c r="G36" s="30">
        <f t="shared" si="4"/>
        <v>7.9420000000000002</v>
      </c>
      <c r="H36" s="30">
        <f t="shared" si="5"/>
        <v>7.9878</v>
      </c>
      <c r="I36" s="30">
        <f t="shared" si="6"/>
        <v>8.0335999999999999</v>
      </c>
      <c r="J36" s="30">
        <f t="shared" si="7"/>
        <v>8.0793999999999997</v>
      </c>
      <c r="K36" s="30">
        <f t="shared" si="8"/>
        <v>8.1251999999999995</v>
      </c>
      <c r="L36" s="31">
        <v>8.1709999999999994</v>
      </c>
      <c r="M36" s="30">
        <f t="shared" si="9"/>
        <v>8.218399999999999</v>
      </c>
      <c r="N36" s="30">
        <f t="shared" si="10"/>
        <v>8.2657999999999987</v>
      </c>
      <c r="O36" s="30">
        <f t="shared" si="11"/>
        <v>8.3132000000000001</v>
      </c>
      <c r="P36" s="30">
        <f t="shared" si="12"/>
        <v>8.3605999999999998</v>
      </c>
      <c r="Q36" s="30">
        <f t="shared" si="13"/>
        <v>8.4079999999999995</v>
      </c>
      <c r="R36" s="30">
        <f t="shared" si="14"/>
        <v>8.4553999999999991</v>
      </c>
      <c r="S36" s="30">
        <f t="shared" si="15"/>
        <v>8.5028000000000006</v>
      </c>
      <c r="T36" s="30">
        <f t="shared" si="16"/>
        <v>8.5502000000000002</v>
      </c>
      <c r="U36" s="30">
        <f t="shared" si="17"/>
        <v>8.5975999999999999</v>
      </c>
      <c r="V36" s="31">
        <v>8.6449999999999996</v>
      </c>
      <c r="W36" s="30">
        <f t="shared" si="18"/>
        <v>8.6763999999999992</v>
      </c>
      <c r="X36" s="30">
        <f t="shared" si="19"/>
        <v>8.7077999999999989</v>
      </c>
      <c r="Y36" s="30">
        <f t="shared" si="20"/>
        <v>8.7392000000000003</v>
      </c>
      <c r="Z36" s="30">
        <f t="shared" si="21"/>
        <v>8.7706</v>
      </c>
      <c r="AA36" s="30">
        <f t="shared" si="22"/>
        <v>8.8019999999999996</v>
      </c>
      <c r="AB36" s="30">
        <f t="shared" si="23"/>
        <v>8.8333999999999993</v>
      </c>
      <c r="AC36" s="30">
        <f t="shared" si="24"/>
        <v>8.8647999999999989</v>
      </c>
      <c r="AD36" s="30">
        <f t="shared" si="25"/>
        <v>8.8962000000000003</v>
      </c>
      <c r="AE36" s="30">
        <f t="shared" si="26"/>
        <v>8.9276</v>
      </c>
      <c r="AF36" s="31">
        <v>8.9589999999999996</v>
      </c>
      <c r="AG36" s="30">
        <f t="shared" si="27"/>
        <v>8.9792000000000005</v>
      </c>
      <c r="AH36" s="30">
        <f t="shared" si="28"/>
        <v>8.9993999999999996</v>
      </c>
      <c r="AI36" s="30">
        <f t="shared" si="29"/>
        <v>9.0195999999999987</v>
      </c>
      <c r="AJ36" s="30">
        <f t="shared" si="30"/>
        <v>9.0397999999999996</v>
      </c>
      <c r="AK36" s="30">
        <f t="shared" si="31"/>
        <v>9.0599999999999987</v>
      </c>
      <c r="AL36" s="30">
        <f t="shared" si="32"/>
        <v>9.0801999999999996</v>
      </c>
      <c r="AM36" s="30">
        <f t="shared" si="33"/>
        <v>9.1003999999999987</v>
      </c>
      <c r="AN36" s="30">
        <f t="shared" si="34"/>
        <v>9.1205999999999996</v>
      </c>
      <c r="AO36" s="30">
        <f t="shared" si="35"/>
        <v>9.1407999999999987</v>
      </c>
      <c r="AP36" s="31">
        <v>9.1609999999999996</v>
      </c>
      <c r="AQ36" s="30">
        <f t="shared" si="36"/>
        <v>9.1496999999999993</v>
      </c>
      <c r="AR36" s="30">
        <f t="shared" si="37"/>
        <v>9.138399999999999</v>
      </c>
      <c r="AS36" s="30">
        <f t="shared" si="38"/>
        <v>9.1271000000000004</v>
      </c>
      <c r="AT36" s="30">
        <f t="shared" si="39"/>
        <v>9.1158000000000001</v>
      </c>
      <c r="AU36" s="30">
        <f t="shared" si="40"/>
        <v>9.1044999999999998</v>
      </c>
      <c r="AV36" s="30">
        <f t="shared" si="41"/>
        <v>9.0931999999999995</v>
      </c>
      <c r="AW36" s="30">
        <f t="shared" si="42"/>
        <v>9.0818999999999992</v>
      </c>
      <c r="AX36" s="30">
        <f t="shared" si="43"/>
        <v>9.0706000000000007</v>
      </c>
      <c r="AY36" s="30">
        <f t="shared" si="44"/>
        <v>9.0593000000000004</v>
      </c>
      <c r="AZ36" s="31">
        <v>9.048</v>
      </c>
      <c r="BA36" s="30">
        <f t="shared" si="45"/>
        <v>9.0129999999999999</v>
      </c>
      <c r="BB36" s="30">
        <f t="shared" si="46"/>
        <v>8.9780000000000015</v>
      </c>
      <c r="BC36" s="30">
        <f t="shared" si="47"/>
        <v>8.9430000000000014</v>
      </c>
      <c r="BD36" s="30">
        <f t="shared" si="48"/>
        <v>8.9080000000000013</v>
      </c>
      <c r="BE36" s="30">
        <f t="shared" si="49"/>
        <v>8.8730000000000011</v>
      </c>
      <c r="BF36" s="30">
        <f t="shared" si="50"/>
        <v>8.8380000000000027</v>
      </c>
      <c r="BG36" s="30">
        <f t="shared" si="51"/>
        <v>8.802999999999999</v>
      </c>
      <c r="BH36" s="30">
        <f t="shared" si="52"/>
        <v>8.7679999999999989</v>
      </c>
      <c r="BI36" s="30">
        <f t="shared" si="53"/>
        <v>8.7330000000000005</v>
      </c>
      <c r="BJ36" s="31">
        <v>8.6980000000000004</v>
      </c>
      <c r="BK36" s="30">
        <f t="shared" si="54"/>
        <v>8.6280000000000001</v>
      </c>
      <c r="BL36" s="30">
        <f t="shared" si="55"/>
        <v>8.5579999999999998</v>
      </c>
      <c r="BM36" s="30">
        <f t="shared" si="56"/>
        <v>8.4879999999999995</v>
      </c>
      <c r="BN36" s="30">
        <f t="shared" si="57"/>
        <v>8.4179999999999993</v>
      </c>
      <c r="BO36" s="30">
        <f t="shared" si="58"/>
        <v>8.3480000000000008</v>
      </c>
      <c r="BP36" s="30">
        <f t="shared" si="59"/>
        <v>8.2780000000000005</v>
      </c>
      <c r="BQ36" s="30">
        <f t="shared" si="60"/>
        <v>8.2080000000000002</v>
      </c>
      <c r="BR36" s="30">
        <f t="shared" si="61"/>
        <v>8.1379999999999999</v>
      </c>
      <c r="BS36" s="30">
        <f t="shared" si="62"/>
        <v>8.0679999999999996</v>
      </c>
      <c r="BT36" s="31">
        <v>7.9980000000000002</v>
      </c>
      <c r="BU36" s="30">
        <f t="shared" si="63"/>
        <v>7.8982999999999999</v>
      </c>
      <c r="BV36" s="30">
        <f t="shared" si="64"/>
        <v>7.7986000000000004</v>
      </c>
      <c r="BW36" s="30">
        <f t="shared" si="65"/>
        <v>7.6989000000000001</v>
      </c>
      <c r="BX36" s="30">
        <f t="shared" si="66"/>
        <v>7.5992000000000006</v>
      </c>
      <c r="BY36" s="30">
        <f t="shared" si="67"/>
        <v>7.4995000000000003</v>
      </c>
      <c r="BZ36" s="30">
        <f t="shared" si="68"/>
        <v>7.3997999999999999</v>
      </c>
      <c r="CA36" s="30">
        <f t="shared" si="69"/>
        <v>7.3001000000000005</v>
      </c>
      <c r="CB36" s="30">
        <f t="shared" si="70"/>
        <v>7.2004000000000001</v>
      </c>
      <c r="CC36" s="30">
        <f t="shared" si="71"/>
        <v>7.1006999999999998</v>
      </c>
      <c r="CD36" s="31">
        <v>7.0010000000000003</v>
      </c>
      <c r="CE36" s="30">
        <f t="shared" si="72"/>
        <v>6.8284000000000002</v>
      </c>
      <c r="CF36" s="30">
        <f t="shared" si="73"/>
        <v>6.6558000000000002</v>
      </c>
      <c r="CG36" s="30">
        <f t="shared" si="74"/>
        <v>6.4832000000000001</v>
      </c>
      <c r="CH36" s="30">
        <f t="shared" si="75"/>
        <v>6.3106</v>
      </c>
      <c r="CI36" s="31">
        <v>6.1379999999999999</v>
      </c>
    </row>
    <row r="37" spans="1:87" ht="15.75" thickBot="1" x14ac:dyDescent="0.3">
      <c r="A37" s="27">
        <v>12.5</v>
      </c>
      <c r="B37" s="31">
        <v>7.85</v>
      </c>
      <c r="C37" s="30">
        <f t="shared" si="0"/>
        <v>7.9015999999999993</v>
      </c>
      <c r="D37" s="30">
        <f t="shared" si="1"/>
        <v>7.9531999999999998</v>
      </c>
      <c r="E37" s="30">
        <f t="shared" si="2"/>
        <v>8.0047999999999995</v>
      </c>
      <c r="F37" s="30">
        <f t="shared" si="3"/>
        <v>8.0564</v>
      </c>
      <c r="G37" s="30">
        <f t="shared" si="4"/>
        <v>8.1080000000000005</v>
      </c>
      <c r="H37" s="30">
        <f t="shared" si="5"/>
        <v>8.1595999999999993</v>
      </c>
      <c r="I37" s="30">
        <f t="shared" si="6"/>
        <v>8.2111999999999998</v>
      </c>
      <c r="J37" s="30">
        <f t="shared" si="7"/>
        <v>8.2628000000000004</v>
      </c>
      <c r="K37" s="30">
        <f t="shared" si="8"/>
        <v>8.3143999999999991</v>
      </c>
      <c r="L37" s="31">
        <v>8.3659999999999997</v>
      </c>
      <c r="M37" s="30">
        <f t="shared" si="9"/>
        <v>8.4118999999999993</v>
      </c>
      <c r="N37" s="30">
        <f t="shared" si="10"/>
        <v>8.4577999999999989</v>
      </c>
      <c r="O37" s="30">
        <f t="shared" si="11"/>
        <v>8.5037000000000003</v>
      </c>
      <c r="P37" s="30">
        <f t="shared" si="12"/>
        <v>8.5495999999999999</v>
      </c>
      <c r="Q37" s="30">
        <f t="shared" si="13"/>
        <v>8.5954999999999995</v>
      </c>
      <c r="R37" s="30">
        <f t="shared" si="14"/>
        <v>8.6413999999999991</v>
      </c>
      <c r="S37" s="30">
        <f t="shared" si="15"/>
        <v>8.6873000000000005</v>
      </c>
      <c r="T37" s="30">
        <f t="shared" si="16"/>
        <v>8.7332000000000001</v>
      </c>
      <c r="U37" s="30">
        <f t="shared" si="17"/>
        <v>8.7790999999999997</v>
      </c>
      <c r="V37" s="31">
        <v>8.8249999999999993</v>
      </c>
      <c r="W37" s="30">
        <f t="shared" si="18"/>
        <v>8.86</v>
      </c>
      <c r="X37" s="30">
        <f t="shared" si="19"/>
        <v>8.8949999999999996</v>
      </c>
      <c r="Y37" s="30">
        <f t="shared" si="20"/>
        <v>8.93</v>
      </c>
      <c r="Z37" s="30">
        <f t="shared" si="21"/>
        <v>8.9649999999999999</v>
      </c>
      <c r="AA37" s="30">
        <f t="shared" si="22"/>
        <v>9</v>
      </c>
      <c r="AB37" s="30">
        <f t="shared" si="23"/>
        <v>9.0350000000000001</v>
      </c>
      <c r="AC37" s="30">
        <f t="shared" si="24"/>
        <v>9.07</v>
      </c>
      <c r="AD37" s="30">
        <f t="shared" si="25"/>
        <v>9.1050000000000004</v>
      </c>
      <c r="AE37" s="30">
        <f t="shared" si="26"/>
        <v>9.14</v>
      </c>
      <c r="AF37" s="31">
        <v>9.1750000000000007</v>
      </c>
      <c r="AG37" s="30">
        <f t="shared" si="27"/>
        <v>9.198500000000001</v>
      </c>
      <c r="AH37" s="30">
        <f t="shared" si="28"/>
        <v>9.2219999999999995</v>
      </c>
      <c r="AI37" s="30">
        <f t="shared" si="29"/>
        <v>9.2454999999999998</v>
      </c>
      <c r="AJ37" s="30">
        <f t="shared" si="30"/>
        <v>9.2690000000000001</v>
      </c>
      <c r="AK37" s="30">
        <f t="shared" si="31"/>
        <v>9.2925000000000004</v>
      </c>
      <c r="AL37" s="30">
        <f t="shared" si="32"/>
        <v>9.3160000000000007</v>
      </c>
      <c r="AM37" s="30">
        <f t="shared" si="33"/>
        <v>9.339500000000001</v>
      </c>
      <c r="AN37" s="30">
        <f t="shared" si="34"/>
        <v>9.3629999999999995</v>
      </c>
      <c r="AO37" s="30">
        <f t="shared" si="35"/>
        <v>9.3864999999999998</v>
      </c>
      <c r="AP37" s="31">
        <v>9.41</v>
      </c>
      <c r="AQ37" s="30">
        <f t="shared" si="36"/>
        <v>9.4080999999999992</v>
      </c>
      <c r="AR37" s="30">
        <f t="shared" si="37"/>
        <v>9.4062000000000001</v>
      </c>
      <c r="AS37" s="30">
        <f t="shared" si="38"/>
        <v>9.4042999999999992</v>
      </c>
      <c r="AT37" s="30">
        <f t="shared" si="39"/>
        <v>9.4024000000000001</v>
      </c>
      <c r="AU37" s="30">
        <f t="shared" si="40"/>
        <v>9.400500000000001</v>
      </c>
      <c r="AV37" s="30">
        <f t="shared" si="41"/>
        <v>9.3986000000000001</v>
      </c>
      <c r="AW37" s="30">
        <f t="shared" si="42"/>
        <v>9.3967000000000009</v>
      </c>
      <c r="AX37" s="30">
        <f t="shared" si="43"/>
        <v>9.3948</v>
      </c>
      <c r="AY37" s="30">
        <f t="shared" si="44"/>
        <v>9.3929000000000009</v>
      </c>
      <c r="AZ37" s="31">
        <v>9.391</v>
      </c>
      <c r="BA37" s="30">
        <f t="shared" si="45"/>
        <v>9.3481000000000005</v>
      </c>
      <c r="BB37" s="30">
        <f t="shared" si="46"/>
        <v>9.305200000000001</v>
      </c>
      <c r="BC37" s="30">
        <f t="shared" si="47"/>
        <v>9.2623000000000015</v>
      </c>
      <c r="BD37" s="30">
        <f t="shared" si="48"/>
        <v>9.219400000000002</v>
      </c>
      <c r="BE37" s="30">
        <f t="shared" si="49"/>
        <v>9.1765000000000025</v>
      </c>
      <c r="BF37" s="30">
        <f t="shared" si="50"/>
        <v>9.133600000000003</v>
      </c>
      <c r="BG37" s="30">
        <f t="shared" si="51"/>
        <v>9.0906999999999982</v>
      </c>
      <c r="BH37" s="30">
        <f t="shared" si="52"/>
        <v>9.0477999999999987</v>
      </c>
      <c r="BI37" s="30">
        <f t="shared" si="53"/>
        <v>9.0048999999999992</v>
      </c>
      <c r="BJ37" s="31">
        <v>8.9619999999999997</v>
      </c>
      <c r="BK37" s="30">
        <f t="shared" si="54"/>
        <v>8.889899999999999</v>
      </c>
      <c r="BL37" s="30">
        <f t="shared" si="55"/>
        <v>8.8178000000000001</v>
      </c>
      <c r="BM37" s="30">
        <f t="shared" si="56"/>
        <v>8.7456999999999994</v>
      </c>
      <c r="BN37" s="30">
        <f t="shared" si="57"/>
        <v>8.6736000000000004</v>
      </c>
      <c r="BO37" s="30">
        <f t="shared" si="58"/>
        <v>8.6014999999999997</v>
      </c>
      <c r="BP37" s="30">
        <f t="shared" si="59"/>
        <v>8.529399999999999</v>
      </c>
      <c r="BQ37" s="30">
        <f t="shared" si="60"/>
        <v>8.4573</v>
      </c>
      <c r="BR37" s="30">
        <f t="shared" si="61"/>
        <v>8.3851999999999993</v>
      </c>
      <c r="BS37" s="30">
        <f t="shared" si="62"/>
        <v>8.3131000000000004</v>
      </c>
      <c r="BT37" s="31">
        <v>8.2409999999999997</v>
      </c>
      <c r="BU37" s="30">
        <f t="shared" si="63"/>
        <v>8.1373999999999995</v>
      </c>
      <c r="BV37" s="30">
        <f t="shared" si="64"/>
        <v>8.0337999999999994</v>
      </c>
      <c r="BW37" s="30">
        <f t="shared" si="65"/>
        <v>7.9302000000000001</v>
      </c>
      <c r="BX37" s="30">
        <f t="shared" si="66"/>
        <v>7.8266</v>
      </c>
      <c r="BY37" s="30">
        <f t="shared" si="67"/>
        <v>7.7229999999999999</v>
      </c>
      <c r="BZ37" s="30">
        <f t="shared" si="68"/>
        <v>7.6193999999999997</v>
      </c>
      <c r="CA37" s="30">
        <f t="shared" si="69"/>
        <v>7.5158000000000005</v>
      </c>
      <c r="CB37" s="30">
        <f t="shared" si="70"/>
        <v>7.4122000000000003</v>
      </c>
      <c r="CC37" s="30">
        <f t="shared" si="71"/>
        <v>7.3086000000000002</v>
      </c>
      <c r="CD37" s="31">
        <v>7.2050000000000001</v>
      </c>
      <c r="CE37" s="30">
        <f t="shared" si="72"/>
        <v>7.0279999999999996</v>
      </c>
      <c r="CF37" s="30">
        <f t="shared" si="73"/>
        <v>6.851</v>
      </c>
      <c r="CG37" s="30">
        <f t="shared" si="74"/>
        <v>6.6740000000000004</v>
      </c>
      <c r="CH37" s="30">
        <f t="shared" si="75"/>
        <v>6.4969999999999999</v>
      </c>
      <c r="CI37" s="31">
        <v>6.32</v>
      </c>
    </row>
    <row r="38" spans="1:87" ht="15.75" thickBot="1" x14ac:dyDescent="0.3">
      <c r="A38" s="27">
        <v>12</v>
      </c>
      <c r="B38" s="31">
        <v>7.99</v>
      </c>
      <c r="C38" s="30">
        <f t="shared" si="0"/>
        <v>8.0460000000000012</v>
      </c>
      <c r="D38" s="30">
        <f t="shared" si="1"/>
        <v>8.1020000000000003</v>
      </c>
      <c r="E38" s="30">
        <f t="shared" si="2"/>
        <v>8.1580000000000013</v>
      </c>
      <c r="F38" s="30">
        <f t="shared" si="3"/>
        <v>8.2140000000000004</v>
      </c>
      <c r="G38" s="30">
        <f t="shared" si="4"/>
        <v>8.2700000000000014</v>
      </c>
      <c r="H38" s="30">
        <f t="shared" si="5"/>
        <v>8.3260000000000005</v>
      </c>
      <c r="I38" s="30">
        <f t="shared" si="6"/>
        <v>8.3819999999999997</v>
      </c>
      <c r="J38" s="30">
        <f t="shared" si="7"/>
        <v>8.4380000000000006</v>
      </c>
      <c r="K38" s="30">
        <f t="shared" si="8"/>
        <v>8.4939999999999998</v>
      </c>
      <c r="L38" s="31">
        <v>8.5500000000000007</v>
      </c>
      <c r="M38" s="30">
        <f t="shared" si="9"/>
        <v>8.6036000000000001</v>
      </c>
      <c r="N38" s="30">
        <f t="shared" si="10"/>
        <v>8.6572000000000013</v>
      </c>
      <c r="O38" s="30">
        <f t="shared" si="11"/>
        <v>8.7108000000000008</v>
      </c>
      <c r="P38" s="30">
        <f t="shared" si="12"/>
        <v>8.7644000000000002</v>
      </c>
      <c r="Q38" s="30">
        <f t="shared" si="13"/>
        <v>8.8180000000000014</v>
      </c>
      <c r="R38" s="30">
        <f t="shared" si="14"/>
        <v>8.8716000000000008</v>
      </c>
      <c r="S38" s="30">
        <f t="shared" si="15"/>
        <v>8.9252000000000002</v>
      </c>
      <c r="T38" s="30">
        <f t="shared" si="16"/>
        <v>8.9788000000000014</v>
      </c>
      <c r="U38" s="30">
        <f t="shared" si="17"/>
        <v>9.0324000000000009</v>
      </c>
      <c r="V38" s="31">
        <v>9.0860000000000003</v>
      </c>
      <c r="W38" s="30">
        <f t="shared" si="18"/>
        <v>9.1172000000000004</v>
      </c>
      <c r="X38" s="30">
        <f t="shared" si="19"/>
        <v>9.1484000000000005</v>
      </c>
      <c r="Y38" s="30">
        <f t="shared" si="20"/>
        <v>9.1796000000000006</v>
      </c>
      <c r="Z38" s="30">
        <f t="shared" si="21"/>
        <v>9.2108000000000008</v>
      </c>
      <c r="AA38" s="30">
        <f t="shared" si="22"/>
        <v>9.2420000000000009</v>
      </c>
      <c r="AB38" s="30">
        <f t="shared" si="23"/>
        <v>9.2731999999999992</v>
      </c>
      <c r="AC38" s="30">
        <f t="shared" si="24"/>
        <v>9.3043999999999993</v>
      </c>
      <c r="AD38" s="30">
        <f t="shared" si="25"/>
        <v>9.3355999999999995</v>
      </c>
      <c r="AE38" s="30">
        <f t="shared" si="26"/>
        <v>9.3667999999999996</v>
      </c>
      <c r="AF38" s="31">
        <v>9.3979999999999997</v>
      </c>
      <c r="AG38" s="30">
        <f t="shared" si="27"/>
        <v>9.4269999999999996</v>
      </c>
      <c r="AH38" s="30">
        <f t="shared" si="28"/>
        <v>9.4559999999999995</v>
      </c>
      <c r="AI38" s="30">
        <f t="shared" si="29"/>
        <v>9.4849999999999994</v>
      </c>
      <c r="AJ38" s="30">
        <f t="shared" si="30"/>
        <v>9.5139999999999993</v>
      </c>
      <c r="AK38" s="30">
        <f t="shared" si="31"/>
        <v>9.5429999999999993</v>
      </c>
      <c r="AL38" s="30">
        <f t="shared" si="32"/>
        <v>9.572000000000001</v>
      </c>
      <c r="AM38" s="30">
        <f t="shared" si="33"/>
        <v>9.6010000000000009</v>
      </c>
      <c r="AN38" s="30">
        <f t="shared" si="34"/>
        <v>9.6300000000000008</v>
      </c>
      <c r="AO38" s="30">
        <f t="shared" si="35"/>
        <v>9.6590000000000007</v>
      </c>
      <c r="AP38" s="31">
        <v>9.6880000000000006</v>
      </c>
      <c r="AQ38" s="30">
        <f t="shared" si="36"/>
        <v>9.6811000000000007</v>
      </c>
      <c r="AR38" s="30">
        <f t="shared" si="37"/>
        <v>9.6742000000000008</v>
      </c>
      <c r="AS38" s="30">
        <f t="shared" si="38"/>
        <v>9.6673000000000009</v>
      </c>
      <c r="AT38" s="30">
        <f t="shared" si="39"/>
        <v>9.660400000000001</v>
      </c>
      <c r="AU38" s="30">
        <f t="shared" si="40"/>
        <v>9.6535000000000011</v>
      </c>
      <c r="AV38" s="30">
        <f t="shared" si="41"/>
        <v>9.6465999999999994</v>
      </c>
      <c r="AW38" s="30">
        <f t="shared" si="42"/>
        <v>9.6396999999999995</v>
      </c>
      <c r="AX38" s="30">
        <f t="shared" si="43"/>
        <v>9.6327999999999996</v>
      </c>
      <c r="AY38" s="30">
        <f t="shared" si="44"/>
        <v>9.6258999999999997</v>
      </c>
      <c r="AZ38" s="31">
        <v>9.6189999999999998</v>
      </c>
      <c r="BA38" s="30">
        <f t="shared" si="45"/>
        <v>9.5728000000000009</v>
      </c>
      <c r="BB38" s="30">
        <f t="shared" si="46"/>
        <v>9.5266000000000002</v>
      </c>
      <c r="BC38" s="30">
        <f t="shared" si="47"/>
        <v>9.4804000000000013</v>
      </c>
      <c r="BD38" s="30">
        <f t="shared" si="48"/>
        <v>9.4342000000000024</v>
      </c>
      <c r="BE38" s="30">
        <f t="shared" si="49"/>
        <v>9.3880000000000017</v>
      </c>
      <c r="BF38" s="30">
        <f t="shared" si="50"/>
        <v>9.3418000000000028</v>
      </c>
      <c r="BG38" s="30">
        <f t="shared" si="51"/>
        <v>9.2955999999999985</v>
      </c>
      <c r="BH38" s="30">
        <f t="shared" si="52"/>
        <v>9.2493999999999996</v>
      </c>
      <c r="BI38" s="30">
        <f t="shared" si="53"/>
        <v>9.2031999999999989</v>
      </c>
      <c r="BJ38" s="31">
        <v>9.157</v>
      </c>
      <c r="BK38" s="30">
        <f t="shared" si="54"/>
        <v>9.0909999999999993</v>
      </c>
      <c r="BL38" s="30">
        <f t="shared" si="55"/>
        <v>9.0250000000000004</v>
      </c>
      <c r="BM38" s="30">
        <f t="shared" si="56"/>
        <v>8.9589999999999996</v>
      </c>
      <c r="BN38" s="30">
        <f t="shared" si="57"/>
        <v>8.8930000000000007</v>
      </c>
      <c r="BO38" s="30">
        <f t="shared" si="58"/>
        <v>8.827</v>
      </c>
      <c r="BP38" s="30">
        <f t="shared" si="59"/>
        <v>8.7609999999999992</v>
      </c>
      <c r="BQ38" s="30">
        <f t="shared" si="60"/>
        <v>8.6950000000000003</v>
      </c>
      <c r="BR38" s="30">
        <f t="shared" si="61"/>
        <v>8.6289999999999996</v>
      </c>
      <c r="BS38" s="30">
        <f t="shared" si="62"/>
        <v>8.5630000000000006</v>
      </c>
      <c r="BT38" s="31">
        <v>8.4969999999999999</v>
      </c>
      <c r="BU38" s="30">
        <f t="shared" si="63"/>
        <v>8.3905999999999992</v>
      </c>
      <c r="BV38" s="30">
        <f t="shared" si="64"/>
        <v>8.2842000000000002</v>
      </c>
      <c r="BW38" s="30">
        <f t="shared" si="65"/>
        <v>8.1777999999999995</v>
      </c>
      <c r="BX38" s="30">
        <f t="shared" si="66"/>
        <v>8.0714000000000006</v>
      </c>
      <c r="BY38" s="30">
        <f t="shared" si="67"/>
        <v>7.9649999999999999</v>
      </c>
      <c r="BZ38" s="30">
        <f t="shared" si="68"/>
        <v>7.8586</v>
      </c>
      <c r="CA38" s="30">
        <f t="shared" si="69"/>
        <v>7.7522000000000002</v>
      </c>
      <c r="CB38" s="30">
        <f t="shared" si="70"/>
        <v>7.6457999999999995</v>
      </c>
      <c r="CC38" s="30">
        <f t="shared" si="71"/>
        <v>7.5393999999999997</v>
      </c>
      <c r="CD38" s="31">
        <v>7.4329999999999998</v>
      </c>
      <c r="CE38" s="30">
        <f t="shared" si="72"/>
        <v>7.2487999999999992</v>
      </c>
      <c r="CF38" s="30">
        <f t="shared" si="73"/>
        <v>7.0645999999999995</v>
      </c>
      <c r="CG38" s="30">
        <f t="shared" si="74"/>
        <v>6.8803999999999998</v>
      </c>
      <c r="CH38" s="30">
        <f t="shared" si="75"/>
        <v>6.6961999999999993</v>
      </c>
      <c r="CI38" s="31">
        <v>6.5119999999999996</v>
      </c>
    </row>
    <row r="39" spans="1:87" ht="15.75" thickBot="1" x14ac:dyDescent="0.3">
      <c r="A39" s="27">
        <v>11.5</v>
      </c>
      <c r="B39" s="31">
        <v>8.1379999999999999</v>
      </c>
      <c r="C39" s="30">
        <f t="shared" si="0"/>
        <v>8.1989000000000001</v>
      </c>
      <c r="D39" s="30">
        <f t="shared" si="1"/>
        <v>8.2598000000000003</v>
      </c>
      <c r="E39" s="30">
        <f t="shared" si="2"/>
        <v>8.3207000000000004</v>
      </c>
      <c r="F39" s="30">
        <f t="shared" si="3"/>
        <v>8.3816000000000006</v>
      </c>
      <c r="G39" s="30">
        <f t="shared" si="4"/>
        <v>8.4425000000000008</v>
      </c>
      <c r="H39" s="30">
        <f t="shared" si="5"/>
        <v>8.503400000000001</v>
      </c>
      <c r="I39" s="30">
        <f t="shared" si="6"/>
        <v>8.5642999999999994</v>
      </c>
      <c r="J39" s="30">
        <f t="shared" si="7"/>
        <v>8.6251999999999995</v>
      </c>
      <c r="K39" s="30">
        <f t="shared" si="8"/>
        <v>8.6860999999999997</v>
      </c>
      <c r="L39" s="31">
        <v>8.7469999999999999</v>
      </c>
      <c r="M39" s="30">
        <f t="shared" si="9"/>
        <v>8.7910000000000004</v>
      </c>
      <c r="N39" s="30">
        <f t="shared" si="10"/>
        <v>8.8349999999999991</v>
      </c>
      <c r="O39" s="30">
        <f t="shared" si="11"/>
        <v>8.8789999999999996</v>
      </c>
      <c r="P39" s="30">
        <f t="shared" si="12"/>
        <v>8.923</v>
      </c>
      <c r="Q39" s="30">
        <f t="shared" si="13"/>
        <v>8.9670000000000005</v>
      </c>
      <c r="R39" s="30">
        <f t="shared" si="14"/>
        <v>9.0109999999999992</v>
      </c>
      <c r="S39" s="30">
        <f t="shared" si="15"/>
        <v>9.0549999999999997</v>
      </c>
      <c r="T39" s="30">
        <f t="shared" si="16"/>
        <v>9.0990000000000002</v>
      </c>
      <c r="U39" s="30">
        <f t="shared" si="17"/>
        <v>9.1429999999999989</v>
      </c>
      <c r="V39" s="31">
        <v>9.1869999999999994</v>
      </c>
      <c r="W39" s="30">
        <f t="shared" si="18"/>
        <v>9.2310999999999996</v>
      </c>
      <c r="X39" s="30">
        <f t="shared" si="19"/>
        <v>9.2751999999999999</v>
      </c>
      <c r="Y39" s="30">
        <f t="shared" si="20"/>
        <v>9.3193000000000001</v>
      </c>
      <c r="Z39" s="30">
        <f t="shared" si="21"/>
        <v>9.3634000000000004</v>
      </c>
      <c r="AA39" s="30">
        <f t="shared" si="22"/>
        <v>9.4074999999999989</v>
      </c>
      <c r="AB39" s="30">
        <f t="shared" si="23"/>
        <v>9.4515999999999991</v>
      </c>
      <c r="AC39" s="30">
        <f t="shared" si="24"/>
        <v>9.4956999999999994</v>
      </c>
      <c r="AD39" s="30">
        <f t="shared" si="25"/>
        <v>9.5397999999999996</v>
      </c>
      <c r="AE39" s="30">
        <f t="shared" si="26"/>
        <v>9.5838999999999999</v>
      </c>
      <c r="AF39" s="31">
        <v>9.6280000000000001</v>
      </c>
      <c r="AG39" s="30">
        <f t="shared" si="27"/>
        <v>9.6585999999999999</v>
      </c>
      <c r="AH39" s="30">
        <f t="shared" si="28"/>
        <v>9.6891999999999996</v>
      </c>
      <c r="AI39" s="30">
        <f t="shared" si="29"/>
        <v>9.7197999999999993</v>
      </c>
      <c r="AJ39" s="30">
        <f t="shared" si="30"/>
        <v>9.7503999999999991</v>
      </c>
      <c r="AK39" s="30">
        <f t="shared" si="31"/>
        <v>9.7809999999999988</v>
      </c>
      <c r="AL39" s="30">
        <f t="shared" si="32"/>
        <v>9.8116000000000003</v>
      </c>
      <c r="AM39" s="30">
        <f t="shared" si="33"/>
        <v>9.8422000000000001</v>
      </c>
      <c r="AN39" s="30">
        <f t="shared" si="34"/>
        <v>9.8727999999999998</v>
      </c>
      <c r="AO39" s="30">
        <f t="shared" si="35"/>
        <v>9.9033999999999995</v>
      </c>
      <c r="AP39" s="31">
        <v>9.9339999999999993</v>
      </c>
      <c r="AQ39" s="30">
        <f t="shared" si="36"/>
        <v>9.9319999999999986</v>
      </c>
      <c r="AR39" s="30">
        <f t="shared" si="37"/>
        <v>9.93</v>
      </c>
      <c r="AS39" s="30">
        <f t="shared" si="38"/>
        <v>9.927999999999999</v>
      </c>
      <c r="AT39" s="30">
        <f t="shared" si="39"/>
        <v>9.9260000000000002</v>
      </c>
      <c r="AU39" s="30">
        <f t="shared" si="40"/>
        <v>9.9239999999999995</v>
      </c>
      <c r="AV39" s="30">
        <f t="shared" si="41"/>
        <v>9.9219999999999988</v>
      </c>
      <c r="AW39" s="30">
        <f t="shared" si="42"/>
        <v>9.92</v>
      </c>
      <c r="AX39" s="30">
        <f t="shared" si="43"/>
        <v>9.9179999999999993</v>
      </c>
      <c r="AY39" s="30">
        <f t="shared" si="44"/>
        <v>9.9160000000000004</v>
      </c>
      <c r="AZ39" s="31">
        <v>9.9139999999999997</v>
      </c>
      <c r="BA39" s="30">
        <f t="shared" si="45"/>
        <v>9.8689</v>
      </c>
      <c r="BB39" s="30">
        <f t="shared" si="46"/>
        <v>9.8238000000000003</v>
      </c>
      <c r="BC39" s="30">
        <f t="shared" si="47"/>
        <v>9.7787000000000006</v>
      </c>
      <c r="BD39" s="30">
        <f t="shared" si="48"/>
        <v>9.7336000000000009</v>
      </c>
      <c r="BE39" s="30">
        <f t="shared" si="49"/>
        <v>9.6885000000000012</v>
      </c>
      <c r="BF39" s="30">
        <f t="shared" si="50"/>
        <v>9.6434000000000015</v>
      </c>
      <c r="BG39" s="30">
        <f t="shared" si="51"/>
        <v>9.5982999999999983</v>
      </c>
      <c r="BH39" s="30">
        <f t="shared" si="52"/>
        <v>9.5531999999999986</v>
      </c>
      <c r="BI39" s="30">
        <f t="shared" si="53"/>
        <v>9.5080999999999989</v>
      </c>
      <c r="BJ39" s="31">
        <v>9.4629999999999992</v>
      </c>
      <c r="BK39" s="30">
        <f t="shared" si="54"/>
        <v>9.3933</v>
      </c>
      <c r="BL39" s="30">
        <f t="shared" si="55"/>
        <v>9.323599999999999</v>
      </c>
      <c r="BM39" s="30">
        <f t="shared" si="56"/>
        <v>9.2538999999999998</v>
      </c>
      <c r="BN39" s="30">
        <f t="shared" si="57"/>
        <v>9.1841999999999988</v>
      </c>
      <c r="BO39" s="30">
        <f t="shared" si="58"/>
        <v>9.1144999999999996</v>
      </c>
      <c r="BP39" s="30">
        <f t="shared" si="59"/>
        <v>9.0448000000000004</v>
      </c>
      <c r="BQ39" s="30">
        <f t="shared" si="60"/>
        <v>8.9750999999999994</v>
      </c>
      <c r="BR39" s="30">
        <f t="shared" si="61"/>
        <v>8.9054000000000002</v>
      </c>
      <c r="BS39" s="30">
        <f t="shared" si="62"/>
        <v>8.8356999999999992</v>
      </c>
      <c r="BT39" s="31">
        <v>8.766</v>
      </c>
      <c r="BU39" s="30">
        <f t="shared" si="63"/>
        <v>8.6552000000000007</v>
      </c>
      <c r="BV39" s="30">
        <f t="shared" si="64"/>
        <v>8.5443999999999996</v>
      </c>
      <c r="BW39" s="30">
        <f t="shared" si="65"/>
        <v>8.4336000000000002</v>
      </c>
      <c r="BX39" s="30">
        <f t="shared" si="66"/>
        <v>8.3228000000000009</v>
      </c>
      <c r="BY39" s="30">
        <f t="shared" si="67"/>
        <v>8.2119999999999997</v>
      </c>
      <c r="BZ39" s="30">
        <f t="shared" si="68"/>
        <v>8.1012000000000004</v>
      </c>
      <c r="CA39" s="30">
        <f t="shared" si="69"/>
        <v>7.9904000000000002</v>
      </c>
      <c r="CB39" s="30">
        <f t="shared" si="70"/>
        <v>7.8795999999999999</v>
      </c>
      <c r="CC39" s="30">
        <f t="shared" si="71"/>
        <v>7.7688000000000006</v>
      </c>
      <c r="CD39" s="31">
        <v>7.6580000000000004</v>
      </c>
      <c r="CE39" s="30">
        <f t="shared" si="72"/>
        <v>7.4687999999999999</v>
      </c>
      <c r="CF39" s="30">
        <f t="shared" si="73"/>
        <v>7.2796000000000003</v>
      </c>
      <c r="CG39" s="30">
        <f t="shared" si="74"/>
        <v>7.0904000000000007</v>
      </c>
      <c r="CH39" s="30">
        <f t="shared" si="75"/>
        <v>6.9012000000000002</v>
      </c>
      <c r="CI39" s="31">
        <v>6.7119999999999997</v>
      </c>
    </row>
    <row r="40" spans="1:87" ht="15.75" thickBot="1" x14ac:dyDescent="0.3">
      <c r="A40" s="27">
        <v>11</v>
      </c>
      <c r="B40" s="31">
        <v>7.992</v>
      </c>
      <c r="C40" s="30">
        <f t="shared" si="0"/>
        <v>8.0869999999999997</v>
      </c>
      <c r="D40" s="30">
        <f t="shared" si="1"/>
        <v>8.1820000000000004</v>
      </c>
      <c r="E40" s="30">
        <f t="shared" si="2"/>
        <v>8.277000000000001</v>
      </c>
      <c r="F40" s="30">
        <f t="shared" si="3"/>
        <v>8.3719999999999999</v>
      </c>
      <c r="G40" s="30">
        <f t="shared" si="4"/>
        <v>8.4670000000000005</v>
      </c>
      <c r="H40" s="30">
        <f t="shared" si="5"/>
        <v>8.5620000000000012</v>
      </c>
      <c r="I40" s="30">
        <f t="shared" si="6"/>
        <v>8.657</v>
      </c>
      <c r="J40" s="30">
        <f t="shared" si="7"/>
        <v>8.7520000000000007</v>
      </c>
      <c r="K40" s="30">
        <f t="shared" si="8"/>
        <v>8.8469999999999995</v>
      </c>
      <c r="L40" s="31">
        <v>8.9420000000000002</v>
      </c>
      <c r="M40" s="30">
        <f t="shared" si="9"/>
        <v>8.9847999999999999</v>
      </c>
      <c r="N40" s="30">
        <f t="shared" si="10"/>
        <v>9.0275999999999996</v>
      </c>
      <c r="O40" s="30">
        <f t="shared" si="11"/>
        <v>9.0703999999999994</v>
      </c>
      <c r="P40" s="30">
        <f t="shared" si="12"/>
        <v>9.1132000000000009</v>
      </c>
      <c r="Q40" s="30">
        <f t="shared" si="13"/>
        <v>9.1560000000000006</v>
      </c>
      <c r="R40" s="30">
        <f t="shared" si="14"/>
        <v>9.1988000000000003</v>
      </c>
      <c r="S40" s="30">
        <f t="shared" si="15"/>
        <v>9.2416</v>
      </c>
      <c r="T40" s="30">
        <f t="shared" si="16"/>
        <v>9.2843999999999998</v>
      </c>
      <c r="U40" s="30">
        <f t="shared" si="17"/>
        <v>9.3271999999999995</v>
      </c>
      <c r="V40" s="31">
        <v>9.3699999999999992</v>
      </c>
      <c r="W40" s="30">
        <f t="shared" si="18"/>
        <v>9.4194999999999993</v>
      </c>
      <c r="X40" s="30">
        <f t="shared" si="19"/>
        <v>9.4689999999999994</v>
      </c>
      <c r="Y40" s="30">
        <f t="shared" si="20"/>
        <v>9.5184999999999995</v>
      </c>
      <c r="Z40" s="30">
        <f t="shared" si="21"/>
        <v>9.5679999999999996</v>
      </c>
      <c r="AA40" s="30">
        <f t="shared" si="22"/>
        <v>9.6174999999999997</v>
      </c>
      <c r="AB40" s="30">
        <f t="shared" si="23"/>
        <v>9.6669999999999998</v>
      </c>
      <c r="AC40" s="30">
        <f t="shared" si="24"/>
        <v>9.7164999999999999</v>
      </c>
      <c r="AD40" s="30">
        <f t="shared" si="25"/>
        <v>9.766</v>
      </c>
      <c r="AE40" s="30">
        <f t="shared" si="26"/>
        <v>9.8155000000000001</v>
      </c>
      <c r="AF40" s="31">
        <v>9.8650000000000002</v>
      </c>
      <c r="AG40" s="30">
        <f t="shared" si="27"/>
        <v>9.8994999999999997</v>
      </c>
      <c r="AH40" s="30">
        <f t="shared" si="28"/>
        <v>9.9339999999999993</v>
      </c>
      <c r="AI40" s="30">
        <f t="shared" si="29"/>
        <v>9.9685000000000006</v>
      </c>
      <c r="AJ40" s="30">
        <f t="shared" si="30"/>
        <v>10.003</v>
      </c>
      <c r="AK40" s="30">
        <f t="shared" si="31"/>
        <v>10.0375</v>
      </c>
      <c r="AL40" s="30">
        <f t="shared" si="32"/>
        <v>10.072000000000001</v>
      </c>
      <c r="AM40" s="30">
        <f t="shared" si="33"/>
        <v>10.1065</v>
      </c>
      <c r="AN40" s="30">
        <f t="shared" si="34"/>
        <v>10.141</v>
      </c>
      <c r="AO40" s="30">
        <f t="shared" si="35"/>
        <v>10.175500000000001</v>
      </c>
      <c r="AP40" s="31">
        <v>10.210000000000001</v>
      </c>
      <c r="AQ40" s="30">
        <f t="shared" si="36"/>
        <v>10.211</v>
      </c>
      <c r="AR40" s="30">
        <f t="shared" si="37"/>
        <v>10.212000000000002</v>
      </c>
      <c r="AS40" s="30">
        <f t="shared" si="38"/>
        <v>10.213000000000001</v>
      </c>
      <c r="AT40" s="30">
        <f t="shared" si="39"/>
        <v>10.214</v>
      </c>
      <c r="AU40" s="30">
        <f t="shared" si="40"/>
        <v>10.215</v>
      </c>
      <c r="AV40" s="30">
        <f t="shared" si="41"/>
        <v>10.216000000000001</v>
      </c>
      <c r="AW40" s="30">
        <f t="shared" si="42"/>
        <v>10.217000000000001</v>
      </c>
      <c r="AX40" s="30">
        <f t="shared" si="43"/>
        <v>10.218</v>
      </c>
      <c r="AY40" s="30">
        <f t="shared" si="44"/>
        <v>10.219000000000001</v>
      </c>
      <c r="AZ40" s="31">
        <v>10.220000000000001</v>
      </c>
      <c r="BA40" s="30">
        <f t="shared" si="45"/>
        <v>10.176100000000002</v>
      </c>
      <c r="BB40" s="30">
        <f t="shared" si="46"/>
        <v>10.132200000000001</v>
      </c>
      <c r="BC40" s="30">
        <f t="shared" si="47"/>
        <v>10.088300000000002</v>
      </c>
      <c r="BD40" s="30">
        <f t="shared" si="48"/>
        <v>10.044400000000003</v>
      </c>
      <c r="BE40" s="30">
        <f t="shared" si="49"/>
        <v>10.000500000000002</v>
      </c>
      <c r="BF40" s="30">
        <f t="shared" si="50"/>
        <v>9.9566000000000034</v>
      </c>
      <c r="BG40" s="30">
        <f t="shared" si="51"/>
        <v>9.9126999999999992</v>
      </c>
      <c r="BH40" s="30">
        <f t="shared" si="52"/>
        <v>9.8688000000000002</v>
      </c>
      <c r="BI40" s="30">
        <f t="shared" si="53"/>
        <v>9.8248999999999995</v>
      </c>
      <c r="BJ40" s="31">
        <v>9.7810000000000006</v>
      </c>
      <c r="BK40" s="30">
        <f t="shared" si="54"/>
        <v>9.7088999999999999</v>
      </c>
      <c r="BL40" s="30">
        <f t="shared" si="55"/>
        <v>9.6368000000000009</v>
      </c>
      <c r="BM40" s="30">
        <f t="shared" si="56"/>
        <v>9.5647000000000002</v>
      </c>
      <c r="BN40" s="30">
        <f t="shared" si="57"/>
        <v>9.4925999999999995</v>
      </c>
      <c r="BO40" s="30">
        <f t="shared" si="58"/>
        <v>9.4205000000000005</v>
      </c>
      <c r="BP40" s="30">
        <f t="shared" si="59"/>
        <v>9.3484000000000016</v>
      </c>
      <c r="BQ40" s="30">
        <f t="shared" si="60"/>
        <v>9.2763000000000009</v>
      </c>
      <c r="BR40" s="30">
        <f t="shared" si="61"/>
        <v>9.2042000000000002</v>
      </c>
      <c r="BS40" s="30">
        <f t="shared" si="62"/>
        <v>9.1321000000000012</v>
      </c>
      <c r="BT40" s="31">
        <v>9.06</v>
      </c>
      <c r="BU40" s="30">
        <f t="shared" si="63"/>
        <v>8.9434000000000005</v>
      </c>
      <c r="BV40" s="30">
        <f t="shared" si="64"/>
        <v>8.8268000000000004</v>
      </c>
      <c r="BW40" s="30">
        <f t="shared" si="65"/>
        <v>8.7102000000000004</v>
      </c>
      <c r="BX40" s="30">
        <f t="shared" si="66"/>
        <v>8.5936000000000003</v>
      </c>
      <c r="BY40" s="30">
        <f t="shared" si="67"/>
        <v>8.4770000000000003</v>
      </c>
      <c r="BZ40" s="30">
        <f t="shared" si="68"/>
        <v>8.3604000000000003</v>
      </c>
      <c r="CA40" s="30">
        <f t="shared" si="69"/>
        <v>8.2438000000000002</v>
      </c>
      <c r="CB40" s="30">
        <f t="shared" si="70"/>
        <v>8.1272000000000002</v>
      </c>
      <c r="CC40" s="30">
        <f t="shared" si="71"/>
        <v>8.0106000000000002</v>
      </c>
      <c r="CD40" s="31">
        <v>7.8940000000000001</v>
      </c>
      <c r="CE40" s="30">
        <f t="shared" si="72"/>
        <v>7.6996000000000002</v>
      </c>
      <c r="CF40" s="30">
        <f t="shared" si="73"/>
        <v>7.5051999999999994</v>
      </c>
      <c r="CG40" s="30">
        <f t="shared" si="74"/>
        <v>7.3108000000000004</v>
      </c>
      <c r="CH40" s="30">
        <f t="shared" si="75"/>
        <v>7.1163999999999996</v>
      </c>
      <c r="CI40" s="31">
        <v>6.9219999999999997</v>
      </c>
    </row>
    <row r="41" spans="1:87" ht="15.75" thickBot="1" x14ac:dyDescent="0.3">
      <c r="A41" s="27">
        <v>10.5</v>
      </c>
      <c r="B41" s="31">
        <v>8.4499999999999993</v>
      </c>
      <c r="C41" s="30">
        <f t="shared" si="0"/>
        <v>8.5176999999999996</v>
      </c>
      <c r="D41" s="30">
        <f t="shared" si="1"/>
        <v>8.5853999999999999</v>
      </c>
      <c r="E41" s="30">
        <f t="shared" si="2"/>
        <v>8.6531000000000002</v>
      </c>
      <c r="F41" s="30">
        <f t="shared" si="3"/>
        <v>8.7208000000000006</v>
      </c>
      <c r="G41" s="30">
        <f t="shared" si="4"/>
        <v>8.7885000000000009</v>
      </c>
      <c r="H41" s="30">
        <f t="shared" si="5"/>
        <v>8.8562000000000012</v>
      </c>
      <c r="I41" s="30">
        <f t="shared" si="6"/>
        <v>8.9238999999999997</v>
      </c>
      <c r="J41" s="30">
        <f t="shared" si="7"/>
        <v>8.9916</v>
      </c>
      <c r="K41" s="30">
        <f t="shared" si="8"/>
        <v>9.0593000000000004</v>
      </c>
      <c r="L41" s="31">
        <v>9.1270000000000007</v>
      </c>
      <c r="M41" s="30">
        <f t="shared" si="9"/>
        <v>9.1674000000000007</v>
      </c>
      <c r="N41" s="30">
        <f t="shared" si="10"/>
        <v>9.2078000000000007</v>
      </c>
      <c r="O41" s="30">
        <f t="shared" si="11"/>
        <v>9.2482000000000006</v>
      </c>
      <c r="P41" s="30">
        <f t="shared" si="12"/>
        <v>9.2886000000000006</v>
      </c>
      <c r="Q41" s="30">
        <f t="shared" si="13"/>
        <v>9.3290000000000006</v>
      </c>
      <c r="R41" s="30">
        <f t="shared" si="14"/>
        <v>9.3694000000000006</v>
      </c>
      <c r="S41" s="30">
        <f t="shared" si="15"/>
        <v>9.4098000000000006</v>
      </c>
      <c r="T41" s="30">
        <f t="shared" si="16"/>
        <v>9.4502000000000006</v>
      </c>
      <c r="U41" s="30">
        <f t="shared" si="17"/>
        <v>9.4906000000000006</v>
      </c>
      <c r="V41" s="31">
        <v>9.5310000000000006</v>
      </c>
      <c r="W41" s="30">
        <f t="shared" si="18"/>
        <v>9.5889000000000006</v>
      </c>
      <c r="X41" s="30">
        <f t="shared" si="19"/>
        <v>9.6468000000000007</v>
      </c>
      <c r="Y41" s="30">
        <f t="shared" si="20"/>
        <v>9.7047000000000008</v>
      </c>
      <c r="Z41" s="30">
        <f t="shared" si="21"/>
        <v>9.7626000000000008</v>
      </c>
      <c r="AA41" s="30">
        <f t="shared" si="22"/>
        <v>9.8204999999999991</v>
      </c>
      <c r="AB41" s="30">
        <f t="shared" si="23"/>
        <v>9.8783999999999992</v>
      </c>
      <c r="AC41" s="30">
        <f t="shared" si="24"/>
        <v>9.9362999999999992</v>
      </c>
      <c r="AD41" s="30">
        <f t="shared" si="25"/>
        <v>9.9941999999999993</v>
      </c>
      <c r="AE41" s="30">
        <f t="shared" si="26"/>
        <v>10.052099999999999</v>
      </c>
      <c r="AF41" s="31">
        <v>10.11</v>
      </c>
      <c r="AG41" s="30">
        <f t="shared" si="27"/>
        <v>10.148</v>
      </c>
      <c r="AH41" s="30">
        <f t="shared" si="28"/>
        <v>10.186</v>
      </c>
      <c r="AI41" s="30">
        <f t="shared" si="29"/>
        <v>10.224</v>
      </c>
      <c r="AJ41" s="30">
        <f t="shared" si="30"/>
        <v>10.261999999999999</v>
      </c>
      <c r="AK41" s="30">
        <f t="shared" si="31"/>
        <v>10.299999999999999</v>
      </c>
      <c r="AL41" s="30">
        <f t="shared" si="32"/>
        <v>10.337999999999999</v>
      </c>
      <c r="AM41" s="30">
        <f t="shared" si="33"/>
        <v>10.375999999999999</v>
      </c>
      <c r="AN41" s="30">
        <f t="shared" si="34"/>
        <v>10.414</v>
      </c>
      <c r="AO41" s="30">
        <f t="shared" si="35"/>
        <v>10.452</v>
      </c>
      <c r="AP41" s="31">
        <v>10.49</v>
      </c>
      <c r="AQ41" s="30">
        <f t="shared" si="36"/>
        <v>10.495000000000001</v>
      </c>
      <c r="AR41" s="30">
        <f t="shared" si="37"/>
        <v>10.5</v>
      </c>
      <c r="AS41" s="30">
        <f t="shared" si="38"/>
        <v>10.505000000000001</v>
      </c>
      <c r="AT41" s="30">
        <f t="shared" si="39"/>
        <v>10.51</v>
      </c>
      <c r="AU41" s="30">
        <f t="shared" si="40"/>
        <v>10.514999999999999</v>
      </c>
      <c r="AV41" s="30">
        <f t="shared" si="41"/>
        <v>10.52</v>
      </c>
      <c r="AW41" s="30">
        <f t="shared" si="42"/>
        <v>10.524999999999999</v>
      </c>
      <c r="AX41" s="30">
        <f t="shared" si="43"/>
        <v>10.53</v>
      </c>
      <c r="AY41" s="30">
        <f t="shared" si="44"/>
        <v>10.534999999999998</v>
      </c>
      <c r="AZ41" s="31">
        <v>10.54</v>
      </c>
      <c r="BA41" s="30">
        <f t="shared" si="45"/>
        <v>10.497</v>
      </c>
      <c r="BB41" s="30">
        <f t="shared" si="46"/>
        <v>10.454000000000001</v>
      </c>
      <c r="BC41" s="30">
        <f t="shared" si="47"/>
        <v>10.411</v>
      </c>
      <c r="BD41" s="30">
        <f t="shared" si="48"/>
        <v>10.368</v>
      </c>
      <c r="BE41" s="30">
        <f t="shared" si="49"/>
        <v>10.325000000000001</v>
      </c>
      <c r="BF41" s="30">
        <f t="shared" si="50"/>
        <v>10.282000000000002</v>
      </c>
      <c r="BG41" s="30">
        <f t="shared" si="51"/>
        <v>10.238999999999997</v>
      </c>
      <c r="BH41" s="30">
        <f t="shared" si="52"/>
        <v>10.195999999999998</v>
      </c>
      <c r="BI41" s="30">
        <f t="shared" si="53"/>
        <v>10.152999999999999</v>
      </c>
      <c r="BJ41" s="31">
        <v>10.11</v>
      </c>
      <c r="BK41" s="30">
        <f t="shared" si="54"/>
        <v>10.0342</v>
      </c>
      <c r="BL41" s="30">
        <f t="shared" si="55"/>
        <v>9.9583999999999993</v>
      </c>
      <c r="BM41" s="30">
        <f t="shared" si="56"/>
        <v>9.8826000000000001</v>
      </c>
      <c r="BN41" s="30">
        <f t="shared" si="57"/>
        <v>9.8067999999999991</v>
      </c>
      <c r="BO41" s="30">
        <f t="shared" si="58"/>
        <v>9.7309999999999999</v>
      </c>
      <c r="BP41" s="30">
        <f t="shared" si="59"/>
        <v>9.6552000000000007</v>
      </c>
      <c r="BQ41" s="30">
        <f t="shared" si="60"/>
        <v>9.5793999999999997</v>
      </c>
      <c r="BR41" s="30">
        <f t="shared" si="61"/>
        <v>9.5036000000000005</v>
      </c>
      <c r="BS41" s="30">
        <f t="shared" si="62"/>
        <v>9.4277999999999995</v>
      </c>
      <c r="BT41" s="31">
        <v>9.3520000000000003</v>
      </c>
      <c r="BU41" s="30">
        <f t="shared" si="63"/>
        <v>9.2294999999999998</v>
      </c>
      <c r="BV41" s="30">
        <f t="shared" si="64"/>
        <v>9.1070000000000011</v>
      </c>
      <c r="BW41" s="30">
        <f t="shared" si="65"/>
        <v>8.9845000000000006</v>
      </c>
      <c r="BX41" s="30">
        <f t="shared" si="66"/>
        <v>8.8620000000000001</v>
      </c>
      <c r="BY41" s="30">
        <f t="shared" si="67"/>
        <v>8.7394999999999996</v>
      </c>
      <c r="BZ41" s="30">
        <f t="shared" si="68"/>
        <v>8.6170000000000009</v>
      </c>
      <c r="CA41" s="30">
        <f t="shared" si="69"/>
        <v>8.4945000000000004</v>
      </c>
      <c r="CB41" s="30">
        <f t="shared" si="70"/>
        <v>8.3719999999999999</v>
      </c>
      <c r="CC41" s="30">
        <f t="shared" si="71"/>
        <v>8.2495000000000012</v>
      </c>
      <c r="CD41" s="31">
        <v>8.1270000000000007</v>
      </c>
      <c r="CE41" s="30">
        <f t="shared" si="72"/>
        <v>7.9288000000000007</v>
      </c>
      <c r="CF41" s="30">
        <f t="shared" si="73"/>
        <v>7.7305999999999999</v>
      </c>
      <c r="CG41" s="30">
        <f t="shared" si="74"/>
        <v>7.5324000000000009</v>
      </c>
      <c r="CH41" s="30">
        <f t="shared" si="75"/>
        <v>7.3342000000000001</v>
      </c>
      <c r="CI41" s="31">
        <v>7.1360000000000001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Excel 4.0 Macros</vt:lpstr>
      </vt:variant>
      <vt:variant>
        <vt:i4>1</vt:i4>
      </vt:variant>
    </vt:vector>
  </HeadingPairs>
  <TitlesOfParts>
    <vt:vector size="3" baseType="lpstr">
      <vt:lpstr>Feuil1</vt:lpstr>
      <vt:lpstr>Feuil2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dcterms:created xsi:type="dcterms:W3CDTF">2015-06-05T18:19:34Z</dcterms:created>
  <dcterms:modified xsi:type="dcterms:W3CDTF">2021-10-28T12:38:39Z</dcterms:modified>
</cp:coreProperties>
</file>