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81A7988-A889-4CEF-92E6-320E9BAFCBB8}" xr6:coauthVersionLast="46" xr6:coauthVersionMax="46" xr10:uidLastSave="{00000000-0000-0000-0000-000000000000}"/>
  <bookViews>
    <workbookView xWindow="-120" yWindow="-120" windowWidth="29040" windowHeight="16440" activeTab="1" xr2:uid="{BD5457C0-BC1A-4B46-82DE-4D2996112C2F}"/>
  </bookViews>
  <sheets>
    <sheet name="Explications" sheetId="2" r:id="rId1"/>
    <sheet name="1" sheetId="1" r:id="rId2"/>
  </sheets>
  <functionGroups builtInGroupCount="19"/>
  <definedNames>
    <definedName name="a">'1'!$C$3</definedName>
    <definedName name="n">'1'!$B$3</definedName>
    <definedName name="p">'1'!$D$3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7" i="1" l="1"/>
  <c r="N7" i="1" s="1"/>
  <c r="M7" i="1" s="1"/>
  <c r="L7" i="1" s="1"/>
  <c r="K7" i="1" s="1"/>
  <c r="J7" i="1" s="1"/>
  <c r="I7" i="1" s="1"/>
  <c r="H7" i="1" s="1"/>
  <c r="G7" i="1" s="1"/>
  <c r="F7" i="1" s="1"/>
  <c r="E7" i="1" s="1"/>
  <c r="D7" i="1" s="1"/>
  <c r="C7" i="1" s="1"/>
  <c r="B7" i="1" s="1"/>
  <c r="P7" i="1"/>
  <c r="E34" i="2"/>
  <c r="E33" i="2"/>
  <c r="E32" i="2"/>
  <c r="B19" i="2"/>
  <c r="B20" i="2" s="1"/>
  <c r="B21" i="2" s="1"/>
  <c r="B22" i="2" s="1"/>
  <c r="B23" i="2" s="1"/>
  <c r="D3" i="1"/>
  <c r="C3" i="1"/>
  <c r="B3" i="1"/>
  <c r="P8" i="1" s="1"/>
  <c r="H28" i="1" a="1"/>
  <c r="Q8" i="1" l="1"/>
  <c r="K8" i="1"/>
  <c r="C8" i="1"/>
  <c r="C25" i="1" s="1"/>
  <c r="J8" i="1"/>
  <c r="B8" i="1"/>
  <c r="I8" i="1"/>
  <c r="H8" i="1"/>
  <c r="H25" i="1" s="1"/>
  <c r="N8" i="1"/>
  <c r="N25" i="1" s="1"/>
  <c r="M8" i="1"/>
  <c r="E8" i="1"/>
  <c r="O8" i="1"/>
  <c r="G8" i="1"/>
  <c r="F8" i="1"/>
  <c r="L8" i="1"/>
  <c r="D8" i="1"/>
  <c r="Q16" i="1"/>
  <c r="P16" i="1" s="1"/>
  <c r="O16" i="1" s="1"/>
  <c r="N16" i="1" s="1"/>
  <c r="M16" i="1" s="1"/>
  <c r="L16" i="1" s="1"/>
  <c r="K16" i="1" s="1"/>
  <c r="J16" i="1" s="1"/>
  <c r="I16" i="1" s="1"/>
  <c r="H16" i="1" s="1"/>
  <c r="G16" i="1" s="1"/>
  <c r="F16" i="1" s="1"/>
  <c r="E16" i="1" s="1"/>
  <c r="D16" i="1" s="1"/>
  <c r="C16" i="1" s="1"/>
  <c r="B16" i="1" s="1"/>
  <c r="H28" i="1"/>
  <c r="B25" i="1" l="1"/>
  <c r="D25" i="1"/>
  <c r="P25" i="1"/>
  <c r="L25" i="1"/>
  <c r="I25" i="1"/>
  <c r="F25" i="1"/>
  <c r="G25" i="1"/>
  <c r="J25" i="1"/>
  <c r="E25" i="1"/>
  <c r="K25" i="1"/>
  <c r="O25" i="1"/>
  <c r="M25" i="1"/>
  <c r="Q25" i="1"/>
  <c r="B26" i="1"/>
  <c r="Q17" i="1"/>
  <c r="P17" i="1" s="1"/>
  <c r="O17" i="1" s="1"/>
  <c r="P18" i="1"/>
  <c r="N17" i="1" l="1"/>
  <c r="M17" i="1" s="1"/>
  <c r="L17" i="1" s="1"/>
  <c r="K17" i="1" s="1"/>
  <c r="J17" i="1" s="1"/>
  <c r="I17" i="1" s="1"/>
  <c r="H17" i="1" s="1"/>
  <c r="G17" i="1" s="1"/>
  <c r="F17" i="1" s="1"/>
  <c r="E17" i="1" s="1"/>
  <c r="D17" i="1" s="1"/>
  <c r="C17" i="1" s="1"/>
  <c r="B17" i="1" s="1"/>
  <c r="Q18" i="1" s="1"/>
  <c r="O18" i="1" s="1"/>
  <c r="C26" i="1" l="1"/>
  <c r="A19" i="1"/>
  <c r="D26" i="1" l="1"/>
  <c r="B9" i="1"/>
  <c r="C9" i="1" s="1"/>
  <c r="D9" i="1" s="1"/>
  <c r="E9" i="1" l="1"/>
  <c r="E26" i="1"/>
  <c r="F9" i="1" l="1"/>
  <c r="F26" i="1"/>
  <c r="G9" i="1" l="1"/>
  <c r="G26" i="1" l="1"/>
  <c r="H9" i="1" l="1"/>
  <c r="H26" i="1" l="1"/>
  <c r="I9" i="1" l="1"/>
  <c r="I26" i="1" l="1"/>
  <c r="J9" i="1" l="1"/>
  <c r="K9" i="1" l="1"/>
  <c r="J26" i="1"/>
  <c r="K26" i="1" l="1"/>
  <c r="L9" i="1" l="1"/>
  <c r="M9" i="1" l="1"/>
  <c r="L26" i="1"/>
  <c r="M26" i="1" l="1"/>
  <c r="N9" i="1" l="1"/>
  <c r="N26" i="1" l="1"/>
  <c r="O9" i="1" l="1"/>
  <c r="O26" i="1" l="1"/>
  <c r="P26" i="1" l="1"/>
  <c r="P9" i="1"/>
  <c r="Q26" i="1" l="1"/>
  <c r="H27" i="1"/>
  <c r="A30" i="1" s="1"/>
  <c r="Q9" i="1"/>
  <c r="A1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<sst xmlns="http://schemas.openxmlformats.org/spreadsheetml/2006/main" count="98" uniqueCount="94">
  <si>
    <t>Base</t>
  </si>
  <si>
    <t>Exposant</t>
  </si>
  <si>
    <t>Modulo</t>
  </si>
  <si>
    <t>Bit 15</t>
  </si>
  <si>
    <t>Bit 14</t>
  </si>
  <si>
    <t>Bit 13</t>
  </si>
  <si>
    <t>Bit 12</t>
  </si>
  <si>
    <t>Bit 11</t>
  </si>
  <si>
    <t>Bit 10</t>
  </si>
  <si>
    <t>Bit 9</t>
  </si>
  <si>
    <t>Bit 8</t>
  </si>
  <si>
    <t>Bit 7</t>
  </si>
  <si>
    <t>Bit 6</t>
  </si>
  <si>
    <t>Bit 5</t>
  </si>
  <si>
    <t>Bit 4</t>
  </si>
  <si>
    <t>Bit 3</t>
  </si>
  <si>
    <t>Bit 2</t>
  </si>
  <si>
    <t>Bit 1</t>
  </si>
  <si>
    <t>Bit 0</t>
  </si>
  <si>
    <t>Intermédiaire</t>
  </si>
  <si>
    <t>Valeur</t>
  </si>
  <si>
    <t>Vérification</t>
  </si>
  <si>
    <t>Calcul des carrés successifs modulo p</t>
  </si>
  <si>
    <t>n</t>
  </si>
  <si>
    <t>a</t>
  </si>
  <si>
    <t>p</t>
  </si>
  <si>
    <t>a^(2^15) mod p</t>
  </si>
  <si>
    <t>a^(2^14) mod p</t>
  </si>
  <si>
    <t>a^(2^13)mod p</t>
  </si>
  <si>
    <t>a^(2^12) mod p</t>
  </si>
  <si>
    <t>a^(2^0) mod p</t>
  </si>
  <si>
    <t>a^(2^1) mod p</t>
  </si>
  <si>
    <t>a^(2^2) mod p</t>
  </si>
  <si>
    <t>a^(2^11) mod p</t>
  </si>
  <si>
    <t>a^(2^10) mod p</t>
  </si>
  <si>
    <t>a^(2^9) mod p</t>
  </si>
  <si>
    <t>a^(2^8) mod p</t>
  </si>
  <si>
    <t>a^(2^7) mod p</t>
  </si>
  <si>
    <t>a^(2^6) mod p</t>
  </si>
  <si>
    <t>a^(2^5) mod p</t>
  </si>
  <si>
    <t>a^(2^4) mod p</t>
  </si>
  <si>
    <t>a^(2^3) mod p</t>
  </si>
  <si>
    <t>La cellule Q16 vaut mod(a;p) car 2^0 = 1. Ensuite chaque cellule à gauche vaut le carré de la cellule de droite modulo p. Formule de recurrence: u_(n+1) = mod(u_n * u_n ; p)</t>
  </si>
  <si>
    <t>Ecriture de l'exposant en binaire</t>
  </si>
  <si>
    <t>Produits</t>
  </si>
  <si>
    <t>a^n modulo p</t>
  </si>
  <si>
    <t>Calcul de mod(a^n ;p) en utilisant la décomposition en binaire de n pour éviter de calculer a^n directement (a^n peut être un trop grand nombre)</t>
  </si>
  <si>
    <t>Votre résultat:</t>
  </si>
  <si>
    <t>Résultat attendu:</t>
  </si>
  <si>
    <t>1 ou a^(2^k)</t>
  </si>
  <si>
    <t xml:space="preserve">Pour obtenir a^n,  il suffit de multiplier entre eux les nombres a^(2^k) modulo p  lorsque le bit k est non nul dans la décomposition binaire de n. </t>
  </si>
  <si>
    <r>
      <t xml:space="preserve">Sur la ligne en dessous, mettre 1 si le bit k est à 0 et mettre a^(2^k) si le bit k est à 1. Sur la ligne suivante, vous effecturez les produits de ces valeurs en prenant le reste modulo p </t>
    </r>
    <r>
      <rPr>
        <b/>
        <sz val="14"/>
        <color theme="1"/>
        <rFont val="Calibri"/>
        <family val="2"/>
        <scheme val="minor"/>
      </rPr>
      <t>au fur et à mesure</t>
    </r>
    <r>
      <rPr>
        <sz val="14"/>
        <color theme="1"/>
        <rFont val="Calibri"/>
        <family val="2"/>
        <scheme val="minor"/>
      </rPr>
      <t>.</t>
    </r>
  </si>
  <si>
    <t xml:space="preserve">Lorsque vous aurez correctement complété ce cadre, les 3 cellules en bleu à droite  contiendront 3 fois la même valeur. Sinon vous verrez un message d'erreur </t>
  </si>
  <si>
    <t>a est compris entre 0 et 2^16-1, c’est-à-dire qu'il s'écrit à l'aide de 16 bits</t>
  </si>
  <si>
    <t>n est compris entre 2 et 99</t>
  </si>
  <si>
    <t>p est compris entre 100 et 999</t>
  </si>
  <si>
    <t>Ainsi mod(27 ; 7) vaut 6 car si on fait la division de 27 par 7 on obtient un reste de 6</t>
  </si>
  <si>
    <t>Ainsi quotient(27 ; 7) vaut 3 car la division donne un quotient de 3 (et un reste de 6)</t>
  </si>
  <si>
    <t>Cela vient du fait que: 27 = 7 * 3 + 6</t>
  </si>
  <si>
    <t>La fonction excel permettant de calculer le modulo est "mod"</t>
  </si>
  <si>
    <t>Pour obtenir la valeur du quotient, on utilise la fonction excel "quotient"</t>
  </si>
  <si>
    <t>Le principe du calcul dans cette feuille est d'utiliser une écriture binaire de l'exposant n</t>
  </si>
  <si>
    <t>On calcule d'abord certaines puissances de a (l'astuce est de ne pas toutes les calculer…)</t>
  </si>
  <si>
    <t>7^1</t>
  </si>
  <si>
    <t>7^2</t>
  </si>
  <si>
    <t>7^4 = (7^2)^2</t>
  </si>
  <si>
    <t>7^8 = (7^4)^2</t>
  </si>
  <si>
    <t>7^16 = (7^8)^2</t>
  </si>
  <si>
    <t>7^32 = (7^16)^2</t>
  </si>
  <si>
    <t>Prenons un exemple pour comprendre: a=7 ; n=43 ; p=107</t>
  </si>
  <si>
    <t>Donc a^43 = a^(32 + 8 + 2 + 1) = a^32 * a^8 * a^2 * a^1)</t>
  </si>
  <si>
    <t>Le dernier produit fait intervenir seulement des puissances qui ont été calculées précédemment par la technique des carrés successifs</t>
  </si>
  <si>
    <t>On a donc 7^43 = 7^32 * 7^8 * 7^2 *7^1</t>
  </si>
  <si>
    <t>L'écriture binaire de n=43 nous donne l'égalité: 43 = 32 + 8 + 2 + 1</t>
  </si>
  <si>
    <t>Ainsi</t>
  </si>
  <si>
    <t>mod(27 * 69 ; 107)</t>
  </si>
  <si>
    <t>vaut</t>
  </si>
  <si>
    <t>mod(44 * 49 ; 107)</t>
  </si>
  <si>
    <t>mod(16 * 7 ; 107)</t>
  </si>
  <si>
    <t>A chaque étape, on manipule des nombres inférieurs à p</t>
  </si>
  <si>
    <t>Au final, on a obtenu:     7^43 vaut 5 modulo 107</t>
  </si>
  <si>
    <t>Si vos formules sont justes, aucune erreur ne sera signalée.</t>
  </si>
  <si>
    <t>La feuille 1 permet le calcul de a puissance n modulo p où a, n et p sont des entiers</t>
  </si>
  <si>
    <t>obtenu en calculant le modulo du carré du précédent 7 avec: " =mod(7*7;107)"</t>
  </si>
  <si>
    <t>obtenu en calculant le modulo du carré du précédent 49 avec: " =mod(49*49;107)"</t>
  </si>
  <si>
    <t>obtenu en calculant le modulo du carré du précédent 47 avec: "=mod(47*47;107)"</t>
  </si>
  <si>
    <t>obtenu en calculant le modulo du carré du précédent 69 avec: "=mod(69*69;107)"</t>
  </si>
  <si>
    <t>obtenu en calculant le modulo du carré du précédent 53 avec: "=mod(53*53;107)"</t>
  </si>
  <si>
    <t>Vous ferez le même travail en complétant les cellules avec un fond jaune pâle (comme ici!) avec les formules convenables.</t>
  </si>
  <si>
    <t>Pour ne pas manipuler des expressions avec des nombres trop grands, on calculera ce produit pas en pas modulo p</t>
  </si>
  <si>
    <t xml:space="preserve">Ou encore 7^43 = 27 * 69 * 49 * 7. </t>
  </si>
  <si>
    <t>On utilisera donc le regroupement:  27 * 69 * 49 * 7 = ( ( 27 * 69 ) * 49 ) * 7</t>
  </si>
  <si>
    <t>Les cellules que vous ne devez pas changer sont protégées en écriture (vous pouvez en lire le contenu mais pas le changer)</t>
  </si>
  <si>
    <t>Pour des raisons pratiques ici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</si>
</sst>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3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5" xfId="0" applyBorder="1"/>
    <xf numFmtId="0" fontId="0" fillId="0" borderId="18" xfId="0" applyBorder="1"/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22" xfId="0" applyFont="1" applyBorder="1"/>
    <xf numFmtId="0" fontId="1" fillId="0" borderId="10" xfId="0" applyFont="1" applyBorder="1"/>
    <xf numFmtId="0" fontId="0" fillId="5" borderId="0" xfId="0" applyFill="1"/>
    <xf numFmtId="0" fontId="2" fillId="6" borderId="22" xfId="0" applyFont="1" applyFill="1" applyBorder="1" applyAlignment="1">
      <alignment horizontal="center"/>
    </xf>
    <xf numFmtId="0" fontId="2" fillId="6" borderId="10" xfId="0" applyFont="1" applyFill="1" applyBorder="1" applyAlignment="1">
      <alignment horizontal="center"/>
    </xf>
    <xf numFmtId="0" fontId="1" fillId="0" borderId="11" xfId="0" applyFont="1" applyBorder="1"/>
    <xf numFmtId="0" fontId="2" fillId="6" borderId="11" xfId="0" applyFont="1" applyFill="1" applyBorder="1" applyAlignment="1">
      <alignment horizontal="center"/>
    </xf>
    <xf numFmtId="0" fontId="10" fillId="7" borderId="0" xfId="0" applyFont="1" applyFill="1"/>
    <xf numFmtId="0" fontId="5" fillId="2" borderId="23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5" fillId="8" borderId="25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3" fontId="5" fillId="2" borderId="15" xfId="0" applyNumberFormat="1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8" borderId="13" xfId="0" applyFont="1" applyFill="1" applyBorder="1" applyAlignment="1">
      <alignment horizontal="center"/>
    </xf>
    <xf numFmtId="0" fontId="0" fillId="0" borderId="14" xfId="0" applyBorder="1"/>
    <xf numFmtId="0" fontId="0" fillId="0" borderId="1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3" fontId="0" fillId="4" borderId="10" xfId="0" applyNumberFormat="1" applyFill="1" applyBorder="1" applyAlignment="1" applyProtection="1">
      <alignment horizontal="center"/>
      <protection locked="0"/>
    </xf>
    <xf numFmtId="0" fontId="0" fillId="4" borderId="36" xfId="0" applyFill="1" applyBorder="1" applyAlignment="1" applyProtection="1">
      <alignment horizontal="center"/>
      <protection locked="0"/>
    </xf>
    <xf numFmtId="0" fontId="0" fillId="4" borderId="10" xfId="0" applyFill="1" applyBorder="1" applyAlignment="1" applyProtection="1">
      <alignment horizontal="center"/>
      <protection locked="0"/>
    </xf>
    <xf numFmtId="0" fontId="9" fillId="9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/>
    <xf numFmtId="0" fontId="9" fillId="0" borderId="0" xfId="0" applyFont="1" applyAlignment="1">
      <alignment horizontal="center"/>
    </xf>
    <xf numFmtId="0" fontId="9" fillId="4" borderId="0" xfId="0" applyFont="1" applyFill="1" applyAlignment="1">
      <alignment horizontal="left"/>
    </xf>
    <xf numFmtId="0" fontId="9" fillId="10" borderId="0" xfId="0" applyFont="1" applyFill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9" fillId="0" borderId="21" xfId="0" applyFont="1" applyBorder="1" applyAlignment="1">
      <alignment horizontal="left"/>
    </xf>
    <xf numFmtId="0" fontId="9" fillId="0" borderId="17" xfId="0" applyFont="1" applyBorder="1" applyAlignment="1">
      <alignment horizontal="left"/>
    </xf>
    <xf numFmtId="0" fontId="9" fillId="0" borderId="16" xfId="0" applyFont="1" applyBorder="1" applyAlignment="1">
      <alignment horizontal="left"/>
    </xf>
    <xf numFmtId="0" fontId="5" fillId="6" borderId="27" xfId="0" applyFont="1" applyFill="1" applyBorder="1" applyAlignment="1">
      <alignment horizontal="left"/>
    </xf>
    <xf numFmtId="0" fontId="5" fillId="6" borderId="26" xfId="0" applyFont="1" applyFill="1" applyBorder="1" applyAlignment="1">
      <alignment horizontal="left"/>
    </xf>
    <xf numFmtId="0" fontId="5" fillId="6" borderId="28" xfId="0" applyFont="1" applyFill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4" borderId="1" xfId="0" applyFont="1" applyFill="1" applyBorder="1" applyAlignment="1" applyProtection="1">
      <alignment horizontal="center"/>
      <protection locked="0"/>
    </xf>
    <xf numFmtId="0" fontId="9" fillId="0" borderId="18" xfId="0" applyFont="1" applyBorder="1" applyAlignment="1">
      <alignment horizontal="left"/>
    </xf>
    <xf numFmtId="0" fontId="9" fillId="0" borderId="32" xfId="0" applyFont="1" applyBorder="1" applyAlignment="1">
      <alignment horizontal="left"/>
    </xf>
    <xf numFmtId="0" fontId="9" fillId="0" borderId="3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CCECFF"/>
      <color rgb="FFFF99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325C3-6EA8-4F3B-90E3-3BF604D5BD97}">
  <sheetPr codeName="Sheet2"/>
  <dimension ref="A1:I41"/>
  <sheetViews>
    <sheetView topLeftCell="A13" workbookViewId="0">
      <selection activeCell="J29" sqref="J29"/>
    </sheetView>
  </sheetViews>
  <sheetFormatPr defaultRowHeight="15" x14ac:dyDescent="0.25"/>
  <cols>
    <col min="1" max="1" width="20" customWidth="1"/>
    <col min="2" max="2" width="13.42578125" customWidth="1"/>
    <col min="5" max="5" width="16.5703125" customWidth="1"/>
    <col min="6" max="6" width="18.140625" customWidth="1"/>
    <col min="7" max="7" width="15.28515625" customWidth="1"/>
    <col min="8" max="8" width="27.140625" customWidth="1"/>
    <col min="9" max="9" width="25.28515625" customWidth="1"/>
  </cols>
  <sheetData>
    <row r="1" spans="1:9" ht="18.75" x14ac:dyDescent="0.3">
      <c r="A1" s="39" t="s">
        <v>82</v>
      </c>
      <c r="B1" s="39"/>
      <c r="C1" s="39"/>
      <c r="D1" s="39"/>
      <c r="E1" s="39"/>
      <c r="F1" s="39"/>
      <c r="G1" s="39"/>
      <c r="H1" s="39"/>
      <c r="I1" s="39"/>
    </row>
    <row r="2" spans="1:9" ht="18.75" x14ac:dyDescent="0.3">
      <c r="A2" s="35"/>
      <c r="B2" s="35"/>
      <c r="C2" s="35"/>
      <c r="D2" s="35"/>
      <c r="E2" s="35"/>
      <c r="F2" s="35"/>
      <c r="G2" s="35"/>
      <c r="H2" s="35"/>
      <c r="I2" s="35"/>
    </row>
    <row r="3" spans="1:9" ht="18.75" x14ac:dyDescent="0.3">
      <c r="A3" s="39" t="s">
        <v>93</v>
      </c>
      <c r="B3" s="39"/>
      <c r="C3" s="39"/>
      <c r="D3" s="39"/>
      <c r="E3" s="39"/>
      <c r="F3" s="39"/>
      <c r="G3" s="39"/>
      <c r="H3" s="39"/>
      <c r="I3" s="36"/>
    </row>
    <row r="4" spans="1:9" ht="18.75" x14ac:dyDescent="0.3">
      <c r="B4" s="39" t="s">
        <v>53</v>
      </c>
      <c r="C4" s="39"/>
      <c r="D4" s="39"/>
      <c r="E4" s="39"/>
      <c r="F4" s="39"/>
      <c r="G4" s="39"/>
      <c r="H4" s="39"/>
      <c r="I4" s="39"/>
    </row>
    <row r="5" spans="1:9" ht="18.75" x14ac:dyDescent="0.3">
      <c r="B5" s="39" t="s">
        <v>54</v>
      </c>
      <c r="C5" s="39"/>
      <c r="D5" s="39"/>
      <c r="E5" s="39"/>
      <c r="F5" s="39"/>
      <c r="G5" s="39"/>
      <c r="H5" s="39"/>
      <c r="I5" s="39"/>
    </row>
    <row r="6" spans="1:9" ht="18.75" x14ac:dyDescent="0.3">
      <c r="B6" s="39" t="s">
        <v>55</v>
      </c>
      <c r="C6" s="39"/>
      <c r="D6" s="39"/>
      <c r="E6" s="39"/>
      <c r="F6" s="39"/>
      <c r="G6" s="39"/>
      <c r="H6" s="39"/>
      <c r="I6" s="39"/>
    </row>
    <row r="7" spans="1:9" ht="18.75" x14ac:dyDescent="0.3">
      <c r="A7" s="35"/>
      <c r="B7" s="35"/>
      <c r="C7" s="35"/>
      <c r="D7" s="35"/>
      <c r="E7" s="35"/>
      <c r="F7" s="35"/>
      <c r="G7" s="35"/>
      <c r="H7" s="35"/>
      <c r="I7" s="35"/>
    </row>
    <row r="8" spans="1:9" ht="18.75" x14ac:dyDescent="0.3">
      <c r="A8" s="39" t="s">
        <v>59</v>
      </c>
      <c r="B8" s="39"/>
      <c r="C8" s="39"/>
      <c r="D8" s="39"/>
      <c r="E8" s="39"/>
      <c r="F8" s="39"/>
      <c r="G8" s="39"/>
      <c r="H8" s="39"/>
      <c r="I8" s="36"/>
    </row>
    <row r="9" spans="1:9" ht="18.75" x14ac:dyDescent="0.3">
      <c r="A9" s="39" t="s">
        <v>56</v>
      </c>
      <c r="B9" s="39"/>
      <c r="C9" s="39"/>
      <c r="D9" s="39"/>
      <c r="E9" s="39"/>
      <c r="F9" s="39"/>
      <c r="G9" s="39"/>
      <c r="H9" s="39"/>
      <c r="I9" s="39"/>
    </row>
    <row r="10" spans="1:9" ht="18.75" x14ac:dyDescent="0.3">
      <c r="A10" s="39" t="s">
        <v>60</v>
      </c>
      <c r="B10" s="39"/>
      <c r="C10" s="39"/>
      <c r="D10" s="39"/>
      <c r="E10" s="39"/>
      <c r="F10" s="39"/>
      <c r="G10" s="39"/>
      <c r="H10" s="39"/>
      <c r="I10" s="39"/>
    </row>
    <row r="11" spans="1:9" ht="18.75" x14ac:dyDescent="0.3">
      <c r="A11" s="39" t="s">
        <v>57</v>
      </c>
      <c r="B11" s="39"/>
      <c r="C11" s="39"/>
      <c r="D11" s="39"/>
      <c r="E11" s="39"/>
      <c r="F11" s="39"/>
      <c r="G11" s="39"/>
      <c r="H11" s="39"/>
      <c r="I11" s="39"/>
    </row>
    <row r="12" spans="1:9" ht="18.75" x14ac:dyDescent="0.3">
      <c r="A12" s="39" t="s">
        <v>58</v>
      </c>
      <c r="B12" s="39"/>
      <c r="C12" s="39"/>
      <c r="D12" s="39"/>
      <c r="E12" s="39"/>
      <c r="F12" s="39"/>
      <c r="G12" s="39"/>
      <c r="H12" s="39"/>
      <c r="I12" s="39"/>
    </row>
    <row r="13" spans="1:9" ht="18.75" x14ac:dyDescent="0.3">
      <c r="A13" s="35"/>
      <c r="B13" s="35"/>
      <c r="C13" s="35"/>
      <c r="D13" s="35"/>
      <c r="E13" s="35"/>
      <c r="F13" s="35"/>
      <c r="G13" s="35"/>
      <c r="H13" s="35"/>
      <c r="I13" s="35"/>
    </row>
    <row r="14" spans="1:9" ht="18.75" x14ac:dyDescent="0.3">
      <c r="A14" s="39" t="s">
        <v>61</v>
      </c>
      <c r="B14" s="39"/>
      <c r="C14" s="39"/>
      <c r="D14" s="39"/>
      <c r="E14" s="39"/>
      <c r="F14" s="39"/>
      <c r="G14" s="39"/>
      <c r="H14" s="39"/>
      <c r="I14" s="39"/>
    </row>
    <row r="15" spans="1:9" ht="18.75" x14ac:dyDescent="0.3">
      <c r="A15" s="39" t="s">
        <v>69</v>
      </c>
      <c r="B15" s="39"/>
      <c r="C15" s="39"/>
      <c r="D15" s="39"/>
      <c r="E15" s="39"/>
      <c r="F15" s="39"/>
      <c r="G15" s="39"/>
      <c r="H15" s="39"/>
      <c r="I15" s="39"/>
    </row>
    <row r="16" spans="1:9" ht="18.75" x14ac:dyDescent="0.3">
      <c r="A16" s="36"/>
      <c r="B16" s="36"/>
      <c r="C16" s="36"/>
      <c r="D16" s="36"/>
      <c r="E16" s="36"/>
      <c r="F16" s="36"/>
      <c r="G16" s="36"/>
      <c r="H16" s="36"/>
      <c r="I16" s="36"/>
    </row>
    <row r="17" spans="1:9" ht="18.75" x14ac:dyDescent="0.3">
      <c r="A17" s="39" t="s">
        <v>62</v>
      </c>
      <c r="B17" s="39"/>
      <c r="C17" s="39"/>
      <c r="D17" s="39"/>
      <c r="E17" s="39"/>
      <c r="F17" s="39"/>
      <c r="G17" s="39"/>
      <c r="H17" s="39"/>
      <c r="I17" s="39"/>
    </row>
    <row r="18" spans="1:9" ht="18.75" x14ac:dyDescent="0.3">
      <c r="A18" s="37" t="s">
        <v>63</v>
      </c>
      <c r="B18" s="38">
        <v>7</v>
      </c>
      <c r="C18" s="39"/>
      <c r="D18" s="39"/>
      <c r="E18" s="39"/>
      <c r="F18" s="39"/>
      <c r="G18" s="39"/>
      <c r="H18" s="39"/>
      <c r="I18" s="39"/>
    </row>
    <row r="19" spans="1:9" ht="18.75" x14ac:dyDescent="0.3">
      <c r="A19" s="37" t="s">
        <v>64</v>
      </c>
      <c r="B19" s="38">
        <f>MOD(B18*B18,107)</f>
        <v>49</v>
      </c>
      <c r="C19" s="39" t="s">
        <v>83</v>
      </c>
      <c r="D19" s="39"/>
      <c r="E19" s="39"/>
      <c r="F19" s="39"/>
      <c r="G19" s="39"/>
      <c r="H19" s="39"/>
      <c r="I19" s="39"/>
    </row>
    <row r="20" spans="1:9" ht="18.75" x14ac:dyDescent="0.3">
      <c r="A20" s="37" t="s">
        <v>65</v>
      </c>
      <c r="B20" s="38">
        <f>MOD(B19*B19,107)</f>
        <v>47</v>
      </c>
      <c r="C20" s="39" t="s">
        <v>84</v>
      </c>
      <c r="D20" s="39"/>
      <c r="E20" s="39"/>
      <c r="F20" s="39"/>
      <c r="G20" s="39"/>
      <c r="H20" s="39"/>
      <c r="I20" s="39"/>
    </row>
    <row r="21" spans="1:9" ht="18.75" x14ac:dyDescent="0.3">
      <c r="A21" s="37" t="s">
        <v>66</v>
      </c>
      <c r="B21" s="38">
        <f t="shared" ref="B21:B23" si="0">MOD(B20*B20,107)</f>
        <v>69</v>
      </c>
      <c r="C21" s="39" t="s">
        <v>85</v>
      </c>
      <c r="D21" s="39"/>
      <c r="E21" s="39"/>
      <c r="F21" s="39"/>
      <c r="G21" s="39"/>
      <c r="H21" s="39"/>
      <c r="I21" s="39"/>
    </row>
    <row r="22" spans="1:9" ht="18.75" x14ac:dyDescent="0.3">
      <c r="A22" s="37" t="s">
        <v>67</v>
      </c>
      <c r="B22" s="38">
        <f t="shared" si="0"/>
        <v>53</v>
      </c>
      <c r="C22" s="39" t="s">
        <v>86</v>
      </c>
      <c r="D22" s="39"/>
      <c r="E22" s="39"/>
      <c r="F22" s="39"/>
      <c r="G22" s="39"/>
      <c r="H22" s="39"/>
      <c r="I22" s="39"/>
    </row>
    <row r="23" spans="1:9" ht="18.75" x14ac:dyDescent="0.3">
      <c r="A23" s="37" t="s">
        <v>68</v>
      </c>
      <c r="B23" s="38">
        <f t="shared" si="0"/>
        <v>27</v>
      </c>
      <c r="C23" s="39" t="s">
        <v>87</v>
      </c>
      <c r="D23" s="39"/>
      <c r="E23" s="39"/>
      <c r="F23" s="39"/>
      <c r="G23" s="39"/>
      <c r="H23" s="39"/>
      <c r="I23" s="39"/>
    </row>
    <row r="24" spans="1:9" ht="18.75" x14ac:dyDescent="0.3">
      <c r="A24" s="37"/>
      <c r="B24" s="37"/>
      <c r="C24" s="39"/>
      <c r="D24" s="39"/>
      <c r="E24" s="39"/>
      <c r="F24" s="39"/>
      <c r="G24" s="39"/>
      <c r="H24" s="39"/>
      <c r="I24" s="39"/>
    </row>
    <row r="25" spans="1:9" ht="18.75" x14ac:dyDescent="0.3">
      <c r="A25" s="40" t="s">
        <v>73</v>
      </c>
      <c r="B25" s="40"/>
      <c r="C25" s="40"/>
      <c r="D25" s="40"/>
      <c r="E25" s="40"/>
      <c r="F25" s="40"/>
      <c r="G25" s="40"/>
      <c r="H25" s="40"/>
      <c r="I25" s="40"/>
    </row>
    <row r="26" spans="1:9" ht="18.75" x14ac:dyDescent="0.3">
      <c r="A26" s="40" t="s">
        <v>70</v>
      </c>
      <c r="B26" s="40"/>
      <c r="C26" s="40"/>
      <c r="D26" s="40"/>
      <c r="E26" s="40"/>
      <c r="F26" s="40"/>
      <c r="G26" s="40"/>
      <c r="H26" s="40"/>
      <c r="I26" s="40"/>
    </row>
    <row r="27" spans="1:9" ht="18.75" x14ac:dyDescent="0.3">
      <c r="A27" s="40" t="s">
        <v>71</v>
      </c>
      <c r="B27" s="40"/>
      <c r="C27" s="40"/>
      <c r="D27" s="40"/>
      <c r="E27" s="40"/>
      <c r="F27" s="40"/>
      <c r="G27" s="40"/>
      <c r="H27" s="40"/>
      <c r="I27" s="40"/>
    </row>
    <row r="28" spans="1:9" ht="18.75" x14ac:dyDescent="0.3">
      <c r="A28" s="39" t="s">
        <v>72</v>
      </c>
      <c r="B28" s="39"/>
      <c r="C28" s="39"/>
      <c r="D28" s="39"/>
      <c r="E28" s="39"/>
      <c r="F28" s="39"/>
      <c r="G28" s="39"/>
      <c r="H28" s="39"/>
      <c r="I28" s="39"/>
    </row>
    <row r="29" spans="1:9" ht="18.75" x14ac:dyDescent="0.3">
      <c r="A29" s="39" t="s">
        <v>90</v>
      </c>
      <c r="B29" s="39"/>
      <c r="C29" s="39"/>
      <c r="D29" s="39"/>
      <c r="E29" s="39"/>
      <c r="F29" s="39"/>
      <c r="G29" s="39"/>
      <c r="H29" s="39"/>
      <c r="I29" s="39"/>
    </row>
    <row r="30" spans="1:9" ht="18.75" x14ac:dyDescent="0.3">
      <c r="A30" s="39" t="s">
        <v>89</v>
      </c>
      <c r="B30" s="39"/>
      <c r="C30" s="39"/>
      <c r="D30" s="39"/>
      <c r="E30" s="39"/>
      <c r="F30" s="39"/>
      <c r="G30" s="39"/>
      <c r="H30" s="39"/>
      <c r="I30" s="39"/>
    </row>
    <row r="31" spans="1:9" ht="18.75" x14ac:dyDescent="0.3">
      <c r="A31" s="39" t="s">
        <v>91</v>
      </c>
      <c r="B31" s="39"/>
      <c r="C31" s="39"/>
      <c r="D31" s="39"/>
      <c r="E31" s="39"/>
      <c r="F31" s="39"/>
      <c r="G31" s="39"/>
      <c r="H31" s="39"/>
      <c r="I31" s="39"/>
    </row>
    <row r="32" spans="1:9" ht="18.75" x14ac:dyDescent="0.3">
      <c r="A32" s="44" t="s">
        <v>74</v>
      </c>
      <c r="B32" s="41" t="s">
        <v>75</v>
      </c>
      <c r="C32" s="41"/>
      <c r="D32" s="38" t="s">
        <v>76</v>
      </c>
      <c r="E32" s="38">
        <f>MOD(27*69,107)</f>
        <v>44</v>
      </c>
      <c r="F32" s="37"/>
      <c r="G32" s="37"/>
      <c r="H32" s="37"/>
      <c r="I32" s="37"/>
    </row>
    <row r="33" spans="1:9" ht="18.75" x14ac:dyDescent="0.3">
      <c r="A33" s="44"/>
      <c r="B33" s="41" t="s">
        <v>77</v>
      </c>
      <c r="C33" s="41"/>
      <c r="D33" s="38" t="s">
        <v>76</v>
      </c>
      <c r="E33" s="38">
        <f>MOD(44*49,107)</f>
        <v>16</v>
      </c>
      <c r="F33" s="37"/>
      <c r="G33" s="37"/>
      <c r="H33" s="37"/>
      <c r="I33" s="37"/>
    </row>
    <row r="34" spans="1:9" ht="18.75" x14ac:dyDescent="0.3">
      <c r="A34" s="44"/>
      <c r="B34" s="41" t="s">
        <v>78</v>
      </c>
      <c r="C34" s="41"/>
      <c r="D34" s="38" t="s">
        <v>76</v>
      </c>
      <c r="E34" s="38">
        <f>MOD(16*7,107)</f>
        <v>5</v>
      </c>
      <c r="F34" s="37"/>
      <c r="G34" s="37"/>
      <c r="H34" s="37"/>
      <c r="I34" s="37"/>
    </row>
    <row r="35" spans="1:9" ht="18.75" x14ac:dyDescent="0.3">
      <c r="A35" s="39" t="s">
        <v>79</v>
      </c>
      <c r="B35" s="39"/>
      <c r="C35" s="39"/>
      <c r="D35" s="39"/>
      <c r="E35" s="39"/>
      <c r="F35" s="39"/>
      <c r="G35" s="39"/>
      <c r="H35" s="39"/>
      <c r="I35" s="39"/>
    </row>
    <row r="36" spans="1:9" ht="18.75" x14ac:dyDescent="0.3">
      <c r="A36" s="37"/>
      <c r="B36" s="37"/>
      <c r="C36" s="37"/>
      <c r="D36" s="37"/>
      <c r="E36" s="37"/>
      <c r="F36" s="37"/>
      <c r="G36" s="37"/>
      <c r="H36" s="37"/>
      <c r="I36" s="37"/>
    </row>
    <row r="37" spans="1:9" ht="18.75" x14ac:dyDescent="0.3">
      <c r="A37" s="39" t="s">
        <v>80</v>
      </c>
      <c r="B37" s="39"/>
      <c r="C37" s="39"/>
      <c r="D37" s="39"/>
      <c r="E37" s="39"/>
      <c r="F37" s="39"/>
      <c r="G37" s="39"/>
      <c r="H37" s="39"/>
      <c r="I37" s="39"/>
    </row>
    <row r="38" spans="1:9" ht="18.75" x14ac:dyDescent="0.3">
      <c r="A38" s="43"/>
      <c r="B38" s="43"/>
      <c r="C38" s="43"/>
      <c r="D38" s="43"/>
      <c r="E38" s="43"/>
      <c r="F38" s="43"/>
      <c r="G38" s="43"/>
      <c r="H38" s="43"/>
      <c r="I38" s="43"/>
    </row>
    <row r="39" spans="1:9" ht="18.75" x14ac:dyDescent="0.3">
      <c r="A39" s="42" t="s">
        <v>88</v>
      </c>
      <c r="B39" s="42"/>
      <c r="C39" s="42"/>
      <c r="D39" s="42"/>
      <c r="E39" s="42"/>
      <c r="F39" s="42"/>
      <c r="G39" s="42"/>
      <c r="H39" s="42"/>
      <c r="I39" s="42"/>
    </row>
    <row r="40" spans="1:9" ht="18.75" x14ac:dyDescent="0.3">
      <c r="A40" s="39" t="s">
        <v>81</v>
      </c>
      <c r="B40" s="39"/>
      <c r="C40" s="39"/>
      <c r="D40" s="39"/>
      <c r="E40" s="39"/>
      <c r="F40" s="39"/>
      <c r="G40" s="39"/>
      <c r="H40" s="39"/>
      <c r="I40" s="39"/>
    </row>
    <row r="41" spans="1:9" ht="18.75" x14ac:dyDescent="0.3">
      <c r="A41" s="39" t="s">
        <v>92</v>
      </c>
      <c r="B41" s="39"/>
      <c r="C41" s="39"/>
      <c r="D41" s="39"/>
      <c r="E41" s="39"/>
      <c r="F41" s="39"/>
      <c r="G41" s="39"/>
      <c r="H41" s="39"/>
      <c r="I41" s="39"/>
    </row>
  </sheetData>
  <sheetProtection algorithmName="SHA-512" hashValue="5mL0q+pIRbzIyDu8GGqxgq+wc82L5S1KevYHuViSw+SCQkjlnX8VcoekJTDzkS/JBdIhITphSR3OI+Dxkv/WVw==" saltValue="6yTVUhgAJ7El+FieFzBhRQ==" spinCount="100000" sheet="1" objects="1" scenarios="1"/>
  <mergeCells count="37">
    <mergeCell ref="A39:I39"/>
    <mergeCell ref="A40:I40"/>
    <mergeCell ref="A38:I38"/>
    <mergeCell ref="A41:I41"/>
    <mergeCell ref="A31:I31"/>
    <mergeCell ref="A32:A34"/>
    <mergeCell ref="A35:I35"/>
    <mergeCell ref="A37:I37"/>
    <mergeCell ref="B33:C33"/>
    <mergeCell ref="B34:C34"/>
    <mergeCell ref="A30:I30"/>
    <mergeCell ref="A27:I27"/>
    <mergeCell ref="A26:I26"/>
    <mergeCell ref="A28:I28"/>
    <mergeCell ref="A29:I29"/>
    <mergeCell ref="B32:C32"/>
    <mergeCell ref="A11:I11"/>
    <mergeCell ref="A12:I12"/>
    <mergeCell ref="A25:I25"/>
    <mergeCell ref="A14:I14"/>
    <mergeCell ref="A15:I15"/>
    <mergeCell ref="A17:I17"/>
    <mergeCell ref="C18:I18"/>
    <mergeCell ref="C19:I19"/>
    <mergeCell ref="C20:I20"/>
    <mergeCell ref="C21:I21"/>
    <mergeCell ref="C22:I22"/>
    <mergeCell ref="C23:I23"/>
    <mergeCell ref="C24:I24"/>
    <mergeCell ref="A1:I1"/>
    <mergeCell ref="A3:H3"/>
    <mergeCell ref="A8:H8"/>
    <mergeCell ref="A9:I9"/>
    <mergeCell ref="A10:I10"/>
    <mergeCell ref="B4:I4"/>
    <mergeCell ref="B5:I5"/>
    <mergeCell ref="B6:I6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85093-E795-4E10-B19C-2CBEA08CD410}">
  <sheetPr codeName="Sheet1"/>
  <dimension ref="A1:Q35"/>
  <sheetViews>
    <sheetView tabSelected="1" workbookViewId="0">
      <selection activeCell="P8" sqref="P8:Q8"/>
    </sheetView>
  </sheetViews>
  <sheetFormatPr defaultRowHeight="15" x14ac:dyDescent="0.25"/>
  <cols>
    <col min="1" max="1" width="13.42578125" bestFit="1" customWidth="1"/>
    <col min="2" max="3" width="14.5703125" bestFit="1" customWidth="1"/>
    <col min="4" max="4" width="14.140625" bestFit="1" customWidth="1"/>
    <col min="5" max="7" width="14.5703125" bestFit="1" customWidth="1"/>
    <col min="8" max="17" width="13.5703125" bestFit="1" customWidth="1"/>
  </cols>
  <sheetData>
    <row r="1" spans="1:17" ht="19.5" thickTop="1" x14ac:dyDescent="0.3">
      <c r="B1" s="16" t="s">
        <v>23</v>
      </c>
      <c r="C1" s="17" t="s">
        <v>24</v>
      </c>
      <c r="D1" s="18" t="s">
        <v>25</v>
      </c>
    </row>
    <row r="2" spans="1:17" ht="18.75" x14ac:dyDescent="0.3">
      <c r="B2" s="19" t="s">
        <v>1</v>
      </c>
      <c r="C2" s="20" t="s">
        <v>0</v>
      </c>
      <c r="D2" s="21" t="s">
        <v>2</v>
      </c>
    </row>
    <row r="3" spans="1:17" ht="19.5" thickBot="1" x14ac:dyDescent="0.35">
      <c r="B3" s="22">
        <f ca="1">RANDBETWEEN(0,2^16-1)</f>
        <v>43155</v>
      </c>
      <c r="C3" s="23">
        <f ca="1">RANDBETWEEN(2,99)</f>
        <v>12</v>
      </c>
      <c r="D3" s="24">
        <f ca="1">RANDBETWEEN(100,999)</f>
        <v>146</v>
      </c>
    </row>
    <row r="4" spans="1:17" ht="16.5" thickTop="1" thickBot="1" x14ac:dyDescent="0.3"/>
    <row r="5" spans="1:17" ht="24.75" thickTop="1" thickBot="1" x14ac:dyDescent="0.4">
      <c r="A5" s="47" t="s">
        <v>43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9"/>
    </row>
    <row r="6" spans="1:17" ht="18.75" x14ac:dyDescent="0.3">
      <c r="A6" s="2"/>
      <c r="B6" s="3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  <c r="L6" s="4" t="s">
        <v>13</v>
      </c>
      <c r="M6" s="4" t="s">
        <v>14</v>
      </c>
      <c r="N6" s="4" t="s">
        <v>15</v>
      </c>
      <c r="O6" s="4" t="s">
        <v>16</v>
      </c>
      <c r="P6" s="4" t="s">
        <v>17</v>
      </c>
      <c r="Q6" s="5" t="s">
        <v>18</v>
      </c>
    </row>
    <row r="7" spans="1:17" x14ac:dyDescent="0.25">
      <c r="A7" s="26" t="s">
        <v>19</v>
      </c>
      <c r="B7" s="32">
        <f t="shared" ref="B7:O7" si="0">C7*2</f>
        <v>32768</v>
      </c>
      <c r="C7" s="32">
        <f t="shared" si="0"/>
        <v>16384</v>
      </c>
      <c r="D7" s="32">
        <f t="shared" si="0"/>
        <v>8192</v>
      </c>
      <c r="E7" s="32">
        <f t="shared" si="0"/>
        <v>4096</v>
      </c>
      <c r="F7" s="32">
        <f t="shared" si="0"/>
        <v>2048</v>
      </c>
      <c r="G7" s="32">
        <f t="shared" si="0"/>
        <v>1024</v>
      </c>
      <c r="H7" s="32">
        <f t="shared" si="0"/>
        <v>512</v>
      </c>
      <c r="I7" s="32">
        <f t="shared" si="0"/>
        <v>256</v>
      </c>
      <c r="J7" s="32">
        <f t="shared" si="0"/>
        <v>128</v>
      </c>
      <c r="K7" s="32">
        <f t="shared" si="0"/>
        <v>64</v>
      </c>
      <c r="L7" s="32">
        <f t="shared" si="0"/>
        <v>32</v>
      </c>
      <c r="M7" s="32">
        <f t="shared" si="0"/>
        <v>16</v>
      </c>
      <c r="N7" s="32">
        <f t="shared" si="0"/>
        <v>8</v>
      </c>
      <c r="O7" s="32">
        <f t="shared" si="0"/>
        <v>4</v>
      </c>
      <c r="P7" s="32">
        <f>Q7*2</f>
        <v>2</v>
      </c>
      <c r="Q7" s="32">
        <v>1</v>
      </c>
    </row>
    <row r="8" spans="1:17" ht="15.75" thickBot="1" x14ac:dyDescent="0.3">
      <c r="A8" s="26" t="s">
        <v>20</v>
      </c>
      <c r="B8" s="33">
        <f ca="1">MOD(INT(n/B7),2)</f>
        <v>1</v>
      </c>
      <c r="C8" s="33">
        <f ca="1">MOD(INT(n/C7),2)</f>
        <v>0</v>
      </c>
      <c r="D8" s="33">
        <f ca="1">MOD(INT(n/D7),2)</f>
        <v>1</v>
      </c>
      <c r="E8" s="33">
        <f ca="1">MOD(INT(n/E7),2)</f>
        <v>0</v>
      </c>
      <c r="F8" s="33">
        <f ca="1">MOD(INT(n/F7),2)</f>
        <v>1</v>
      </c>
      <c r="G8" s="33">
        <f ca="1">MOD(INT(n/G7),2)</f>
        <v>0</v>
      </c>
      <c r="H8" s="33">
        <f ca="1">MOD(INT(n/H7),2)</f>
        <v>0</v>
      </c>
      <c r="I8" s="33">
        <f ca="1">MOD(INT(n/I7),2)</f>
        <v>0</v>
      </c>
      <c r="J8" s="33">
        <f ca="1">MOD(INT(n/J7),2)</f>
        <v>1</v>
      </c>
      <c r="K8" s="33">
        <f ca="1">MOD(INT(n/K7),2)</f>
        <v>0</v>
      </c>
      <c r="L8" s="33">
        <f ca="1">MOD(INT(n/L7),2)</f>
        <v>0</v>
      </c>
      <c r="M8" s="33">
        <f ca="1">MOD(INT(n/M7),2)</f>
        <v>1</v>
      </c>
      <c r="N8" s="33">
        <f ca="1">MOD(INT(n/N7),2)</f>
        <v>0</v>
      </c>
      <c r="O8" s="33">
        <f ca="1">MOD(INT(n/O7),2)</f>
        <v>0</v>
      </c>
      <c r="P8" s="33">
        <f ca="1">MOD(INT(n/P7),2)</f>
        <v>1</v>
      </c>
      <c r="Q8" s="33">
        <f ca="1">MOD(INT(n/Q7),2)</f>
        <v>1</v>
      </c>
    </row>
    <row r="9" spans="1:17" ht="16.5" thickTop="1" thickBot="1" x14ac:dyDescent="0.3">
      <c r="A9" s="28" t="s">
        <v>21</v>
      </c>
      <c r="B9" s="7">
        <f ca="1">B8</f>
        <v>1</v>
      </c>
      <c r="C9" s="6">
        <f ca="1">B9*2+C8</f>
        <v>2</v>
      </c>
      <c r="D9" s="6">
        <f t="shared" ref="D9:Q9" ca="1" si="1">C9*2+D8</f>
        <v>5</v>
      </c>
      <c r="E9" s="6">
        <f t="shared" ca="1" si="1"/>
        <v>10</v>
      </c>
      <c r="F9" s="6">
        <f t="shared" ca="1" si="1"/>
        <v>21</v>
      </c>
      <c r="G9" s="6">
        <f t="shared" ca="1" si="1"/>
        <v>42</v>
      </c>
      <c r="H9" s="6">
        <f t="shared" ca="1" si="1"/>
        <v>84</v>
      </c>
      <c r="I9" s="6">
        <f t="shared" ca="1" si="1"/>
        <v>168</v>
      </c>
      <c r="J9" s="6">
        <f t="shared" ca="1" si="1"/>
        <v>337</v>
      </c>
      <c r="K9" s="6">
        <f t="shared" ca="1" si="1"/>
        <v>674</v>
      </c>
      <c r="L9" s="6">
        <f t="shared" ca="1" si="1"/>
        <v>1348</v>
      </c>
      <c r="M9" s="6">
        <f t="shared" ca="1" si="1"/>
        <v>2697</v>
      </c>
      <c r="N9" s="6">
        <f t="shared" ca="1" si="1"/>
        <v>5394</v>
      </c>
      <c r="O9" s="6">
        <f t="shared" ca="1" si="1"/>
        <v>10788</v>
      </c>
      <c r="P9" s="6">
        <f t="shared" ca="1" si="1"/>
        <v>21577</v>
      </c>
      <c r="Q9" s="31">
        <f t="shared" ca="1" si="1"/>
        <v>43155</v>
      </c>
    </row>
    <row r="10" spans="1:17" ht="15.75" thickTop="1" x14ac:dyDescent="0.25">
      <c r="A10" s="50" t="str">
        <f ca="1">IF(n=Q9,"","Le calcul de la valeur des bits est incomplet ou erroné.")</f>
        <v/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2"/>
    </row>
    <row r="11" spans="1:17" ht="15.75" thickBot="1" x14ac:dyDescent="0.3">
      <c r="A11" s="53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5"/>
    </row>
    <row r="12" spans="1:17" ht="16.5" thickTop="1" thickBot="1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</row>
    <row r="13" spans="1:17" ht="24.75" thickTop="1" thickBot="1" x14ac:dyDescent="0.4">
      <c r="A13" s="47" t="s">
        <v>22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9"/>
    </row>
    <row r="14" spans="1:17" ht="18.75" x14ac:dyDescent="0.3">
      <c r="A14" s="1"/>
      <c r="B14" s="56" t="s">
        <v>42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8"/>
    </row>
    <row r="15" spans="1:17" x14ac:dyDescent="0.25">
      <c r="A15" s="1"/>
      <c r="B15" s="8" t="s">
        <v>26</v>
      </c>
      <c r="C15" s="9" t="s">
        <v>27</v>
      </c>
      <c r="D15" s="9" t="s">
        <v>28</v>
      </c>
      <c r="E15" s="9" t="s">
        <v>29</v>
      </c>
      <c r="F15" s="9" t="s">
        <v>33</v>
      </c>
      <c r="G15" s="9" t="s">
        <v>34</v>
      </c>
      <c r="H15" s="9" t="s">
        <v>35</v>
      </c>
      <c r="I15" s="9" t="s">
        <v>36</v>
      </c>
      <c r="J15" s="9" t="s">
        <v>37</v>
      </c>
      <c r="K15" s="9" t="s">
        <v>38</v>
      </c>
      <c r="L15" s="9" t="s">
        <v>39</v>
      </c>
      <c r="M15" s="9" t="s">
        <v>40</v>
      </c>
      <c r="N15" s="9" t="s">
        <v>41</v>
      </c>
      <c r="O15" s="9" t="s">
        <v>32</v>
      </c>
      <c r="P15" s="9" t="s">
        <v>31</v>
      </c>
      <c r="Q15" s="13" t="s">
        <v>30</v>
      </c>
    </row>
    <row r="16" spans="1:17" x14ac:dyDescent="0.25">
      <c r="A16" s="27" t="s">
        <v>20</v>
      </c>
      <c r="B16" s="34">
        <f ca="1">MOD(C16*C16,p)</f>
        <v>16</v>
      </c>
      <c r="C16" s="34">
        <f ca="1">MOD(D16*D16,p)</f>
        <v>4</v>
      </c>
      <c r="D16" s="34">
        <f ca="1">MOD(E16*E16,p)</f>
        <v>2</v>
      </c>
      <c r="E16" s="34">
        <f ca="1">MOD(F16*F16,p)</f>
        <v>32</v>
      </c>
      <c r="F16" s="34">
        <f ca="1">MOD(G16*G16,p)</f>
        <v>128</v>
      </c>
      <c r="G16" s="34">
        <f ca="1">MOD(H16*H16,p)</f>
        <v>110</v>
      </c>
      <c r="H16" s="34">
        <f ca="1">MOD(I16*I16,p)</f>
        <v>16</v>
      </c>
      <c r="I16" s="34">
        <f ca="1">MOD(J16*J16,p)</f>
        <v>4</v>
      </c>
      <c r="J16" s="34">
        <f ca="1">MOD(K16*K16,p)</f>
        <v>2</v>
      </c>
      <c r="K16" s="34">
        <f ca="1">MOD(L16*L16,p)</f>
        <v>32</v>
      </c>
      <c r="L16" s="34">
        <f ca="1">MOD(M16*M16,p)</f>
        <v>128</v>
      </c>
      <c r="M16" s="34">
        <f ca="1">MOD(N16*N16,p)</f>
        <v>110</v>
      </c>
      <c r="N16" s="34">
        <f ca="1">MOD(O16*O16,p)</f>
        <v>16</v>
      </c>
      <c r="O16" s="34">
        <f ca="1">MOD(P16*P16,p)</f>
        <v>4</v>
      </c>
      <c r="P16" s="34">
        <f ca="1">MOD(Q16*Q16,p)</f>
        <v>144</v>
      </c>
      <c r="Q16" s="34">
        <f ca="1">MOD(a,p)</f>
        <v>12</v>
      </c>
    </row>
    <row r="17" spans="1:17" x14ac:dyDescent="0.25">
      <c r="A17" s="45" t="s">
        <v>21</v>
      </c>
      <c r="B17" s="11">
        <f t="shared" ref="B17:O17" ca="1" si="2">MOD(C17*B16,p)</f>
        <v>70</v>
      </c>
      <c r="C17" s="12">
        <f t="shared" ca="1" si="2"/>
        <v>50</v>
      </c>
      <c r="D17" s="12">
        <f t="shared" ca="1" si="2"/>
        <v>122</v>
      </c>
      <c r="E17" s="12">
        <f t="shared" ca="1" si="2"/>
        <v>134</v>
      </c>
      <c r="F17" s="12">
        <f t="shared" ca="1" si="2"/>
        <v>100</v>
      </c>
      <c r="G17" s="12">
        <f t="shared" ca="1" si="2"/>
        <v>108</v>
      </c>
      <c r="H17" s="12">
        <f t="shared" ca="1" si="2"/>
        <v>70</v>
      </c>
      <c r="I17" s="12">
        <f t="shared" ca="1" si="2"/>
        <v>50</v>
      </c>
      <c r="J17" s="12">
        <f t="shared" ca="1" si="2"/>
        <v>122</v>
      </c>
      <c r="K17" s="12">
        <f t="shared" ca="1" si="2"/>
        <v>134</v>
      </c>
      <c r="L17" s="12">
        <f t="shared" ca="1" si="2"/>
        <v>100</v>
      </c>
      <c r="M17" s="12">
        <f t="shared" ca="1" si="2"/>
        <v>108</v>
      </c>
      <c r="N17" s="12">
        <f t="shared" ca="1" si="2"/>
        <v>70</v>
      </c>
      <c r="O17" s="12">
        <f t="shared" ca="1" si="2"/>
        <v>50</v>
      </c>
      <c r="P17" s="12">
        <f ca="1">MOD(Q17*P16,p)</f>
        <v>122</v>
      </c>
      <c r="Q17" s="14">
        <f ca="1">MOD(Q16,p)</f>
        <v>12</v>
      </c>
    </row>
    <row r="18" spans="1:17" ht="19.5" thickBot="1" x14ac:dyDescent="0.35">
      <c r="A18" s="46"/>
      <c r="B18" s="59" t="s">
        <v>52</v>
      </c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1"/>
      <c r="O18" s="29">
        <f ca="1">IF(Q16=a,Q18,-1)</f>
        <v>110</v>
      </c>
      <c r="P18" s="29">
        <f ca="1">MOD(B16*B16,p)</f>
        <v>110</v>
      </c>
      <c r="Q18" s="30">
        <f ca="1">MOD(B17*a,p)</f>
        <v>110</v>
      </c>
    </row>
    <row r="19" spans="1:17" ht="15" customHeight="1" thickTop="1" x14ac:dyDescent="0.25">
      <c r="A19" s="50" t="str">
        <f ca="1">IF(AND(Q18=P18,Q18=O18),"","Le calcul de la valeur des carrés successifs est incomplet ou erroné.")</f>
        <v/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2"/>
    </row>
    <row r="20" spans="1:17" ht="15.75" customHeight="1" thickBot="1" x14ac:dyDescent="0.3">
      <c r="A20" s="53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5"/>
    </row>
    <row r="21" spans="1:17" ht="16.5" thickTop="1" thickBot="1" x14ac:dyDescent="0.3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</row>
    <row r="22" spans="1:17" ht="24" thickTop="1" x14ac:dyDescent="0.35">
      <c r="A22" s="47" t="s">
        <v>46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9"/>
    </row>
    <row r="23" spans="1:17" ht="18.75" x14ac:dyDescent="0.3">
      <c r="A23" s="62" t="s">
        <v>50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4"/>
    </row>
    <row r="24" spans="1:17" ht="18.75" x14ac:dyDescent="0.3">
      <c r="A24" s="77" t="s">
        <v>51</v>
      </c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9"/>
    </row>
    <row r="25" spans="1:17" x14ac:dyDescent="0.25">
      <c r="A25" s="25" t="s">
        <v>49</v>
      </c>
      <c r="B25" s="34">
        <f ca="1">IF(B8=1,B16,1)</f>
        <v>16</v>
      </c>
      <c r="C25" s="34">
        <f t="shared" ref="C25:Q25" ca="1" si="3">IF(C8=1,C16,1)</f>
        <v>1</v>
      </c>
      <c r="D25" s="34">
        <f t="shared" ca="1" si="3"/>
        <v>2</v>
      </c>
      <c r="E25" s="34">
        <f t="shared" ca="1" si="3"/>
        <v>1</v>
      </c>
      <c r="F25" s="34">
        <f t="shared" ca="1" si="3"/>
        <v>128</v>
      </c>
      <c r="G25" s="34">
        <f t="shared" ca="1" si="3"/>
        <v>1</v>
      </c>
      <c r="H25" s="34">
        <f t="shared" ca="1" si="3"/>
        <v>1</v>
      </c>
      <c r="I25" s="34">
        <f t="shared" ca="1" si="3"/>
        <v>1</v>
      </c>
      <c r="J25" s="34">
        <f t="shared" ca="1" si="3"/>
        <v>2</v>
      </c>
      <c r="K25" s="34">
        <f t="shared" ca="1" si="3"/>
        <v>1</v>
      </c>
      <c r="L25" s="34">
        <f t="shared" ca="1" si="3"/>
        <v>1</v>
      </c>
      <c r="M25" s="34">
        <f t="shared" ca="1" si="3"/>
        <v>110</v>
      </c>
      <c r="N25" s="34">
        <f t="shared" ca="1" si="3"/>
        <v>1</v>
      </c>
      <c r="O25" s="34">
        <f t="shared" ca="1" si="3"/>
        <v>1</v>
      </c>
      <c r="P25" s="34">
        <f t="shared" ca="1" si="3"/>
        <v>144</v>
      </c>
      <c r="Q25" s="34">
        <f t="shared" ca="1" si="3"/>
        <v>12</v>
      </c>
    </row>
    <row r="26" spans="1:17" ht="15.75" thickBot="1" x14ac:dyDescent="0.3">
      <c r="A26" s="25" t="s">
        <v>44</v>
      </c>
      <c r="B26" s="34">
        <f ca="1">MOD(B25*C25,p)</f>
        <v>16</v>
      </c>
      <c r="C26" s="34">
        <f ca="1">MOD(B26*D25,p)</f>
        <v>32</v>
      </c>
      <c r="D26" s="34">
        <f ca="1">MOD(C26*E25,p)</f>
        <v>32</v>
      </c>
      <c r="E26" s="34">
        <f ca="1">MOD(D26*F25,p)</f>
        <v>8</v>
      </c>
      <c r="F26" s="34">
        <f ca="1">MOD(E26*G25,p)</f>
        <v>8</v>
      </c>
      <c r="G26" s="34">
        <f ca="1">MOD(F26*H25,p)</f>
        <v>8</v>
      </c>
      <c r="H26" s="34">
        <f ca="1">MOD(G26*I25,p)</f>
        <v>8</v>
      </c>
      <c r="I26" s="34">
        <f ca="1">MOD(H26*J25,p)</f>
        <v>16</v>
      </c>
      <c r="J26" s="34">
        <f ca="1">MOD(I26*K25,p)</f>
        <v>16</v>
      </c>
      <c r="K26" s="34">
        <f ca="1">MOD(J26*L25,p)</f>
        <v>16</v>
      </c>
      <c r="L26" s="34">
        <f ca="1">MOD(K26*M25,p)</f>
        <v>8</v>
      </c>
      <c r="M26" s="34">
        <f ca="1">MOD(L26*N25,p)</f>
        <v>8</v>
      </c>
      <c r="N26" s="34">
        <f ca="1">MOD(M26*O25,p)</f>
        <v>8</v>
      </c>
      <c r="O26" s="34">
        <f ca="1">MOD(N26*P25,p)</f>
        <v>130</v>
      </c>
      <c r="P26" s="34">
        <f ca="1">MOD(O26*Q25,p)</f>
        <v>100</v>
      </c>
      <c r="Q26" s="34">
        <f ca="1">MOD(P26*R25,p)</f>
        <v>0</v>
      </c>
    </row>
    <row r="27" spans="1:17" ht="31.5" customHeight="1" thickTop="1" thickBot="1" x14ac:dyDescent="0.55000000000000004">
      <c r="A27" s="65" t="s">
        <v>45</v>
      </c>
      <c r="B27" s="66"/>
      <c r="C27" s="66"/>
      <c r="D27" s="67"/>
      <c r="E27" s="74" t="s">
        <v>47</v>
      </c>
      <c r="F27" s="74"/>
      <c r="G27" s="74"/>
      <c r="H27" s="76">
        <f ca="1">P26</f>
        <v>100</v>
      </c>
      <c r="I27" s="76"/>
      <c r="J27" s="76"/>
      <c r="K27" s="76"/>
      <c r="L27" s="76"/>
      <c r="M27" s="76"/>
      <c r="N27" s="76"/>
      <c r="O27" s="76"/>
      <c r="P27" s="76"/>
      <c r="Q27" s="76"/>
    </row>
    <row r="28" spans="1:17" ht="15.75" customHeight="1" thickTop="1" thickBot="1" x14ac:dyDescent="0.3">
      <c r="A28" s="68"/>
      <c r="B28" s="69"/>
      <c r="C28" s="69"/>
      <c r="D28" s="70"/>
      <c r="E28" s="74" t="s">
        <v>48</v>
      </c>
      <c r="F28" s="74"/>
      <c r="G28" s="74"/>
      <c r="H28" s="75" cm="1">
        <f t="array" aca="1" ref="H28" ca="1">Verification()</f>
        <v>100</v>
      </c>
      <c r="I28" s="75"/>
      <c r="J28" s="75"/>
      <c r="K28" s="75"/>
      <c r="L28" s="75"/>
      <c r="M28" s="75"/>
      <c r="N28" s="75"/>
      <c r="O28" s="75"/>
      <c r="P28" s="75"/>
      <c r="Q28" s="75"/>
    </row>
    <row r="29" spans="1:17" ht="15.75" customHeight="1" thickTop="1" thickBot="1" x14ac:dyDescent="0.3">
      <c r="A29" s="71"/>
      <c r="B29" s="72"/>
      <c r="C29" s="72"/>
      <c r="D29" s="73"/>
      <c r="E29" s="74"/>
      <c r="F29" s="74"/>
      <c r="G29" s="74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spans="1:17" ht="15.75" thickTop="1" x14ac:dyDescent="0.25">
      <c r="A30" s="50" t="str">
        <f ca="1">IF(H27=H28,"","Calcul incomplet ou erroné: la puissance calculée n'est pas le résultat attendu.")</f>
        <v/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2"/>
    </row>
    <row r="31" spans="1:17" ht="15.75" thickBot="1" x14ac:dyDescent="0.3">
      <c r="A31" s="53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5"/>
    </row>
    <row r="32" spans="1:17" ht="15.75" thickTop="1" x14ac:dyDescent="0.25"/>
    <row r="33" customFormat="1" x14ac:dyDescent="0.25"/>
    <row r="34" customFormat="1" x14ac:dyDescent="0.25"/>
    <row r="35" customFormat="1" x14ac:dyDescent="0.25"/>
  </sheetData>
  <sheetProtection algorithmName="SHA-512" hashValue="118a0emIHNBUmB7ZQNA8NAs5E+lhIJFTcXQWqZjcSkZNJTV9Z56GIqrjqHmCLndU/DDUSFNe8nW3X412jAE/JQ==" saltValue="Ygtgt16VR4Rm402rfB467w==" spinCount="100000" sheet="1" objects="1" scenarios="1"/>
  <mergeCells count="16">
    <mergeCell ref="A30:Q31"/>
    <mergeCell ref="A19:Q20"/>
    <mergeCell ref="A22:Q22"/>
    <mergeCell ref="A23:Q23"/>
    <mergeCell ref="A27:D29"/>
    <mergeCell ref="E27:G27"/>
    <mergeCell ref="H28:Q29"/>
    <mergeCell ref="E28:G29"/>
    <mergeCell ref="H27:Q27"/>
    <mergeCell ref="A24:Q24"/>
    <mergeCell ref="A17:A18"/>
    <mergeCell ref="A5:Q5"/>
    <mergeCell ref="A10:Q11"/>
    <mergeCell ref="A13:Q13"/>
    <mergeCell ref="B14:Q14"/>
    <mergeCell ref="B18:N18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Explications</vt:lpstr>
      <vt:lpstr>1</vt:lpstr>
      <vt:lpstr>a</vt:lpstr>
      <vt:lpstr>n</vt:lpstr>
      <vt:lpstr>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M_CHESNEAU</dc:creator>
  <cp:lastModifiedBy>h2so4</cp:lastModifiedBy>
  <dcterms:created xsi:type="dcterms:W3CDTF">2021-03-04T08:43:51Z</dcterms:created>
  <dcterms:modified xsi:type="dcterms:W3CDTF">2021-03-07T10:22:47Z</dcterms:modified>
</cp:coreProperties>
</file>