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90AE994-AC0C-48BE-B90E-1BA622B5DA55}" xr6:coauthVersionLast="46" xr6:coauthVersionMax="46" xr10:uidLastSave="{00000000-0000-0000-0000-000000000000}"/>
  <bookViews>
    <workbookView xWindow="-120" yWindow="-120" windowWidth="29040" windowHeight="16440" xr2:uid="{78DD7358-D985-4D8D-A381-D2303B374C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 a="1"/>
  <c r="M15" i="1"/>
  <c r="N15" i="1" a="1"/>
  <c r="N15" i="1" s="1"/>
  <c r="O15" i="1" a="1"/>
  <c r="O15" i="1"/>
  <c r="P15" i="1" a="1"/>
  <c r="P15" i="1"/>
  <c r="Q15" i="1" a="1"/>
  <c r="Q15" i="1" s="1"/>
  <c r="R15" i="1" a="1"/>
  <c r="R15" i="1" s="1"/>
  <c r="S15" i="1" a="1"/>
  <c r="S15" i="1"/>
  <c r="T15" i="1" a="1"/>
  <c r="T15" i="1"/>
  <c r="U15" i="1" a="1"/>
  <c r="U15" i="1" s="1"/>
  <c r="V15" i="1" a="1"/>
  <c r="V15" i="1" s="1"/>
  <c r="W15" i="1" a="1"/>
  <c r="W15" i="1" s="1"/>
  <c r="X15" i="1" a="1"/>
  <c r="X15" i="1"/>
  <c r="Y15" i="1" a="1"/>
  <c r="Y15" i="1" s="1"/>
  <c r="Z15" i="1" a="1"/>
  <c r="Z15" i="1" s="1"/>
  <c r="AA15" i="1" a="1"/>
  <c r="AA15" i="1"/>
  <c r="J15" i="1" a="1"/>
  <c r="J15" i="1" s="1"/>
  <c r="K15" i="1" a="1"/>
  <c r="K15" i="1" s="1"/>
  <c r="L15" i="1" a="1"/>
  <c r="L15" i="1" s="1"/>
  <c r="N10" i="1"/>
  <c r="O10" i="1"/>
  <c r="P10" i="1"/>
  <c r="Q10" i="1"/>
  <c r="M10" i="1"/>
  <c r="C7" i="1"/>
  <c r="C8" i="1"/>
  <c r="C9" i="1"/>
  <c r="C10" i="1"/>
  <c r="C11" i="1"/>
  <c r="C12" i="1"/>
  <c r="C6" i="1"/>
  <c r="E7" i="1"/>
  <c r="E8" i="1"/>
  <c r="E9" i="1"/>
  <c r="E10" i="1"/>
  <c r="E11" i="1"/>
  <c r="E12" i="1"/>
  <c r="H6" i="1"/>
  <c r="E6" i="1"/>
  <c r="H12" i="1"/>
  <c r="H11" i="1"/>
  <c r="H10" i="1"/>
  <c r="H9" i="1"/>
  <c r="H8" i="1"/>
  <c r="H7" i="1"/>
  <c r="Y10" i="1" l="1"/>
  <c r="AL10" i="1"/>
  <c r="AC10" i="1"/>
  <c r="AJ10" i="1"/>
  <c r="AI10" i="1"/>
  <c r="AA10" i="1"/>
  <c r="S10" i="1"/>
  <c r="V10" i="1"/>
  <c r="L10" i="1"/>
  <c r="AH10" i="1"/>
  <c r="Z10" i="1"/>
  <c r="R10" i="1"/>
  <c r="AG10" i="1"/>
  <c r="J10" i="1"/>
  <c r="AF10" i="1"/>
  <c r="X10" i="1"/>
  <c r="K10" i="1"/>
  <c r="AE10" i="1"/>
  <c r="W10" i="1"/>
  <c r="AD10" i="1"/>
  <c r="AK10" i="1"/>
  <c r="U10" i="1"/>
  <c r="AB10" i="1"/>
  <c r="T10" i="1"/>
  <c r="M6" i="1"/>
  <c r="J6" i="1"/>
  <c r="O6" i="1"/>
  <c r="AD6" i="1"/>
  <c r="N6" i="1"/>
  <c r="U6" i="1"/>
  <c r="AB6" i="1"/>
  <c r="S6" i="1"/>
  <c r="AH6" i="1"/>
  <c r="R6" i="1"/>
  <c r="AG6" i="1"/>
  <c r="Y6" i="1"/>
  <c r="Q6" i="1"/>
  <c r="W6" i="1"/>
  <c r="V6" i="1"/>
  <c r="AC6" i="1"/>
  <c r="K6" i="1"/>
  <c r="T6" i="1"/>
  <c r="L6" i="1"/>
  <c r="AA6" i="1"/>
  <c r="Z6" i="1"/>
  <c r="AF6" i="1"/>
  <c r="X6" i="1"/>
  <c r="P6" i="1"/>
  <c r="AE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<sst xmlns="http://schemas.openxmlformats.org/spreadsheetml/2006/main" count="25" uniqueCount="23">
  <si>
    <t>mouvant</t>
  </si>
  <si>
    <t>montant mensuel</t>
  </si>
  <si>
    <t>OPE 1</t>
  </si>
  <si>
    <t>OPE 2</t>
  </si>
  <si>
    <t>OPE 3</t>
  </si>
  <si>
    <t>OPE 4</t>
  </si>
  <si>
    <t>OPE 5</t>
  </si>
  <si>
    <t>OPE 6</t>
  </si>
  <si>
    <t>OPE 7</t>
  </si>
  <si>
    <t>date de départ</t>
  </si>
  <si>
    <t>durée en mois</t>
  </si>
  <si>
    <t>VARIABLES</t>
  </si>
  <si>
    <t>FIXES</t>
  </si>
  <si>
    <t>montant au démarrage</t>
  </si>
  <si>
    <t>a répartir de façon linéaire  à M+1 de la date de démarrage</t>
  </si>
  <si>
    <t>A calculer en automatique en fonction des variables</t>
  </si>
  <si>
    <t>Formule trouvée  (et qui marche) pour le montant au démarrage mais la mensualité linéaire demande plus de professionnalisme!</t>
  </si>
  <si>
    <t>date de fin</t>
  </si>
  <si>
    <t>date pour mensualité</t>
  </si>
  <si>
    <t>OK</t>
  </si>
  <si>
    <t>je dois avoir  deux mensualités : celle de la premières opération en plus de celle de la 3ème</t>
  </si>
  <si>
    <t>Maintenant,  j'aimerais que intégrer au calcul ci-dessus la mensualité (qui est appelée à bouger en fonction de la date de départ également)  à savoir:</t>
  </si>
  <si>
    <t>c'est là où je bloque mon calcul est faux mes hypothèses ne sont pas suffisantes!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</si>
</sst>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" fontId="0" fillId="2" borderId="0" xfId="0" applyNumberForma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0" fillId="0" borderId="1" xfId="0" applyBorder="1"/>
    <xf numFmtId="17" fontId="3" fillId="0" borderId="1" xfId="0" applyNumberFormat="1" applyFont="1" applyBorder="1"/>
    <xf numFmtId="0" fontId="3" fillId="0" borderId="1" xfId="0" applyFont="1" applyBorder="1"/>
    <xf numFmtId="1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2" fillId="2" borderId="0" xfId="0" applyFont="1" applyFill="1"/>
    <xf numFmtId="1" fontId="0" fillId="3" borderId="1" xfId="0" applyNumberFormat="1" applyFill="1" applyBorder="1"/>
    <xf numFmtId="1" fontId="0" fillId="0" borderId="0" xfId="0" applyNumberFormat="1"/>
    <xf numFmtId="0" fontId="1" fillId="0" borderId="1" xfId="0" applyFont="1" applyBorder="1" applyAlignment="1">
      <alignment horizontal="center" wrapText="1"/>
    </xf>
    <xf numFmtId="1" fontId="0" fillId="3" borderId="0" xfId="0" applyNumberFormat="1" applyFill="1"/>
    <xf numFmtId="1" fontId="0" fillId="4" borderId="0" xfId="0" applyNumberFormat="1" applyFill="1"/>
    <xf numFmtId="1" fontId="0" fillId="4" borderId="1" xfId="0" applyNumberFormat="1" applyFill="1" applyBorder="1"/>
    <xf numFmtId="0" fontId="2" fillId="3" borderId="0" xfId="0" applyFont="1" applyFill="1"/>
    <xf numFmtId="0" fontId="2" fillId="4" borderId="0" xfId="0" applyFont="1" applyFill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F02F4-4611-4048-92CC-F820DD3562E7}">
  <dimension ref="A3:AL15"/>
  <sheetViews>
    <sheetView tabSelected="1" zoomScale="80" zoomScaleNormal="80" workbookViewId="0">
      <selection activeCell="L15" sqref="J15:AA15"/>
    </sheetView>
  </sheetViews>
  <sheetFormatPr defaultColWidth="11.42578125" defaultRowHeight="15" x14ac:dyDescent="0.25"/>
  <cols>
    <col min="2" max="2" width="18.7109375" customWidth="1"/>
    <col min="3" max="3" width="15" customWidth="1"/>
    <col min="4" max="4" width="12.28515625" customWidth="1"/>
    <col min="5" max="5" width="17.140625" customWidth="1"/>
    <col min="6" max="6" width="10.7109375" bestFit="1" customWidth="1"/>
    <col min="7" max="7" width="13.28515625" customWidth="1"/>
    <col min="8" max="8" width="16.28515625" bestFit="1" customWidth="1"/>
  </cols>
  <sheetData>
    <row r="3" spans="1:38" ht="15.75" thickBot="1" x14ac:dyDescent="0.3">
      <c r="B3" s="21" t="s">
        <v>11</v>
      </c>
      <c r="C3" s="21"/>
      <c r="D3" s="21"/>
      <c r="E3" s="21"/>
      <c r="F3" s="22" t="s">
        <v>12</v>
      </c>
      <c r="G3" s="22"/>
      <c r="H3" s="22"/>
    </row>
    <row r="4" spans="1:38" ht="75.75" thickBot="1" x14ac:dyDescent="0.3">
      <c r="B4" s="11" t="s">
        <v>0</v>
      </c>
      <c r="C4" s="11"/>
      <c r="D4" s="11" t="s">
        <v>0</v>
      </c>
      <c r="E4" s="11" t="s">
        <v>0</v>
      </c>
      <c r="F4" s="4" t="s">
        <v>13</v>
      </c>
      <c r="G4" s="5" t="s">
        <v>14</v>
      </c>
      <c r="H4" s="6" t="s">
        <v>1</v>
      </c>
      <c r="J4" s="23" t="s">
        <v>15</v>
      </c>
      <c r="K4" s="24"/>
      <c r="L4" s="24"/>
      <c r="M4" s="24"/>
      <c r="N4" s="24"/>
      <c r="O4" s="24"/>
      <c r="P4" s="24"/>
      <c r="Q4" s="25"/>
    </row>
    <row r="5" spans="1:38" ht="25.9" customHeight="1" x14ac:dyDescent="0.25">
      <c r="B5" s="3" t="s">
        <v>9</v>
      </c>
      <c r="C5" s="15" t="s">
        <v>18</v>
      </c>
      <c r="D5" s="3" t="s">
        <v>10</v>
      </c>
      <c r="E5" s="3" t="s">
        <v>17</v>
      </c>
      <c r="F5" s="7"/>
      <c r="G5" s="7"/>
      <c r="H5" s="7"/>
      <c r="J5" s="1">
        <v>44256</v>
      </c>
      <c r="K5" s="1">
        <v>44287</v>
      </c>
      <c r="L5" s="1">
        <v>44317</v>
      </c>
      <c r="M5" s="1">
        <v>44348</v>
      </c>
      <c r="N5" s="1">
        <v>44378</v>
      </c>
      <c r="O5" s="1">
        <v>44409</v>
      </c>
      <c r="P5" s="1">
        <v>44440</v>
      </c>
      <c r="Q5" s="1">
        <v>44470</v>
      </c>
      <c r="R5" s="1">
        <v>44501</v>
      </c>
      <c r="S5" s="1">
        <v>44531</v>
      </c>
      <c r="T5" s="1">
        <v>44562</v>
      </c>
      <c r="U5" s="1">
        <v>44593</v>
      </c>
      <c r="V5" s="1">
        <v>44621</v>
      </c>
      <c r="W5" s="1">
        <v>44652</v>
      </c>
      <c r="X5" s="1">
        <v>44682</v>
      </c>
      <c r="Y5" s="1">
        <v>44713</v>
      </c>
      <c r="Z5" s="1">
        <v>44743</v>
      </c>
      <c r="AA5" s="1">
        <v>44774</v>
      </c>
      <c r="AB5" s="1">
        <v>44805</v>
      </c>
      <c r="AC5" s="1">
        <v>44835</v>
      </c>
      <c r="AD5" s="1">
        <v>44866</v>
      </c>
      <c r="AE5" s="1">
        <v>44896</v>
      </c>
      <c r="AF5" s="1">
        <v>44927</v>
      </c>
      <c r="AG5" s="1">
        <v>44958</v>
      </c>
      <c r="AH5" s="1">
        <v>44986</v>
      </c>
      <c r="AI5" s="1">
        <v>45017</v>
      </c>
      <c r="AJ5" s="1">
        <v>45047</v>
      </c>
      <c r="AK5" s="1">
        <v>45078</v>
      </c>
      <c r="AL5" s="1">
        <v>45108</v>
      </c>
    </row>
    <row r="6" spans="1:38" ht="15.75" x14ac:dyDescent="0.25">
      <c r="A6" s="7" t="s">
        <v>2</v>
      </c>
      <c r="B6" s="8">
        <v>44287</v>
      </c>
      <c r="C6" s="8">
        <f>EDATE(B6,1)</f>
        <v>44317</v>
      </c>
      <c r="D6" s="9">
        <v>24</v>
      </c>
      <c r="E6" s="8">
        <f>EDATE(B6,D6)</f>
        <v>45017</v>
      </c>
      <c r="F6" s="7">
        <v>500</v>
      </c>
      <c r="G6" s="7">
        <v>500</v>
      </c>
      <c r="H6" s="13">
        <f t="shared" ref="H6:H12" si="0">G6/D6</f>
        <v>20.833333333333332</v>
      </c>
      <c r="J6" s="12">
        <f t="shared" ref="J6:AH6" si="1">SUMIF($B6:$B12,J$5,$F6:$F12)</f>
        <v>0</v>
      </c>
      <c r="K6" s="12">
        <f t="shared" si="1"/>
        <v>500</v>
      </c>
      <c r="L6" s="12">
        <f t="shared" si="1"/>
        <v>700</v>
      </c>
      <c r="M6" s="12">
        <f t="shared" si="1"/>
        <v>1050</v>
      </c>
      <c r="N6" s="12">
        <f t="shared" si="1"/>
        <v>500</v>
      </c>
      <c r="O6" s="12">
        <f t="shared" si="1"/>
        <v>400</v>
      </c>
      <c r="P6" s="12">
        <f t="shared" si="1"/>
        <v>400</v>
      </c>
      <c r="Q6" s="2">
        <f t="shared" si="1"/>
        <v>0</v>
      </c>
      <c r="R6" s="2">
        <f t="shared" si="1"/>
        <v>0</v>
      </c>
      <c r="S6" s="2">
        <f t="shared" si="1"/>
        <v>0</v>
      </c>
      <c r="T6" s="2">
        <f t="shared" si="1"/>
        <v>0</v>
      </c>
      <c r="U6" s="2">
        <f t="shared" si="1"/>
        <v>0</v>
      </c>
      <c r="V6" s="2">
        <f t="shared" si="1"/>
        <v>0</v>
      </c>
      <c r="W6" s="2">
        <f t="shared" si="1"/>
        <v>0</v>
      </c>
      <c r="X6" s="2">
        <f t="shared" si="1"/>
        <v>0</v>
      </c>
      <c r="Y6" s="2">
        <f t="shared" si="1"/>
        <v>0</v>
      </c>
      <c r="Z6" s="2">
        <f t="shared" si="1"/>
        <v>0</v>
      </c>
      <c r="AA6" s="2">
        <f t="shared" si="1"/>
        <v>0</v>
      </c>
      <c r="AB6" s="2">
        <f t="shared" si="1"/>
        <v>0</v>
      </c>
      <c r="AC6" s="2">
        <f t="shared" si="1"/>
        <v>0</v>
      </c>
      <c r="AD6" s="2">
        <f t="shared" si="1"/>
        <v>0</v>
      </c>
      <c r="AE6" s="2">
        <f t="shared" si="1"/>
        <v>0</v>
      </c>
      <c r="AF6" s="2">
        <f t="shared" si="1"/>
        <v>0</v>
      </c>
      <c r="AG6" s="2">
        <f t="shared" si="1"/>
        <v>0</v>
      </c>
      <c r="AH6" s="2">
        <f t="shared" si="1"/>
        <v>0</v>
      </c>
    </row>
    <row r="7" spans="1:38" ht="15.75" x14ac:dyDescent="0.25">
      <c r="A7" s="7" t="s">
        <v>3</v>
      </c>
      <c r="B7" s="8">
        <v>44348</v>
      </c>
      <c r="C7" s="8">
        <f t="shared" ref="C7:C12" si="2">EDATE(B7,1)</f>
        <v>44378</v>
      </c>
      <c r="D7" s="9">
        <v>22</v>
      </c>
      <c r="E7" s="8">
        <f t="shared" ref="E7:E12" si="3">EDATE(B7,D7)</f>
        <v>45017</v>
      </c>
      <c r="F7" s="7">
        <v>400</v>
      </c>
      <c r="G7" s="7">
        <v>400</v>
      </c>
      <c r="H7" s="10">
        <f t="shared" si="0"/>
        <v>18.181818181818183</v>
      </c>
      <c r="J7" t="s">
        <v>16</v>
      </c>
    </row>
    <row r="8" spans="1:38" ht="15.75" x14ac:dyDescent="0.25">
      <c r="A8" s="7" t="s">
        <v>4</v>
      </c>
      <c r="B8" s="8">
        <v>44317</v>
      </c>
      <c r="C8" s="8">
        <f t="shared" si="2"/>
        <v>44348</v>
      </c>
      <c r="D8" s="9">
        <v>27</v>
      </c>
      <c r="E8" s="8">
        <f t="shared" si="3"/>
        <v>45139</v>
      </c>
      <c r="F8" s="7">
        <v>700</v>
      </c>
      <c r="G8" s="7">
        <v>700</v>
      </c>
      <c r="H8" s="18">
        <f t="shared" si="0"/>
        <v>25.925925925925927</v>
      </c>
      <c r="J8" t="s">
        <v>21</v>
      </c>
    </row>
    <row r="9" spans="1:38" ht="15.75" x14ac:dyDescent="0.25">
      <c r="A9" s="7" t="s">
        <v>5</v>
      </c>
      <c r="B9" s="8">
        <v>44348</v>
      </c>
      <c r="C9" s="8">
        <f t="shared" si="2"/>
        <v>44378</v>
      </c>
      <c r="D9" s="9">
        <v>22</v>
      </c>
      <c r="E9" s="8">
        <f t="shared" si="3"/>
        <v>45017</v>
      </c>
      <c r="F9" s="7">
        <v>650</v>
      </c>
      <c r="G9" s="7">
        <v>650</v>
      </c>
      <c r="H9" s="10">
        <f t="shared" si="0"/>
        <v>29.545454545454547</v>
      </c>
      <c r="J9" s="1">
        <v>44256</v>
      </c>
      <c r="K9" s="1">
        <v>44287</v>
      </c>
      <c r="L9" s="1">
        <v>44317</v>
      </c>
      <c r="M9" s="1">
        <v>44348</v>
      </c>
      <c r="N9" s="1">
        <v>44378</v>
      </c>
      <c r="O9" s="1">
        <v>44409</v>
      </c>
      <c r="P9" s="1">
        <v>44440</v>
      </c>
      <c r="Q9" s="1">
        <v>44470</v>
      </c>
      <c r="R9" s="1">
        <v>44501</v>
      </c>
      <c r="S9" s="1">
        <v>44531</v>
      </c>
      <c r="T9" s="1">
        <v>44562</v>
      </c>
      <c r="U9" s="1">
        <v>44593</v>
      </c>
      <c r="V9" s="1">
        <v>44621</v>
      </c>
      <c r="W9" s="1">
        <v>44652</v>
      </c>
      <c r="X9" s="1">
        <v>44682</v>
      </c>
      <c r="Y9" s="1">
        <v>44713</v>
      </c>
      <c r="Z9" s="1">
        <v>44743</v>
      </c>
      <c r="AA9" s="1">
        <v>44774</v>
      </c>
      <c r="AB9" s="1">
        <v>44805</v>
      </c>
      <c r="AC9" s="1">
        <v>44835</v>
      </c>
      <c r="AD9" s="1">
        <v>44866</v>
      </c>
      <c r="AE9" s="1">
        <v>44896</v>
      </c>
      <c r="AF9" s="1">
        <v>44927</v>
      </c>
      <c r="AG9" s="1">
        <v>44958</v>
      </c>
      <c r="AH9" s="1">
        <v>44986</v>
      </c>
      <c r="AI9" s="1">
        <v>45017</v>
      </c>
      <c r="AJ9" s="1">
        <v>45047</v>
      </c>
      <c r="AK9" s="1">
        <v>45078</v>
      </c>
      <c r="AL9" s="1">
        <v>45108</v>
      </c>
    </row>
    <row r="10" spans="1:38" ht="15.75" x14ac:dyDescent="0.25">
      <c r="A10" s="7" t="s">
        <v>6</v>
      </c>
      <c r="B10" s="8">
        <v>44378</v>
      </c>
      <c r="C10" s="8">
        <f t="shared" si="2"/>
        <v>44409</v>
      </c>
      <c r="D10" s="9">
        <v>22</v>
      </c>
      <c r="E10" s="8">
        <f t="shared" si="3"/>
        <v>45047</v>
      </c>
      <c r="F10" s="7">
        <v>500</v>
      </c>
      <c r="G10" s="7">
        <v>500</v>
      </c>
      <c r="H10" s="10">
        <f t="shared" si="0"/>
        <v>22.727272727272727</v>
      </c>
      <c r="J10" s="14">
        <f>SUMIF($C6:$C12,J$5,$H6:$H12)</f>
        <v>0</v>
      </c>
      <c r="K10" s="14">
        <f>SUMIF($C6:$C12,K$5,$H6:$H12)</f>
        <v>0</v>
      </c>
      <c r="L10" s="16">
        <f>SUMIF($C6:$C12,L$5,$H6:$H12)</f>
        <v>20.833333333333332</v>
      </c>
      <c r="M10" s="17">
        <f>SUMIF($C6:$C12,M$5,$H6:$H12)</f>
        <v>25.925925925925927</v>
      </c>
      <c r="N10" s="14">
        <f t="shared" ref="N10:Q10" si="4">SUMIF($C6:$C12,N$5,$H6:$H12)</f>
        <v>47.727272727272734</v>
      </c>
      <c r="O10" s="14">
        <f t="shared" si="4"/>
        <v>22.727272727272727</v>
      </c>
      <c r="P10" s="14">
        <f t="shared" si="4"/>
        <v>16.666666666666668</v>
      </c>
      <c r="Q10" s="14">
        <f t="shared" si="4"/>
        <v>17.391304347826086</v>
      </c>
      <c r="R10" s="14">
        <f t="shared" ref="R10:AL10" si="5">SUMIF($C6:$C12,R$5,$H6:$H12)</f>
        <v>0</v>
      </c>
      <c r="S10" s="14">
        <f t="shared" si="5"/>
        <v>0</v>
      </c>
      <c r="T10" s="14">
        <f t="shared" si="5"/>
        <v>0</v>
      </c>
      <c r="U10" s="14">
        <f t="shared" si="5"/>
        <v>0</v>
      </c>
      <c r="V10" s="14">
        <f t="shared" si="5"/>
        <v>0</v>
      </c>
      <c r="W10" s="14">
        <f t="shared" si="5"/>
        <v>0</v>
      </c>
      <c r="X10" s="14">
        <f t="shared" si="5"/>
        <v>0</v>
      </c>
      <c r="Y10" s="14">
        <f t="shared" si="5"/>
        <v>0</v>
      </c>
      <c r="Z10" s="14">
        <f t="shared" si="5"/>
        <v>0</v>
      </c>
      <c r="AA10" s="14">
        <f t="shared" si="5"/>
        <v>0</v>
      </c>
      <c r="AB10" s="14">
        <f t="shared" si="5"/>
        <v>0</v>
      </c>
      <c r="AC10" s="14">
        <f t="shared" si="5"/>
        <v>0</v>
      </c>
      <c r="AD10" s="14">
        <f t="shared" si="5"/>
        <v>0</v>
      </c>
      <c r="AE10" s="14">
        <f t="shared" si="5"/>
        <v>0</v>
      </c>
      <c r="AF10" s="14">
        <f t="shared" si="5"/>
        <v>0</v>
      </c>
      <c r="AG10" s="14">
        <f t="shared" si="5"/>
        <v>0</v>
      </c>
      <c r="AH10" s="14">
        <f t="shared" si="5"/>
        <v>0</v>
      </c>
      <c r="AI10" s="14">
        <f t="shared" si="5"/>
        <v>0</v>
      </c>
      <c r="AJ10" s="14">
        <f t="shared" si="5"/>
        <v>0</v>
      </c>
      <c r="AK10" s="14">
        <f t="shared" si="5"/>
        <v>0</v>
      </c>
      <c r="AL10" s="14">
        <f t="shared" si="5"/>
        <v>0</v>
      </c>
    </row>
    <row r="11" spans="1:38" ht="15.75" x14ac:dyDescent="0.25">
      <c r="A11" s="7" t="s">
        <v>7</v>
      </c>
      <c r="B11" s="8">
        <v>44409</v>
      </c>
      <c r="C11" s="8">
        <f t="shared" si="2"/>
        <v>44440</v>
      </c>
      <c r="D11" s="9">
        <v>24</v>
      </c>
      <c r="E11" s="8">
        <f t="shared" si="3"/>
        <v>45139</v>
      </c>
      <c r="F11" s="7">
        <v>400</v>
      </c>
      <c r="G11" s="7">
        <v>400</v>
      </c>
      <c r="H11" s="10">
        <f t="shared" si="0"/>
        <v>16.666666666666668</v>
      </c>
      <c r="L11" s="19" t="s">
        <v>19</v>
      </c>
      <c r="M11" s="20" t="b">
        <v>0</v>
      </c>
    </row>
    <row r="12" spans="1:38" ht="15.75" x14ac:dyDescent="0.25">
      <c r="A12" s="7" t="s">
        <v>8</v>
      </c>
      <c r="B12" s="8">
        <v>44440</v>
      </c>
      <c r="C12" s="8">
        <f t="shared" si="2"/>
        <v>44470</v>
      </c>
      <c r="D12" s="9">
        <v>23</v>
      </c>
      <c r="E12" s="8">
        <f t="shared" si="3"/>
        <v>45139</v>
      </c>
      <c r="F12" s="7">
        <v>400</v>
      </c>
      <c r="G12" s="7">
        <v>400</v>
      </c>
      <c r="H12" s="10">
        <f t="shared" si="0"/>
        <v>17.391304347826086</v>
      </c>
      <c r="M12" t="s">
        <v>20</v>
      </c>
    </row>
    <row r="13" spans="1:38" x14ac:dyDescent="0.25">
      <c r="M13" t="s">
        <v>22</v>
      </c>
    </row>
    <row r="15" spans="1:38" x14ac:dyDescent="0.25">
      <c r="J15" s="14" cm="1">
        <f t="array" ref="J15">SUMPRODUCT((J9&gt;$B$6:$B$12)*(J9&lt;=$E$6:$E$12)*$H$6:$H$12)</f>
        <v>0</v>
      </c>
      <c r="K15" s="14" cm="1">
        <f t="array" ref="K15">SUMPRODUCT((K9&gt;$B$6:$B$12)*(K9&lt;=$E$6:$E$12)*$H$6:$H$12)</f>
        <v>0</v>
      </c>
      <c r="L15" s="14" cm="1">
        <f t="array" ref="L15">SUMPRODUCT((L9&gt;$B$6:$B$12)*(L9&lt;=$E$6:$E$12)*$H$6:$H$12)</f>
        <v>20.833333333333332</v>
      </c>
      <c r="M15" s="14" cm="1">
        <f t="array" ref="M15">SUMPRODUCT((M9&gt;$B$6:$B$12)*(M9&lt;=$E$6:$E$12)*$H$6:$H$12)</f>
        <v>46.75925925925926</v>
      </c>
      <c r="N15" s="14" cm="1">
        <f t="array" ref="N15">SUMPRODUCT((N9&gt;$B$6:$B$12)*(N9&lt;=$E$6:$E$12)*$H$6:$H$12)</f>
        <v>94.486531986531986</v>
      </c>
      <c r="O15" s="14" cm="1">
        <f t="array" ref="O15">SUMPRODUCT((O9&gt;$B$6:$B$12)*(O9&lt;=$E$6:$E$12)*$H$6:$H$12)</f>
        <v>117.21380471380471</v>
      </c>
      <c r="P15" s="14" cm="1">
        <f t="array" ref="P15">SUMPRODUCT((P9&gt;$B$6:$B$12)*(P9&lt;=$E$6:$E$12)*$H$6:$H$12)</f>
        <v>133.88047138047136</v>
      </c>
      <c r="Q15" s="14" cm="1">
        <f t="array" ref="Q15">SUMPRODUCT((Q9&gt;$B$6:$B$12)*(Q9&lt;=$E$6:$E$12)*$H$6:$H$12)</f>
        <v>151.27177572829746</v>
      </c>
      <c r="R15" s="14" cm="1">
        <f t="array" ref="R15">SUMPRODUCT((R9&gt;$B$6:$B$12)*(R9&lt;=$E$6:$E$12)*$H$6:$H$12)</f>
        <v>151.27177572829746</v>
      </c>
      <c r="S15" s="14" cm="1">
        <f t="array" ref="S15">SUMPRODUCT((S9&gt;$B$6:$B$12)*(S9&lt;=$E$6:$E$12)*$H$6:$H$12)</f>
        <v>151.27177572829746</v>
      </c>
      <c r="T15" s="14" cm="1">
        <f t="array" ref="T15">SUMPRODUCT((T9&gt;$B$6:$B$12)*(T9&lt;=$E$6:$E$12)*$H$6:$H$12)</f>
        <v>151.27177572829746</v>
      </c>
      <c r="U15" s="14" cm="1">
        <f t="array" ref="U15">SUMPRODUCT((U9&gt;$B$6:$B$12)*(U9&lt;=$E$6:$E$12)*$H$6:$H$12)</f>
        <v>151.27177572829746</v>
      </c>
      <c r="V15" s="14" cm="1">
        <f t="array" ref="V15">SUMPRODUCT((V9&gt;$B$6:$B$12)*(V9&lt;=$E$6:$E$12)*$H$6:$H$12)</f>
        <v>151.27177572829746</v>
      </c>
      <c r="W15" s="14" cm="1">
        <f t="array" ref="W15">SUMPRODUCT((W9&gt;$B$6:$B$12)*(W9&lt;=$E$6:$E$12)*$H$6:$H$12)</f>
        <v>151.27177572829746</v>
      </c>
      <c r="X15" s="14" cm="1">
        <f t="array" ref="X15">SUMPRODUCT((X9&gt;$B$6:$B$12)*(X9&lt;=$E$6:$E$12)*$H$6:$H$12)</f>
        <v>151.27177572829746</v>
      </c>
      <c r="Y15" s="14" cm="1">
        <f t="array" ref="Y15">SUMPRODUCT((Y9&gt;$B$6:$B$12)*(Y9&lt;=$E$6:$E$12)*$H$6:$H$12)</f>
        <v>151.27177572829746</v>
      </c>
      <c r="Z15" s="14" cm="1">
        <f t="array" ref="Z15">SUMPRODUCT((Z9&gt;$B$6:$B$12)*(Z9&lt;=$E$6:$E$12)*$H$6:$H$12)</f>
        <v>151.27177572829746</v>
      </c>
      <c r="AA15" s="14" cm="1">
        <f t="array" ref="AA15">SUMPRODUCT((AA9&gt;$B$6:$B$12)*(AA9&lt;=$E$6:$E$12)*$H$6:$H$12)</f>
        <v>151.27177572829746</v>
      </c>
    </row>
  </sheetData>
  <mergeCells count="3">
    <mergeCell ref="B3:E3"/>
    <mergeCell ref="F3:H3"/>
    <mergeCell ref="J4:Q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Précillia Brucker</dc:creator>
  <cp:lastModifiedBy>h2so4</cp:lastModifiedBy>
  <dcterms:created xsi:type="dcterms:W3CDTF">2021-03-03T10:17:19Z</dcterms:created>
  <dcterms:modified xsi:type="dcterms:W3CDTF">2021-03-03T16:01:13Z</dcterms:modified>
</cp:coreProperties>
</file>