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tabRatio="522"/>
  </bookViews>
  <sheets>
    <sheet name="Strategie" sheetId="1" r:id="rId1"/>
  </sheets>
  <functionGroups builtInGroupCount="18"/>
  <definedNames>
    <definedName name="_xlnm._FilterDatabase" localSheetId="0" hidden="1">Strategie!$K$2:$V$19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21" i="1" l="1"/>
  <c r="AS20" i="1"/>
  <c r="AN16" i="1"/>
  <c r="AO12" i="1"/>
  <c r="AL10" i="1"/>
  <c r="AO13" i="1"/>
  <c r="AK13" i="1"/>
  <c r="AO8" i="1"/>
  <c r="AO3" i="1"/>
  <c r="AN19" i="1"/>
  <c r="AL3" i="1"/>
  <c r="AL14" i="1"/>
  <c r="AL16" i="1"/>
  <c r="AK18" i="1"/>
  <c r="AL13" i="1"/>
  <c r="AO11" i="1"/>
  <c r="AN13" i="1"/>
  <c r="AK5" i="1"/>
  <c r="AK8" i="1"/>
  <c r="AL4" i="1"/>
  <c r="AL8" i="1"/>
  <c r="AO18" i="1"/>
  <c r="AL7" i="1"/>
  <c r="AO19" i="1"/>
  <c r="AK10" i="1"/>
  <c r="AL11" i="1"/>
  <c r="AK19" i="1"/>
  <c r="AO9" i="1"/>
  <c r="AK3" i="1"/>
  <c r="AO10" i="1"/>
  <c r="AN3" i="1"/>
  <c r="AK4" i="1"/>
  <c r="AL9" i="1"/>
  <c r="AN15" i="1"/>
  <c r="AK6" i="1"/>
  <c r="AN7" i="1"/>
  <c r="AN4" i="1"/>
  <c r="AO4" i="1"/>
  <c r="AN5" i="1"/>
  <c r="AN9" i="1"/>
  <c r="AL18" i="1"/>
  <c r="AN6" i="1"/>
  <c r="AO7" i="1"/>
  <c r="AN18" i="1"/>
  <c r="AN10" i="1"/>
  <c r="AN17" i="1"/>
  <c r="AN12" i="1"/>
  <c r="AN14" i="1"/>
  <c r="AO5" i="1"/>
  <c r="AO6" i="1"/>
  <c r="AN8" i="1"/>
  <c r="AL12" i="1"/>
  <c r="AK17" i="1"/>
  <c r="AN11" i="1"/>
  <c r="AL6" i="1"/>
  <c r="AO14" i="1"/>
  <c r="AK7" i="1"/>
  <c r="AK12" i="1"/>
  <c r="AO15" i="1"/>
  <c r="AO17" i="1"/>
  <c r="AK9" i="1"/>
  <c r="AL19" i="1"/>
  <c r="AK14" i="1"/>
  <c r="AO16" i="1"/>
  <c r="AK11" i="1"/>
  <c r="AK15" i="1"/>
  <c r="AL17" i="1"/>
  <c r="AL15" i="1"/>
  <c r="AK16" i="1"/>
  <c r="AL5" i="1"/>
  <c r="AP13" i="1" l="1"/>
  <c r="AQ17" i="1"/>
  <c r="AM17" i="1"/>
  <c r="AP9" i="1"/>
  <c r="AM7" i="1"/>
  <c r="AQ7" i="1"/>
  <c r="AQ9" i="1"/>
  <c r="AM9" i="1"/>
  <c r="AP5" i="1"/>
  <c r="AP14" i="1"/>
  <c r="AP3" i="1"/>
  <c r="AQ16" i="1"/>
  <c r="AM16" i="1"/>
  <c r="AP15" i="1"/>
  <c r="AQ13" i="1"/>
  <c r="AM13" i="1"/>
  <c r="AQ18" i="1"/>
  <c r="AM18" i="1"/>
  <c r="AQ3" i="1"/>
  <c r="AM3" i="1"/>
  <c r="AP19" i="1"/>
  <c r="AQ10" i="1"/>
  <c r="AM10" i="1"/>
  <c r="AP8" i="1"/>
  <c r="AP4" i="1"/>
  <c r="AM14" i="1"/>
  <c r="AQ14" i="1"/>
  <c r="AQ12" i="1"/>
  <c r="AM12" i="1"/>
  <c r="AP10" i="1"/>
  <c r="AP7" i="1"/>
  <c r="AM6" i="1"/>
  <c r="AQ6" i="1"/>
  <c r="AP18" i="1"/>
  <c r="AQ19" i="1"/>
  <c r="AM19" i="1"/>
  <c r="AM4" i="1"/>
  <c r="AQ4" i="1"/>
  <c r="AP6" i="1"/>
  <c r="AQ5" i="1"/>
  <c r="AM5" i="1"/>
  <c r="AQ11" i="1"/>
  <c r="AM11" i="1"/>
  <c r="AM15" i="1"/>
  <c r="AQ15" i="1"/>
  <c r="AM8" i="1"/>
  <c r="AQ8" i="1"/>
  <c r="AP11" i="1"/>
  <c r="AP12" i="1"/>
  <c r="AP16" i="1"/>
  <c r="AP17" i="1"/>
  <c r="G7" i="1"/>
  <c r="G6" i="1" l="1"/>
  <c r="G11" i="1"/>
  <c r="G9" i="1"/>
  <c r="G10" i="1" l="1"/>
  <c r="G17" i="1" s="1"/>
  <c r="AQ20" i="1" l="1"/>
  <c r="AR20" i="1" s="1"/>
  <c r="G18" i="1" l="1"/>
  <c r="G19" i="1"/>
  <c r="G3" i="1" l="1"/>
  <c r="G8" i="1"/>
  <c r="G14" i="1" l="1"/>
  <c r="G16" i="1"/>
  <c r="G15" i="1"/>
</calcChain>
</file>

<file path=xl/sharedStrings.xml><?xml version="1.0" encoding="utf-8"?>
<sst xmlns="http://schemas.openxmlformats.org/spreadsheetml/2006/main" count="29" uniqueCount="24">
  <si>
    <t>Caractérisation des risques recensés</t>
  </si>
  <si>
    <t>Gravité</t>
  </si>
  <si>
    <t>Fréquence</t>
  </si>
  <si>
    <t>Criticité</t>
  </si>
  <si>
    <t>Niveau de Maitrise</t>
  </si>
  <si>
    <t>Actions réalisées</t>
  </si>
  <si>
    <t>Responsable</t>
  </si>
  <si>
    <t>EVALUATION</t>
  </si>
  <si>
    <t>SEUIL 3</t>
  </si>
  <si>
    <t>SEUIL 2</t>
  </si>
  <si>
    <t>SEUIL 1</t>
  </si>
  <si>
    <t>LA STRATEGIE DE l'ETABLISSEMENT</t>
  </si>
  <si>
    <t>Valeurs, missions et stratégie de l'établissement</t>
  </si>
  <si>
    <t>Vert</t>
  </si>
  <si>
    <t>Rouge</t>
  </si>
  <si>
    <t>Calcul S1</t>
  </si>
  <si>
    <t>Calcul S2</t>
  </si>
  <si>
    <t>année</t>
  </si>
  <si>
    <t>XXXXX</t>
  </si>
  <si>
    <t>ZZZZ</t>
  </si>
  <si>
    <t>GGGG</t>
  </si>
  <si>
    <t>TTTT</t>
  </si>
  <si>
    <t>YYYY</t>
  </si>
  <si>
    <t>UUUU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</si>
</sst>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lightUp"/>
    </fill>
    <fill>
      <patternFill patternType="lightUp">
        <bgColor rgb="FFFFC000"/>
      </patternFill>
    </fill>
    <fill>
      <patternFill patternType="lightUp">
        <bgColor rgb="FF92D050"/>
      </patternFill>
    </fill>
    <fill>
      <patternFill patternType="solid">
        <fgColor rgb="FFFFFF66"/>
        <bgColor indexed="64"/>
      </patternFill>
    </fill>
    <fill>
      <patternFill patternType="gray0625">
        <bgColor rgb="FFFF4B4B"/>
      </patternFill>
    </fill>
    <fill>
      <patternFill patternType="gray0625"/>
    </fill>
    <fill>
      <patternFill patternType="gray0625">
        <bgColor rgb="FFFFC000"/>
      </patternFill>
    </fill>
    <fill>
      <patternFill patternType="gray0625">
        <bgColor rgb="FF92D050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27">
    <xf numFmtId="0" fontId="0" fillId="0" borderId="0" xfId="0"/>
    <xf numFmtId="0" fontId="0" fillId="0" borderId="11" xfId="0" applyBorder="1"/>
    <xf numFmtId="0" fontId="0" fillId="0" borderId="10" xfId="0" applyBorder="1"/>
    <xf numFmtId="0" fontId="0" fillId="2" borderId="12" xfId="0" applyFill="1" applyBorder="1"/>
    <xf numFmtId="0" fontId="0" fillId="2" borderId="14" xfId="0" applyFill="1" applyBorder="1"/>
    <xf numFmtId="0" fontId="0" fillId="2" borderId="3" xfId="0" applyFill="1" applyBorder="1"/>
    <xf numFmtId="0" fontId="0" fillId="2" borderId="4" xfId="0" applyFill="1" applyBorder="1"/>
    <xf numFmtId="0" fontId="1" fillId="0" borderId="5" xfId="0" applyFont="1" applyBorder="1" applyAlignment="1">
      <alignment horizontal="center" vertical="center"/>
    </xf>
    <xf numFmtId="0" fontId="0" fillId="5" borderId="15" xfId="0" applyFill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5" borderId="23" xfId="0" applyFill="1" applyBorder="1"/>
    <xf numFmtId="0" fontId="1" fillId="0" borderId="2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textRotation="90"/>
    </xf>
    <xf numFmtId="0" fontId="0" fillId="2" borderId="27" xfId="0" applyFill="1" applyBorder="1"/>
    <xf numFmtId="0" fontId="0" fillId="2" borderId="28" xfId="0" applyFill="1" applyBorder="1"/>
    <xf numFmtId="0" fontId="0" fillId="2" borderId="26" xfId="0" applyFill="1" applyBorder="1"/>
    <xf numFmtId="0" fontId="0" fillId="2" borderId="2" xfId="0" applyFill="1" applyBorder="1"/>
    <xf numFmtId="0" fontId="1" fillId="0" borderId="5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4" fillId="3" borderId="32" xfId="0" applyFont="1" applyFill="1" applyBorder="1"/>
    <xf numFmtId="0" fontId="4" fillId="4" borderId="25" xfId="0" applyFont="1" applyFill="1" applyBorder="1"/>
    <xf numFmtId="0" fontId="0" fillId="3" borderId="13" xfId="0" applyFill="1" applyBorder="1"/>
    <xf numFmtId="0" fontId="0" fillId="3" borderId="31" xfId="0" applyFill="1" applyBorder="1"/>
    <xf numFmtId="0" fontId="0" fillId="3" borderId="1" xfId="0" applyFill="1" applyBorder="1"/>
    <xf numFmtId="0" fontId="0" fillId="5" borderId="34" xfId="0" applyFill="1" applyBorder="1"/>
    <xf numFmtId="0" fontId="0" fillId="4" borderId="9" xfId="0" applyFill="1" applyBorder="1"/>
    <xf numFmtId="0" fontId="0" fillId="4" borderId="5" xfId="0" applyFill="1" applyBorder="1"/>
    <xf numFmtId="0" fontId="0" fillId="4" borderId="30" xfId="0" applyFill="1" applyBorder="1"/>
    <xf numFmtId="0" fontId="0" fillId="0" borderId="35" xfId="0" applyBorder="1"/>
    <xf numFmtId="0" fontId="0" fillId="0" borderId="36" xfId="0" applyBorder="1"/>
    <xf numFmtId="0" fontId="0" fillId="2" borderId="37" xfId="0" applyFill="1" applyBorder="1"/>
    <xf numFmtId="0" fontId="0" fillId="2" borderId="24" xfId="0" applyFill="1" applyBorder="1"/>
    <xf numFmtId="0" fontId="0" fillId="3" borderId="1" xfId="0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5" borderId="15" xfId="0" applyFill="1" applyBorder="1" applyAlignment="1">
      <alignment vertical="center" wrapText="1"/>
    </xf>
    <xf numFmtId="0" fontId="0" fillId="5" borderId="29" xfId="0" applyFill="1" applyBorder="1"/>
    <xf numFmtId="0" fontId="0" fillId="5" borderId="23" xfId="0" applyFill="1" applyBorder="1" applyAlignment="1">
      <alignment horizontal="center" vertical="center" wrapText="1"/>
    </xf>
    <xf numFmtId="0" fontId="0" fillId="0" borderId="21" xfId="0" applyBorder="1"/>
    <xf numFmtId="0" fontId="0" fillId="0" borderId="16" xfId="0" applyBorder="1"/>
    <xf numFmtId="0" fontId="0" fillId="0" borderId="22" xfId="0" applyBorder="1"/>
    <xf numFmtId="0" fontId="0" fillId="0" borderId="29" xfId="0" applyFill="1" applyBorder="1" applyAlignment="1">
      <alignment horizontal="center" vertical="center" wrapText="1"/>
    </xf>
    <xf numFmtId="0" fontId="0" fillId="0" borderId="38" xfId="0" applyFill="1" applyBorder="1"/>
    <xf numFmtId="0" fontId="0" fillId="0" borderId="38" xfId="0" applyFill="1" applyBorder="1" applyProtection="1">
      <protection locked="0"/>
    </xf>
    <xf numFmtId="0" fontId="0" fillId="0" borderId="41" xfId="0" applyFill="1" applyBorder="1" applyAlignment="1">
      <alignment vertical="center" wrapText="1"/>
    </xf>
    <xf numFmtId="0" fontId="0" fillId="7" borderId="26" xfId="0" applyFill="1" applyBorder="1"/>
    <xf numFmtId="0" fontId="0" fillId="7" borderId="12" xfId="0" applyFill="1" applyBorder="1"/>
    <xf numFmtId="0" fontId="0" fillId="7" borderId="14" xfId="0" applyFill="1" applyBorder="1"/>
    <xf numFmtId="0" fontId="4" fillId="8" borderId="32" xfId="0" applyFont="1" applyFill="1" applyBorder="1"/>
    <xf numFmtId="0" fontId="0" fillId="8" borderId="13" xfId="0" applyFill="1" applyBorder="1"/>
    <xf numFmtId="0" fontId="0" fillId="8" borderId="1" xfId="0" applyFill="1" applyBorder="1"/>
    <xf numFmtId="0" fontId="0" fillId="8" borderId="1" xfId="0" applyFill="1" applyBorder="1" applyProtection="1">
      <protection locked="0"/>
    </xf>
    <xf numFmtId="0" fontId="0" fillId="7" borderId="28" xfId="0" applyFill="1" applyBorder="1"/>
    <xf numFmtId="0" fontId="0" fillId="7" borderId="2" xfId="0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37" xfId="0" applyFill="1" applyBorder="1"/>
    <xf numFmtId="0" fontId="0" fillId="9" borderId="9" xfId="0" applyFill="1" applyBorder="1"/>
    <xf numFmtId="0" fontId="0" fillId="9" borderId="5" xfId="0" applyFill="1" applyBorder="1"/>
    <xf numFmtId="0" fontId="0" fillId="9" borderId="5" xfId="0" applyFill="1" applyBorder="1" applyProtection="1">
      <protection locked="0"/>
    </xf>
    <xf numFmtId="0" fontId="0" fillId="7" borderId="24" xfId="0" applyFill="1" applyBorder="1"/>
    <xf numFmtId="0" fontId="0" fillId="8" borderId="32" xfId="0" applyFill="1" applyBorder="1"/>
    <xf numFmtId="0" fontId="0" fillId="7" borderId="1" xfId="0" applyFill="1" applyBorder="1"/>
    <xf numFmtId="0" fontId="0" fillId="7" borderId="31" xfId="0" applyFill="1" applyBorder="1"/>
    <xf numFmtId="0" fontId="0" fillId="5" borderId="6" xfId="0" applyFill="1" applyBorder="1" applyAlignment="1">
      <alignment horizontal="center" vertical="center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0" borderId="6" xfId="0" applyFill="1" applyBorder="1"/>
    <xf numFmtId="0" fontId="0" fillId="0" borderId="6" xfId="0" applyFill="1" applyBorder="1" applyProtection="1">
      <protection locked="0"/>
    </xf>
    <xf numFmtId="0" fontId="0" fillId="0" borderId="10" xfId="0" applyFill="1" applyBorder="1"/>
    <xf numFmtId="0" fontId="0" fillId="0" borderId="0" xfId="0" applyFill="1" applyBorder="1" applyAlignment="1">
      <alignment vertical="center" wrapText="1"/>
    </xf>
    <xf numFmtId="0" fontId="4" fillId="6" borderId="2" xfId="0" applyFont="1" applyFill="1" applyBorder="1"/>
    <xf numFmtId="0" fontId="0" fillId="6" borderId="3" xfId="0" applyFill="1" applyBorder="1"/>
    <xf numFmtId="0" fontId="0" fillId="6" borderId="3" xfId="0" applyFill="1" applyBorder="1" applyProtection="1">
      <protection locked="0"/>
    </xf>
    <xf numFmtId="0" fontId="0" fillId="0" borderId="8" xfId="0" applyFill="1" applyBorder="1" applyAlignment="1">
      <alignment horizontal="center" vertical="center" wrapText="1"/>
    </xf>
    <xf numFmtId="0" fontId="0" fillId="0" borderId="40" xfId="0" applyBorder="1"/>
    <xf numFmtId="0" fontId="4" fillId="9" borderId="0" xfId="0" applyFont="1" applyFill="1" applyBorder="1"/>
    <xf numFmtId="0" fontId="0" fillId="6" borderId="28" xfId="0" applyFill="1" applyBorder="1"/>
    <xf numFmtId="0" fontId="0" fillId="5" borderId="33" xfId="0" applyFill="1" applyBorder="1" applyAlignment="1">
      <alignment horizontal="left" vertical="center" wrapText="1"/>
    </xf>
    <xf numFmtId="0" fontId="0" fillId="9" borderId="39" xfId="0" applyFill="1" applyBorder="1"/>
    <xf numFmtId="0" fontId="0" fillId="7" borderId="30" xfId="0" applyFill="1" applyBorder="1"/>
    <xf numFmtId="0" fontId="0" fillId="7" borderId="5" xfId="0" applyFill="1" applyBorder="1"/>
    <xf numFmtId="0" fontId="0" fillId="5" borderId="9" xfId="0" applyFill="1" applyBorder="1" applyAlignment="1">
      <alignment horizontal="left" vertical="center" wrapText="1"/>
    </xf>
    <xf numFmtId="0" fontId="0" fillId="5" borderId="39" xfId="0" applyFill="1" applyBorder="1" applyAlignment="1">
      <alignment vertical="center" wrapText="1"/>
    </xf>
    <xf numFmtId="0" fontId="0" fillId="5" borderId="13" xfId="0" applyFill="1" applyBorder="1"/>
    <xf numFmtId="0" fontId="0" fillId="5" borderId="1" xfId="0" applyFill="1" applyBorder="1"/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37" xfId="0" applyFill="1" applyBorder="1"/>
    <xf numFmtId="0" fontId="0" fillId="5" borderId="6" xfId="0" applyFill="1" applyBorder="1" applyAlignment="1">
      <alignment horizontal="center" vertical="center"/>
    </xf>
    <xf numFmtId="0" fontId="0" fillId="5" borderId="13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37" xfId="0" applyFill="1" applyBorder="1" applyAlignment="1">
      <alignment vertical="center" wrapText="1"/>
    </xf>
    <xf numFmtId="0" fontId="0" fillId="10" borderId="10" xfId="0" applyFill="1" applyBorder="1"/>
    <xf numFmtId="0" fontId="0" fillId="10" borderId="11" xfId="0" applyFill="1" applyBorder="1"/>
    <xf numFmtId="0" fontId="0" fillId="5" borderId="34" xfId="0" applyFill="1" applyBorder="1" applyAlignment="1">
      <alignment vertical="center"/>
    </xf>
    <xf numFmtId="0" fontId="0" fillId="11" borderId="10" xfId="0" applyFill="1" applyBorder="1"/>
    <xf numFmtId="0" fontId="0" fillId="11" borderId="19" xfId="0" applyFill="1" applyBorder="1"/>
    <xf numFmtId="0" fontId="0" fillId="10" borderId="0" xfId="0" applyFill="1"/>
    <xf numFmtId="0" fontId="0" fillId="11" borderId="0" xfId="0" applyFill="1"/>
    <xf numFmtId="9" fontId="0" fillId="0" borderId="0" xfId="1" applyFont="1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8" fillId="0" borderId="11" xfId="0" applyFont="1" applyFill="1" applyBorder="1"/>
    <xf numFmtId="9" fontId="0" fillId="0" borderId="0" xfId="0" applyNumberFormat="1"/>
    <xf numFmtId="0" fontId="2" fillId="0" borderId="5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0" fillId="5" borderId="5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5" borderId="38" xfId="0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textRotation="90" wrapText="1"/>
    </xf>
    <xf numFmtId="0" fontId="1" fillId="0" borderId="6" xfId="0" applyFont="1" applyBorder="1" applyAlignment="1">
      <alignment horizontal="center" textRotation="90" wrapText="1"/>
    </xf>
    <xf numFmtId="0" fontId="6" fillId="0" borderId="13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5" borderId="7" xfId="0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FF66"/>
      <color rgb="FFFF4B4B"/>
      <color rgb="FFFF3F3F"/>
      <color rgb="FFFF8B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U21"/>
  <sheetViews>
    <sheetView tabSelected="1" zoomScale="80" zoomScaleNormal="80" workbookViewId="0">
      <selection activeCell="N9" sqref="N9"/>
    </sheetView>
  </sheetViews>
  <sheetFormatPr defaultColWidth="11.42578125" defaultRowHeight="15" x14ac:dyDescent="0.25"/>
  <cols>
    <col min="1" max="1" width="5.85546875" customWidth="1"/>
    <col min="2" max="2" width="7" customWidth="1"/>
    <col min="3" max="3" width="13" customWidth="1"/>
    <col min="4" max="4" width="42.85546875" customWidth="1"/>
    <col min="5" max="5" width="5.28515625" customWidth="1"/>
    <col min="6" max="6" width="4.85546875" customWidth="1"/>
    <col min="7" max="7" width="5" customWidth="1"/>
    <col min="8" max="8" width="6.85546875" customWidth="1"/>
    <col min="9" max="9" width="65.42578125" customWidth="1"/>
    <col min="10" max="10" width="15.7109375" customWidth="1"/>
    <col min="11" max="34" width="3.7109375" customWidth="1"/>
    <col min="35" max="35" width="8.42578125" customWidth="1"/>
    <col min="37" max="37" width="4.5703125" customWidth="1"/>
    <col min="38" max="38" width="5.85546875" customWidth="1"/>
    <col min="39" max="39" width="9.140625" customWidth="1"/>
    <col min="40" max="40" width="7.42578125" customWidth="1"/>
    <col min="41" max="41" width="6.140625" customWidth="1"/>
    <col min="42" max="42" width="8.85546875" customWidth="1"/>
    <col min="43" max="43" width="7.5703125" customWidth="1"/>
    <col min="44" max="44" width="8.85546875" customWidth="1"/>
    <col min="45" max="45" width="10.42578125" customWidth="1"/>
  </cols>
  <sheetData>
    <row r="1" spans="2:47" ht="60" customHeight="1" thickBot="1" x14ac:dyDescent="0.3">
      <c r="K1" s="115">
        <v>2017</v>
      </c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18">
        <v>2018</v>
      </c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20"/>
      <c r="AL1" s="100"/>
      <c r="AM1" s="101"/>
      <c r="AN1" s="105"/>
    </row>
    <row r="2" spans="2:47" ht="96" thickBot="1" x14ac:dyDescent="0.3">
      <c r="D2" s="7" t="s">
        <v>0</v>
      </c>
      <c r="E2" s="22" t="s">
        <v>1</v>
      </c>
      <c r="F2" s="22" t="s">
        <v>2</v>
      </c>
      <c r="G2" s="23" t="s">
        <v>3</v>
      </c>
      <c r="H2" s="22" t="s">
        <v>4</v>
      </c>
      <c r="I2" s="7" t="s">
        <v>5</v>
      </c>
      <c r="J2" s="7" t="s">
        <v>6</v>
      </c>
      <c r="K2" s="14">
        <v>1</v>
      </c>
      <c r="L2" s="15">
        <v>2</v>
      </c>
      <c r="M2" s="15">
        <v>3</v>
      </c>
      <c r="N2" s="15">
        <v>4</v>
      </c>
      <c r="O2" s="15">
        <v>5</v>
      </c>
      <c r="P2" s="15">
        <v>6</v>
      </c>
      <c r="Q2" s="15">
        <v>7</v>
      </c>
      <c r="R2" s="15">
        <v>8</v>
      </c>
      <c r="S2" s="15">
        <v>9</v>
      </c>
      <c r="T2" s="15">
        <v>10</v>
      </c>
      <c r="U2" s="15">
        <v>11</v>
      </c>
      <c r="V2" s="16">
        <v>12</v>
      </c>
      <c r="W2" s="14">
        <v>1</v>
      </c>
      <c r="X2" s="15">
        <v>2</v>
      </c>
      <c r="Y2" s="15">
        <v>3</v>
      </c>
      <c r="Z2" s="15">
        <v>4</v>
      </c>
      <c r="AA2" s="15">
        <v>5</v>
      </c>
      <c r="AB2" s="15">
        <v>6</v>
      </c>
      <c r="AC2" s="15">
        <v>7</v>
      </c>
      <c r="AD2" s="15">
        <v>8</v>
      </c>
      <c r="AE2" s="15">
        <v>9</v>
      </c>
      <c r="AF2" s="15">
        <v>10</v>
      </c>
      <c r="AG2" s="15">
        <v>11</v>
      </c>
      <c r="AH2" s="16">
        <v>12</v>
      </c>
      <c r="AI2" s="17" t="s">
        <v>7</v>
      </c>
      <c r="AK2" s="103" t="s">
        <v>13</v>
      </c>
      <c r="AL2" s="103" t="s">
        <v>14</v>
      </c>
      <c r="AM2" s="104" t="s">
        <v>15</v>
      </c>
      <c r="AN2" s="103" t="s">
        <v>13</v>
      </c>
      <c r="AO2" s="103" t="s">
        <v>14</v>
      </c>
      <c r="AP2" s="104" t="s">
        <v>16</v>
      </c>
      <c r="AQ2" s="104" t="s">
        <v>17</v>
      </c>
    </row>
    <row r="3" spans="2:47" ht="39.950000000000003" customHeight="1" x14ac:dyDescent="0.25">
      <c r="B3" s="108" t="s">
        <v>11</v>
      </c>
      <c r="C3" s="113" t="s">
        <v>12</v>
      </c>
      <c r="D3" s="110" t="s">
        <v>20</v>
      </c>
      <c r="E3" s="121">
        <v>3</v>
      </c>
      <c r="F3" s="121">
        <v>4</v>
      </c>
      <c r="G3" s="124">
        <f>E3*F3</f>
        <v>12</v>
      </c>
      <c r="H3" s="121">
        <v>3</v>
      </c>
      <c r="I3" s="81" t="s">
        <v>18</v>
      </c>
      <c r="J3" s="13"/>
      <c r="K3" s="9"/>
      <c r="L3" s="96"/>
      <c r="M3" s="1"/>
      <c r="N3" s="106"/>
      <c r="O3" s="1"/>
      <c r="P3" s="1"/>
      <c r="Q3" s="1"/>
      <c r="R3" s="1"/>
      <c r="S3" s="1"/>
      <c r="T3" s="1"/>
      <c r="U3" s="1"/>
      <c r="V3" s="10"/>
      <c r="W3" s="9"/>
      <c r="X3" s="1"/>
      <c r="Y3" s="1"/>
      <c r="Z3" s="1"/>
      <c r="AA3" s="1"/>
      <c r="AB3" s="1"/>
      <c r="AC3" s="1"/>
      <c r="AD3" s="1"/>
      <c r="AE3" s="1"/>
      <c r="AF3" s="1"/>
      <c r="AG3" s="1"/>
      <c r="AH3" s="10"/>
      <c r="AI3" s="33"/>
      <c r="AK3">
        <f ca="1">Somcouleur(K3:P3,$AL$1)</f>
        <v>1</v>
      </c>
      <c r="AL3">
        <f ca="1">Somcouleur(K3:P3,$AM$1)</f>
        <v>0</v>
      </c>
      <c r="AM3" s="102">
        <f ca="1">IF(ISERROR($AK3/(($AK3*1)+($AL3*1))),"0",$AK3/(($AK3*1)+($AL3*1)))</f>
        <v>1</v>
      </c>
      <c r="AN3">
        <f ca="1">Somcouleur(Q3:V3,$AL$1)</f>
        <v>0</v>
      </c>
      <c r="AO3">
        <f ca="1">Somcouleur(R3:W3,$AM$1)</f>
        <v>0</v>
      </c>
      <c r="AP3" s="102" t="str">
        <f ca="1">IF(ISERROR($AN3/(($AN3*1)+($AO3*1))),"0",$AN3/(($AN3*1)+($AO3*1)))</f>
        <v>0</v>
      </c>
      <c r="AQ3" s="102">
        <f ca="1">IFERROR((AK3+AN3)/((AK3+AN3)+(AL3+AO3)),"")</f>
        <v>1</v>
      </c>
      <c r="AU3" s="102"/>
    </row>
    <row r="4" spans="2:47" x14ac:dyDescent="0.25">
      <c r="B4" s="109"/>
      <c r="C4" s="114"/>
      <c r="D4" s="111"/>
      <c r="E4" s="122"/>
      <c r="F4" s="122"/>
      <c r="G4" s="125"/>
      <c r="H4" s="122"/>
      <c r="I4" s="29" t="s">
        <v>19</v>
      </c>
      <c r="J4" s="8"/>
      <c r="K4" s="11"/>
      <c r="L4" s="95"/>
      <c r="M4" s="2"/>
      <c r="N4" s="2"/>
      <c r="O4" s="2"/>
      <c r="P4" s="2"/>
      <c r="Q4" s="72"/>
      <c r="R4" s="2"/>
      <c r="S4" s="2"/>
      <c r="T4" s="2"/>
      <c r="U4" s="2"/>
      <c r="V4" s="12"/>
      <c r="W4" s="11"/>
      <c r="X4" s="2"/>
      <c r="Y4" s="2"/>
      <c r="Z4" s="2"/>
      <c r="AA4" s="2"/>
      <c r="AB4" s="2"/>
      <c r="AC4" s="2"/>
      <c r="AD4" s="2"/>
      <c r="AE4" s="2"/>
      <c r="AF4" s="2"/>
      <c r="AG4" s="2"/>
      <c r="AH4" s="12"/>
      <c r="AI4" s="34"/>
      <c r="AK4">
        <f t="shared" ref="AK4:AK19" ca="1" si="0">Somcouleur(K4:P4,$AL$1)</f>
        <v>1</v>
      </c>
      <c r="AL4">
        <f t="shared" ref="AL4:AL19" ca="1" si="1">Somcouleur(K4:P4,$AM$1)</f>
        <v>0</v>
      </c>
      <c r="AM4" s="102">
        <f t="shared" ref="AM4:AM19" ca="1" si="2">IF(ISERROR($AK4/(($AK4*1)+($AL4*1))),"0",$AK4/(($AK4*1)+($AL4*1)))</f>
        <v>1</v>
      </c>
      <c r="AN4">
        <f t="shared" ref="AN4:AN19" ca="1" si="3">Somcouleur(Q4:V4,$AL$1)</f>
        <v>0</v>
      </c>
      <c r="AO4">
        <f t="shared" ref="AO4:AO19" ca="1" si="4">Somcouleur(R4:W4,$AM$1)</f>
        <v>0</v>
      </c>
      <c r="AP4" s="102" t="str">
        <f t="shared" ref="AP4:AP19" ca="1" si="5">IF(ISERROR($AN4/(($AN4*1)+($AO4*1))),"0",$AN4/(($AN4*1)+($AO4*1)))</f>
        <v>0</v>
      </c>
      <c r="AQ4" s="102">
        <f t="shared" ref="AQ4:AQ19" ca="1" si="6">IFERROR((AK4+AN4)/((AK4+AN4)+(AL4+AO4)),"")</f>
        <v>1</v>
      </c>
      <c r="AU4" s="102"/>
    </row>
    <row r="5" spans="2:47" ht="47.25" customHeight="1" thickBot="1" x14ac:dyDescent="0.3">
      <c r="B5" s="109"/>
      <c r="C5" s="114"/>
      <c r="D5" s="112"/>
      <c r="E5" s="123"/>
      <c r="F5" s="123"/>
      <c r="G5" s="126"/>
      <c r="H5" s="123"/>
      <c r="I5" s="97" t="s">
        <v>22</v>
      </c>
      <c r="J5" s="39"/>
      <c r="K5" s="11"/>
      <c r="L5" s="2"/>
      <c r="M5" s="2"/>
      <c r="N5" s="72"/>
      <c r="O5" s="2"/>
      <c r="P5" s="2"/>
      <c r="Q5" s="2"/>
      <c r="R5" s="2"/>
      <c r="S5" s="98"/>
      <c r="T5" s="2"/>
      <c r="U5" s="2"/>
      <c r="V5" s="12"/>
      <c r="W5" s="11"/>
      <c r="X5" s="2"/>
      <c r="Y5" s="2"/>
      <c r="Z5" s="2"/>
      <c r="AA5" s="2"/>
      <c r="AB5" s="2"/>
      <c r="AC5" s="2"/>
      <c r="AD5" s="2"/>
      <c r="AE5" s="2"/>
      <c r="AF5" s="2"/>
      <c r="AG5" s="2"/>
      <c r="AH5" s="12"/>
      <c r="AI5" s="34"/>
      <c r="AK5">
        <f t="shared" ca="1" si="0"/>
        <v>0</v>
      </c>
      <c r="AL5">
        <f t="shared" ca="1" si="1"/>
        <v>0</v>
      </c>
      <c r="AM5" s="102" t="str">
        <f t="shared" ca="1" si="2"/>
        <v>0</v>
      </c>
      <c r="AN5">
        <f t="shared" ca="1" si="3"/>
        <v>0</v>
      </c>
      <c r="AO5">
        <f t="shared" ca="1" si="4"/>
        <v>1</v>
      </c>
      <c r="AP5" s="102">
        <f t="shared" ca="1" si="5"/>
        <v>0</v>
      </c>
      <c r="AQ5" s="102">
        <f t="shared" ca="1" si="6"/>
        <v>0</v>
      </c>
      <c r="AU5" s="102"/>
    </row>
    <row r="6" spans="2:47" ht="15.75" thickBot="1" x14ac:dyDescent="0.3">
      <c r="B6" s="109"/>
      <c r="C6" s="114"/>
      <c r="D6" s="85" t="s">
        <v>21</v>
      </c>
      <c r="E6" s="91">
        <v>3</v>
      </c>
      <c r="F6" s="91">
        <v>4</v>
      </c>
      <c r="G6" s="69">
        <f t="shared" ref="G6:G11" si="7">E6*F6</f>
        <v>12</v>
      </c>
      <c r="H6" s="68">
        <v>3</v>
      </c>
      <c r="I6" s="86" t="s">
        <v>23</v>
      </c>
      <c r="J6" s="40"/>
      <c r="K6" s="11"/>
      <c r="L6" s="2"/>
      <c r="M6" s="2"/>
      <c r="N6" s="2"/>
      <c r="O6" s="2"/>
      <c r="P6" s="2"/>
      <c r="Q6" s="2"/>
      <c r="R6" s="2"/>
      <c r="S6" s="2"/>
      <c r="T6" s="2"/>
      <c r="U6" s="2"/>
      <c r="V6" s="12"/>
      <c r="W6" s="99"/>
      <c r="X6" s="2"/>
      <c r="Y6" s="2"/>
      <c r="Z6" s="2"/>
      <c r="AA6" s="2"/>
      <c r="AB6" s="2"/>
      <c r="AC6" s="2"/>
      <c r="AD6" s="2"/>
      <c r="AE6" s="2"/>
      <c r="AF6" s="2"/>
      <c r="AG6" s="2"/>
      <c r="AH6" s="12"/>
      <c r="AI6" s="34"/>
      <c r="AK6">
        <f t="shared" ca="1" si="0"/>
        <v>0</v>
      </c>
      <c r="AL6">
        <f t="shared" ca="1" si="1"/>
        <v>0</v>
      </c>
      <c r="AM6" s="102" t="str">
        <f t="shared" ca="1" si="2"/>
        <v>0</v>
      </c>
      <c r="AN6">
        <f t="shared" ca="1" si="3"/>
        <v>0</v>
      </c>
      <c r="AO6">
        <f t="shared" ca="1" si="4"/>
        <v>1</v>
      </c>
      <c r="AP6" s="102">
        <f t="shared" ca="1" si="5"/>
        <v>0</v>
      </c>
      <c r="AQ6" s="102">
        <f t="shared" ca="1" si="6"/>
        <v>0</v>
      </c>
      <c r="AU6" s="102"/>
    </row>
    <row r="7" spans="2:47" ht="15.75" thickBot="1" x14ac:dyDescent="0.3">
      <c r="B7" s="109"/>
      <c r="C7" s="114"/>
      <c r="D7" s="92"/>
      <c r="E7" s="93"/>
      <c r="F7" s="93"/>
      <c r="G7" s="89">
        <f t="shared" si="7"/>
        <v>0</v>
      </c>
      <c r="H7" s="93"/>
      <c r="I7" s="94"/>
      <c r="J7" s="40"/>
      <c r="K7" s="11"/>
      <c r="L7" s="2"/>
      <c r="M7" s="2"/>
      <c r="N7" s="2"/>
      <c r="O7" s="2"/>
      <c r="P7" s="2"/>
      <c r="Q7" s="2"/>
      <c r="R7" s="2"/>
      <c r="S7" s="2"/>
      <c r="T7" s="2"/>
      <c r="U7" s="2"/>
      <c r="V7" s="12"/>
      <c r="W7" s="11"/>
      <c r="X7" s="2"/>
      <c r="Y7" s="2"/>
      <c r="Z7" s="2"/>
      <c r="AA7" s="2"/>
      <c r="AB7" s="2"/>
      <c r="AC7" s="2"/>
      <c r="AD7" s="2"/>
      <c r="AE7" s="2"/>
      <c r="AF7" s="2"/>
      <c r="AG7" s="2"/>
      <c r="AH7" s="12"/>
      <c r="AI7" s="34"/>
      <c r="AK7">
        <f t="shared" ca="1" si="0"/>
        <v>0</v>
      </c>
      <c r="AL7">
        <f t="shared" ca="1" si="1"/>
        <v>0</v>
      </c>
      <c r="AM7" s="102" t="str">
        <f t="shared" ca="1" si="2"/>
        <v>0</v>
      </c>
      <c r="AN7">
        <f t="shared" ca="1" si="3"/>
        <v>0</v>
      </c>
      <c r="AO7">
        <f t="shared" ca="1" si="4"/>
        <v>0</v>
      </c>
      <c r="AP7" s="102" t="str">
        <f t="shared" ca="1" si="5"/>
        <v>0</v>
      </c>
      <c r="AQ7" s="102" t="str">
        <f t="shared" ca="1" si="6"/>
        <v/>
      </c>
      <c r="AU7" s="102"/>
    </row>
    <row r="8" spans="2:47" ht="15.75" thickBot="1" x14ac:dyDescent="0.3">
      <c r="B8" s="109"/>
      <c r="C8" s="114"/>
      <c r="D8" s="87"/>
      <c r="E8" s="88"/>
      <c r="F8" s="88"/>
      <c r="G8" s="89">
        <f t="shared" si="7"/>
        <v>0</v>
      </c>
      <c r="H8" s="88"/>
      <c r="I8" s="90"/>
      <c r="J8" s="41"/>
      <c r="K8" s="11"/>
      <c r="L8" s="2"/>
      <c r="M8" s="2"/>
      <c r="N8" s="2"/>
      <c r="O8" s="2"/>
      <c r="P8" s="2"/>
      <c r="Q8" s="2"/>
      <c r="R8" s="2"/>
      <c r="S8" s="2"/>
      <c r="T8" s="2"/>
      <c r="U8" s="2"/>
      <c r="V8" s="12"/>
      <c r="W8" s="11"/>
      <c r="X8" s="2"/>
      <c r="Y8" s="2"/>
      <c r="Z8" s="2"/>
      <c r="AA8" s="2"/>
      <c r="AB8" s="2"/>
      <c r="AC8" s="2"/>
      <c r="AD8" s="2"/>
      <c r="AE8" s="2"/>
      <c r="AF8" s="2"/>
      <c r="AG8" s="2"/>
      <c r="AH8" s="12"/>
      <c r="AI8" s="34"/>
      <c r="AK8">
        <f t="shared" ca="1" si="0"/>
        <v>0</v>
      </c>
      <c r="AL8">
        <f t="shared" ca="1" si="1"/>
        <v>0</v>
      </c>
      <c r="AM8" s="102" t="str">
        <f t="shared" ca="1" si="2"/>
        <v>0</v>
      </c>
      <c r="AN8">
        <f t="shared" ca="1" si="3"/>
        <v>0</v>
      </c>
      <c r="AO8">
        <f t="shared" ca="1" si="4"/>
        <v>0</v>
      </c>
      <c r="AP8" s="102" t="str">
        <f t="shared" ca="1" si="5"/>
        <v>0</v>
      </c>
      <c r="AQ8" s="102" t="str">
        <f t="shared" ca="1" si="6"/>
        <v/>
      </c>
      <c r="AU8" s="102"/>
    </row>
    <row r="9" spans="2:47" x14ac:dyDescent="0.25">
      <c r="B9" s="109"/>
      <c r="C9" s="114"/>
      <c r="D9" s="45"/>
      <c r="E9" s="46"/>
      <c r="F9" s="46"/>
      <c r="G9" s="47">
        <f t="shared" si="7"/>
        <v>0</v>
      </c>
      <c r="H9" s="46"/>
      <c r="I9" s="48"/>
      <c r="J9" s="45"/>
      <c r="K9" s="11"/>
      <c r="L9" s="2"/>
      <c r="M9" s="2"/>
      <c r="N9" s="2"/>
      <c r="O9" s="2"/>
      <c r="P9" s="2"/>
      <c r="Q9" s="2"/>
      <c r="R9" s="2"/>
      <c r="S9" s="2"/>
      <c r="T9" s="2"/>
      <c r="U9" s="2"/>
      <c r="V9" s="12"/>
      <c r="W9" s="11"/>
      <c r="X9" s="2"/>
      <c r="Y9" s="2"/>
      <c r="Z9" s="2"/>
      <c r="AA9" s="2"/>
      <c r="AB9" s="2"/>
      <c r="AC9" s="2"/>
      <c r="AD9" s="2"/>
      <c r="AE9" s="2"/>
      <c r="AF9" s="2"/>
      <c r="AG9" s="2"/>
      <c r="AH9" s="12"/>
      <c r="AI9" s="34"/>
      <c r="AK9">
        <f t="shared" ca="1" si="0"/>
        <v>0</v>
      </c>
      <c r="AL9">
        <f t="shared" ca="1" si="1"/>
        <v>0</v>
      </c>
      <c r="AM9" s="102" t="str">
        <f t="shared" ca="1" si="2"/>
        <v>0</v>
      </c>
      <c r="AN9">
        <f t="shared" ca="1" si="3"/>
        <v>0</v>
      </c>
      <c r="AO9">
        <f t="shared" ca="1" si="4"/>
        <v>0</v>
      </c>
      <c r="AP9" s="102" t="str">
        <f t="shared" ca="1" si="5"/>
        <v>0</v>
      </c>
      <c r="AQ9" s="102" t="str">
        <f t="shared" ca="1" si="6"/>
        <v/>
      </c>
      <c r="AU9" s="102"/>
    </row>
    <row r="10" spans="2:47" x14ac:dyDescent="0.25">
      <c r="B10" s="109"/>
      <c r="C10" s="114"/>
      <c r="D10" s="45"/>
      <c r="E10" s="46"/>
      <c r="F10" s="46"/>
      <c r="G10" s="47">
        <f t="shared" si="7"/>
        <v>0</v>
      </c>
      <c r="H10" s="46"/>
      <c r="I10" s="48"/>
      <c r="J10" s="45"/>
      <c r="K10" s="11"/>
      <c r="L10" s="2"/>
      <c r="M10" s="2"/>
      <c r="N10" s="2"/>
      <c r="O10" s="2"/>
      <c r="P10" s="2"/>
      <c r="Q10" s="2"/>
      <c r="R10" s="2"/>
      <c r="S10" s="2"/>
      <c r="T10" s="2"/>
      <c r="U10" s="2"/>
      <c r="V10" s="12"/>
      <c r="W10" s="11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12"/>
      <c r="AI10" s="34"/>
      <c r="AK10">
        <f t="shared" ca="1" si="0"/>
        <v>0</v>
      </c>
      <c r="AL10">
        <f t="shared" ca="1" si="1"/>
        <v>0</v>
      </c>
      <c r="AM10" s="102" t="str">
        <f t="shared" ca="1" si="2"/>
        <v>0</v>
      </c>
      <c r="AN10">
        <f t="shared" ca="1" si="3"/>
        <v>0</v>
      </c>
      <c r="AO10">
        <f t="shared" ca="1" si="4"/>
        <v>0</v>
      </c>
      <c r="AP10" s="102" t="str">
        <f t="shared" ca="1" si="5"/>
        <v>0</v>
      </c>
      <c r="AQ10" s="102" t="str">
        <f t="shared" ca="1" si="6"/>
        <v/>
      </c>
    </row>
    <row r="11" spans="2:47" x14ac:dyDescent="0.25">
      <c r="B11" s="109"/>
      <c r="C11" s="114"/>
      <c r="D11" s="45"/>
      <c r="E11" s="46"/>
      <c r="F11" s="46"/>
      <c r="G11" s="47">
        <f t="shared" si="7"/>
        <v>0</v>
      </c>
      <c r="H11" s="46"/>
      <c r="I11" s="48"/>
      <c r="J11" s="45"/>
      <c r="K11" s="11"/>
      <c r="L11" s="2"/>
      <c r="M11" s="2"/>
      <c r="N11" s="2"/>
      <c r="O11" s="2"/>
      <c r="P11" s="2"/>
      <c r="Q11" s="2"/>
      <c r="R11" s="2"/>
      <c r="S11" s="2"/>
      <c r="T11" s="2"/>
      <c r="U11" s="2"/>
      <c r="V11" s="12"/>
      <c r="W11" s="11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12"/>
      <c r="AI11" s="34"/>
      <c r="AK11">
        <f t="shared" ca="1" si="0"/>
        <v>0</v>
      </c>
      <c r="AL11">
        <f t="shared" ca="1" si="1"/>
        <v>0</v>
      </c>
      <c r="AM11" s="102" t="str">
        <f t="shared" ca="1" si="2"/>
        <v>0</v>
      </c>
      <c r="AN11">
        <f t="shared" ca="1" si="3"/>
        <v>0</v>
      </c>
      <c r="AO11">
        <f t="shared" ca="1" si="4"/>
        <v>0</v>
      </c>
      <c r="AP11" s="102" t="str">
        <f t="shared" ca="1" si="5"/>
        <v>0</v>
      </c>
      <c r="AQ11" s="102" t="str">
        <f t="shared" ca="1" si="6"/>
        <v/>
      </c>
    </row>
    <row r="12" spans="2:47" x14ac:dyDescent="0.25">
      <c r="B12" s="109"/>
      <c r="C12" s="114"/>
      <c r="D12" s="45"/>
      <c r="E12" s="46"/>
      <c r="F12" s="46"/>
      <c r="G12" s="47"/>
      <c r="H12" s="46"/>
      <c r="I12" s="48"/>
      <c r="J12" s="45"/>
      <c r="K12" s="11"/>
      <c r="L12" s="2"/>
      <c r="M12" s="2"/>
      <c r="N12" s="2"/>
      <c r="O12" s="2"/>
      <c r="P12" s="2"/>
      <c r="Q12" s="2"/>
      <c r="R12" s="2"/>
      <c r="S12" s="2"/>
      <c r="T12" s="2"/>
      <c r="U12" s="2"/>
      <c r="V12" s="12"/>
      <c r="W12" s="11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12"/>
      <c r="AI12" s="34"/>
      <c r="AK12">
        <f t="shared" ca="1" si="0"/>
        <v>0</v>
      </c>
      <c r="AL12">
        <f t="shared" ca="1" si="1"/>
        <v>0</v>
      </c>
      <c r="AM12" s="102" t="str">
        <f t="shared" ca="1" si="2"/>
        <v>0</v>
      </c>
      <c r="AN12">
        <f t="shared" ca="1" si="3"/>
        <v>0</v>
      </c>
      <c r="AO12">
        <f t="shared" ca="1" si="4"/>
        <v>0</v>
      </c>
      <c r="AP12" s="102" t="str">
        <f t="shared" ca="1" si="5"/>
        <v>0</v>
      </c>
      <c r="AQ12" s="102" t="str">
        <f t="shared" ca="1" si="6"/>
        <v/>
      </c>
    </row>
    <row r="13" spans="2:47" ht="15.75" thickBot="1" x14ac:dyDescent="0.3">
      <c r="B13" s="109"/>
      <c r="C13" s="114"/>
      <c r="D13" s="77"/>
      <c r="E13" s="70"/>
      <c r="F13" s="70"/>
      <c r="G13" s="71"/>
      <c r="H13" s="70"/>
      <c r="I13" s="73"/>
      <c r="J13" s="77"/>
      <c r="K13" s="42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4"/>
      <c r="W13" s="42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/>
      <c r="AI13" s="78"/>
      <c r="AK13">
        <f t="shared" ca="1" si="0"/>
        <v>0</v>
      </c>
      <c r="AL13">
        <f t="shared" ca="1" si="1"/>
        <v>0</v>
      </c>
      <c r="AM13" s="102" t="str">
        <f t="shared" ca="1" si="2"/>
        <v>0</v>
      </c>
      <c r="AN13">
        <f t="shared" ca="1" si="3"/>
        <v>0</v>
      </c>
      <c r="AO13">
        <f t="shared" ca="1" si="4"/>
        <v>0</v>
      </c>
      <c r="AP13" s="102" t="str">
        <f t="shared" ca="1" si="5"/>
        <v>0</v>
      </c>
      <c r="AQ13" s="102" t="str">
        <f t="shared" ca="1" si="6"/>
        <v/>
      </c>
    </row>
    <row r="14" spans="2:47" ht="16.5" thickBot="1" x14ac:dyDescent="0.3">
      <c r="B14" s="109"/>
      <c r="C14" s="74" t="s">
        <v>8</v>
      </c>
      <c r="D14" s="75"/>
      <c r="E14" s="75"/>
      <c r="F14" s="75"/>
      <c r="G14" s="76">
        <f>COUNTIF((G3:G8),"&gt;=10")</f>
        <v>2</v>
      </c>
      <c r="H14" s="75"/>
      <c r="I14" s="80"/>
      <c r="J14" s="66"/>
      <c r="K14" s="67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6"/>
      <c r="W14" s="57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9"/>
      <c r="AI14" s="60"/>
      <c r="AK14">
        <f t="shared" ca="1" si="0"/>
        <v>0</v>
      </c>
      <c r="AL14">
        <f t="shared" ca="1" si="1"/>
        <v>0</v>
      </c>
      <c r="AM14" s="102" t="str">
        <f t="shared" ca="1" si="2"/>
        <v>0</v>
      </c>
      <c r="AN14">
        <f t="shared" ca="1" si="3"/>
        <v>0</v>
      </c>
      <c r="AO14">
        <f t="shared" ca="1" si="4"/>
        <v>0</v>
      </c>
      <c r="AP14" s="102" t="str">
        <f t="shared" ca="1" si="5"/>
        <v>0</v>
      </c>
      <c r="AQ14" s="102" t="str">
        <f t="shared" ca="1" si="6"/>
        <v/>
      </c>
    </row>
    <row r="15" spans="2:47" ht="16.5" thickBot="1" x14ac:dyDescent="0.3">
      <c r="B15" s="109"/>
      <c r="C15" s="52" t="s">
        <v>9</v>
      </c>
      <c r="D15" s="53"/>
      <c r="E15" s="54"/>
      <c r="F15" s="54"/>
      <c r="G15" s="55">
        <f>COUNTIF((G3:G8),"&gt;=4")-COUNTIF((G3:G8),"&gt;9")</f>
        <v>0</v>
      </c>
      <c r="H15" s="54"/>
      <c r="I15" s="65"/>
      <c r="J15" s="66"/>
      <c r="K15" s="67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9"/>
      <c r="W15" s="57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9"/>
      <c r="AI15" s="60"/>
      <c r="AK15">
        <f t="shared" ca="1" si="0"/>
        <v>0</v>
      </c>
      <c r="AL15">
        <f t="shared" ca="1" si="1"/>
        <v>0</v>
      </c>
      <c r="AM15" s="102" t="str">
        <f t="shared" ca="1" si="2"/>
        <v>0</v>
      </c>
      <c r="AN15">
        <f t="shared" ca="1" si="3"/>
        <v>0</v>
      </c>
      <c r="AO15">
        <f t="shared" ca="1" si="4"/>
        <v>0</v>
      </c>
      <c r="AP15" s="102" t="str">
        <f t="shared" ca="1" si="5"/>
        <v>0</v>
      </c>
      <c r="AQ15" s="102" t="str">
        <f t="shared" ca="1" si="6"/>
        <v/>
      </c>
    </row>
    <row r="16" spans="2:47" ht="16.5" thickBot="1" x14ac:dyDescent="0.3">
      <c r="B16" s="109"/>
      <c r="C16" s="79" t="s">
        <v>10</v>
      </c>
      <c r="D16" s="61"/>
      <c r="E16" s="62"/>
      <c r="F16" s="62"/>
      <c r="G16" s="63">
        <f>COUNTIF((G3:G8),"&gt;=1")-COUNTIF((G3:G8),"&gt;3")</f>
        <v>0</v>
      </c>
      <c r="H16" s="62"/>
      <c r="I16" s="82"/>
      <c r="J16" s="84"/>
      <c r="K16" s="83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1"/>
      <c r="W16" s="49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1"/>
      <c r="AI16" s="64"/>
      <c r="AK16">
        <f t="shared" ca="1" si="0"/>
        <v>0</v>
      </c>
      <c r="AL16">
        <f t="shared" ca="1" si="1"/>
        <v>0</v>
      </c>
      <c r="AM16" s="102" t="str">
        <f t="shared" ca="1" si="2"/>
        <v>0</v>
      </c>
      <c r="AN16">
        <f t="shared" ca="1" si="3"/>
        <v>0</v>
      </c>
      <c r="AO16">
        <f t="shared" ca="1" si="4"/>
        <v>0</v>
      </c>
      <c r="AP16" s="102" t="str">
        <f t="shared" ca="1" si="5"/>
        <v>0</v>
      </c>
      <c r="AQ16" s="102" t="str">
        <f t="shared" ca="1" si="6"/>
        <v/>
      </c>
    </row>
    <row r="17" spans="2:45" ht="19.5" customHeight="1" thickBot="1" x14ac:dyDescent="0.3">
      <c r="B17" s="109"/>
      <c r="C17" s="74" t="s">
        <v>8</v>
      </c>
      <c r="D17" s="75"/>
      <c r="E17" s="75"/>
      <c r="F17" s="75"/>
      <c r="G17" s="76">
        <f>COUNTIF(G9:G13,"&gt;=10")</f>
        <v>0</v>
      </c>
      <c r="H17" s="75"/>
      <c r="I17" s="80"/>
      <c r="J17" s="66"/>
      <c r="K17" s="67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6"/>
      <c r="W17" s="57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9"/>
      <c r="AI17" s="60"/>
      <c r="AK17">
        <f t="shared" ca="1" si="0"/>
        <v>0</v>
      </c>
      <c r="AL17">
        <f t="shared" ca="1" si="1"/>
        <v>0</v>
      </c>
      <c r="AM17" s="102" t="str">
        <f t="shared" ca="1" si="2"/>
        <v>0</v>
      </c>
      <c r="AN17">
        <f t="shared" ca="1" si="3"/>
        <v>0</v>
      </c>
      <c r="AO17">
        <f t="shared" ca="1" si="4"/>
        <v>0</v>
      </c>
      <c r="AP17" s="102" t="str">
        <f t="shared" ca="1" si="5"/>
        <v>0</v>
      </c>
      <c r="AQ17" s="102" t="str">
        <f t="shared" ca="1" si="6"/>
        <v/>
      </c>
    </row>
    <row r="18" spans="2:45" ht="18.75" customHeight="1" thickBot="1" x14ac:dyDescent="0.3">
      <c r="B18" s="109"/>
      <c r="C18" s="24" t="s">
        <v>9</v>
      </c>
      <c r="D18" s="26"/>
      <c r="E18" s="28"/>
      <c r="F18" s="28"/>
      <c r="G18" s="37">
        <f>COUNTIF(G9:G13,"&gt;=4")-COUNTIF(G9:G13,"&gt;9")</f>
        <v>0</v>
      </c>
      <c r="H18" s="28"/>
      <c r="I18" s="27"/>
      <c r="J18" s="19"/>
      <c r="K18" s="21"/>
      <c r="L18" s="5"/>
      <c r="M18" s="5"/>
      <c r="N18" s="5"/>
      <c r="O18" s="5"/>
      <c r="P18" s="5"/>
      <c r="Q18" s="5"/>
      <c r="R18" s="5"/>
      <c r="S18" s="5"/>
      <c r="T18" s="5"/>
      <c r="U18" s="5"/>
      <c r="V18" s="6"/>
      <c r="W18" s="21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6"/>
      <c r="AI18" s="35"/>
      <c r="AK18">
        <f t="shared" ca="1" si="0"/>
        <v>0</v>
      </c>
      <c r="AL18">
        <f t="shared" ca="1" si="1"/>
        <v>0</v>
      </c>
      <c r="AM18" s="102" t="str">
        <f t="shared" ca="1" si="2"/>
        <v>0</v>
      </c>
      <c r="AN18">
        <f t="shared" ca="1" si="3"/>
        <v>0</v>
      </c>
      <c r="AO18">
        <f t="shared" ca="1" si="4"/>
        <v>0</v>
      </c>
      <c r="AP18" s="102" t="str">
        <f t="shared" ca="1" si="5"/>
        <v>0</v>
      </c>
      <c r="AQ18" s="102" t="str">
        <f t="shared" ca="1" si="6"/>
        <v/>
      </c>
    </row>
    <row r="19" spans="2:45" ht="19.5" customHeight="1" thickBot="1" x14ac:dyDescent="0.3">
      <c r="B19" s="109"/>
      <c r="C19" s="25" t="s">
        <v>10</v>
      </c>
      <c r="D19" s="30"/>
      <c r="E19" s="31"/>
      <c r="F19" s="31"/>
      <c r="G19" s="38">
        <f>COUNTIF(G9:G13,"&gt;=1")-COUNTIF(G9:G13,"&gt;3")</f>
        <v>0</v>
      </c>
      <c r="H19" s="31"/>
      <c r="I19" s="32"/>
      <c r="J19" s="18"/>
      <c r="K19" s="20"/>
      <c r="L19" s="3"/>
      <c r="M19" s="3"/>
      <c r="N19" s="3"/>
      <c r="O19" s="3"/>
      <c r="P19" s="3"/>
      <c r="Q19" s="3"/>
      <c r="R19" s="3"/>
      <c r="S19" s="3"/>
      <c r="T19" s="3"/>
      <c r="U19" s="3"/>
      <c r="V19" s="4"/>
      <c r="W19" s="21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6"/>
      <c r="AI19" s="36"/>
      <c r="AK19">
        <f t="shared" ca="1" si="0"/>
        <v>0</v>
      </c>
      <c r="AL19">
        <f t="shared" ca="1" si="1"/>
        <v>0</v>
      </c>
      <c r="AM19" s="102" t="str">
        <f t="shared" ca="1" si="2"/>
        <v>0</v>
      </c>
      <c r="AN19">
        <f t="shared" ca="1" si="3"/>
        <v>0</v>
      </c>
      <c r="AO19">
        <f t="shared" ca="1" si="4"/>
        <v>0</v>
      </c>
      <c r="AP19" s="102" t="str">
        <f t="shared" ca="1" si="5"/>
        <v>0</v>
      </c>
      <c r="AQ19" s="102" t="str">
        <f t="shared" ca="1" si="6"/>
        <v/>
      </c>
    </row>
    <row r="20" spans="2:45" x14ac:dyDescent="0.25">
      <c r="AQ20" s="107">
        <f ca="1">SUM(AQ3:AQ19)</f>
        <v>2</v>
      </c>
      <c r="AR20" s="107">
        <f ca="1">AQ20/16</f>
        <v>0.125</v>
      </c>
      <c r="AS20">
        <f>78+75</f>
        <v>153</v>
      </c>
    </row>
    <row r="21" spans="2:45" x14ac:dyDescent="0.25">
      <c r="AS21">
        <f>153/2</f>
        <v>76.5</v>
      </c>
    </row>
  </sheetData>
  <autoFilter ref="K2:V19"/>
  <mergeCells count="9">
    <mergeCell ref="B3:B19"/>
    <mergeCell ref="D3:D5"/>
    <mergeCell ref="C3:C13"/>
    <mergeCell ref="K1:V1"/>
    <mergeCell ref="W1:AH1"/>
    <mergeCell ref="E3:E5"/>
    <mergeCell ref="F3:F5"/>
    <mergeCell ref="G3:G5"/>
    <mergeCell ref="H3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Strategie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PINELLI</dc:creator>
  <cp:lastModifiedBy>h2so4</cp:lastModifiedBy>
  <dcterms:created xsi:type="dcterms:W3CDTF">2017-04-03T13:46:24Z</dcterms:created>
  <dcterms:modified xsi:type="dcterms:W3CDTF">2017-12-09T15:50:39Z</dcterms:modified>
</cp:coreProperties>
</file>