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65" yWindow="0" windowWidth="20985" windowHeight="8205" tabRatio="957"/>
  </bookViews>
  <sheets>
    <sheet name="Saisie" sheetId="1" r:id="rId1"/>
    <sheet name="TB" sheetId="2" r:id="rId2"/>
  </sheets>
  <calcPr calcId="125725" concurrentCalc="0"/>
</workbook>
</file>

<file path=xl/calcChain.xml><?xml version="1.0" encoding="utf-8"?>
<calcChain xmlns="http://schemas.openxmlformats.org/spreadsheetml/2006/main">
  <c r="A11" i="2"/>
  <c r="A12"/>
  <c r="A13"/>
  <c r="A14"/>
  <c r="A15"/>
  <c r="A16"/>
  <c r="A17"/>
  <c r="A18"/>
  <c r="A19"/>
  <c r="A20"/>
  <c r="A21"/>
  <c r="A22"/>
  <c r="A23"/>
  <c r="A24"/>
  <c r="A25"/>
  <c r="A26"/>
  <c r="A27"/>
  <c r="A8" i="1"/>
  <c r="A26"/>
  <c r="A44"/>
  <c r="A62"/>
  <c r="B11" i="2"/>
  <c r="A9" i="1"/>
  <c r="A27"/>
  <c r="A45"/>
  <c r="A63"/>
  <c r="C11" i="2"/>
  <c r="A10" i="1"/>
  <c r="A28"/>
  <c r="A46"/>
  <c r="A64"/>
  <c r="D11" i="2"/>
  <c r="A11" i="1"/>
  <c r="A29"/>
  <c r="A47"/>
  <c r="A65"/>
  <c r="E11" i="2"/>
  <c r="A12" i="1"/>
  <c r="A30"/>
  <c r="A48"/>
  <c r="A66"/>
  <c r="F11" i="2"/>
  <c r="A13" i="1"/>
  <c r="A31"/>
  <c r="A49"/>
  <c r="A67"/>
  <c r="G11" i="2"/>
  <c r="A14" i="1"/>
  <c r="A32"/>
  <c r="A50"/>
  <c r="A68"/>
  <c r="H11" i="2"/>
  <c r="A15" i="1"/>
  <c r="A33"/>
  <c r="A51"/>
  <c r="A69"/>
  <c r="I11" i="2"/>
  <c r="A16" i="1"/>
  <c r="A34"/>
  <c r="A52"/>
  <c r="A70"/>
  <c r="J11" i="2"/>
  <c r="A17" i="1"/>
  <c r="A35"/>
  <c r="A53"/>
  <c r="A71"/>
  <c r="K11" i="2"/>
  <c r="A18" i="1"/>
  <c r="A36"/>
  <c r="A54"/>
  <c r="A72"/>
  <c r="L11" i="2"/>
  <c r="A19" i="1"/>
  <c r="A37"/>
  <c r="A55"/>
  <c r="A73"/>
  <c r="M11" i="2"/>
  <c r="A20" i="1"/>
  <c r="A38"/>
  <c r="A56"/>
  <c r="A74"/>
  <c r="N11" i="2"/>
  <c r="A21" i="1"/>
  <c r="A39"/>
  <c r="A57"/>
  <c r="A75"/>
  <c r="O11" i="2"/>
  <c r="G8" i="1"/>
  <c r="G26"/>
  <c r="G44"/>
  <c r="G62"/>
  <c r="B12" i="2"/>
  <c r="G9" i="1"/>
  <c r="G27"/>
  <c r="G45"/>
  <c r="G63"/>
  <c r="C12" i="2"/>
  <c r="G10" i="1"/>
  <c r="G28"/>
  <c r="G46"/>
  <c r="G64"/>
  <c r="D12" i="2"/>
  <c r="G11" i="1"/>
  <c r="G29"/>
  <c r="G47"/>
  <c r="G65"/>
  <c r="E12" i="2"/>
  <c r="G12" i="1"/>
  <c r="G30"/>
  <c r="G48"/>
  <c r="G66"/>
  <c r="F12" i="2"/>
  <c r="G13" i="1"/>
  <c r="G31"/>
  <c r="G49"/>
  <c r="G67"/>
  <c r="G12" i="2"/>
  <c r="G14" i="1"/>
  <c r="G32"/>
  <c r="G50"/>
  <c r="G68"/>
  <c r="H12" i="2"/>
  <c r="G15" i="1"/>
  <c r="G33"/>
  <c r="G51"/>
  <c r="G69"/>
  <c r="I12" i="2"/>
  <c r="G16" i="1"/>
  <c r="G34"/>
  <c r="G52"/>
  <c r="G70"/>
  <c r="J12" i="2"/>
  <c r="G17" i="1"/>
  <c r="G35"/>
  <c r="G53"/>
  <c r="G71"/>
  <c r="K12" i="2"/>
  <c r="G18" i="1"/>
  <c r="G36"/>
  <c r="G54"/>
  <c r="G72"/>
  <c r="L12" i="2"/>
  <c r="G19" i="1"/>
  <c r="G37"/>
  <c r="G55"/>
  <c r="G73"/>
  <c r="M12" i="2"/>
  <c r="G20" i="1"/>
  <c r="G38"/>
  <c r="G56"/>
  <c r="G74"/>
  <c r="N12" i="2"/>
  <c r="G21" i="1"/>
  <c r="G39"/>
  <c r="G57"/>
  <c r="G75"/>
  <c r="O12" i="2"/>
  <c r="B13"/>
  <c r="C13"/>
  <c r="D13"/>
  <c r="E13"/>
  <c r="F13"/>
  <c r="G13"/>
  <c r="H13"/>
  <c r="I13"/>
  <c r="J13"/>
  <c r="K13"/>
  <c r="L13"/>
  <c r="M13"/>
  <c r="N13"/>
  <c r="O13"/>
  <c r="B14"/>
  <c r="C14"/>
  <c r="D14"/>
  <c r="E14"/>
  <c r="F14"/>
  <c r="G14"/>
  <c r="H14"/>
  <c r="I14"/>
  <c r="J14"/>
  <c r="K14"/>
  <c r="L14"/>
  <c r="M14"/>
  <c r="N14"/>
  <c r="O14"/>
  <c r="B15"/>
  <c r="C15"/>
  <c r="D15"/>
  <c r="E15"/>
  <c r="F15"/>
  <c r="G15"/>
  <c r="H15"/>
  <c r="I15"/>
  <c r="J15"/>
  <c r="K15"/>
  <c r="L15"/>
  <c r="M15"/>
  <c r="N15"/>
  <c r="O15"/>
  <c r="B16"/>
  <c r="C16"/>
  <c r="D16"/>
  <c r="E16"/>
  <c r="F16"/>
  <c r="G16"/>
  <c r="H16"/>
  <c r="I16"/>
  <c r="J16"/>
  <c r="K16"/>
  <c r="L16"/>
  <c r="M16"/>
  <c r="N16"/>
  <c r="O16"/>
  <c r="B17"/>
  <c r="C17"/>
  <c r="D17"/>
  <c r="E17"/>
  <c r="F17"/>
  <c r="G17"/>
  <c r="H17"/>
  <c r="I17"/>
  <c r="J17"/>
  <c r="K17"/>
  <c r="L17"/>
  <c r="M17"/>
  <c r="N17"/>
  <c r="O17"/>
  <c r="B18"/>
  <c r="C18"/>
  <c r="D18"/>
  <c r="E18"/>
  <c r="F18"/>
  <c r="G18"/>
  <c r="H18"/>
  <c r="I18"/>
  <c r="J18"/>
  <c r="K18"/>
  <c r="L18"/>
  <c r="M18"/>
  <c r="N18"/>
  <c r="O18"/>
  <c r="B19"/>
  <c r="C19"/>
  <c r="D19"/>
  <c r="E19"/>
  <c r="F19"/>
  <c r="G19"/>
  <c r="H19"/>
  <c r="I19"/>
  <c r="J19"/>
  <c r="K19"/>
  <c r="L19"/>
  <c r="M19"/>
  <c r="N19"/>
  <c r="O19"/>
  <c r="B20"/>
  <c r="C20"/>
  <c r="D20"/>
  <c r="E20"/>
  <c r="F20"/>
  <c r="G20"/>
  <c r="H20"/>
  <c r="I20"/>
  <c r="J20"/>
  <c r="K20"/>
  <c r="L20"/>
  <c r="M20"/>
  <c r="N20"/>
  <c r="O20"/>
  <c r="B21"/>
  <c r="C21"/>
  <c r="D21"/>
  <c r="E21"/>
  <c r="F21"/>
  <c r="G21"/>
  <c r="H21"/>
  <c r="I21"/>
  <c r="J21"/>
  <c r="K21"/>
  <c r="L21"/>
  <c r="M21"/>
  <c r="N21"/>
  <c r="O21"/>
  <c r="B22"/>
  <c r="C22"/>
  <c r="D22"/>
  <c r="E22"/>
  <c r="F22"/>
  <c r="G22"/>
  <c r="H22"/>
  <c r="I22"/>
  <c r="J22"/>
  <c r="K22"/>
  <c r="L22"/>
  <c r="M22"/>
  <c r="N22"/>
  <c r="O22"/>
  <c r="S8" i="1"/>
  <c r="S26"/>
  <c r="S44"/>
  <c r="S62"/>
  <c r="B23" i="2"/>
  <c r="S9" i="1"/>
  <c r="S27"/>
  <c r="S45"/>
  <c r="S63"/>
  <c r="C23" i="2"/>
  <c r="S10" i="1"/>
  <c r="S28"/>
  <c r="S46"/>
  <c r="S64"/>
  <c r="D23" i="2"/>
  <c r="S11" i="1"/>
  <c r="S29"/>
  <c r="S47"/>
  <c r="S65"/>
  <c r="E23" i="2"/>
  <c r="S12" i="1"/>
  <c r="S30"/>
  <c r="S48"/>
  <c r="S66"/>
  <c r="F23" i="2"/>
  <c r="S13" i="1"/>
  <c r="S31"/>
  <c r="S49"/>
  <c r="S67"/>
  <c r="G23" i="2"/>
  <c r="S14" i="1"/>
  <c r="S32"/>
  <c r="S50"/>
  <c r="S68"/>
  <c r="H23" i="2"/>
  <c r="S15" i="1"/>
  <c r="S33"/>
  <c r="S51"/>
  <c r="S69"/>
  <c r="I23" i="2"/>
  <c r="S16" i="1"/>
  <c r="S34"/>
  <c r="S52"/>
  <c r="S70"/>
  <c r="J23" i="2"/>
  <c r="S17" i="1"/>
  <c r="S35"/>
  <c r="S53"/>
  <c r="S71"/>
  <c r="K23" i="2"/>
  <c r="S18" i="1"/>
  <c r="S36"/>
  <c r="S54"/>
  <c r="S72"/>
  <c r="L23" i="2"/>
  <c r="S19" i="1"/>
  <c r="S37"/>
  <c r="S55"/>
  <c r="S73"/>
  <c r="M23" i="2"/>
  <c r="S20" i="1"/>
  <c r="S38"/>
  <c r="S56"/>
  <c r="S74"/>
  <c r="N23" i="2"/>
  <c r="S21" i="1"/>
  <c r="S39"/>
  <c r="S57"/>
  <c r="S75"/>
  <c r="O23" i="2"/>
  <c r="B24"/>
  <c r="C24"/>
  <c r="D24"/>
  <c r="E24"/>
  <c r="F24"/>
  <c r="G24"/>
  <c r="H24"/>
  <c r="I24"/>
  <c r="J24"/>
  <c r="K24"/>
  <c r="L24"/>
  <c r="M24"/>
  <c r="N24"/>
  <c r="O24"/>
  <c r="B25"/>
  <c r="C25"/>
  <c r="D25"/>
  <c r="E25"/>
  <c r="F25"/>
  <c r="G25"/>
  <c r="H25"/>
  <c r="I25"/>
  <c r="J25"/>
  <c r="K25"/>
  <c r="L25"/>
  <c r="M25"/>
  <c r="N25"/>
  <c r="O25"/>
  <c r="B26"/>
  <c r="C26"/>
  <c r="D26"/>
  <c r="E26"/>
  <c r="F26"/>
  <c r="G26"/>
  <c r="H26"/>
  <c r="I26"/>
  <c r="J26"/>
  <c r="K26"/>
  <c r="L26"/>
  <c r="M26"/>
  <c r="N26"/>
  <c r="O26"/>
  <c r="B27"/>
  <c r="C27"/>
  <c r="D27"/>
  <c r="E27"/>
  <c r="F27"/>
  <c r="G27"/>
  <c r="H27"/>
  <c r="I27"/>
  <c r="J27"/>
  <c r="K27"/>
  <c r="L27"/>
  <c r="M27"/>
  <c r="N27"/>
  <c r="O27"/>
  <c r="A10"/>
  <c r="C10"/>
  <c r="D10"/>
  <c r="E10"/>
  <c r="F10"/>
  <c r="G10"/>
  <c r="H10"/>
  <c r="I10"/>
  <c r="J10"/>
  <c r="K10"/>
  <c r="L10"/>
  <c r="M10"/>
  <c r="N10"/>
  <c r="O10"/>
  <c r="B10"/>
  <c r="S25" i="1"/>
  <c r="S40"/>
  <c r="S41"/>
  <c r="S43"/>
  <c r="S58"/>
  <c r="S59"/>
  <c r="S61"/>
  <c r="S76"/>
  <c r="S77"/>
  <c r="G25"/>
  <c r="G40"/>
  <c r="G41"/>
  <c r="G43"/>
  <c r="G58"/>
  <c r="G59"/>
  <c r="G61"/>
  <c r="G76"/>
  <c r="G77"/>
  <c r="G22"/>
  <c r="G23"/>
  <c r="G7"/>
  <c r="S22"/>
  <c r="S23"/>
  <c r="S7"/>
  <c r="A76"/>
  <c r="A77"/>
  <c r="A58"/>
  <c r="A59"/>
  <c r="A40"/>
  <c r="A41"/>
  <c r="A22"/>
  <c r="A23"/>
  <c r="A9" i="2"/>
  <c r="B9"/>
  <c r="C9"/>
  <c r="D9"/>
  <c r="E9"/>
  <c r="F9"/>
  <c r="G9"/>
  <c r="H9"/>
  <c r="I9"/>
  <c r="J9"/>
  <c r="K9"/>
  <c r="L9"/>
  <c r="M9"/>
  <c r="N9"/>
  <c r="O9"/>
</calcChain>
</file>

<file path=xl/sharedStrings.xml><?xml version="1.0" encoding="utf-8"?>
<sst xmlns="http://schemas.openxmlformats.org/spreadsheetml/2006/main" count="134" uniqueCount="45">
  <si>
    <t>Tableau Récapitulatif</t>
  </si>
  <si>
    <t>Date</t>
  </si>
  <si>
    <t>Date 2</t>
  </si>
  <si>
    <t>Population</t>
  </si>
  <si>
    <t>Blaise</t>
  </si>
  <si>
    <t>Pascal</t>
  </si>
  <si>
    <t xml:space="preserve">
 Total Frame</t>
  </si>
  <si>
    <t>Edwin</t>
  </si>
  <si>
    <t>Powell</t>
  </si>
  <si>
    <t>Hubble</t>
  </si>
  <si>
    <t>Albert</t>
  </si>
  <si>
    <t>Einstein</t>
  </si>
  <si>
    <t>Max</t>
  </si>
  <si>
    <t>Planck</t>
  </si>
  <si>
    <t>Alpha</t>
  </si>
  <si>
    <t>Bêta</t>
  </si>
  <si>
    <t>Gamma</t>
  </si>
  <si>
    <t>Total Second</t>
  </si>
  <si>
    <t>Mar. 04 Févr. 14  -  Sem. 6</t>
  </si>
  <si>
    <t>Loi</t>
  </si>
  <si>
    <t>Bernouilli</t>
  </si>
  <si>
    <t>Binomiale</t>
  </si>
  <si>
    <t>Binomiale Négative</t>
  </si>
  <si>
    <t>Poisson</t>
  </si>
  <si>
    <t>Géométrique</t>
  </si>
  <si>
    <t>Hyper Géométrique</t>
  </si>
  <si>
    <t xml:space="preserve"> </t>
  </si>
  <si>
    <t>Normale</t>
  </si>
  <si>
    <t>Suites</t>
  </si>
  <si>
    <t>Suite Arithmétique</t>
  </si>
  <si>
    <t>Suite de Cauchy</t>
  </si>
  <si>
    <t>Nombre A</t>
  </si>
  <si>
    <t>Nombre B</t>
  </si>
  <si>
    <t>Moyenne Expansion univers</t>
  </si>
  <si>
    <t>Moyenne Univers Stationnaire</t>
  </si>
  <si>
    <t>Moyenne 1</t>
  </si>
  <si>
    <t>Nombre de Suites</t>
  </si>
  <si>
    <t xml:space="preserve">Période du </t>
  </si>
  <si>
    <t xml:space="preserve">au </t>
  </si>
  <si>
    <t xml:space="preserve">                   </t>
  </si>
  <si>
    <t>Poe</t>
  </si>
  <si>
    <t>Suite Géométrique</t>
  </si>
  <si>
    <t>Moyenne 2</t>
  </si>
  <si>
    <t>Moyenne 3</t>
  </si>
  <si>
    <t>Moyenne 4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</si>
</sst>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i/>
      <u/>
      <sz val="10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color rgb="FF008000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3"/>
        <bgColor indexed="55"/>
      </patternFill>
    </fill>
    <fill>
      <patternFill patternType="solid">
        <fgColor indexed="53"/>
        <bgColor indexed="29"/>
      </patternFill>
    </fill>
    <fill>
      <patternFill patternType="solid">
        <fgColor indexed="11"/>
        <bgColor indexed="49"/>
      </patternFill>
    </fill>
  </fills>
  <borders count="9">
    <border>
      <left/>
      <right/>
      <top/>
      <bottom/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21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wrapText="1"/>
    </xf>
    <xf numFmtId="14" fontId="4" fillId="0" borderId="4" xfId="0" applyNumberFormat="1" applyFont="1" applyBorder="1"/>
    <xf numFmtId="0" fontId="4" fillId="0" borderId="4" xfId="0" applyFont="1" applyBorder="1"/>
    <xf numFmtId="1" fontId="4" fillId="0" borderId="4" xfId="0" applyNumberFormat="1" applyFont="1" applyBorder="1"/>
    <xf numFmtId="1" fontId="4" fillId="3" borderId="4" xfId="0" applyNumberFormat="1" applyFont="1" applyFill="1" applyBorder="1"/>
    <xf numFmtId="2" fontId="4" fillId="3" borderId="5" xfId="0" applyNumberFormat="1" applyFont="1" applyFill="1" applyBorder="1"/>
    <xf numFmtId="0" fontId="0" fillId="3" borderId="4" xfId="0" applyFill="1" applyBorder="1"/>
    <xf numFmtId="0" fontId="4" fillId="3" borderId="4" xfId="0" applyFont="1" applyFill="1" applyBorder="1"/>
    <xf numFmtId="0" fontId="1" fillId="0" borderId="0" xfId="0" applyFont="1"/>
    <xf numFmtId="0" fontId="0" fillId="0" borderId="0" xfId="0" applyFont="1"/>
    <xf numFmtId="14" fontId="5" fillId="0" borderId="0" xfId="0" applyNumberFormat="1" applyFont="1"/>
    <xf numFmtId="14" fontId="6" fillId="0" borderId="0" xfId="0" applyNumberFormat="1" applyFont="1"/>
    <xf numFmtId="0" fontId="4" fillId="0" borderId="0" xfId="0" applyFont="1" applyBorder="1"/>
    <xf numFmtId="2" fontId="4" fillId="0" borderId="0" xfId="0" applyNumberFormat="1" applyFont="1" applyBorder="1"/>
    <xf numFmtId="0" fontId="3" fillId="0" borderId="6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textRotation="80" wrapText="1"/>
    </xf>
    <xf numFmtId="0" fontId="3" fillId="0" borderId="4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1"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23FF2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S78"/>
  <sheetViews>
    <sheetView tabSelected="1" topLeftCell="A43" workbookViewId="0">
      <selection activeCell="A79" sqref="A79"/>
    </sheetView>
  </sheetViews>
  <sheetFormatPr defaultColWidth="11.42578125" defaultRowHeight="12.75"/>
  <cols>
    <col min="1" max="1" width="7" customWidth="1"/>
    <col min="2" max="2" width="11.28515625" customWidth="1"/>
    <col min="3" max="3" width="3.140625" customWidth="1"/>
    <col min="4" max="4" width="20.28515625" customWidth="1"/>
    <col min="5" max="5" width="6.28515625" customWidth="1"/>
    <col min="6" max="6" width="6.85546875" customWidth="1"/>
    <col min="7" max="7" width="9.140625" customWidth="1"/>
    <col min="8" max="8" width="7.42578125" customWidth="1"/>
    <col min="9" max="10" width="8.28515625" customWidth="1"/>
    <col min="11" max="11" width="8" customWidth="1"/>
    <col min="12" max="12" width="8.7109375" customWidth="1"/>
    <col min="13" max="13" width="10.140625" customWidth="1"/>
    <col min="14" max="14" width="7.7109375" customWidth="1"/>
    <col min="15" max="15" width="9" customWidth="1"/>
    <col min="16" max="16" width="7.7109375" customWidth="1"/>
    <col min="17" max="17" width="6.85546875" customWidth="1"/>
    <col min="18" max="18" width="7.7109375" customWidth="1"/>
    <col min="19" max="19" width="8.42578125" customWidth="1"/>
  </cols>
  <sheetData>
    <row r="2" spans="1:19">
      <c r="F2" s="23"/>
      <c r="G2" s="23"/>
      <c r="H2" s="23"/>
      <c r="I2" s="23"/>
      <c r="J2" s="23"/>
      <c r="K2" s="23"/>
      <c r="L2" s="23"/>
      <c r="M2" s="23"/>
    </row>
    <row r="4" spans="1:19">
      <c r="B4" s="1">
        <v>0.29166666666666669</v>
      </c>
    </row>
    <row r="5" spans="1:19" ht="13.5" thickBot="1"/>
    <row r="6" spans="1:19" ht="42.75" customHeight="1" thickBot="1">
      <c r="A6" s="2" t="s">
        <v>1</v>
      </c>
      <c r="B6" s="2" t="s">
        <v>2</v>
      </c>
      <c r="C6" s="2"/>
      <c r="D6" s="2" t="s">
        <v>3</v>
      </c>
      <c r="E6" s="3" t="s">
        <v>4</v>
      </c>
      <c r="F6" s="3" t="s">
        <v>5</v>
      </c>
      <c r="G6" s="4" t="s">
        <v>6</v>
      </c>
      <c r="H6" s="3" t="s">
        <v>7</v>
      </c>
      <c r="I6" s="3" t="s">
        <v>8</v>
      </c>
      <c r="J6" s="3" t="s">
        <v>40</v>
      </c>
      <c r="K6" s="3" t="s">
        <v>9</v>
      </c>
      <c r="L6" s="3" t="s">
        <v>10</v>
      </c>
      <c r="M6" s="3" t="s">
        <v>11</v>
      </c>
      <c r="N6" s="3" t="s">
        <v>12</v>
      </c>
      <c r="O6" s="3" t="s">
        <v>13</v>
      </c>
      <c r="P6" s="3" t="s">
        <v>14</v>
      </c>
      <c r="Q6" s="3" t="s">
        <v>15</v>
      </c>
      <c r="R6" s="3" t="s">
        <v>16</v>
      </c>
      <c r="S6" s="5" t="s">
        <v>17</v>
      </c>
    </row>
    <row r="7" spans="1:19" ht="12.6" customHeight="1">
      <c r="A7" s="6">
        <v>41674</v>
      </c>
      <c r="B7" s="24" t="s">
        <v>18</v>
      </c>
      <c r="C7" s="25" t="s">
        <v>19</v>
      </c>
      <c r="D7" s="7" t="s">
        <v>20</v>
      </c>
      <c r="E7" s="8">
        <v>2</v>
      </c>
      <c r="F7" s="8">
        <v>0.125</v>
      </c>
      <c r="G7" s="9">
        <f ca="1">SUM(OFFSET($A7,0,MATCH("*Population*",$6:$6,0),1,COLUMN()-1-MATCH("*Population*",$6:$6,0)))</f>
        <v>2.125</v>
      </c>
      <c r="H7" s="8">
        <v>1.1666666666666701</v>
      </c>
      <c r="I7" s="8">
        <v>0.83333333333333304</v>
      </c>
      <c r="J7" s="8">
        <v>0.83333333333333304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>
        <f ca="1">SUM(OFFSET($A7,0,MATCH("*Frame*",$6:$6,0),1,COLUMN()-1-MATCH("*Frame*",$6:$6,0)))</f>
        <v>2.8333333333333361</v>
      </c>
    </row>
    <row r="8" spans="1:19">
      <c r="A8" s="6">
        <f t="shared" ref="A8:A23" si="0">A7</f>
        <v>41674</v>
      </c>
      <c r="B8" s="24"/>
      <c r="C8" s="25"/>
      <c r="D8" s="7" t="s">
        <v>21</v>
      </c>
      <c r="E8" s="8">
        <v>3.6111111111111101E-2</v>
      </c>
      <c r="F8" s="8">
        <v>3.125E-2</v>
      </c>
      <c r="G8" s="9">
        <f ca="1">SUM(OFFSET($A8,0,MATCH("*Population*",$6:$6,0),1,COLUMN()-1-MATCH("*Population*",$6:$6,0)))</f>
        <v>6.7361111111111094E-2</v>
      </c>
      <c r="H8" s="8">
        <v>0.29166666666666702</v>
      </c>
      <c r="I8" s="8">
        <v>0.20833333333333301</v>
      </c>
      <c r="J8" s="8">
        <v>0.20833333333333301</v>
      </c>
      <c r="K8" s="8"/>
      <c r="L8" s="8"/>
      <c r="M8" s="8"/>
      <c r="N8" s="8"/>
      <c r="O8" s="8"/>
      <c r="P8" s="8"/>
      <c r="Q8" s="8"/>
      <c r="R8" s="8"/>
      <c r="S8" s="9">
        <f ca="1">SUM(OFFSET($A8,0,MATCH("*Frame*",$6:$6,0),1,COLUMN()-1-MATCH("*Frame*",$6:$6,0)))</f>
        <v>0.70833333333333304</v>
      </c>
    </row>
    <row r="9" spans="1:19">
      <c r="A9" s="6">
        <f t="shared" si="0"/>
        <v>41674</v>
      </c>
      <c r="B9" s="24"/>
      <c r="C9" s="25"/>
      <c r="D9" s="7" t="s">
        <v>22</v>
      </c>
      <c r="E9" s="8">
        <v>1</v>
      </c>
      <c r="F9" s="8">
        <v>5</v>
      </c>
      <c r="G9" s="9">
        <f ca="1">SUM(OFFSET($A9,0,MATCH("*Population*",$6:$6,0),1,COLUMN()-1-MATCH("*Population*",$6:$6,0)))</f>
        <v>6</v>
      </c>
      <c r="H9" s="8">
        <v>5</v>
      </c>
      <c r="I9" s="8">
        <v>7</v>
      </c>
      <c r="J9" s="8">
        <v>7</v>
      </c>
      <c r="K9" s="8">
        <v>1</v>
      </c>
      <c r="L9" s="8"/>
      <c r="M9" s="8"/>
      <c r="N9" s="8"/>
      <c r="O9" s="8"/>
      <c r="P9" s="8"/>
      <c r="Q9" s="8"/>
      <c r="R9" s="8"/>
      <c r="S9" s="9">
        <f ca="1">SUM(OFFSET($A9,0,MATCH("*Frame*",$6:$6,0),1,COLUMN()-1-MATCH("*Frame*",$6:$6,0)))</f>
        <v>20</v>
      </c>
    </row>
    <row r="10" spans="1:19">
      <c r="A10" s="6">
        <f t="shared" si="0"/>
        <v>41674</v>
      </c>
      <c r="B10" s="24"/>
      <c r="C10" s="25"/>
      <c r="D10" s="7" t="s">
        <v>23</v>
      </c>
      <c r="E10" s="8">
        <v>26</v>
      </c>
      <c r="F10" s="8">
        <v>4</v>
      </c>
      <c r="G10" s="9">
        <f ca="1">SUM(OFFSET($A10,0,MATCH("*Population*",$6:$6,0),1,COLUMN()-1-MATCH("*Population*",$6:$6,0)))</f>
        <v>30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9">
        <f ca="1">SUM(OFFSET($A10,0,MATCH("*Frame*",$6:$6,0),1,COLUMN()-1-MATCH("*Frame*",$6:$6,0)))</f>
        <v>0</v>
      </c>
    </row>
    <row r="11" spans="1:19">
      <c r="A11" s="6">
        <f t="shared" si="0"/>
        <v>41674</v>
      </c>
      <c r="B11" s="24"/>
      <c r="C11" s="25"/>
      <c r="D11" s="7" t="s">
        <v>24</v>
      </c>
      <c r="E11" s="8">
        <v>-0.85555555555555596</v>
      </c>
      <c r="F11" s="8">
        <v>-4.875</v>
      </c>
      <c r="G11" s="9">
        <f ca="1">SUM(OFFSET($A11,0,MATCH("*Population*",$6:$6,0),1,COLUMN()-1-MATCH("*Population*",$6:$6,0)))</f>
        <v>-5.7305555555555561</v>
      </c>
      <c r="H11" s="8">
        <v>-3.8333333333333299</v>
      </c>
      <c r="I11" s="8">
        <v>-6.1666666666666696</v>
      </c>
      <c r="J11" s="8">
        <v>-6.1666666666666696</v>
      </c>
      <c r="K11" s="8">
        <v>-1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9">
        <f ca="1">SUM(OFFSET($A11,0,MATCH("*Frame*",$6:$6,0),1,COLUMN()-1-MATCH("*Frame*",$6:$6,0)))</f>
        <v>-17.166666666666671</v>
      </c>
    </row>
    <row r="12" spans="1:19">
      <c r="A12" s="6">
        <f t="shared" si="0"/>
        <v>41674</v>
      </c>
      <c r="B12" s="24"/>
      <c r="C12" s="25"/>
      <c r="D12" s="7" t="s">
        <v>25</v>
      </c>
      <c r="E12" s="8">
        <v>8.0769230769230802</v>
      </c>
      <c r="F12" s="8">
        <v>46</v>
      </c>
      <c r="G12" s="9">
        <f ca="1">SUM(OFFSET($A12,0,MATCH("*Population*",$6:$6,0),1,COLUMN()-1-MATCH("*Population*",$6:$6,0)))</f>
        <v>54.07692307692308</v>
      </c>
      <c r="H12" s="8">
        <v>5</v>
      </c>
      <c r="I12" s="8">
        <v>9.8000000000000007</v>
      </c>
      <c r="J12" s="8">
        <v>9.8000000000000007</v>
      </c>
      <c r="K12" s="8" t="s">
        <v>26</v>
      </c>
      <c r="L12" s="8" t="s">
        <v>26</v>
      </c>
      <c r="M12" s="8" t="s">
        <v>26</v>
      </c>
      <c r="N12" s="8" t="s">
        <v>26</v>
      </c>
      <c r="O12" s="8" t="s">
        <v>26</v>
      </c>
      <c r="P12" s="8" t="s">
        <v>26</v>
      </c>
      <c r="Q12" s="8" t="s">
        <v>26</v>
      </c>
      <c r="R12" s="8" t="s">
        <v>26</v>
      </c>
      <c r="S12" s="9">
        <f ca="1">SUM(OFFSET($A12,0,MATCH("*Frame*",$6:$6,0),1,COLUMN()-1-MATCH("*Frame*",$6:$6,0)))</f>
        <v>24.6</v>
      </c>
    </row>
    <row r="13" spans="1:19">
      <c r="A13" s="6">
        <f t="shared" si="0"/>
        <v>41674</v>
      </c>
      <c r="B13" s="24"/>
      <c r="C13" s="25"/>
      <c r="D13" s="7" t="s">
        <v>16</v>
      </c>
      <c r="E13" s="8"/>
      <c r="F13" s="8"/>
      <c r="G13" s="9">
        <f ca="1">SUM(OFFSET($A13,0,MATCH("*Population*",$6:$6,0),1,COLUMN()-1-MATCH("*Population*",$6:$6,0)))</f>
        <v>0</v>
      </c>
      <c r="H13" s="8"/>
      <c r="I13" s="8"/>
      <c r="J13" s="8"/>
      <c r="K13" s="8"/>
      <c r="L13" s="8"/>
      <c r="M13" s="8">
        <v>1</v>
      </c>
      <c r="N13" s="8"/>
      <c r="O13" s="8"/>
      <c r="P13" s="8"/>
      <c r="Q13" s="8"/>
      <c r="R13" s="8"/>
      <c r="S13" s="9">
        <f ca="1">SUM(OFFSET($A13,0,MATCH("*Frame*",$6:$6,0),1,COLUMN()-1-MATCH("*Frame*",$6:$6,0)))</f>
        <v>1</v>
      </c>
    </row>
    <row r="14" spans="1:19">
      <c r="A14" s="6">
        <f t="shared" si="0"/>
        <v>41674</v>
      </c>
      <c r="B14" s="24"/>
      <c r="C14" s="25"/>
      <c r="D14" s="7" t="s">
        <v>27</v>
      </c>
      <c r="E14" s="8">
        <v>10</v>
      </c>
      <c r="F14" s="8">
        <v>37.3333333333333</v>
      </c>
      <c r="G14" s="9">
        <f ca="1">SUM(OFFSET($A14,0,MATCH("*Population*",$6:$6,0),1,COLUMN()-1-MATCH("*Population*",$6:$6,0)))</f>
        <v>47.3333333333333</v>
      </c>
      <c r="H14" s="8">
        <v>0</v>
      </c>
      <c r="I14" s="8">
        <v>0</v>
      </c>
      <c r="J14" s="8">
        <v>0</v>
      </c>
      <c r="K14" s="8"/>
      <c r="L14" s="8"/>
      <c r="M14" s="8"/>
      <c r="N14" s="8"/>
      <c r="O14" s="8"/>
      <c r="P14" s="8"/>
      <c r="Q14" s="8"/>
      <c r="R14" s="8"/>
      <c r="S14" s="9">
        <f ca="1">SUM(OFFSET($A14,0,MATCH("*Frame*",$6:$6,0),1,COLUMN()-1-MATCH("*Frame*",$6:$6,0)))</f>
        <v>0</v>
      </c>
    </row>
    <row r="15" spans="1:19" ht="14.45" customHeight="1">
      <c r="A15" s="6">
        <f t="shared" si="0"/>
        <v>41674</v>
      </c>
      <c r="B15" s="24"/>
      <c r="C15" s="25" t="s">
        <v>28</v>
      </c>
      <c r="D15" s="7" t="s">
        <v>29</v>
      </c>
      <c r="E15" s="8">
        <v>3</v>
      </c>
      <c r="F15" s="8">
        <v>2</v>
      </c>
      <c r="G15" s="9">
        <f ca="1">SUM(OFFSET($A15,0,MATCH("*Population*",$6:$6,0),1,COLUMN()-1-MATCH("*Population*",$6:$6,0)))</f>
        <v>5</v>
      </c>
      <c r="H15" s="8"/>
      <c r="I15" s="8"/>
      <c r="J15" s="8"/>
      <c r="K15" s="8"/>
      <c r="L15" s="8"/>
      <c r="M15" s="8"/>
      <c r="N15" s="8"/>
      <c r="O15" s="8"/>
      <c r="P15" s="8">
        <v>1</v>
      </c>
      <c r="Q15" s="8"/>
      <c r="R15" s="8"/>
      <c r="S15" s="9">
        <f ca="1">SUM(OFFSET($A15,0,MATCH("*Frame*",$6:$6,0),1,COLUMN()-1-MATCH("*Frame*",$6:$6,0)))</f>
        <v>1</v>
      </c>
    </row>
    <row r="16" spans="1:19">
      <c r="A16" s="6">
        <f t="shared" si="0"/>
        <v>41674</v>
      </c>
      <c r="B16" s="24"/>
      <c r="C16" s="25"/>
      <c r="D16" s="7" t="s">
        <v>41</v>
      </c>
      <c r="E16" s="8"/>
      <c r="F16" s="8"/>
      <c r="G16" s="9">
        <f ca="1">SUM(OFFSET($A16,0,MATCH("*Population*",$6:$6,0),1,COLUMN()-1-MATCH("*Population*",$6:$6,0)))</f>
        <v>0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9">
        <f ca="1">SUM(OFFSET($A16,0,MATCH("*Frame*",$6:$6,0),1,COLUMN()-1-MATCH("*Frame*",$6:$6,0)))</f>
        <v>0</v>
      </c>
    </row>
    <row r="17" spans="1:19">
      <c r="A17" s="6">
        <f t="shared" si="0"/>
        <v>41674</v>
      </c>
      <c r="B17" s="24"/>
      <c r="C17" s="25"/>
      <c r="D17" s="7" t="s">
        <v>30</v>
      </c>
      <c r="E17" s="8"/>
      <c r="F17" s="8"/>
      <c r="G17" s="9">
        <f ca="1">SUM(OFFSET($A17,0,MATCH("*Population*",$6:$6,0),1,COLUMN()-1-MATCH("*Population*",$6:$6,0)))</f>
        <v>0</v>
      </c>
      <c r="H17" s="8"/>
      <c r="I17" s="8"/>
      <c r="J17" s="8"/>
      <c r="K17" s="8"/>
      <c r="L17" s="8">
        <v>1</v>
      </c>
      <c r="M17" s="8"/>
      <c r="N17" s="8"/>
      <c r="O17" s="8"/>
      <c r="P17" s="8"/>
      <c r="Q17" s="8"/>
      <c r="R17" s="8"/>
      <c r="S17" s="9">
        <f ca="1">SUM(OFFSET($A17,0,MATCH("*Frame*",$6:$6,0),1,COLUMN()-1-MATCH("*Frame*",$6:$6,0)))</f>
        <v>1</v>
      </c>
    </row>
    <row r="18" spans="1:19">
      <c r="A18" s="6">
        <f t="shared" si="0"/>
        <v>41674</v>
      </c>
      <c r="B18" s="24"/>
      <c r="C18" s="25"/>
      <c r="D18" s="7" t="s">
        <v>31</v>
      </c>
      <c r="E18" s="8"/>
      <c r="F18" s="8"/>
      <c r="G18" s="9">
        <f ca="1">SUM(OFFSET($A18,0,MATCH("*Population*",$6:$6,0),1,COLUMN()-1-MATCH("*Population*",$6:$6,0)))</f>
        <v>0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9">
        <f ca="1">SUM(OFFSET($A18,0,MATCH("*Frame*",$6:$6,0),1,COLUMN()-1-MATCH("*Frame*",$6:$6,0)))</f>
        <v>0</v>
      </c>
    </row>
    <row r="19" spans="1:19">
      <c r="A19" s="6">
        <f t="shared" si="0"/>
        <v>41674</v>
      </c>
      <c r="B19" s="24"/>
      <c r="C19" s="25"/>
      <c r="D19" s="7" t="s">
        <v>32</v>
      </c>
      <c r="E19" s="8"/>
      <c r="F19" s="8"/>
      <c r="G19" s="9">
        <f ca="1">SUM(OFFSET($A19,0,MATCH("*Population*",$6:$6,0),1,COLUMN()-1-MATCH("*Population*",$6:$6,0)))</f>
        <v>0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9">
        <f ca="1">SUM(OFFSET($A19,0,MATCH("*Frame*",$6:$6,0),1,COLUMN()-1-MATCH("*Frame*",$6:$6,0)))</f>
        <v>0</v>
      </c>
    </row>
    <row r="20" spans="1:19">
      <c r="A20" s="6">
        <f t="shared" si="0"/>
        <v>41674</v>
      </c>
      <c r="B20" s="24"/>
      <c r="C20" s="25"/>
      <c r="D20" s="7" t="s">
        <v>33</v>
      </c>
      <c r="E20" s="8">
        <v>5</v>
      </c>
      <c r="F20" s="8">
        <v>7</v>
      </c>
      <c r="G20" s="9">
        <f ca="1">SUM(OFFSET($A20,0,MATCH("*Population*",$6:$6,0),1,COLUMN()-1-MATCH("*Population*",$6:$6,0)))</f>
        <v>12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9">
        <f ca="1">SUM(OFFSET($A20,0,MATCH("*Frame*",$6:$6,0),1,COLUMN()-1-MATCH("*Frame*",$6:$6,0)))</f>
        <v>0</v>
      </c>
    </row>
    <row r="21" spans="1:19">
      <c r="A21" s="6">
        <f t="shared" si="0"/>
        <v>41674</v>
      </c>
      <c r="B21" s="24"/>
      <c r="C21" s="25"/>
      <c r="D21" s="7" t="s">
        <v>34</v>
      </c>
      <c r="E21" s="8">
        <v>6</v>
      </c>
      <c r="F21" s="8">
        <v>3</v>
      </c>
      <c r="G21" s="9">
        <f ca="1">SUM(OFFSET($A21,0,MATCH("*Population*",$6:$6,0),1,COLUMN()-1-MATCH("*Population*",$6:$6,0)))</f>
        <v>9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9">
        <f ca="1">SUM(OFFSET($A21,0,MATCH("*Frame*",$6:$6,0),1,COLUMN()-1-MATCH("*Frame*",$6:$6,0)))</f>
        <v>0</v>
      </c>
    </row>
    <row r="22" spans="1:19">
      <c r="A22" s="6">
        <f t="shared" si="0"/>
        <v>41674</v>
      </c>
      <c r="B22" s="24"/>
      <c r="C22" s="25"/>
      <c r="D22" s="7" t="s">
        <v>35</v>
      </c>
      <c r="E22" s="8"/>
      <c r="F22" s="8"/>
      <c r="G22" s="9">
        <f ca="1">SUM(OFFSET($A22,0,MATCH("*Population*",$6:$6,0),1,COLUMN()-1-MATCH("*Population*",$6:$6,0)))</f>
        <v>0</v>
      </c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9">
        <f ca="1">SUM(OFFSET($A22,0,MATCH("*Frame*",$6:$6,0),1,COLUMN()-1-MATCH("*Frame*",$6:$6,0)))</f>
        <v>0</v>
      </c>
    </row>
    <row r="23" spans="1:19">
      <c r="A23" s="6">
        <f t="shared" si="0"/>
        <v>41674</v>
      </c>
      <c r="B23" s="24"/>
      <c r="C23" s="25"/>
      <c r="D23" s="7" t="s">
        <v>36</v>
      </c>
      <c r="E23" s="8"/>
      <c r="F23" s="8"/>
      <c r="G23" s="9">
        <f ca="1">SUM(OFFSET($A23,0,MATCH("*Population*",$6:$6,0),1,COLUMN()-1-MATCH("*Population*",$6:$6,0)))</f>
        <v>0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9">
        <f ca="1">SUM(OFFSET($A23,0,MATCH("*Frame*",$6:$6,0),1,COLUMN()-1-MATCH("*Frame*",$6:$6,0)))</f>
        <v>0</v>
      </c>
    </row>
    <row r="24" spans="1:19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0"/>
    </row>
    <row r="25" spans="1:19">
      <c r="A25" s="6">
        <v>41675</v>
      </c>
      <c r="B25" s="24" t="s">
        <v>18</v>
      </c>
      <c r="C25" s="25" t="s">
        <v>19</v>
      </c>
      <c r="D25" s="7" t="s">
        <v>20</v>
      </c>
      <c r="E25" s="8">
        <v>2</v>
      </c>
      <c r="F25" s="8">
        <v>0.125</v>
      </c>
      <c r="G25" s="9">
        <f ca="1">SUM(OFFSET($A25,0,MATCH("*Population*",$6:$6,0),1,COLUMN()-1-MATCH("*Population*",$6:$6,0)))</f>
        <v>2.125</v>
      </c>
      <c r="H25" s="8">
        <v>1.1666666666666701</v>
      </c>
      <c r="I25" s="8">
        <v>0.83333333333333304</v>
      </c>
      <c r="J25" s="8">
        <v>0.83333333333333304</v>
      </c>
      <c r="K25" s="8">
        <v>0</v>
      </c>
      <c r="L25" s="8">
        <v>0</v>
      </c>
      <c r="M25" s="8">
        <v>0</v>
      </c>
      <c r="N25" s="8">
        <v>0</v>
      </c>
      <c r="O25" s="8">
        <v>6</v>
      </c>
      <c r="P25" s="8">
        <v>0</v>
      </c>
      <c r="Q25" s="8">
        <v>0</v>
      </c>
      <c r="R25" s="8">
        <v>0</v>
      </c>
      <c r="S25" s="9">
        <f ca="1">SUM(OFFSET($A25,0,MATCH("*Frame*",$6:$6,0),1,COLUMN()-1-MATCH("*Frame*",$6:$6,0)))</f>
        <v>8.8333333333333357</v>
      </c>
    </row>
    <row r="26" spans="1:19">
      <c r="A26" s="6">
        <f t="shared" ref="A26:A41" si="1">A25</f>
        <v>41675</v>
      </c>
      <c r="B26" s="24"/>
      <c r="C26" s="25"/>
      <c r="D26" s="7" t="s">
        <v>21</v>
      </c>
      <c r="E26" s="8">
        <v>3.6111111111111101E-2</v>
      </c>
      <c r="F26" s="8">
        <v>3.125E-2</v>
      </c>
      <c r="G26" s="9">
        <f ca="1">SUM(OFFSET($A26,0,MATCH("*Population*",$6:$6,0),1,COLUMN()-1-MATCH("*Population*",$6:$6,0)))</f>
        <v>6.7361111111111094E-2</v>
      </c>
      <c r="H26" s="8">
        <v>0.29166666666666702</v>
      </c>
      <c r="I26" s="8">
        <v>0.20833333333333301</v>
      </c>
      <c r="J26" s="8">
        <v>0.20833333333333301</v>
      </c>
      <c r="K26" s="8"/>
      <c r="L26" s="8"/>
      <c r="M26" s="8"/>
      <c r="N26" s="8"/>
      <c r="O26" s="8"/>
      <c r="P26" s="8"/>
      <c r="Q26" s="8"/>
      <c r="R26" s="8"/>
      <c r="S26" s="9">
        <f ca="1">SUM(OFFSET($A26,0,MATCH("*Frame*",$6:$6,0),1,COLUMN()-1-MATCH("*Frame*",$6:$6,0)))</f>
        <v>0.70833333333333304</v>
      </c>
    </row>
    <row r="27" spans="1:19">
      <c r="A27" s="6">
        <f t="shared" si="1"/>
        <v>41675</v>
      </c>
      <c r="B27" s="24"/>
      <c r="C27" s="25"/>
      <c r="D27" s="7" t="s">
        <v>22</v>
      </c>
      <c r="E27" s="8">
        <v>1</v>
      </c>
      <c r="F27" s="8">
        <v>5</v>
      </c>
      <c r="G27" s="9">
        <f ca="1">SUM(OFFSET($A27,0,MATCH("*Population*",$6:$6,0),1,COLUMN()-1-MATCH("*Population*",$6:$6,0)))</f>
        <v>6</v>
      </c>
      <c r="H27" s="8">
        <v>5</v>
      </c>
      <c r="I27" s="8">
        <v>7</v>
      </c>
      <c r="J27" s="8">
        <v>7</v>
      </c>
      <c r="K27" s="8">
        <v>1</v>
      </c>
      <c r="L27" s="8"/>
      <c r="M27" s="8"/>
      <c r="N27" s="8"/>
      <c r="O27" s="8"/>
      <c r="P27" s="8"/>
      <c r="Q27" s="8"/>
      <c r="R27" s="8"/>
      <c r="S27" s="9">
        <f ca="1">SUM(OFFSET($A27,0,MATCH("*Frame*",$6:$6,0),1,COLUMN()-1-MATCH("*Frame*",$6:$6,0)))</f>
        <v>20</v>
      </c>
    </row>
    <row r="28" spans="1:19">
      <c r="A28" s="6">
        <f t="shared" si="1"/>
        <v>41675</v>
      </c>
      <c r="B28" s="24"/>
      <c r="C28" s="25"/>
      <c r="D28" s="7" t="s">
        <v>23</v>
      </c>
      <c r="E28" s="8">
        <v>2</v>
      </c>
      <c r="F28" s="8">
        <v>4</v>
      </c>
      <c r="G28" s="9">
        <f ca="1">SUM(OFFSET($A28,0,MATCH("*Population*",$6:$6,0),1,COLUMN()-1-MATCH("*Population*",$6:$6,0)))</f>
        <v>6</v>
      </c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9">
        <f ca="1">SUM(OFFSET($A28,0,MATCH("*Frame*",$6:$6,0),1,COLUMN()-1-MATCH("*Frame*",$6:$6,0)))</f>
        <v>0</v>
      </c>
    </row>
    <row r="29" spans="1:19">
      <c r="A29" s="6">
        <f t="shared" si="1"/>
        <v>41675</v>
      </c>
      <c r="B29" s="24"/>
      <c r="C29" s="25"/>
      <c r="D29" s="7" t="s">
        <v>24</v>
      </c>
      <c r="E29" s="8">
        <v>-0.85555555555555596</v>
      </c>
      <c r="F29" s="8">
        <v>-4.875</v>
      </c>
      <c r="G29" s="9">
        <f ca="1">SUM(OFFSET($A29,0,MATCH("*Population*",$6:$6,0),1,COLUMN()-1-MATCH("*Population*",$6:$6,0)))</f>
        <v>-5.7305555555555561</v>
      </c>
      <c r="H29" s="8">
        <v>-3.8333333333333299</v>
      </c>
      <c r="I29" s="8">
        <v>-6.1666666666666696</v>
      </c>
      <c r="J29" s="8">
        <v>-6.1666666666666696</v>
      </c>
      <c r="K29" s="8">
        <v>-1</v>
      </c>
      <c r="L29" s="8">
        <v>0</v>
      </c>
      <c r="M29" s="8">
        <v>6</v>
      </c>
      <c r="N29" s="8">
        <v>0</v>
      </c>
      <c r="O29" s="8">
        <v>7</v>
      </c>
      <c r="P29" s="8">
        <v>0</v>
      </c>
      <c r="Q29" s="8">
        <v>0</v>
      </c>
      <c r="R29" s="8">
        <v>4</v>
      </c>
      <c r="S29" s="9">
        <f ca="1">SUM(OFFSET($A29,0,MATCH("*Frame*",$6:$6,0),1,COLUMN()-1-MATCH("*Frame*",$6:$6,0)))</f>
        <v>-0.1666666666666714</v>
      </c>
    </row>
    <row r="30" spans="1:19">
      <c r="A30" s="6">
        <f t="shared" si="1"/>
        <v>41675</v>
      </c>
      <c r="B30" s="24"/>
      <c r="C30" s="25"/>
      <c r="D30" s="7" t="s">
        <v>25</v>
      </c>
      <c r="E30" s="8">
        <v>8.0769230769230802</v>
      </c>
      <c r="F30" s="8">
        <v>46.6666666666667</v>
      </c>
      <c r="G30" s="9">
        <f ca="1">SUM(OFFSET($A30,0,MATCH("*Population*",$6:$6,0),1,COLUMN()-1-MATCH("*Population*",$6:$6,0)))</f>
        <v>54.74358974358978</v>
      </c>
      <c r="H30" s="8">
        <v>5</v>
      </c>
      <c r="I30" s="8">
        <v>9.8000000000000007</v>
      </c>
      <c r="J30" s="8">
        <v>9.8000000000000007</v>
      </c>
      <c r="K30" s="8" t="s">
        <v>26</v>
      </c>
      <c r="L30" s="8" t="s">
        <v>26</v>
      </c>
      <c r="M30" s="8" t="s">
        <v>26</v>
      </c>
      <c r="N30" s="8" t="s">
        <v>26</v>
      </c>
      <c r="O30" s="8" t="s">
        <v>26</v>
      </c>
      <c r="P30" s="8" t="s">
        <v>26</v>
      </c>
      <c r="Q30" s="8" t="s">
        <v>26</v>
      </c>
      <c r="R30" s="8" t="s">
        <v>26</v>
      </c>
      <c r="S30" s="9">
        <f ca="1">SUM(OFFSET($A30,0,MATCH("*Frame*",$6:$6,0),1,COLUMN()-1-MATCH("*Frame*",$6:$6,0)))</f>
        <v>24.6</v>
      </c>
    </row>
    <row r="31" spans="1:19">
      <c r="A31" s="6">
        <f t="shared" si="1"/>
        <v>41675</v>
      </c>
      <c r="B31" s="24"/>
      <c r="C31" s="25"/>
      <c r="D31" s="7" t="s">
        <v>16</v>
      </c>
      <c r="E31" s="8"/>
      <c r="F31" s="8"/>
      <c r="G31" s="9">
        <f ca="1">SUM(OFFSET($A31,0,MATCH("*Population*",$6:$6,0),1,COLUMN()-1-MATCH("*Population*",$6:$6,0)))</f>
        <v>0</v>
      </c>
      <c r="H31" s="8"/>
      <c r="I31" s="8"/>
      <c r="J31" s="8"/>
      <c r="K31" s="8"/>
      <c r="L31" s="8"/>
      <c r="M31" s="8">
        <v>1</v>
      </c>
      <c r="N31" s="8"/>
      <c r="O31" s="8"/>
      <c r="P31" s="8"/>
      <c r="Q31" s="8"/>
      <c r="R31" s="8"/>
      <c r="S31" s="9">
        <f ca="1">SUM(OFFSET($A31,0,MATCH("*Frame*",$6:$6,0),1,COLUMN()-1-MATCH("*Frame*",$6:$6,0)))</f>
        <v>1</v>
      </c>
    </row>
    <row r="32" spans="1:19">
      <c r="A32" s="6">
        <f t="shared" si="1"/>
        <v>41675</v>
      </c>
      <c r="B32" s="24"/>
      <c r="C32" s="25"/>
      <c r="D32" s="7" t="s">
        <v>27</v>
      </c>
      <c r="E32" s="8">
        <v>70</v>
      </c>
      <c r="F32" s="8">
        <v>37.3333333333333</v>
      </c>
      <c r="G32" s="9">
        <f ca="1">SUM(OFFSET($A32,0,MATCH("*Population*",$6:$6,0),1,COLUMN()-1-MATCH("*Population*",$6:$6,0)))</f>
        <v>107.3333333333333</v>
      </c>
      <c r="H32" s="8">
        <v>10</v>
      </c>
      <c r="I32" s="8">
        <v>0</v>
      </c>
      <c r="J32" s="8">
        <v>0</v>
      </c>
      <c r="K32" s="8"/>
      <c r="L32" s="8"/>
      <c r="M32" s="8"/>
      <c r="N32" s="8"/>
      <c r="O32" s="8"/>
      <c r="P32" s="8"/>
      <c r="Q32" s="8"/>
      <c r="R32" s="8"/>
      <c r="S32" s="9">
        <f ca="1">SUM(OFFSET($A32,0,MATCH("*Frame*",$6:$6,0),1,COLUMN()-1-MATCH("*Frame*",$6:$6,0)))</f>
        <v>10</v>
      </c>
    </row>
    <row r="33" spans="1:19">
      <c r="A33" s="6">
        <f t="shared" si="1"/>
        <v>41675</v>
      </c>
      <c r="B33" s="24"/>
      <c r="C33" s="25" t="s">
        <v>28</v>
      </c>
      <c r="D33" s="7" t="s">
        <v>29</v>
      </c>
      <c r="E33" s="8">
        <v>3</v>
      </c>
      <c r="F33" s="8">
        <v>2</v>
      </c>
      <c r="G33" s="9">
        <f ca="1">SUM(OFFSET($A33,0,MATCH("*Population*",$6:$6,0),1,COLUMN()-1-MATCH("*Population*",$6:$6,0)))</f>
        <v>5</v>
      </c>
      <c r="H33" s="8"/>
      <c r="I33" s="8"/>
      <c r="J33" s="8"/>
      <c r="K33" s="8"/>
      <c r="L33" s="8"/>
      <c r="M33" s="8"/>
      <c r="N33" s="8"/>
      <c r="O33" s="8"/>
      <c r="P33" s="8">
        <v>1</v>
      </c>
      <c r="Q33" s="8"/>
      <c r="R33" s="8"/>
      <c r="S33" s="9">
        <f ca="1">SUM(OFFSET($A33,0,MATCH("*Frame*",$6:$6,0),1,COLUMN()-1-MATCH("*Frame*",$6:$6,0)))</f>
        <v>1</v>
      </c>
    </row>
    <row r="34" spans="1:19">
      <c r="A34" s="6">
        <f t="shared" si="1"/>
        <v>41675</v>
      </c>
      <c r="B34" s="24"/>
      <c r="C34" s="25"/>
      <c r="D34" s="7" t="s">
        <v>41</v>
      </c>
      <c r="E34" s="8"/>
      <c r="F34" s="8"/>
      <c r="G34" s="9">
        <f ca="1">SUM(OFFSET($A34,0,MATCH("*Population*",$6:$6,0),1,COLUMN()-1-MATCH("*Population*",$6:$6,0)))</f>
        <v>0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9">
        <f ca="1">SUM(OFFSET($A34,0,MATCH("*Frame*",$6:$6,0),1,COLUMN()-1-MATCH("*Frame*",$6:$6,0)))</f>
        <v>0</v>
      </c>
    </row>
    <row r="35" spans="1:19">
      <c r="A35" s="6">
        <f t="shared" si="1"/>
        <v>41675</v>
      </c>
      <c r="B35" s="24"/>
      <c r="C35" s="25"/>
      <c r="D35" s="7" t="s">
        <v>30</v>
      </c>
      <c r="E35" s="8"/>
      <c r="F35" s="8"/>
      <c r="G35" s="9">
        <f ca="1">SUM(OFFSET($A35,0,MATCH("*Population*",$6:$6,0),1,COLUMN()-1-MATCH("*Population*",$6:$6,0)))</f>
        <v>0</v>
      </c>
      <c r="H35" s="8"/>
      <c r="I35" s="8"/>
      <c r="J35" s="8"/>
      <c r="K35" s="8"/>
      <c r="L35" s="8">
        <v>1</v>
      </c>
      <c r="M35" s="8"/>
      <c r="N35" s="8"/>
      <c r="O35" s="8"/>
      <c r="P35" s="8"/>
      <c r="Q35" s="8"/>
      <c r="R35" s="8"/>
      <c r="S35" s="9">
        <f ca="1">SUM(OFFSET($A35,0,MATCH("*Frame*",$6:$6,0),1,COLUMN()-1-MATCH("*Frame*",$6:$6,0)))</f>
        <v>1</v>
      </c>
    </row>
    <row r="36" spans="1:19">
      <c r="A36" s="6">
        <f t="shared" si="1"/>
        <v>41675</v>
      </c>
      <c r="B36" s="24"/>
      <c r="C36" s="25"/>
      <c r="D36" s="7" t="s">
        <v>31</v>
      </c>
      <c r="E36" s="8"/>
      <c r="F36" s="8"/>
      <c r="G36" s="9">
        <f ca="1">SUM(OFFSET($A36,0,MATCH("*Population*",$6:$6,0),1,COLUMN()-1-MATCH("*Population*",$6:$6,0)))</f>
        <v>0</v>
      </c>
      <c r="H36" s="8"/>
      <c r="I36" s="8"/>
      <c r="J36" s="8"/>
      <c r="K36" s="8">
        <v>17</v>
      </c>
      <c r="L36" s="8"/>
      <c r="M36" s="8"/>
      <c r="N36" s="8"/>
      <c r="O36" s="8"/>
      <c r="P36" s="8"/>
      <c r="Q36" s="8"/>
      <c r="R36" s="8"/>
      <c r="S36" s="9">
        <f ca="1">SUM(OFFSET($A36,0,MATCH("*Frame*",$6:$6,0),1,COLUMN()-1-MATCH("*Frame*",$6:$6,0)))</f>
        <v>17</v>
      </c>
    </row>
    <row r="37" spans="1:19">
      <c r="A37" s="6">
        <f t="shared" si="1"/>
        <v>41675</v>
      </c>
      <c r="B37" s="24"/>
      <c r="C37" s="25"/>
      <c r="D37" s="7" t="s">
        <v>32</v>
      </c>
      <c r="E37" s="8"/>
      <c r="F37" s="8"/>
      <c r="G37" s="9">
        <f ca="1">SUM(OFFSET($A37,0,MATCH("*Population*",$6:$6,0),1,COLUMN()-1-MATCH("*Population*",$6:$6,0)))</f>
        <v>0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9">
        <f ca="1">SUM(OFFSET($A37,0,MATCH("*Frame*",$6:$6,0),1,COLUMN()-1-MATCH("*Frame*",$6:$6,0)))</f>
        <v>0</v>
      </c>
    </row>
    <row r="38" spans="1:19">
      <c r="A38" s="6">
        <f t="shared" si="1"/>
        <v>41675</v>
      </c>
      <c r="B38" s="24"/>
      <c r="C38" s="25"/>
      <c r="D38" s="7" t="s">
        <v>33</v>
      </c>
      <c r="E38" s="8">
        <v>5</v>
      </c>
      <c r="F38" s="8">
        <v>7</v>
      </c>
      <c r="G38" s="9">
        <f ca="1">SUM(OFFSET($A38,0,MATCH("*Population*",$6:$6,0),1,COLUMN()-1-MATCH("*Population*",$6:$6,0)))</f>
        <v>12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9">
        <f ca="1">SUM(OFFSET($A38,0,MATCH("*Frame*",$6:$6,0),1,COLUMN()-1-MATCH("*Frame*",$6:$6,0)))</f>
        <v>0</v>
      </c>
    </row>
    <row r="39" spans="1:19">
      <c r="A39" s="6">
        <f t="shared" si="1"/>
        <v>41675</v>
      </c>
      <c r="B39" s="24"/>
      <c r="C39" s="25"/>
      <c r="D39" s="7" t="s">
        <v>34</v>
      </c>
      <c r="E39" s="8">
        <v>6</v>
      </c>
      <c r="F39" s="8">
        <v>3</v>
      </c>
      <c r="G39" s="9">
        <f ca="1">SUM(OFFSET($A39,0,MATCH("*Population*",$6:$6,0),1,COLUMN()-1-MATCH("*Population*",$6:$6,0)))</f>
        <v>9</v>
      </c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9">
        <f ca="1">SUM(OFFSET($A39,0,MATCH("*Frame*",$6:$6,0),1,COLUMN()-1-MATCH("*Frame*",$6:$6,0)))</f>
        <v>0</v>
      </c>
    </row>
    <row r="40" spans="1:19">
      <c r="A40" s="6">
        <f t="shared" si="1"/>
        <v>41675</v>
      </c>
      <c r="B40" s="24"/>
      <c r="C40" s="25"/>
      <c r="D40" s="7" t="s">
        <v>42</v>
      </c>
      <c r="E40" s="8"/>
      <c r="F40" s="8"/>
      <c r="G40" s="9">
        <f ca="1">SUM(OFFSET($A40,0,MATCH("*Population*",$6:$6,0),1,COLUMN()-1-MATCH("*Population*",$6:$6,0)))</f>
        <v>0</v>
      </c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9">
        <f ca="1">SUM(OFFSET($A40,0,MATCH("*Frame*",$6:$6,0),1,COLUMN()-1-MATCH("*Frame*",$6:$6,0)))</f>
        <v>0</v>
      </c>
    </row>
    <row r="41" spans="1:19">
      <c r="A41" s="6">
        <f t="shared" si="1"/>
        <v>41675</v>
      </c>
      <c r="B41" s="24"/>
      <c r="C41" s="25"/>
      <c r="D41" s="7" t="s">
        <v>36</v>
      </c>
      <c r="E41" s="8"/>
      <c r="F41" s="8"/>
      <c r="G41" s="9">
        <f ca="1">SUM(OFFSET($A41,0,MATCH("*Population*",$6:$6,0),1,COLUMN()-1-MATCH("*Population*",$6:$6,0)))</f>
        <v>0</v>
      </c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9">
        <f ca="1">SUM(OFFSET($A41,0,MATCH("*Frame*",$6:$6,0),1,COLUMN()-1-MATCH("*Frame*",$6:$6,0)))</f>
        <v>0</v>
      </c>
    </row>
    <row r="42" spans="1:19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0"/>
    </row>
    <row r="43" spans="1:19">
      <c r="A43" s="6">
        <v>41676</v>
      </c>
      <c r="B43" s="24" t="s">
        <v>18</v>
      </c>
      <c r="C43" s="25" t="s">
        <v>19</v>
      </c>
      <c r="D43" s="7" t="s">
        <v>20</v>
      </c>
      <c r="E43" s="8">
        <v>2</v>
      </c>
      <c r="F43" s="8">
        <v>0.125</v>
      </c>
      <c r="G43" s="9">
        <f ca="1">SUM(OFFSET($A43,0,MATCH("*Population*",$6:$6,0),1,COLUMN()-1-MATCH("*Population*",$6:$6,0)))</f>
        <v>2.125</v>
      </c>
      <c r="H43" s="8">
        <v>1.1666666666666701</v>
      </c>
      <c r="I43" s="8">
        <v>0.83333333333333304</v>
      </c>
      <c r="J43" s="8">
        <v>0.83333333333333304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9">
        <f ca="1">SUM(OFFSET($A43,0,MATCH("*Frame*",$6:$6,0),1,COLUMN()-1-MATCH("*Frame*",$6:$6,0)))</f>
        <v>2.8333333333333361</v>
      </c>
    </row>
    <row r="44" spans="1:19">
      <c r="A44" s="6">
        <f t="shared" ref="A44:A59" si="2">A43</f>
        <v>41676</v>
      </c>
      <c r="B44" s="24"/>
      <c r="C44" s="25"/>
      <c r="D44" s="7" t="s">
        <v>21</v>
      </c>
      <c r="E44" s="8">
        <v>3.6111111111111101E-2</v>
      </c>
      <c r="F44" s="8">
        <v>3.125E-2</v>
      </c>
      <c r="G44" s="9">
        <f ca="1">SUM(OFFSET($A44,0,MATCH("*Population*",$6:$6,0),1,COLUMN()-1-MATCH("*Population*",$6:$6,0)))</f>
        <v>6.7361111111111094E-2</v>
      </c>
      <c r="H44" s="8">
        <v>0.29166666666666702</v>
      </c>
      <c r="I44" s="8">
        <v>0.20833333333333301</v>
      </c>
      <c r="J44" s="8">
        <v>0.20833333333333301</v>
      </c>
      <c r="K44" s="8"/>
      <c r="L44" s="8"/>
      <c r="M44" s="8"/>
      <c r="N44" s="8"/>
      <c r="O44" s="8"/>
      <c r="P44" s="8"/>
      <c r="Q44" s="8"/>
      <c r="R44" s="8"/>
      <c r="S44" s="9">
        <f ca="1">SUM(OFFSET($A44,0,MATCH("*Frame*",$6:$6,0),1,COLUMN()-1-MATCH("*Frame*",$6:$6,0)))</f>
        <v>0.70833333333333304</v>
      </c>
    </row>
    <row r="45" spans="1:19">
      <c r="A45" s="6">
        <f t="shared" si="2"/>
        <v>41676</v>
      </c>
      <c r="B45" s="24"/>
      <c r="C45" s="25"/>
      <c r="D45" s="7" t="s">
        <v>22</v>
      </c>
      <c r="E45" s="8">
        <v>1</v>
      </c>
      <c r="F45" s="8">
        <v>5</v>
      </c>
      <c r="G45" s="9">
        <f ca="1">SUM(OFFSET($A45,0,MATCH("*Population*",$6:$6,0),1,COLUMN()-1-MATCH("*Population*",$6:$6,0)))</f>
        <v>6</v>
      </c>
      <c r="H45" s="8">
        <v>5</v>
      </c>
      <c r="I45" s="8">
        <v>7</v>
      </c>
      <c r="J45" s="8">
        <v>7</v>
      </c>
      <c r="K45" s="8">
        <v>1</v>
      </c>
      <c r="L45" s="8"/>
      <c r="M45" s="8"/>
      <c r="N45" s="8"/>
      <c r="O45" s="8"/>
      <c r="P45" s="8"/>
      <c r="Q45" s="8"/>
      <c r="R45" s="8"/>
      <c r="S45" s="9">
        <f ca="1">SUM(OFFSET($A45,0,MATCH("*Frame*",$6:$6,0),1,COLUMN()-1-MATCH("*Frame*",$6:$6,0)))</f>
        <v>20</v>
      </c>
    </row>
    <row r="46" spans="1:19">
      <c r="A46" s="6">
        <f t="shared" si="2"/>
        <v>41676</v>
      </c>
      <c r="B46" s="24"/>
      <c r="C46" s="25"/>
      <c r="D46" s="7" t="s">
        <v>23</v>
      </c>
      <c r="E46" s="8">
        <v>26</v>
      </c>
      <c r="F46" s="8">
        <v>4</v>
      </c>
      <c r="G46" s="9">
        <f ca="1">SUM(OFFSET($A46,0,MATCH("*Population*",$6:$6,0),1,COLUMN()-1-MATCH("*Population*",$6:$6,0)))</f>
        <v>30</v>
      </c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9">
        <f ca="1">SUM(OFFSET($A46,0,MATCH("*Frame*",$6:$6,0),1,COLUMN()-1-MATCH("*Frame*",$6:$6,0)))</f>
        <v>0</v>
      </c>
    </row>
    <row r="47" spans="1:19">
      <c r="A47" s="6">
        <f t="shared" si="2"/>
        <v>41676</v>
      </c>
      <c r="B47" s="24"/>
      <c r="C47" s="25"/>
      <c r="D47" s="7" t="s">
        <v>24</v>
      </c>
      <c r="E47" s="8">
        <v>-0.85555555555555596</v>
      </c>
      <c r="F47" s="8">
        <v>-4.875</v>
      </c>
      <c r="G47" s="9">
        <f ca="1">SUM(OFFSET($A47,0,MATCH("*Population*",$6:$6,0),1,COLUMN()-1-MATCH("*Population*",$6:$6,0)))</f>
        <v>-5.7305555555555561</v>
      </c>
      <c r="H47" s="8">
        <v>-3.8333333333333299</v>
      </c>
      <c r="I47" s="8">
        <v>-6.1666666666666696</v>
      </c>
      <c r="J47" s="8">
        <v>-6.1666666666666696</v>
      </c>
      <c r="K47" s="8">
        <v>-1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9">
        <f ca="1">SUM(OFFSET($A47,0,MATCH("*Frame*",$6:$6,0),1,COLUMN()-1-MATCH("*Frame*",$6:$6,0)))</f>
        <v>-17.166666666666671</v>
      </c>
    </row>
    <row r="48" spans="1:19">
      <c r="A48" s="6">
        <f t="shared" si="2"/>
        <v>41676</v>
      </c>
      <c r="B48" s="24"/>
      <c r="C48" s="25"/>
      <c r="D48" s="7" t="s">
        <v>25</v>
      </c>
      <c r="E48" s="8">
        <v>8.0769230769230802</v>
      </c>
      <c r="F48" s="8">
        <v>46.6666666666667</v>
      </c>
      <c r="G48" s="9">
        <f ca="1">SUM(OFFSET($A48,0,MATCH("*Population*",$6:$6,0),1,COLUMN()-1-MATCH("*Population*",$6:$6,0)))</f>
        <v>54.74358974358978</v>
      </c>
      <c r="H48" s="8">
        <v>5</v>
      </c>
      <c r="I48" s="8">
        <v>9.8000000000000007</v>
      </c>
      <c r="J48" s="8">
        <v>9.8000000000000007</v>
      </c>
      <c r="K48" s="8" t="s">
        <v>26</v>
      </c>
      <c r="L48" s="8" t="s">
        <v>26</v>
      </c>
      <c r="M48" s="8" t="s">
        <v>26</v>
      </c>
      <c r="N48" s="8" t="s">
        <v>26</v>
      </c>
      <c r="O48" s="8" t="s">
        <v>26</v>
      </c>
      <c r="P48" s="8" t="s">
        <v>26</v>
      </c>
      <c r="Q48" s="8" t="s">
        <v>26</v>
      </c>
      <c r="R48" s="8" t="s">
        <v>26</v>
      </c>
      <c r="S48" s="9">
        <f ca="1">SUM(OFFSET($A48,0,MATCH("*Frame*",$6:$6,0),1,COLUMN()-1-MATCH("*Frame*",$6:$6,0)))</f>
        <v>24.6</v>
      </c>
    </row>
    <row r="49" spans="1:19">
      <c r="A49" s="6">
        <f t="shared" si="2"/>
        <v>41676</v>
      </c>
      <c r="B49" s="24"/>
      <c r="C49" s="25"/>
      <c r="D49" s="7" t="s">
        <v>16</v>
      </c>
      <c r="E49" s="8"/>
      <c r="F49" s="8"/>
      <c r="G49" s="9">
        <f ca="1">SUM(OFFSET($A49,0,MATCH("*Population*",$6:$6,0),1,COLUMN()-1-MATCH("*Population*",$6:$6,0)))</f>
        <v>0</v>
      </c>
      <c r="H49" s="8"/>
      <c r="I49" s="8"/>
      <c r="J49" s="8"/>
      <c r="K49" s="8"/>
      <c r="L49" s="8"/>
      <c r="M49" s="8">
        <v>1</v>
      </c>
      <c r="N49" s="8"/>
      <c r="O49" s="8"/>
      <c r="P49" s="8"/>
      <c r="Q49" s="8"/>
      <c r="R49" s="8"/>
      <c r="S49" s="9">
        <f ca="1">SUM(OFFSET($A49,0,MATCH("*Frame*",$6:$6,0),1,COLUMN()-1-MATCH("*Frame*",$6:$6,0)))</f>
        <v>1</v>
      </c>
    </row>
    <row r="50" spans="1:19">
      <c r="A50" s="6">
        <f t="shared" si="2"/>
        <v>41676</v>
      </c>
      <c r="B50" s="24"/>
      <c r="C50" s="25"/>
      <c r="D50" s="7" t="s">
        <v>27</v>
      </c>
      <c r="E50" s="8">
        <v>23</v>
      </c>
      <c r="F50" s="8">
        <v>3</v>
      </c>
      <c r="G50" s="9">
        <f ca="1">SUM(OFFSET($A50,0,MATCH("*Population*",$6:$6,0),1,COLUMN()-1-MATCH("*Population*",$6:$6,0)))</f>
        <v>26</v>
      </c>
      <c r="H50" s="8">
        <v>0</v>
      </c>
      <c r="I50" s="8">
        <v>0</v>
      </c>
      <c r="J50" s="8">
        <v>0</v>
      </c>
      <c r="K50" s="8"/>
      <c r="L50" s="8"/>
      <c r="M50" s="8"/>
      <c r="N50" s="8"/>
      <c r="O50" s="8"/>
      <c r="P50" s="8"/>
      <c r="Q50" s="8"/>
      <c r="R50" s="8"/>
      <c r="S50" s="9">
        <f ca="1">SUM(OFFSET($A50,0,MATCH("*Frame*",$6:$6,0),1,COLUMN()-1-MATCH("*Frame*",$6:$6,0)))</f>
        <v>0</v>
      </c>
    </row>
    <row r="51" spans="1:19">
      <c r="A51" s="6">
        <f t="shared" si="2"/>
        <v>41676</v>
      </c>
      <c r="B51" s="24"/>
      <c r="C51" s="25" t="s">
        <v>28</v>
      </c>
      <c r="D51" s="7" t="s">
        <v>29</v>
      </c>
      <c r="E51" s="8">
        <v>3</v>
      </c>
      <c r="F51" s="8">
        <v>2</v>
      </c>
      <c r="G51" s="9">
        <f ca="1">SUM(OFFSET($A51,0,MATCH("*Population*",$6:$6,0),1,COLUMN()-1-MATCH("*Population*",$6:$6,0)))</f>
        <v>5</v>
      </c>
      <c r="H51" s="8"/>
      <c r="I51" s="8"/>
      <c r="J51" s="8"/>
      <c r="K51" s="8"/>
      <c r="L51" s="8"/>
      <c r="M51" s="8"/>
      <c r="N51" s="8"/>
      <c r="O51" s="8"/>
      <c r="P51" s="8">
        <v>1</v>
      </c>
      <c r="Q51" s="8"/>
      <c r="R51" s="8"/>
      <c r="S51" s="9">
        <f ca="1">SUM(OFFSET($A51,0,MATCH("*Frame*",$6:$6,0),1,COLUMN()-1-MATCH("*Frame*",$6:$6,0)))</f>
        <v>1</v>
      </c>
    </row>
    <row r="52" spans="1:19">
      <c r="A52" s="6">
        <f t="shared" si="2"/>
        <v>41676</v>
      </c>
      <c r="B52" s="24"/>
      <c r="C52" s="25"/>
      <c r="D52" s="7" t="s">
        <v>41</v>
      </c>
      <c r="E52" s="8"/>
      <c r="F52" s="8"/>
      <c r="G52" s="9">
        <f ca="1">SUM(OFFSET($A52,0,MATCH("*Population*",$6:$6,0),1,COLUMN()-1-MATCH("*Population*",$6:$6,0)))</f>
        <v>0</v>
      </c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9">
        <f ca="1">SUM(OFFSET($A52,0,MATCH("*Frame*",$6:$6,0),1,COLUMN()-1-MATCH("*Frame*",$6:$6,0)))</f>
        <v>0</v>
      </c>
    </row>
    <row r="53" spans="1:19">
      <c r="A53" s="6">
        <f t="shared" si="2"/>
        <v>41676</v>
      </c>
      <c r="B53" s="24"/>
      <c r="C53" s="25"/>
      <c r="D53" s="7" t="s">
        <v>30</v>
      </c>
      <c r="E53" s="8"/>
      <c r="F53" s="8"/>
      <c r="G53" s="9">
        <f ca="1">SUM(OFFSET($A53,0,MATCH("*Population*",$6:$6,0),1,COLUMN()-1-MATCH("*Population*",$6:$6,0)))</f>
        <v>0</v>
      </c>
      <c r="H53" s="8"/>
      <c r="I53" s="8"/>
      <c r="J53" s="8"/>
      <c r="K53" s="8"/>
      <c r="L53" s="8">
        <v>1</v>
      </c>
      <c r="M53" s="8"/>
      <c r="N53" s="8"/>
      <c r="O53" s="8"/>
      <c r="P53" s="8"/>
      <c r="Q53" s="8"/>
      <c r="R53" s="8"/>
      <c r="S53" s="9">
        <f ca="1">SUM(OFFSET($A53,0,MATCH("*Frame*",$6:$6,0),1,COLUMN()-1-MATCH("*Frame*",$6:$6,0)))</f>
        <v>1</v>
      </c>
    </row>
    <row r="54" spans="1:19">
      <c r="A54" s="6">
        <f t="shared" si="2"/>
        <v>41676</v>
      </c>
      <c r="B54" s="24"/>
      <c r="C54" s="25"/>
      <c r="D54" s="7" t="s">
        <v>31</v>
      </c>
      <c r="E54" s="8"/>
      <c r="F54" s="8"/>
      <c r="G54" s="9">
        <f ca="1">SUM(OFFSET($A54,0,MATCH("*Population*",$6:$6,0),1,COLUMN()-1-MATCH("*Population*",$6:$6,0)))</f>
        <v>0</v>
      </c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9">
        <f ca="1">SUM(OFFSET($A54,0,MATCH("*Frame*",$6:$6,0),1,COLUMN()-1-MATCH("*Frame*",$6:$6,0)))</f>
        <v>0</v>
      </c>
    </row>
    <row r="55" spans="1:19">
      <c r="A55" s="6">
        <f t="shared" si="2"/>
        <v>41676</v>
      </c>
      <c r="B55" s="24"/>
      <c r="C55" s="25"/>
      <c r="D55" s="7" t="s">
        <v>32</v>
      </c>
      <c r="E55" s="8"/>
      <c r="F55" s="8"/>
      <c r="G55" s="9">
        <f ca="1">SUM(OFFSET($A55,0,MATCH("*Population*",$6:$6,0),1,COLUMN()-1-MATCH("*Population*",$6:$6,0)))</f>
        <v>0</v>
      </c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9">
        <f ca="1">SUM(OFFSET($A55,0,MATCH("*Frame*",$6:$6,0),1,COLUMN()-1-MATCH("*Frame*",$6:$6,0)))</f>
        <v>0</v>
      </c>
    </row>
    <row r="56" spans="1:19">
      <c r="A56" s="6">
        <f t="shared" si="2"/>
        <v>41676</v>
      </c>
      <c r="B56" s="24"/>
      <c r="C56" s="25"/>
      <c r="D56" s="7" t="s">
        <v>33</v>
      </c>
      <c r="E56" s="8">
        <v>5</v>
      </c>
      <c r="F56" s="8">
        <v>7</v>
      </c>
      <c r="G56" s="9">
        <f ca="1">SUM(OFFSET($A56,0,MATCH("*Population*",$6:$6,0),1,COLUMN()-1-MATCH("*Population*",$6:$6,0)))</f>
        <v>12</v>
      </c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9">
        <f ca="1">SUM(OFFSET($A56,0,MATCH("*Frame*",$6:$6,0),1,COLUMN()-1-MATCH("*Frame*",$6:$6,0)))</f>
        <v>0</v>
      </c>
    </row>
    <row r="57" spans="1:19">
      <c r="A57" s="6">
        <f t="shared" si="2"/>
        <v>41676</v>
      </c>
      <c r="B57" s="24"/>
      <c r="C57" s="25"/>
      <c r="D57" s="7" t="s">
        <v>34</v>
      </c>
      <c r="E57" s="8">
        <v>6</v>
      </c>
      <c r="F57" s="8">
        <v>3</v>
      </c>
      <c r="G57" s="9">
        <f ca="1">SUM(OFFSET($A57,0,MATCH("*Population*",$6:$6,0),1,COLUMN()-1-MATCH("*Population*",$6:$6,0)))</f>
        <v>9</v>
      </c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9">
        <f ca="1">SUM(OFFSET($A57,0,MATCH("*Frame*",$6:$6,0),1,COLUMN()-1-MATCH("*Frame*",$6:$6,0)))</f>
        <v>0</v>
      </c>
    </row>
    <row r="58" spans="1:19">
      <c r="A58" s="6">
        <f t="shared" si="2"/>
        <v>41676</v>
      </c>
      <c r="B58" s="24"/>
      <c r="C58" s="25"/>
      <c r="D58" s="7" t="s">
        <v>43</v>
      </c>
      <c r="E58" s="8"/>
      <c r="F58" s="8"/>
      <c r="G58" s="9">
        <f ca="1">SUM(OFFSET($A58,0,MATCH("*Population*",$6:$6,0),1,COLUMN()-1-MATCH("*Population*",$6:$6,0)))</f>
        <v>0</v>
      </c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9">
        <f ca="1">SUM(OFFSET($A58,0,MATCH("*Frame*",$6:$6,0),1,COLUMN()-1-MATCH("*Frame*",$6:$6,0)))</f>
        <v>0</v>
      </c>
    </row>
    <row r="59" spans="1:19">
      <c r="A59" s="6">
        <f t="shared" si="2"/>
        <v>41676</v>
      </c>
      <c r="B59" s="24"/>
      <c r="C59" s="25"/>
      <c r="D59" s="7" t="s">
        <v>36</v>
      </c>
      <c r="E59" s="8"/>
      <c r="F59" s="8"/>
      <c r="G59" s="9">
        <f ca="1">SUM(OFFSET($A59,0,MATCH("*Population*",$6:$6,0),1,COLUMN()-1-MATCH("*Population*",$6:$6,0)))</f>
        <v>0</v>
      </c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9">
        <f ca="1">SUM(OFFSET($A59,0,MATCH("*Frame*",$6:$6,0),1,COLUMN()-1-MATCH("*Frame*",$6:$6,0)))</f>
        <v>0</v>
      </c>
    </row>
    <row r="60" spans="1:19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0"/>
    </row>
    <row r="61" spans="1:19">
      <c r="A61" s="6">
        <v>41677</v>
      </c>
      <c r="B61" s="24" t="s">
        <v>18</v>
      </c>
      <c r="C61" s="25" t="s">
        <v>19</v>
      </c>
      <c r="D61" s="7" t="s">
        <v>20</v>
      </c>
      <c r="E61" s="8">
        <v>2</v>
      </c>
      <c r="F61" s="8">
        <v>0.125</v>
      </c>
      <c r="G61" s="9">
        <f ca="1">SUM(OFFSET($A61,0,MATCH("*Population*",$6:$6,0),1,COLUMN()-1-MATCH("*Population*",$6:$6,0)))</f>
        <v>2.125</v>
      </c>
      <c r="H61" s="8">
        <v>1.1666666666666701</v>
      </c>
      <c r="I61" s="8">
        <v>0.83333333333333304</v>
      </c>
      <c r="J61" s="8">
        <v>0.83333333333333304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9">
        <f ca="1">SUM(OFFSET($A61,0,MATCH("*Frame*",$6:$6,0),1,COLUMN()-1-MATCH("*Frame*",$6:$6,0)))</f>
        <v>2.8333333333333361</v>
      </c>
    </row>
    <row r="62" spans="1:19">
      <c r="A62" s="6">
        <f t="shared" ref="A62:A77" si="3">A61</f>
        <v>41677</v>
      </c>
      <c r="B62" s="24"/>
      <c r="C62" s="25"/>
      <c r="D62" s="7" t="s">
        <v>21</v>
      </c>
      <c r="E62" s="8">
        <v>3.6111111111111101E-2</v>
      </c>
      <c r="F62" s="8">
        <v>3.125E-2</v>
      </c>
      <c r="G62" s="9">
        <f ca="1">SUM(OFFSET($A62,0,MATCH("*Population*",$6:$6,0),1,COLUMN()-1-MATCH("*Population*",$6:$6,0)))</f>
        <v>6.7361111111111094E-2</v>
      </c>
      <c r="H62" s="8">
        <v>0.29166666666666702</v>
      </c>
      <c r="I62" s="8">
        <v>0.20833333333333301</v>
      </c>
      <c r="J62" s="8">
        <v>0.20833333333333301</v>
      </c>
      <c r="K62" s="8"/>
      <c r="L62" s="8"/>
      <c r="M62" s="8"/>
      <c r="N62" s="8"/>
      <c r="O62" s="8"/>
      <c r="P62" s="8"/>
      <c r="Q62" s="8"/>
      <c r="R62" s="8"/>
      <c r="S62" s="9">
        <f ca="1">SUM(OFFSET($A62,0,MATCH("*Frame*",$6:$6,0),1,COLUMN()-1-MATCH("*Frame*",$6:$6,0)))</f>
        <v>0.70833333333333304</v>
      </c>
    </row>
    <row r="63" spans="1:19">
      <c r="A63" s="6">
        <f t="shared" si="3"/>
        <v>41677</v>
      </c>
      <c r="B63" s="24"/>
      <c r="C63" s="25"/>
      <c r="D63" s="7" t="s">
        <v>22</v>
      </c>
      <c r="E63" s="8">
        <v>1</v>
      </c>
      <c r="F63" s="8">
        <v>5</v>
      </c>
      <c r="G63" s="9">
        <f ca="1">SUM(OFFSET($A63,0,MATCH("*Population*",$6:$6,0),1,COLUMN()-1-MATCH("*Population*",$6:$6,0)))</f>
        <v>6</v>
      </c>
      <c r="H63" s="8">
        <v>5</v>
      </c>
      <c r="I63" s="8">
        <v>7</v>
      </c>
      <c r="J63" s="8">
        <v>7</v>
      </c>
      <c r="K63" s="8">
        <v>1</v>
      </c>
      <c r="L63" s="8"/>
      <c r="M63" s="8"/>
      <c r="N63" s="8"/>
      <c r="O63" s="8"/>
      <c r="P63" s="8"/>
      <c r="Q63" s="8"/>
      <c r="R63" s="8"/>
      <c r="S63" s="9">
        <f ca="1">SUM(OFFSET($A63,0,MATCH("*Frame*",$6:$6,0),1,COLUMN()-1-MATCH("*Frame*",$6:$6,0)))</f>
        <v>20</v>
      </c>
    </row>
    <row r="64" spans="1:19">
      <c r="A64" s="6">
        <f t="shared" si="3"/>
        <v>41677</v>
      </c>
      <c r="B64" s="24"/>
      <c r="C64" s="25"/>
      <c r="D64" s="7" t="s">
        <v>23</v>
      </c>
      <c r="E64" s="8">
        <v>26</v>
      </c>
      <c r="F64" s="8">
        <v>4</v>
      </c>
      <c r="G64" s="9">
        <f ca="1">SUM(OFFSET($A64,0,MATCH("*Population*",$6:$6,0),1,COLUMN()-1-MATCH("*Population*",$6:$6,0)))</f>
        <v>30</v>
      </c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9">
        <f ca="1">SUM(OFFSET($A64,0,MATCH("*Frame*",$6:$6,0),1,COLUMN()-1-MATCH("*Frame*",$6:$6,0)))</f>
        <v>0</v>
      </c>
    </row>
    <row r="65" spans="1:19">
      <c r="A65" s="6">
        <f t="shared" si="3"/>
        <v>41677</v>
      </c>
      <c r="B65" s="24"/>
      <c r="C65" s="25"/>
      <c r="D65" s="7" t="s">
        <v>24</v>
      </c>
      <c r="E65" s="8">
        <v>-0.85555555555555596</v>
      </c>
      <c r="F65" s="8">
        <v>-4.875</v>
      </c>
      <c r="G65" s="9">
        <f ca="1">SUM(OFFSET($A65,0,MATCH("*Population*",$6:$6,0),1,COLUMN()-1-MATCH("*Population*",$6:$6,0)))</f>
        <v>-5.7305555555555561</v>
      </c>
      <c r="H65" s="8">
        <v>-3.8333333333333299</v>
      </c>
      <c r="I65" s="8">
        <v>-6.1666666666666696</v>
      </c>
      <c r="J65" s="8">
        <v>-6.1666666666666696</v>
      </c>
      <c r="K65" s="8">
        <v>-1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9">
        <f ca="1">SUM(OFFSET($A65,0,MATCH("*Frame*",$6:$6,0),1,COLUMN()-1-MATCH("*Frame*",$6:$6,0)))</f>
        <v>-17.166666666666671</v>
      </c>
    </row>
    <row r="66" spans="1:19">
      <c r="A66" s="6">
        <f t="shared" si="3"/>
        <v>41677</v>
      </c>
      <c r="B66" s="24"/>
      <c r="C66" s="25"/>
      <c r="D66" s="7" t="s">
        <v>25</v>
      </c>
      <c r="E66" s="8">
        <v>8.0769230769230802</v>
      </c>
      <c r="F66" s="8">
        <v>46.6666666666667</v>
      </c>
      <c r="G66" s="9">
        <f ca="1">SUM(OFFSET($A66,0,MATCH("*Population*",$6:$6,0),1,COLUMN()-1-MATCH("*Population*",$6:$6,0)))</f>
        <v>54.74358974358978</v>
      </c>
      <c r="H66" s="8">
        <v>5</v>
      </c>
      <c r="I66" s="8">
        <v>9.8000000000000007</v>
      </c>
      <c r="J66" s="8">
        <v>9.8000000000000007</v>
      </c>
      <c r="K66" s="8" t="s">
        <v>26</v>
      </c>
      <c r="L66" s="8" t="s">
        <v>26</v>
      </c>
      <c r="M66" s="8" t="s">
        <v>26</v>
      </c>
      <c r="N66" s="8" t="s">
        <v>26</v>
      </c>
      <c r="O66" s="8" t="s">
        <v>26</v>
      </c>
      <c r="P66" s="8" t="s">
        <v>26</v>
      </c>
      <c r="Q66" s="8" t="s">
        <v>26</v>
      </c>
      <c r="R66" s="8" t="s">
        <v>26</v>
      </c>
      <c r="S66" s="9">
        <f ca="1">SUM(OFFSET($A66,0,MATCH("*Frame*",$6:$6,0),1,COLUMN()-1-MATCH("*Frame*",$6:$6,0)))</f>
        <v>24.6</v>
      </c>
    </row>
    <row r="67" spans="1:19">
      <c r="A67" s="6">
        <f t="shared" si="3"/>
        <v>41677</v>
      </c>
      <c r="B67" s="24"/>
      <c r="C67" s="25"/>
      <c r="D67" s="7" t="s">
        <v>16</v>
      </c>
      <c r="E67" s="8"/>
      <c r="F67" s="8"/>
      <c r="G67" s="9">
        <f ca="1">SUM(OFFSET($A67,0,MATCH("*Population*",$6:$6,0),1,COLUMN()-1-MATCH("*Population*",$6:$6,0)))</f>
        <v>0</v>
      </c>
      <c r="H67" s="8"/>
      <c r="I67" s="8"/>
      <c r="J67" s="8"/>
      <c r="K67" s="8"/>
      <c r="L67" s="8"/>
      <c r="M67" s="8">
        <v>1</v>
      </c>
      <c r="N67" s="8"/>
      <c r="O67" s="8"/>
      <c r="P67" s="8"/>
      <c r="Q67" s="8"/>
      <c r="R67" s="8"/>
      <c r="S67" s="9">
        <f ca="1">SUM(OFFSET($A67,0,MATCH("*Frame*",$6:$6,0),1,COLUMN()-1-MATCH("*Frame*",$6:$6,0)))</f>
        <v>1</v>
      </c>
    </row>
    <row r="68" spans="1:19">
      <c r="A68" s="6">
        <f t="shared" si="3"/>
        <v>41677</v>
      </c>
      <c r="B68" s="24"/>
      <c r="C68" s="25"/>
      <c r="D68" s="7" t="s">
        <v>27</v>
      </c>
      <c r="E68" s="8">
        <v>20</v>
      </c>
      <c r="F68" s="8">
        <v>73</v>
      </c>
      <c r="G68" s="9">
        <f ca="1">SUM(OFFSET($A68,0,MATCH("*Population*",$6:$6,0),1,COLUMN()-1-MATCH("*Population*",$6:$6,0)))</f>
        <v>93</v>
      </c>
      <c r="H68" s="8">
        <v>0</v>
      </c>
      <c r="I68" s="8">
        <v>0</v>
      </c>
      <c r="J68" s="8">
        <v>0</v>
      </c>
      <c r="K68" s="8"/>
      <c r="L68" s="8"/>
      <c r="M68" s="8"/>
      <c r="N68" s="8"/>
      <c r="O68" s="8"/>
      <c r="P68" s="8"/>
      <c r="Q68" s="8"/>
      <c r="R68" s="8"/>
      <c r="S68" s="9">
        <f ca="1">SUM(OFFSET($A68,0,MATCH("*Frame*",$6:$6,0),1,COLUMN()-1-MATCH("*Frame*",$6:$6,0)))</f>
        <v>0</v>
      </c>
    </row>
    <row r="69" spans="1:19">
      <c r="A69" s="6">
        <f t="shared" si="3"/>
        <v>41677</v>
      </c>
      <c r="B69" s="24"/>
      <c r="C69" s="25" t="s">
        <v>28</v>
      </c>
      <c r="D69" s="7" t="s">
        <v>29</v>
      </c>
      <c r="E69" s="8">
        <v>3</v>
      </c>
      <c r="F69" s="8">
        <v>2</v>
      </c>
      <c r="G69" s="9">
        <f ca="1">SUM(OFFSET($A69,0,MATCH("*Population*",$6:$6,0),1,COLUMN()-1-MATCH("*Population*",$6:$6,0)))</f>
        <v>5</v>
      </c>
      <c r="H69" s="8"/>
      <c r="I69" s="8"/>
      <c r="J69" s="8"/>
      <c r="K69" s="8"/>
      <c r="L69" s="8"/>
      <c r="M69" s="8"/>
      <c r="N69" s="8"/>
      <c r="O69" s="8"/>
      <c r="P69" s="8">
        <v>1</v>
      </c>
      <c r="Q69" s="8"/>
      <c r="R69" s="8"/>
      <c r="S69" s="9">
        <f ca="1">SUM(OFFSET($A69,0,MATCH("*Frame*",$6:$6,0),1,COLUMN()-1-MATCH("*Frame*",$6:$6,0)))</f>
        <v>1</v>
      </c>
    </row>
    <row r="70" spans="1:19">
      <c r="A70" s="6">
        <f t="shared" si="3"/>
        <v>41677</v>
      </c>
      <c r="B70" s="24"/>
      <c r="C70" s="25"/>
      <c r="D70" s="7" t="s">
        <v>41</v>
      </c>
      <c r="E70" s="8"/>
      <c r="F70" s="8"/>
      <c r="G70" s="9">
        <f ca="1">SUM(OFFSET($A70,0,MATCH("*Population*",$6:$6,0),1,COLUMN()-1-MATCH("*Population*",$6:$6,0)))</f>
        <v>0</v>
      </c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9">
        <f ca="1">SUM(OFFSET($A70,0,MATCH("*Frame*",$6:$6,0),1,COLUMN()-1-MATCH("*Frame*",$6:$6,0)))</f>
        <v>0</v>
      </c>
    </row>
    <row r="71" spans="1:19">
      <c r="A71" s="6">
        <f t="shared" si="3"/>
        <v>41677</v>
      </c>
      <c r="B71" s="24"/>
      <c r="C71" s="25"/>
      <c r="D71" s="7" t="s">
        <v>30</v>
      </c>
      <c r="E71" s="8"/>
      <c r="F71" s="8"/>
      <c r="G71" s="9">
        <f ca="1">SUM(OFFSET($A71,0,MATCH("*Population*",$6:$6,0),1,COLUMN()-1-MATCH("*Population*",$6:$6,0)))</f>
        <v>0</v>
      </c>
      <c r="H71" s="8"/>
      <c r="I71" s="8"/>
      <c r="J71" s="8"/>
      <c r="K71" s="8"/>
      <c r="L71" s="8">
        <v>1</v>
      </c>
      <c r="M71" s="8"/>
      <c r="N71" s="8"/>
      <c r="O71" s="8"/>
      <c r="P71" s="8"/>
      <c r="Q71" s="8"/>
      <c r="R71" s="8"/>
      <c r="S71" s="9">
        <f ca="1">SUM(OFFSET($A71,0,MATCH("*Frame*",$6:$6,0),1,COLUMN()-1-MATCH("*Frame*",$6:$6,0)))</f>
        <v>1</v>
      </c>
    </row>
    <row r="72" spans="1:19">
      <c r="A72" s="6">
        <f t="shared" si="3"/>
        <v>41677</v>
      </c>
      <c r="B72" s="24"/>
      <c r="C72" s="25"/>
      <c r="D72" s="7" t="s">
        <v>31</v>
      </c>
      <c r="E72" s="8"/>
      <c r="F72" s="8"/>
      <c r="G72" s="9">
        <f ca="1">SUM(OFFSET($A72,0,MATCH("*Population*",$6:$6,0),1,COLUMN()-1-MATCH("*Population*",$6:$6,0)))</f>
        <v>0</v>
      </c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9">
        <f ca="1">SUM(OFFSET($A72,0,MATCH("*Frame*",$6:$6,0),1,COLUMN()-1-MATCH("*Frame*",$6:$6,0)))</f>
        <v>0</v>
      </c>
    </row>
    <row r="73" spans="1:19">
      <c r="A73" s="6">
        <f t="shared" si="3"/>
        <v>41677</v>
      </c>
      <c r="B73" s="24"/>
      <c r="C73" s="25"/>
      <c r="D73" s="7" t="s">
        <v>32</v>
      </c>
      <c r="E73" s="8"/>
      <c r="F73" s="8"/>
      <c r="G73" s="9">
        <f ca="1">SUM(OFFSET($A73,0,MATCH("*Population*",$6:$6,0),1,COLUMN()-1-MATCH("*Population*",$6:$6,0)))</f>
        <v>0</v>
      </c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9">
        <f ca="1">SUM(OFFSET($A73,0,MATCH("*Frame*",$6:$6,0),1,COLUMN()-1-MATCH("*Frame*",$6:$6,0)))</f>
        <v>0</v>
      </c>
    </row>
    <row r="74" spans="1:19">
      <c r="A74" s="6">
        <f t="shared" si="3"/>
        <v>41677</v>
      </c>
      <c r="B74" s="24"/>
      <c r="C74" s="25"/>
      <c r="D74" s="7" t="s">
        <v>33</v>
      </c>
      <c r="E74" s="8">
        <v>5</v>
      </c>
      <c r="F74" s="8">
        <v>7</v>
      </c>
      <c r="G74" s="9">
        <f ca="1">SUM(OFFSET($A74,0,MATCH("*Population*",$6:$6,0),1,COLUMN()-1-MATCH("*Population*",$6:$6,0)))</f>
        <v>12</v>
      </c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9">
        <f ca="1">SUM(OFFSET($A74,0,MATCH("*Frame*",$6:$6,0),1,COLUMN()-1-MATCH("*Frame*",$6:$6,0)))</f>
        <v>0</v>
      </c>
    </row>
    <row r="75" spans="1:19">
      <c r="A75" s="6">
        <f t="shared" si="3"/>
        <v>41677</v>
      </c>
      <c r="B75" s="24"/>
      <c r="C75" s="25"/>
      <c r="D75" s="7" t="s">
        <v>34</v>
      </c>
      <c r="E75" s="8">
        <v>6</v>
      </c>
      <c r="F75" s="8">
        <v>3</v>
      </c>
      <c r="G75" s="9">
        <f ca="1">SUM(OFFSET($A75,0,MATCH("*Population*",$6:$6,0),1,COLUMN()-1-MATCH("*Population*",$6:$6,0)))</f>
        <v>9</v>
      </c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9">
        <f ca="1">SUM(OFFSET($A75,0,MATCH("*Frame*",$6:$6,0),1,COLUMN()-1-MATCH("*Frame*",$6:$6,0)))</f>
        <v>0</v>
      </c>
    </row>
    <row r="76" spans="1:19">
      <c r="A76" s="6">
        <f t="shared" si="3"/>
        <v>41677</v>
      </c>
      <c r="B76" s="24"/>
      <c r="C76" s="25"/>
      <c r="D76" s="7" t="s">
        <v>44</v>
      </c>
      <c r="E76" s="8"/>
      <c r="F76" s="8"/>
      <c r="G76" s="9">
        <f ca="1">SUM(OFFSET($A76,0,MATCH("*Population*",$6:$6,0),1,COLUMN()-1-MATCH("*Population*",$6:$6,0)))</f>
        <v>0</v>
      </c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9">
        <f ca="1">SUM(OFFSET($A76,0,MATCH("*Frame*",$6:$6,0),1,COLUMN()-1-MATCH("*Frame*",$6:$6,0)))</f>
        <v>0</v>
      </c>
    </row>
    <row r="77" spans="1:19">
      <c r="A77" s="6">
        <f t="shared" si="3"/>
        <v>41677</v>
      </c>
      <c r="B77" s="24"/>
      <c r="C77" s="25"/>
      <c r="D77" s="7" t="s">
        <v>36</v>
      </c>
      <c r="E77" s="8"/>
      <c r="F77" s="8"/>
      <c r="G77" s="9">
        <f ca="1">SUM(OFFSET($A77,0,MATCH("*Population*",$6:$6,0),1,COLUMN()-1-MATCH("*Population*",$6:$6,0)))</f>
        <v>0</v>
      </c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9">
        <f ca="1">SUM(OFFSET($A77,0,MATCH("*Frame*",$6:$6,0),1,COLUMN()-1-MATCH("*Frame*",$6:$6,0)))</f>
        <v>0</v>
      </c>
    </row>
    <row r="78" spans="1:19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0"/>
    </row>
  </sheetData>
  <sheetProtection selectLockedCells="1" selectUnlockedCells="1"/>
  <mergeCells count="13">
    <mergeCell ref="B43:B59"/>
    <mergeCell ref="C43:C50"/>
    <mergeCell ref="C51:C59"/>
    <mergeCell ref="B61:B77"/>
    <mergeCell ref="C61:C68"/>
    <mergeCell ref="C69:C77"/>
    <mergeCell ref="F2:M2"/>
    <mergeCell ref="B7:B23"/>
    <mergeCell ref="C7:C14"/>
    <mergeCell ref="C15:C23"/>
    <mergeCell ref="B25:B41"/>
    <mergeCell ref="C25:C32"/>
    <mergeCell ref="C33:C4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O27"/>
  <sheetViews>
    <sheetView topLeftCell="A3" workbookViewId="0">
      <selection activeCell="A26" sqref="A26"/>
    </sheetView>
  </sheetViews>
  <sheetFormatPr defaultColWidth="11.42578125" defaultRowHeight="12.75"/>
  <cols>
    <col min="1" max="1" width="14.7109375" customWidth="1"/>
    <col min="2" max="3" width="9.42578125" customWidth="1"/>
    <col min="4" max="4" width="9.28515625" customWidth="1"/>
    <col min="5" max="5" width="8.140625" customWidth="1"/>
    <col min="7" max="7" width="12.140625" customWidth="1"/>
    <col min="8" max="8" width="8.7109375" customWidth="1"/>
    <col min="9" max="9" width="9.140625" customWidth="1"/>
    <col min="10" max="10" width="12.140625" customWidth="1"/>
    <col min="11" max="11" width="12.42578125" customWidth="1"/>
    <col min="12" max="12" width="9.28515625" customWidth="1"/>
    <col min="13" max="13" width="9.140625" customWidth="1"/>
    <col min="14" max="14" width="9.85546875" customWidth="1"/>
    <col min="15" max="15" width="12.28515625" customWidth="1"/>
  </cols>
  <sheetData>
    <row r="2" spans="1:15">
      <c r="F2" s="13" t="s">
        <v>0</v>
      </c>
      <c r="G2" s="13"/>
    </row>
    <row r="4" spans="1:15">
      <c r="A4" s="14" t="s">
        <v>37</v>
      </c>
      <c r="B4" s="16">
        <v>41671</v>
      </c>
      <c r="C4" s="14" t="s">
        <v>38</v>
      </c>
      <c r="D4" s="15">
        <v>42003</v>
      </c>
    </row>
    <row r="8" spans="1:15" ht="13.5" thickBot="1">
      <c r="E8" s="14" t="s">
        <v>39</v>
      </c>
    </row>
    <row r="9" spans="1:15" ht="35.25" customHeight="1" thickBot="1">
      <c r="A9" s="19" t="str">
        <f ca="1">OFFSET(Saisie!$D$7,COLUMN()-2,0)</f>
        <v>Population</v>
      </c>
      <c r="B9" s="20" t="str">
        <f ca="1">OFFSET(Saisie!$D$7,COLUMN()-2,0)</f>
        <v>Bernouilli</v>
      </c>
      <c r="C9" s="20" t="str">
        <f ca="1">OFFSET(Saisie!$D$7,COLUMN()-2,0)</f>
        <v>Binomiale</v>
      </c>
      <c r="D9" s="20" t="str">
        <f ca="1">OFFSET(Saisie!$D$7,COLUMN()-2,0)</f>
        <v>Binomiale Négative</v>
      </c>
      <c r="E9" s="20" t="str">
        <f ca="1">OFFSET(Saisie!$D$7,COLUMN()-2,0)</f>
        <v>Poisson</v>
      </c>
      <c r="F9" s="20" t="str">
        <f ca="1">OFFSET(Saisie!$D$7,COLUMN()-2,0)</f>
        <v>Géométrique</v>
      </c>
      <c r="G9" s="20" t="str">
        <f ca="1">OFFSET(Saisie!$D$7,COLUMN()-2,0)</f>
        <v>Hyper Géométrique</v>
      </c>
      <c r="H9" s="20" t="str">
        <f ca="1">OFFSET(Saisie!$D$7,COLUMN()-2,0)</f>
        <v>Gamma</v>
      </c>
      <c r="I9" s="20" t="str">
        <f ca="1">OFFSET(Saisie!$D$7,COLUMN()-2,0)</f>
        <v>Normale</v>
      </c>
      <c r="J9" s="21" t="str">
        <f ca="1">OFFSET(Saisie!$D$7,COLUMN()-2,0)</f>
        <v>Suite Arithmétique</v>
      </c>
      <c r="K9" s="21" t="str">
        <f ca="1">OFFSET(Saisie!$D$7,COLUMN()-2,0)</f>
        <v>Suite Géométrique</v>
      </c>
      <c r="L9" s="21" t="str">
        <f ca="1">OFFSET(Saisie!$D$7,COLUMN()-2,0)</f>
        <v>Suite de Cauchy</v>
      </c>
      <c r="M9" s="21" t="str">
        <f ca="1">OFFSET(Saisie!$D$7,COLUMN()-2,0)</f>
        <v>Nombre A</v>
      </c>
      <c r="N9" s="21" t="str">
        <f ca="1">OFFSET(Saisie!$D$7,COLUMN()-2,0)</f>
        <v>Nombre B</v>
      </c>
      <c r="O9" s="22" t="str">
        <f ca="1">OFFSET(Saisie!$D$7,COLUMN()-2,0)</f>
        <v>Moyenne Expansion univers</v>
      </c>
    </row>
    <row r="10" spans="1:15">
      <c r="A10" s="17" t="str">
        <f ca="1">IF(ISBLANK(OFFSET(Saisie!$D$6,0,ROW()-9)),"",OFFSET(Saisie!$D$6,0,ROW()-9))</f>
        <v>Blaise</v>
      </c>
      <c r="B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0.1444444444444444</v>
      </c>
      <c r="C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4</v>
      </c>
      <c r="D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80</v>
      </c>
      <c r="E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-3.4222222222222238</v>
      </c>
      <c r="F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32.307692307692321</v>
      </c>
      <c r="G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123</v>
      </c>
      <c r="I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12</v>
      </c>
      <c r="J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20</v>
      </c>
      <c r="O10" s="18">
        <f ca="1">IF($A10="","",SUMIFS(OFFSET(Saisie!$D$7,0,ROW()-9)  :   OFFSET(Saisie!$D$4946,0,ROW()-9),    Saisie!$D$7:'Saisie'!$D$4946,    INDIRECT("Saisie!$D$"&amp; COLUMN()+6),     Saisie!$A$7:'Saisie'!$A$4946,"&gt;="&amp;$B$4,Saisie!$A$7:'Saisie'!$A$4946,"&lt;="&amp;$D$4))</f>
        <v>24</v>
      </c>
    </row>
    <row r="11" spans="1:15">
      <c r="A11" s="17" t="str">
        <f ca="1">IF(ISBLANK(OFFSET(Saisie!$D$6,0,ROW()-9)),"",OFFSET(Saisie!$D$6,0,ROW()-9))</f>
        <v>Pascal</v>
      </c>
      <c r="B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0.125</v>
      </c>
      <c r="C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20</v>
      </c>
      <c r="D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16</v>
      </c>
      <c r="E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-19.5</v>
      </c>
      <c r="F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186.00000000000011</v>
      </c>
      <c r="G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150.6666666666666</v>
      </c>
      <c r="I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8</v>
      </c>
      <c r="J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28</v>
      </c>
      <c r="O11" s="18">
        <f ca="1">IF($A11="","",SUMIFS(OFFSET(Saisie!$D$7,0,ROW()-9)  :   OFFSET(Saisie!$D$4946,0,ROW()-9),    Saisie!$D$7:'Saisie'!$D$4946,    INDIRECT("Saisie!$D$"&amp; COLUMN()+6),     Saisie!$A$7:'Saisie'!$A$4946,"&gt;="&amp;$B$4,Saisie!$A$7:'Saisie'!$A$4946,"&lt;="&amp;$D$4))</f>
        <v>12</v>
      </c>
    </row>
    <row r="12" spans="1:15">
      <c r="A12" s="17" t="str">
        <f ca="1">IF(ISBLANK(OFFSET(Saisie!$D$6,0,ROW()-9)),"",OFFSET(Saisie!$D$6,0,ROW()-9))</f>
        <v xml:space="preserve">
 Total Frame</v>
      </c>
      <c r="B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0.26944444444444438</v>
      </c>
      <c r="C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24</v>
      </c>
      <c r="D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96</v>
      </c>
      <c r="E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-22.922222222222224</v>
      </c>
      <c r="F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218.30769230769243</v>
      </c>
      <c r="G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273.66666666666663</v>
      </c>
      <c r="I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20</v>
      </c>
      <c r="J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48</v>
      </c>
      <c r="O12" s="18">
        <f ca="1">IF($A12="","",SUMIFS(OFFSET(Saisie!$D$7,0,ROW()-9)  :   OFFSET(Saisie!$D$4946,0,ROW()-9),    Saisie!$D$7:'Saisie'!$D$4946,    INDIRECT("Saisie!$D$"&amp; COLUMN()+6),     Saisie!$A$7:'Saisie'!$A$4946,"&gt;="&amp;$B$4,Saisie!$A$7:'Saisie'!$A$4946,"&lt;="&amp;$D$4))</f>
        <v>36</v>
      </c>
    </row>
    <row r="13" spans="1:15">
      <c r="A13" s="17" t="str">
        <f ca="1">IF(ISBLANK(OFFSET(Saisie!$D$6,0,ROW()-9)),"",OFFSET(Saisie!$D$6,0,ROW()-9))</f>
        <v>Edwin</v>
      </c>
      <c r="B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1.1666666666666681</v>
      </c>
      <c r="C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20</v>
      </c>
      <c r="D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-15.33333333333332</v>
      </c>
      <c r="F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20</v>
      </c>
      <c r="G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10</v>
      </c>
      <c r="I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J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13" s="18">
        <f ca="1">IF($A13="","",SUMIFS(OFFSET(Saisie!$D$7,0,ROW()-9)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14" spans="1:15">
      <c r="A14" s="17" t="str">
        <f ca="1">IF(ISBLANK(OFFSET(Saisie!$D$6,0,ROW()-9)),"",OFFSET(Saisie!$D$6,0,ROW()-9))</f>
        <v>Powell</v>
      </c>
      <c r="B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0.83333333333333204</v>
      </c>
      <c r="C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28</v>
      </c>
      <c r="D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-24.666666666666679</v>
      </c>
      <c r="F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39.200000000000003</v>
      </c>
      <c r="G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I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J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14" s="18">
        <f ca="1">IF($A14="","",SUMIFS(OFFSET(Saisie!$D$7,0,ROW()-9)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15" spans="1:15">
      <c r="A15" s="17" t="str">
        <f ca="1">IF(ISBLANK(OFFSET(Saisie!$D$6,0,ROW()-9)),"",OFFSET(Saisie!$D$6,0,ROW()-9))</f>
        <v>Poe</v>
      </c>
      <c r="B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0.83333333333333204</v>
      </c>
      <c r="C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28</v>
      </c>
      <c r="D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-24.666666666666679</v>
      </c>
      <c r="F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39.200000000000003</v>
      </c>
      <c r="G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I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J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15" s="18">
        <f ca="1">IF($A15="","",SUMIFS(OFFSET(Saisie!$D$7,0,ROW()-9)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16" spans="1:15">
      <c r="A16" s="17" t="str">
        <f ca="1">IF(ISBLANK(OFFSET(Saisie!$D$6,0,ROW()-9)),"",OFFSET(Saisie!$D$6,0,ROW()-9))</f>
        <v>Hubble</v>
      </c>
      <c r="B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C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4</v>
      </c>
      <c r="D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-4</v>
      </c>
      <c r="F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G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I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J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17</v>
      </c>
      <c r="M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16" s="18">
        <f ca="1">IF($A16="","",SUMIFS(OFFSET(Saisie!$D$7,0,ROW()-9)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17" spans="1:15">
      <c r="A17" s="17" t="str">
        <f ca="1">IF(ISBLANK(OFFSET(Saisie!$D$6,0,ROW()-9)),"",OFFSET(Saisie!$D$6,0,ROW()-9))</f>
        <v>Albert</v>
      </c>
      <c r="B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C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D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F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G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I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J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4</v>
      </c>
      <c r="L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17" s="18">
        <f ca="1">IF($A17="","",SUMIFS(OFFSET(Saisie!$D$7,0,ROW()-9)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18" spans="1:15">
      <c r="A18" s="17" t="str">
        <f ca="1">IF(ISBLANK(OFFSET(Saisie!$D$6,0,ROW()-9)),"",OFFSET(Saisie!$D$6,0,ROW()-9))</f>
        <v>Einstein</v>
      </c>
      <c r="B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C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D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6</v>
      </c>
      <c r="F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G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4</v>
      </c>
      <c r="H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I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J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18" s="18">
        <f ca="1">IF($A18="","",SUMIFS(OFFSET(Saisie!$D$7,0,ROW()-9)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19" spans="1:15">
      <c r="A19" s="17" t="str">
        <f ca="1">IF(ISBLANK(OFFSET(Saisie!$D$6,0,ROW()-9)),"",OFFSET(Saisie!$D$6,0,ROW()-9))</f>
        <v>Max</v>
      </c>
      <c r="B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C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D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F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G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I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J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19" s="18">
        <f ca="1">IF($A19="","",SUMIFS(OFFSET(Saisie!$D$7,0,ROW()-9)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20" spans="1:15">
      <c r="A20" s="17" t="str">
        <f ca="1">IF(ISBLANK(OFFSET(Saisie!$D$6,0,ROW()-9)),"",OFFSET(Saisie!$D$6,0,ROW()-9))</f>
        <v>Planck</v>
      </c>
      <c r="B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C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D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7</v>
      </c>
      <c r="F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G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I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J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20" s="18">
        <f ca="1">IF($A20="","",SUMIFS(OFFSET(Saisie!$D$7,0,ROW()-9)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21" spans="1:15">
      <c r="A21" s="17" t="str">
        <f ca="1">IF(ISBLANK(OFFSET(Saisie!$D$6,0,ROW()-9)),"",OFFSET(Saisie!$D$6,0,ROW()-9))</f>
        <v>Alpha</v>
      </c>
      <c r="B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C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D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F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G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I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4</v>
      </c>
      <c r="J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21" s="18">
        <f ca="1">IF($A21="","",SUMIFS(OFFSET(Saisie!$D$7,0,ROW()-9)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22" spans="1:15">
      <c r="A22" s="17" t="str">
        <f ca="1">IF(ISBLANK(OFFSET(Saisie!$D$6,0,ROW()-9)),"",OFFSET(Saisie!$D$6,0,ROW()-9))</f>
        <v>Bêta</v>
      </c>
      <c r="B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C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D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F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G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I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J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22" s="18">
        <f ca="1">IF($A22="","",SUMIFS(OFFSET(Saisie!$D$7,0,ROW()-9)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23" spans="1:15">
      <c r="A23" s="17" t="str">
        <f ca="1">IF(ISBLANK(OFFSET(Saisie!$D$6,0,ROW()-9)),"",OFFSET(Saisie!$D$6,0,ROW()-9))</f>
        <v>Gamma</v>
      </c>
      <c r="B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C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D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4</v>
      </c>
      <c r="F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G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H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I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J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L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M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23" s="18">
        <f ca="1">IF($A23="","",SUMIFS(OFFSET(Saisie!$D$7,0,ROW()-9)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24" spans="1:15">
      <c r="A24" s="17" t="str">
        <f ca="1">IF(ISBLANK(OFFSET(Saisie!$D$6,0,ROW()-9)),"",OFFSET(Saisie!$D$6,0,ROW()-9))</f>
        <v>Total Second</v>
      </c>
      <c r="B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2.8333333333333321</v>
      </c>
      <c r="C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80</v>
      </c>
      <c r="D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E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-51.666666666666686</v>
      </c>
      <c r="F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98.4</v>
      </c>
      <c r="G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4</v>
      </c>
      <c r="H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10</v>
      </c>
      <c r="I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4</v>
      </c>
      <c r="J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K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4</v>
      </c>
      <c r="L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17</v>
      </c>
      <c r="M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N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  <c r="O24" s="18">
        <f ca="1">IF($A24="","",SUMIFS(OFFSET(Saisie!$D$7,0,ROW()-9)  :   OFFSET(Saisie!$D$4946,0,ROW()-9),    Saisie!$D$7:'Saisie'!$D$4946,    INDIRECT("Saisie!$D$"&amp; COLUMN()+6),     Saisie!$A$7:'Saisie'!$A$4946,"&gt;="&amp;$B$4,Saisie!$A$7:'Saisie'!$A$4946,"&lt;="&amp;$D$4))</f>
        <v>0</v>
      </c>
    </row>
    <row r="25" spans="1:15">
      <c r="A25" s="17" t="str">
        <f ca="1">IF(ISBLANK(OFFSET(Saisie!$D$6,0,ROW()-9)),"",OFFSET(Saisie!$D$6,0,ROW()-9))</f>
        <v/>
      </c>
      <c r="B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C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D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E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F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G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H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I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J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K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L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M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N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O25" s="18" t="str">
        <f ca="1">IF($A25="","",SUMIFS(OFFSET(Saisie!$D$7,0,ROW()-9)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</row>
    <row r="26" spans="1:15">
      <c r="A26" s="17" t="str">
        <f ca="1">IF(ISBLANK(OFFSET(Saisie!$D$6,0,ROW()-9)),"",OFFSET(Saisie!$D$6,0,ROW()-9))</f>
        <v/>
      </c>
      <c r="B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C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D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E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F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G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H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I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J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K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L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M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N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O26" s="18" t="str">
        <f ca="1">IF($A26="","",SUMIFS(OFFSET(Saisie!$D$7,0,ROW()-9)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</row>
    <row r="27" spans="1:15">
      <c r="A27" s="17" t="str">
        <f ca="1">IF(ISBLANK(OFFSET(Saisie!$D$6,0,ROW()-9)),"",OFFSET(Saisie!$D$6,0,ROW()-9))</f>
        <v/>
      </c>
      <c r="B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C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D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E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F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G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H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I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J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K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L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M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N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  <c r="O27" s="18" t="str">
        <f ca="1">IF($A27="","",SUMIFS(OFFSET(Saisie!$D$7,0,ROW()-9)  :   OFFSET(Saisie!$D$4946,0,ROW()-9),    Saisie!$D$7:'Saisie'!$D$4946,    INDIRECT("Saisie!$D$"&amp; COLUMN()+6),     Saisie!$A$7:'Saisie'!$A$4946,"&gt;="&amp;$B$4,Saisie!$A$7:'Saisie'!$A$4946,"&lt;="&amp;$D$4))</f>
        <v/>
      </c>
    </row>
  </sheetData>
  <sheetProtection selectLockedCells="1" selectUnlockedCells="1"/>
  <conditionalFormatting sqref="A10:O27">
    <cfRule type="expression" dxfId="0" priority="1" stopIfTrue="1">
      <formula>SEARCH("*total*",$A10 )&lt;&gt;0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Saisie</vt:lpstr>
      <vt:lpstr>TB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2014-12-09T23:09:27Z</dcterms:created>
  <dcterms:modified xsi:type="dcterms:W3CDTF">2014-12-10T10:49:14Z</dcterms:modified>
</cp:coreProperties>
</file>