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8000"/>
  </bookViews>
  <sheets>
    <sheet name="Feuil1" sheetId="1" r:id="rId1"/>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5" i="1" l="1"/>
  <c r="N15" i="1" s="1"/>
  <c r="M14" i="1" a="1"/>
  <c r="M14" i="1" s="1"/>
  <c r="O14" i="1" s="1"/>
  <c r="M15" i="1" a="1"/>
  <c r="M15" i="1" s="1"/>
  <c r="O15" i="1" s="1"/>
  <c r="M16" i="1" a="1"/>
  <c r="M16" i="1" s="1"/>
  <c r="L16" i="1" s="1"/>
  <c r="N16" i="1" s="1"/>
  <c r="M17" i="1" a="1"/>
  <c r="M17" i="1" s="1"/>
  <c r="L17" i="1" s="1"/>
  <c r="N17" i="1" s="1"/>
  <c r="M18" i="1" a="1"/>
  <c r="M18" i="1" s="1"/>
  <c r="L18" i="1" s="1"/>
  <c r="N18" i="1" s="1"/>
  <c r="M19" i="1" a="1"/>
  <c r="M19" i="1" s="1"/>
  <c r="L19" i="1" s="1"/>
  <c r="N19" i="1" s="1"/>
  <c r="M20" i="1" a="1"/>
  <c r="M20" i="1" s="1"/>
  <c r="O20" i="1" s="1"/>
  <c r="M21" i="1" a="1"/>
  <c r="M21" i="1" s="1"/>
  <c r="O21" i="1" s="1"/>
  <c r="M22" i="1" a="1"/>
  <c r="M22" i="1" s="1"/>
  <c r="O22" i="1" s="1"/>
  <c r="M13" i="1" a="1"/>
  <c r="M13" i="1" s="1"/>
  <c r="O13" i="1" s="1"/>
  <c r="K14" i="1" a="1"/>
  <c r="K14" i="1" s="1"/>
  <c r="K15" i="1" a="1"/>
  <c r="K15" i="1" s="1"/>
  <c r="K16" i="1" a="1"/>
  <c r="K16" i="1" s="1"/>
  <c r="K17" i="1" a="1"/>
  <c r="K17" i="1"/>
  <c r="K18" i="1" a="1"/>
  <c r="K18" i="1" s="1"/>
  <c r="K19" i="1" a="1"/>
  <c r="K19" i="1" s="1"/>
  <c r="K20" i="1" a="1"/>
  <c r="K20" i="1" s="1"/>
  <c r="K21" i="1" a="1"/>
  <c r="K21" i="1"/>
  <c r="K22" i="1" a="1"/>
  <c r="K22" i="1" s="1"/>
  <c r="K13" i="1" a="1"/>
  <c r="K13" i="1" s="1"/>
  <c r="J15" i="1" l="1"/>
  <c r="L13" i="1"/>
  <c r="N13" i="1" s="1"/>
  <c r="J13" i="1" s="1"/>
  <c r="O19" i="1"/>
  <c r="J19" i="1" s="1"/>
  <c r="L22" i="1"/>
  <c r="N22" i="1" s="1"/>
  <c r="J22" i="1" s="1"/>
  <c r="L14" i="1"/>
  <c r="N14" i="1" s="1"/>
  <c r="J14" i="1" s="1"/>
  <c r="O18" i="1"/>
  <c r="J18" i="1" s="1"/>
  <c r="L21" i="1"/>
  <c r="N21" i="1" s="1"/>
  <c r="J21" i="1" s="1"/>
  <c r="O17" i="1"/>
  <c r="J17" i="1" s="1"/>
  <c r="L20" i="1"/>
  <c r="N20" i="1" s="1"/>
  <c r="J20" i="1" s="1"/>
  <c r="O16" i="1"/>
  <c r="J16" i="1" s="1"/>
</calcChain>
</file>

<file path=xl/sharedStrings.xml><?xml version="1.0" encoding="utf-8"?>
<sst xmlns="http://schemas.openxmlformats.org/spreadsheetml/2006/main" count="33" uniqueCount="15">
  <si>
    <t>Valeurs cherchées</t>
  </si>
  <si>
    <t>N° de trajet</t>
  </si>
  <si>
    <t>Date de départ</t>
  </si>
  <si>
    <t>Noms des véhicules</t>
  </si>
  <si>
    <t>Nb L consommés</t>
  </si>
  <si>
    <t>Date de ravitaillement</t>
  </si>
  <si>
    <t>Nb L ravitaillés</t>
  </si>
  <si>
    <t>Camion A</t>
  </si>
  <si>
    <t>Camion B</t>
  </si>
  <si>
    <t>Camion C</t>
  </si>
  <si>
    <t>litres</t>
  </si>
  <si>
    <t>ligne</t>
  </si>
  <si>
    <t>date penultième ravitaillement</t>
  </si>
  <si>
    <t>date dernier ravitaillement</t>
  </si>
  <si>
    <t># trajets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</si>
</sst>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yy\ h:mm;@"/>
  </numFmts>
  <fonts count="3" x14ac:knownFonts="1">
    <font>
      <sz val="12"/>
      <color theme="1"/>
      <name val="Calibri"/>
      <family val="2"/>
      <scheme val="minor"/>
    </font>
    <font>
      <b/>
      <sz val="12"/>
      <color theme="1"/>
      <name val="Calibri"/>
      <family val="2"/>
      <scheme val="minor"/>
    </font>
    <font>
      <i/>
      <sz val="12"/>
      <color theme="1"/>
      <name val="Calibri"/>
      <family val="2"/>
      <scheme val="minor"/>
    </font>
  </fonts>
  <fills count="3">
    <fill>
      <patternFill patternType="none"/>
    </fill>
    <fill>
      <patternFill patternType="gray125"/>
    </fill>
    <fill>
      <patternFill patternType="solid">
        <fgColor theme="5" tint="0.39997558519241921"/>
        <bgColor indexed="64"/>
      </patternFill>
    </fill>
  </fills>
  <borders count="22">
    <border>
      <left/>
      <right/>
      <top/>
      <bottom/>
      <diagonal/>
    </border>
    <border>
      <left style="medium">
        <color indexed="64"/>
      </left>
      <right/>
      <top style="medium">
        <color indexed="64"/>
      </top>
      <bottom/>
      <diagonal/>
    </border>
    <border>
      <left/>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diagonal/>
    </border>
    <border>
      <left/>
      <right style="medium">
        <color indexed="64"/>
      </right>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right style="medium">
        <color indexed="64"/>
      </right>
      <top/>
      <bottom style="medium">
        <color indexed="64"/>
      </bottom>
      <diagonal/>
    </border>
  </borders>
  <cellStyleXfs count="1">
    <xf numFmtId="0" fontId="0" fillId="0" borderId="0"/>
  </cellStyleXfs>
  <cellXfs count="28">
    <xf numFmtId="0" fontId="0" fillId="0" borderId="0" xfId="0"/>
    <xf numFmtId="0" fontId="0" fillId="0" borderId="1" xfId="0" applyBorder="1"/>
    <xf numFmtId="0" fontId="0" fillId="0" borderId="2" xfId="0" applyBorder="1"/>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164" fontId="0" fillId="0" borderId="12" xfId="0" applyNumberFormat="1" applyBorder="1" applyAlignment="1">
      <alignment horizontal="center"/>
    </xf>
    <xf numFmtId="0" fontId="0" fillId="0" borderId="0" xfId="0" applyAlignment="1">
      <alignment horizontal="center"/>
    </xf>
    <xf numFmtId="164" fontId="0" fillId="0" borderId="14" xfId="0" applyNumberFormat="1" applyBorder="1" applyAlignment="1">
      <alignment horizontal="center"/>
    </xf>
    <xf numFmtId="0" fontId="0" fillId="0" borderId="12" xfId="0" applyBorder="1" applyAlignment="1">
      <alignment horizontal="center"/>
    </xf>
    <xf numFmtId="0" fontId="0" fillId="0" borderId="15" xfId="0" applyBorder="1" applyAlignment="1">
      <alignment horizontal="center"/>
    </xf>
    <xf numFmtId="0" fontId="0" fillId="0" borderId="16" xfId="0" applyBorder="1" applyAlignment="1">
      <alignment horizontal="center"/>
    </xf>
    <xf numFmtId="164" fontId="0" fillId="0" borderId="17" xfId="0" applyNumberFormat="1" applyBorder="1" applyAlignment="1">
      <alignment horizontal="center"/>
    </xf>
    <xf numFmtId="0" fontId="0" fillId="0" borderId="18" xfId="0" applyBorder="1" applyAlignment="1">
      <alignment horizontal="center"/>
    </xf>
    <xf numFmtId="164" fontId="0" fillId="0" borderId="20" xfId="0" applyNumberFormat="1" applyBorder="1" applyAlignment="1">
      <alignment horizontal="center"/>
    </xf>
    <xf numFmtId="0" fontId="0" fillId="0" borderId="17" xfId="0" applyBorder="1" applyAlignment="1">
      <alignment horizontal="center"/>
    </xf>
    <xf numFmtId="0" fontId="0" fillId="0" borderId="21" xfId="0" applyBorder="1" applyAlignment="1">
      <alignment horizontal="center"/>
    </xf>
    <xf numFmtId="0" fontId="1" fillId="2" borderId="3" xfId="0" applyFont="1" applyFill="1" applyBorder="1"/>
    <xf numFmtId="0" fontId="2" fillId="2" borderId="7" xfId="0" applyFont="1" applyFill="1" applyBorder="1" applyAlignment="1">
      <alignment horizontal="center"/>
    </xf>
    <xf numFmtId="0" fontId="2" fillId="2" borderId="13" xfId="0" applyFont="1" applyFill="1" applyBorder="1" applyAlignment="1">
      <alignment horizontal="center"/>
    </xf>
    <xf numFmtId="0" fontId="2" fillId="2" borderId="19" xfId="0" applyFont="1" applyFill="1" applyBorder="1" applyAlignment="1">
      <alignment horizontal="center"/>
    </xf>
    <xf numFmtId="164" fontId="0" fillId="0" borderId="0" xfId="0" applyNumberFormat="1" applyBorder="1" applyAlignment="1">
      <alignment horizontal="center"/>
    </xf>
    <xf numFmtId="0" fontId="0" fillId="0" borderId="0" xfId="0" applyFill="1" applyBorder="1" applyAlignment="1">
      <alignment horizontal="center"/>
    </xf>
    <xf numFmtId="0" fontId="0" fillId="0" borderId="0"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5</xdr:col>
      <xdr:colOff>516992</xdr:colOff>
      <xdr:row>24</xdr:row>
      <xdr:rowOff>25399</xdr:rowOff>
    </xdr:from>
    <xdr:to>
      <xdr:col>19</xdr:col>
      <xdr:colOff>989026</xdr:colOff>
      <xdr:row>38</xdr:row>
      <xdr:rowOff>78673</xdr:rowOff>
    </xdr:to>
    <xdr:sp macro="" textlink="">
      <xdr:nvSpPr>
        <xdr:cNvPr id="2" name="ZoneTexte 1">
          <a:extLst>
            <a:ext uri="{FF2B5EF4-FFF2-40B4-BE49-F238E27FC236}">
              <a16:creationId xmlns:a16="http://schemas.microsoft.com/office/drawing/2014/main" xmlns="" id="{F2B137C6-060E-3043-8394-34AF075670DD}"/>
            </a:ext>
          </a:extLst>
        </xdr:cNvPr>
        <xdr:cNvSpPr txBox="1"/>
      </xdr:nvSpPr>
      <xdr:spPr>
        <a:xfrm>
          <a:off x="4619204" y="4914337"/>
          <a:ext cx="10609557" cy="288548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J'ai</a:t>
          </a:r>
          <a:r>
            <a:rPr lang="fr-FR" sz="1200" baseline="0"/>
            <a:t> pré-remplie la colonne avec les valeurs que je cherche à automatiser. Le calcul se fait simplement mais j'aimerais l'automatiser car j'ai une grande base de données à traiter.</a:t>
          </a:r>
        </a:p>
        <a:p>
          <a:r>
            <a:rPr lang="fr-FR" sz="1200"/>
            <a:t>Le</a:t>
          </a:r>
          <a:r>
            <a:rPr lang="fr-FR" sz="1200" baseline="0"/>
            <a:t>s Nb de litre consommés par un camion sont calculés de la manière suivante. </a:t>
          </a:r>
          <a:r>
            <a:rPr lang="fr-FR" sz="1200" b="1" baseline="0"/>
            <a:t>(Je considère qu'à chaque ravitaillements, le plein est fait à 100%)</a:t>
          </a:r>
        </a:p>
        <a:p>
          <a:r>
            <a:rPr lang="fr-FR" sz="1200" baseline="0"/>
            <a:t>-Si il y a 1 seul trajet entre 2 ravitaillements : </a:t>
          </a:r>
        </a:p>
        <a:p>
          <a:r>
            <a:rPr lang="fr-FR" sz="1200" baseline="0"/>
            <a:t> Ravitaillement le plus proche après le trajet = Nb litre consommés pendant le trajet</a:t>
          </a:r>
        </a:p>
        <a:p>
          <a:endParaRPr lang="fr-FR" sz="1200" baseline="0"/>
        </a:p>
        <a:p>
          <a:r>
            <a:rPr lang="fr-FR" sz="1200" baseline="0"/>
            <a:t>-Si il y a plusieurs trajets entre 2 ravitaillements :</a:t>
          </a:r>
        </a:p>
        <a:p>
          <a:r>
            <a:rPr lang="fr-FR" sz="1200" baseline="0"/>
            <a:t>Ravitaillement le plus proche après les trajets/Nb de trajet = Nb de litre consommés pendant le trajet</a:t>
          </a:r>
        </a:p>
        <a:p>
          <a:endParaRPr lang="fr-FR" sz="1200" baseline="0"/>
        </a:p>
        <a:p>
          <a:r>
            <a:rPr lang="fr-FR" sz="1200" baseline="0"/>
            <a:t>Pour ce dernier, je suppose que la distance parcourue est identique entre les trajets pour simplifier le problème. Pour refleter la réalité, je prendrai en compte d'autres facteurs de consommation mais ça c'est un détail, la difficulté pour moi n'est pas là. </a:t>
          </a:r>
        </a:p>
        <a:p>
          <a:endParaRPr lang="fr-FR" sz="1200" baseline="0"/>
        </a:p>
        <a:p>
          <a:r>
            <a:rPr lang="fr-FR" sz="1200" baseline="0"/>
            <a:t>Je n'arrive pas à automatiser le fait que la formule doit chercher dans le tableau de ravitaillement la date de ravitaillement suivant le trajet la plus proche, et (si c'est le cas) diviser le nombre de litres ravitaillés par le nombre de trajet. </a:t>
          </a:r>
          <a:endParaRPr lang="fr-FR" sz="12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G10:T23"/>
  <sheetViews>
    <sheetView tabSelected="1" topLeftCell="C1" zoomScale="113" workbookViewId="0">
      <selection activeCell="P24" sqref="P24"/>
    </sheetView>
  </sheetViews>
  <sheetFormatPr defaultColWidth="11" defaultRowHeight="15.75" x14ac:dyDescent="0.25"/>
  <cols>
    <col min="7" max="7" width="15.125" bestFit="1" customWidth="1"/>
    <col min="8" max="8" width="13.875" bestFit="1" customWidth="1"/>
    <col min="9" max="9" width="17.375" bestFit="1" customWidth="1"/>
    <col min="10" max="10" width="16.625" bestFit="1" customWidth="1"/>
    <col min="11" max="11" width="11.5" hidden="1" customWidth="1"/>
    <col min="12" max="13" width="12.5" hidden="1" customWidth="1"/>
    <col min="14" max="15" width="0" hidden="1" customWidth="1"/>
    <col min="18" max="18" width="20.125" bestFit="1" customWidth="1"/>
    <col min="19" max="19" width="17.375" bestFit="1" customWidth="1"/>
    <col min="20" max="20" width="13.5" bestFit="1" customWidth="1"/>
  </cols>
  <sheetData>
    <row r="10" spans="7:20" ht="16.5" thickBot="1" x14ac:dyDescent="0.3"/>
    <row r="11" spans="7:20" ht="16.5" thickBot="1" x14ac:dyDescent="0.3">
      <c r="G11" s="1"/>
      <c r="H11" s="2"/>
      <c r="I11" s="2"/>
      <c r="J11" s="21" t="s">
        <v>0</v>
      </c>
    </row>
    <row r="12" spans="7:20" x14ac:dyDescent="0.25">
      <c r="G12" s="3" t="s">
        <v>1</v>
      </c>
      <c r="H12" s="4" t="s">
        <v>2</v>
      </c>
      <c r="I12" s="5" t="s">
        <v>3</v>
      </c>
      <c r="J12" s="22" t="s">
        <v>4</v>
      </c>
      <c r="K12" s="26" t="s">
        <v>12</v>
      </c>
      <c r="L12" s="26" t="s">
        <v>13</v>
      </c>
      <c r="M12" t="s">
        <v>11</v>
      </c>
      <c r="N12" t="s">
        <v>14</v>
      </c>
      <c r="O12" t="s">
        <v>10</v>
      </c>
      <c r="R12" s="6" t="s">
        <v>5</v>
      </c>
      <c r="S12" s="7" t="s">
        <v>3</v>
      </c>
      <c r="T12" s="8" t="s">
        <v>6</v>
      </c>
    </row>
    <row r="13" spans="7:20" x14ac:dyDescent="0.25">
      <c r="G13" s="9">
        <v>1</v>
      </c>
      <c r="H13" s="10">
        <v>43648.416666666664</v>
      </c>
      <c r="I13" s="27" t="s">
        <v>7</v>
      </c>
      <c r="J13" s="23">
        <f>IFERROR(O13/N13,"NC")</f>
        <v>60.5</v>
      </c>
      <c r="K13" s="12">
        <f t="array" ref="K13">MAX(($R$13:$R$22&lt;H13)*($R$13:$R$22)*($S$13:$S$22=I13))</f>
        <v>43648.333333333336</v>
      </c>
      <c r="L13" s="25">
        <f>INDEX($R$1:$R$22,M13)</f>
        <v>43652.416666666664</v>
      </c>
      <c r="M13" s="11">
        <f t="array" ref="M13">MIN(IF((($R$13:$R$22&gt;H13)*($R$13:$R$22)*($S$13:$S$22=I13))&gt;0,($R$13:$R$22&gt;H13)*ROW($T$13:$T$22)*($S$13:$S$22=I13)))</f>
        <v>16</v>
      </c>
      <c r="N13" s="11">
        <f>SUMPRODUCT(($I$13:$I$22=I13)*($H$13:$H$22&gt;K13)*($H$13:$H$22&lt;L13))</f>
        <v>2</v>
      </c>
      <c r="O13" s="11">
        <f>INDEX($T$1:$T$22,M13)</f>
        <v>121</v>
      </c>
      <c r="P13" s="11"/>
      <c r="Q13" s="11"/>
      <c r="R13" s="12">
        <v>43648.333333333336</v>
      </c>
      <c r="S13" s="13" t="s">
        <v>7</v>
      </c>
      <c r="T13" s="14">
        <v>73</v>
      </c>
    </row>
    <row r="14" spans="7:20" x14ac:dyDescent="0.25">
      <c r="G14" s="9">
        <v>2</v>
      </c>
      <c r="H14" s="10">
        <v>43649.333333333336</v>
      </c>
      <c r="I14" s="27" t="s">
        <v>8</v>
      </c>
      <c r="J14" s="23">
        <f t="shared" ref="J14:J22" si="0">IFERROR(O14/N14,"NC")</f>
        <v>80</v>
      </c>
      <c r="K14" s="12">
        <f t="array" ref="K14">MAX(($R$13:$R$22&lt;H14)*($R$13:$R$22)*($S$13:$S$22=I14))</f>
        <v>43648.333333333336</v>
      </c>
      <c r="L14" s="25">
        <f t="shared" ref="L14:L22" si="1">INDEX($R$1:$R$22,M14)</f>
        <v>43657.333333333336</v>
      </c>
      <c r="M14" s="11">
        <f t="array" ref="M14">MIN(IF((($R$13:$R$22&gt;H14)*($R$13:$R$22)*($S$13:$S$22=I14))&gt;0,($R$13:$R$22&gt;H14)*ROW($T$13:$T$22)*($S$13:$S$22=I14)))</f>
        <v>18</v>
      </c>
      <c r="N14" s="11">
        <f t="shared" ref="N14:N22" si="2">SUMPRODUCT(($I$13:$I$22=I14)*($H$13:$H$22&gt;K14)*($H$13:$H$22&lt;L14))</f>
        <v>2</v>
      </c>
      <c r="O14" s="11">
        <f t="shared" ref="O14:O22" si="3">INDEX($T$1:$T$22,M14)</f>
        <v>160</v>
      </c>
      <c r="P14" s="11"/>
      <c r="Q14" s="11"/>
      <c r="R14" s="12">
        <v>43648.333333333336</v>
      </c>
      <c r="S14" s="13" t="s">
        <v>8</v>
      </c>
      <c r="T14" s="14">
        <v>119</v>
      </c>
    </row>
    <row r="15" spans="7:20" x14ac:dyDescent="0.25">
      <c r="G15" s="9">
        <v>3</v>
      </c>
      <c r="H15" s="10">
        <v>43650.333333333336</v>
      </c>
      <c r="I15" s="27" t="s">
        <v>7</v>
      </c>
      <c r="J15" s="23">
        <f t="shared" si="0"/>
        <v>60.5</v>
      </c>
      <c r="K15" s="12">
        <f t="array" ref="K15">MAX(($R$13:$R$22&lt;H15)*($R$13:$R$22)*($S$13:$S$22=I15))</f>
        <v>43648.333333333336</v>
      </c>
      <c r="L15" s="25">
        <f t="shared" si="1"/>
        <v>43652.416666666664</v>
      </c>
      <c r="M15" s="11">
        <f t="array" ref="M15">MIN(IF((($R$13:$R$22&gt;H15)*($R$13:$R$22)*($S$13:$S$22=I15))&gt;0,($R$13:$R$22&gt;H15)*ROW($T$13:$T$22)*($S$13:$S$22=I15)))</f>
        <v>16</v>
      </c>
      <c r="N15" s="11">
        <f t="shared" si="2"/>
        <v>2</v>
      </c>
      <c r="O15" s="11">
        <f t="shared" si="3"/>
        <v>121</v>
      </c>
      <c r="P15" s="11"/>
      <c r="Q15" s="11"/>
      <c r="R15" s="12">
        <v>43649.375</v>
      </c>
      <c r="S15" s="13" t="s">
        <v>9</v>
      </c>
      <c r="T15" s="14">
        <v>108</v>
      </c>
    </row>
    <row r="16" spans="7:20" x14ac:dyDescent="0.25">
      <c r="G16" s="9">
        <v>4</v>
      </c>
      <c r="H16" s="10">
        <v>43650.375</v>
      </c>
      <c r="I16" s="27" t="s">
        <v>9</v>
      </c>
      <c r="J16" s="23">
        <f t="shared" si="0"/>
        <v>40</v>
      </c>
      <c r="K16" s="12">
        <f t="array" ref="K16">MAX(($R$13:$R$22&lt;H16)*($R$13:$R$22)*($S$13:$S$22=I16))</f>
        <v>43649.375</v>
      </c>
      <c r="L16" s="25">
        <f t="shared" si="1"/>
        <v>43658.333333333336</v>
      </c>
      <c r="M16" s="11">
        <f t="array" ref="M16">MIN(IF((($R$13:$R$22&gt;H16)*($R$13:$R$22)*($S$13:$S$22=I16))&gt;0,($R$13:$R$22&gt;H16)*ROW($T$13:$T$22)*($S$13:$S$22=I16)))</f>
        <v>19</v>
      </c>
      <c r="N16" s="11">
        <f t="shared" si="2"/>
        <v>1</v>
      </c>
      <c r="O16" s="11">
        <f t="shared" si="3"/>
        <v>40</v>
      </c>
      <c r="P16" s="11"/>
      <c r="Q16" s="11"/>
      <c r="R16" s="12">
        <v>43652.416666666664</v>
      </c>
      <c r="S16" s="13" t="s">
        <v>7</v>
      </c>
      <c r="T16" s="14">
        <v>121</v>
      </c>
    </row>
    <row r="17" spans="7:20" x14ac:dyDescent="0.25">
      <c r="G17" s="9">
        <v>5</v>
      </c>
      <c r="H17" s="10">
        <v>43652.333333333336</v>
      </c>
      <c r="I17" s="27" t="s">
        <v>8</v>
      </c>
      <c r="J17" s="23">
        <f t="shared" si="0"/>
        <v>80</v>
      </c>
      <c r="K17" s="12">
        <f t="array" ref="K17">MAX(($R$13:$R$22&lt;H17)*($R$13:$R$22)*($S$13:$S$22=I17))</f>
        <v>43648.333333333336</v>
      </c>
      <c r="L17" s="25">
        <f t="shared" si="1"/>
        <v>43657.333333333336</v>
      </c>
      <c r="M17" s="11">
        <f t="array" ref="M17">MIN(IF((($R$13:$R$22&gt;H17)*($R$13:$R$22)*($S$13:$S$22=I17))&gt;0,($R$13:$R$22&gt;H17)*ROW($T$13:$T$22)*($S$13:$S$22=I17)))</f>
        <v>18</v>
      </c>
      <c r="N17" s="11">
        <f t="shared" si="2"/>
        <v>2</v>
      </c>
      <c r="O17" s="11">
        <f t="shared" si="3"/>
        <v>160</v>
      </c>
      <c r="P17" s="11"/>
      <c r="Q17" s="11"/>
      <c r="R17" s="12">
        <v>43657.375</v>
      </c>
      <c r="S17" s="13" t="s">
        <v>7</v>
      </c>
      <c r="T17" s="14">
        <v>179</v>
      </c>
    </row>
    <row r="18" spans="7:20" x14ac:dyDescent="0.25">
      <c r="G18" s="9">
        <v>6</v>
      </c>
      <c r="H18" s="10">
        <v>43654.333333333336</v>
      </c>
      <c r="I18" s="27" t="s">
        <v>7</v>
      </c>
      <c r="J18" s="23">
        <f t="shared" si="0"/>
        <v>179</v>
      </c>
      <c r="K18" s="12">
        <f t="array" ref="K18">MAX(($R$13:$R$22&lt;H18)*($R$13:$R$22)*($S$13:$S$22=I18))</f>
        <v>43652.416666666664</v>
      </c>
      <c r="L18" s="25">
        <f t="shared" si="1"/>
        <v>43657.375</v>
      </c>
      <c r="M18" s="11">
        <f t="array" ref="M18">MIN(IF((($R$13:$R$22&gt;H18)*($R$13:$R$22)*($S$13:$S$22=I18))&gt;0,($R$13:$R$22&gt;H18)*ROW($T$13:$T$22)*($S$13:$S$22=I18)))</f>
        <v>17</v>
      </c>
      <c r="N18" s="11">
        <f t="shared" si="2"/>
        <v>1</v>
      </c>
      <c r="O18" s="11">
        <f t="shared" si="3"/>
        <v>179</v>
      </c>
      <c r="P18" s="11"/>
      <c r="Q18" s="11"/>
      <c r="R18" s="12">
        <v>43657.333333333336</v>
      </c>
      <c r="S18" s="13" t="s">
        <v>8</v>
      </c>
      <c r="T18" s="14">
        <v>160</v>
      </c>
    </row>
    <row r="19" spans="7:20" x14ac:dyDescent="0.25">
      <c r="G19" s="9">
        <v>7</v>
      </c>
      <c r="H19" s="10">
        <v>43658.375</v>
      </c>
      <c r="I19" s="27" t="s">
        <v>9</v>
      </c>
      <c r="J19" s="23">
        <f t="shared" si="0"/>
        <v>120</v>
      </c>
      <c r="K19" s="12">
        <f t="array" ref="K19">MAX(($R$13:$R$22&lt;H19)*($R$13:$R$22)*($S$13:$S$22=I19))</f>
        <v>43658.333333333336</v>
      </c>
      <c r="L19" s="25">
        <f t="shared" si="1"/>
        <v>43664.333333333336</v>
      </c>
      <c r="M19" s="11">
        <f t="array" ref="M19">MIN(IF((($R$13:$R$22&gt;H19)*($R$13:$R$22)*($S$13:$S$22=I19))&gt;0,($R$13:$R$22&gt;H19)*ROW($T$13:$T$22)*($S$13:$S$22=I19)))</f>
        <v>22</v>
      </c>
      <c r="N19" s="11">
        <f t="shared" si="2"/>
        <v>1</v>
      </c>
      <c r="O19" s="11">
        <f t="shared" si="3"/>
        <v>120</v>
      </c>
      <c r="P19" s="11"/>
      <c r="Q19" s="11"/>
      <c r="R19" s="12">
        <v>43658.333333333336</v>
      </c>
      <c r="S19" s="13" t="s">
        <v>9</v>
      </c>
      <c r="T19" s="14">
        <v>40</v>
      </c>
    </row>
    <row r="20" spans="7:20" x14ac:dyDescent="0.25">
      <c r="G20" s="9">
        <v>8</v>
      </c>
      <c r="H20" s="10">
        <v>43659.375</v>
      </c>
      <c r="I20" s="27" t="s">
        <v>7</v>
      </c>
      <c r="J20" s="23">
        <f t="shared" si="0"/>
        <v>40</v>
      </c>
      <c r="K20" s="12">
        <f t="array" ref="K20">MAX(($R$13:$R$22&lt;H20)*($R$13:$R$22)*($S$13:$S$22=I20))</f>
        <v>43657.375</v>
      </c>
      <c r="L20" s="25">
        <f t="shared" si="1"/>
        <v>43660.541666666664</v>
      </c>
      <c r="M20" s="11">
        <f t="array" ref="M20">MIN(IF((($R$13:$R$22&gt;H20)*($R$13:$R$22)*($S$13:$S$22=I20))&gt;0,($R$13:$R$22&gt;H20)*ROW($T$13:$T$22)*($S$13:$S$22=I20)))</f>
        <v>20</v>
      </c>
      <c r="N20" s="11">
        <f t="shared" si="2"/>
        <v>1</v>
      </c>
      <c r="O20" s="11">
        <f t="shared" si="3"/>
        <v>40</v>
      </c>
      <c r="P20" s="11"/>
      <c r="Q20" s="11"/>
      <c r="R20" s="12">
        <v>43660.541666666664</v>
      </c>
      <c r="S20" s="13" t="s">
        <v>7</v>
      </c>
      <c r="T20" s="14">
        <v>40</v>
      </c>
    </row>
    <row r="21" spans="7:20" x14ac:dyDescent="0.25">
      <c r="G21" s="9">
        <v>9</v>
      </c>
      <c r="H21" s="10">
        <v>43660.333333333336</v>
      </c>
      <c r="I21" s="27" t="s">
        <v>8</v>
      </c>
      <c r="J21" s="23">
        <f t="shared" si="0"/>
        <v>61</v>
      </c>
      <c r="K21" s="12">
        <f t="array" ref="K21">MAX(($R$13:$R$22&lt;H21)*($R$13:$R$22)*($S$13:$S$22=I21))</f>
        <v>43657.333333333336</v>
      </c>
      <c r="L21" s="25">
        <f t="shared" si="1"/>
        <v>43661.375</v>
      </c>
      <c r="M21" s="11">
        <f t="array" ref="M21">MIN(IF((($R$13:$R$22&gt;H21)*($R$13:$R$22)*($S$13:$S$22=I21))&gt;0,($R$13:$R$22&gt;H21)*ROW($T$13:$T$22)*($S$13:$S$22=I21)))</f>
        <v>21</v>
      </c>
      <c r="N21" s="11">
        <f t="shared" si="2"/>
        <v>1</v>
      </c>
      <c r="O21" s="11">
        <f t="shared" si="3"/>
        <v>61</v>
      </c>
      <c r="P21" s="11"/>
      <c r="Q21" s="11"/>
      <c r="R21" s="12">
        <v>43661.375</v>
      </c>
      <c r="S21" s="13" t="s">
        <v>8</v>
      </c>
      <c r="T21" s="14">
        <v>61</v>
      </c>
    </row>
    <row r="22" spans="7:20" ht="16.5" thickBot="1" x14ac:dyDescent="0.3">
      <c r="G22" s="15">
        <v>10</v>
      </c>
      <c r="H22" s="16">
        <v>43664.416666666664</v>
      </c>
      <c r="I22" s="17" t="s">
        <v>9</v>
      </c>
      <c r="J22" s="24" t="str">
        <f t="shared" si="0"/>
        <v>NC</v>
      </c>
      <c r="K22" s="12">
        <f t="array" ref="K22">MAX(($R$13:$R$22&lt;H22)*($R$13:$R$22)*($S$13:$S$22=I22))</f>
        <v>43664.333333333336</v>
      </c>
      <c r="L22" s="25">
        <f t="shared" si="1"/>
        <v>43664.333333333336</v>
      </c>
      <c r="M22" s="11">
        <f t="array" ref="M22">MIN(IF((($R$13:$R$22&gt;H22)*($R$13:$R$22)*($S$13:$S$22=I22))&gt;0,($R$13:$R$22&gt;H22)*ROW($T$13:$T$22)*($S$13:$S$22=I22)))</f>
        <v>0</v>
      </c>
      <c r="N22" s="11">
        <f t="shared" si="2"/>
        <v>0</v>
      </c>
      <c r="O22" s="11">
        <f t="shared" si="3"/>
        <v>120</v>
      </c>
      <c r="P22" s="11"/>
      <c r="Q22" s="11"/>
      <c r="R22" s="18">
        <v>43664.333333333336</v>
      </c>
      <c r="S22" s="19" t="s">
        <v>9</v>
      </c>
      <c r="T22" s="20">
        <v>120</v>
      </c>
    </row>
    <row r="23" spans="7:20" x14ac:dyDescent="0.25">
      <c r="G23" s="11"/>
      <c r="H23" s="11"/>
      <c r="I23" s="11"/>
      <c r="J23" s="11"/>
      <c r="K23" s="11"/>
      <c r="L23" s="11"/>
      <c r="M23" s="11"/>
      <c r="N23" s="11"/>
      <c r="O23" s="11"/>
      <c r="P23" s="11"/>
      <c r="Q23" s="11"/>
      <c r="R23" s="11"/>
      <c r="S23" s="11"/>
      <c r="T23" s="11"/>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ZOUTARD Théo</dc:creator>
  <cp:lastModifiedBy>h2so4</cp:lastModifiedBy>
  <dcterms:created xsi:type="dcterms:W3CDTF">2019-07-19T07:19:01Z</dcterms:created>
  <dcterms:modified xsi:type="dcterms:W3CDTF">2019-07-19T22:33:13Z</dcterms:modified>
</cp:coreProperties>
</file>