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1570" windowHeight="739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5" i="1" l="1"/>
  <c r="N6" i="1"/>
  <c r="N7" i="1"/>
  <c r="N8" i="1"/>
  <c r="N9" i="1"/>
  <c r="N10" i="1"/>
  <c r="M5" i="1"/>
  <c r="M6" i="1"/>
  <c r="M7" i="1"/>
  <c r="M8" i="1"/>
  <c r="M9" i="1"/>
  <c r="M10" i="1"/>
  <c r="L5" i="1"/>
  <c r="L6" i="1"/>
  <c r="L7" i="1"/>
  <c r="L8" i="1"/>
  <c r="L9" i="1"/>
  <c r="L10" i="1"/>
  <c r="K5" i="1"/>
  <c r="K6" i="1"/>
  <c r="K7" i="1"/>
  <c r="K8" i="1"/>
  <c r="K9" i="1"/>
  <c r="K10" i="1"/>
  <c r="J5" i="1"/>
  <c r="J6" i="1"/>
  <c r="J7" i="1"/>
  <c r="J8" i="1"/>
  <c r="J9" i="1"/>
  <c r="J10" i="1"/>
  <c r="N17" i="1" l="1"/>
  <c r="M17" i="1"/>
  <c r="L17" i="1"/>
  <c r="K17" i="1"/>
  <c r="J17" i="1"/>
  <c r="N16" i="1"/>
  <c r="M16" i="1"/>
  <c r="L16" i="1"/>
  <c r="K16" i="1"/>
  <c r="J16" i="1"/>
  <c r="N15" i="1"/>
  <c r="M15" i="1"/>
  <c r="L15" i="1"/>
  <c r="K15" i="1"/>
  <c r="J15" i="1"/>
  <c r="N14" i="1"/>
  <c r="M14" i="1"/>
  <c r="L14" i="1"/>
  <c r="K14" i="1"/>
  <c r="J14" i="1"/>
</calcChain>
</file>

<file path=xl/sharedStrings.xml><?xml version="1.0" encoding="utf-8"?>
<sst xmlns="http://schemas.openxmlformats.org/spreadsheetml/2006/main" count="149" uniqueCount="139">
  <si>
    <t>TABLE SALES</t>
  </si>
  <si>
    <t>1992-1996</t>
  </si>
  <si>
    <t>1997-2001</t>
  </si>
  <si>
    <t>2002-2006</t>
  </si>
  <si>
    <t>2007-2011</t>
  </si>
  <si>
    <t>2012-2016</t>
  </si>
  <si>
    <t>AIR FRANCE - KLM</t>
  </si>
  <si>
    <t>EL AL ISRAEL AIRLINES LTD</t>
  </si>
  <si>
    <t>Quintiles SALES</t>
  </si>
  <si>
    <t>AEROVIAS DE MEXICO SA DE CV</t>
  </si>
  <si>
    <t>Portfolio 1</t>
  </si>
  <si>
    <t>SAS AB</t>
  </si>
  <si>
    <t>Portfolio 2</t>
  </si>
  <si>
    <t>PANALPINA WELTTRANSPORT AG</t>
  </si>
  <si>
    <t>Portfolio 3</t>
  </si>
  <si>
    <t>JAPAN AIRLINES CO LTD</t>
  </si>
  <si>
    <t>Portfolio 4</t>
  </si>
  <si>
    <t>ANA HOLDINGS INC</t>
  </si>
  <si>
    <t>Portfolio 5</t>
  </si>
  <si>
    <t>CHINA AIRLINES</t>
  </si>
  <si>
    <t>Mean</t>
  </si>
  <si>
    <t>JAPAN AIR SYSTEM CO LTD</t>
  </si>
  <si>
    <t>AIR NEW ZEALAND LTD</t>
  </si>
  <si>
    <t>DEUTSCHE LUFTHANSA AG</t>
  </si>
  <si>
    <t>Quintiles w formula</t>
  </si>
  <si>
    <t>AIR MAURITIUS LTD</t>
  </si>
  <si>
    <t>SINGAPORE AIRLINES LTD</t>
  </si>
  <si>
    <t>FINNAIR OYJ</t>
  </si>
  <si>
    <t>KLM-ROYAL DUTCH AIRLINES</t>
  </si>
  <si>
    <t>AUSTRIAN AIRLINES</t>
  </si>
  <si>
    <t>KOREAN AIR LINES CO LTD</t>
  </si>
  <si>
    <t>CATHAY PACIFIC AIRWAYS LTD</t>
  </si>
  <si>
    <t>INTL CONSOL AIRLINES GROUP</t>
  </si>
  <si>
    <t>MALAYSIAN AIRLINE SYSTEM BHD</t>
  </si>
  <si>
    <t>DART GROUP PLC</t>
  </si>
  <si>
    <t>QANTAS AIRWAYS LTD</t>
  </si>
  <si>
    <t>MEXICANA DE AVIACION SA</t>
  </si>
  <si>
    <t>LATAM AIRLINES GROUP SA</t>
  </si>
  <si>
    <t>SAIRGROUP</t>
  </si>
  <si>
    <t>SWISS INTL AIR LINES LTD</t>
  </si>
  <si>
    <t>HAINAN AIRLINES HOLDING CO</t>
  </si>
  <si>
    <t>TRANSBRASIL SA</t>
  </si>
  <si>
    <t>SA VIACAO AEREA RIOGRANDENSE</t>
  </si>
  <si>
    <t>COSTA VERDE AERONAUTICA SA</t>
  </si>
  <si>
    <t>AEROFLOT-RUSSIAN AIRLINES</t>
  </si>
  <si>
    <t>FAR EASTERN AIR TRANSPORT CP</t>
  </si>
  <si>
    <t>VIETJET AVIATION JSC</t>
  </si>
  <si>
    <t>HANJIN KAL CORP</t>
  </si>
  <si>
    <t>UNITED AIRWAYS  BANGLADESH</t>
  </si>
  <si>
    <t>ASIA AVIATION PUBLIC CO LTD</t>
  </si>
  <si>
    <t>INTERGLOBE AVIATION LTD</t>
  </si>
  <si>
    <t>SKYWEST AIRLINES LTD</t>
  </si>
  <si>
    <t>NOK AIRLINES PUBLIC CO LTD</t>
  </si>
  <si>
    <t>CONTROLADORA VUELA COMPANIA</t>
  </si>
  <si>
    <t>TURK HAVA YOLLARI AO</t>
  </si>
  <si>
    <t>PEGASUS HAVA TASIMACILIGI</t>
  </si>
  <si>
    <t>NORWEGIAN AIR SHUTTLE ASA</t>
  </si>
  <si>
    <t>VUELING AIRLINES SA</t>
  </si>
  <si>
    <t>TRANSAERO AIRLINES</t>
  </si>
  <si>
    <t>JUNEYAO AIRLINES CO LTD</t>
  </si>
  <si>
    <t>AIRASIA X BERHAD</t>
  </si>
  <si>
    <t>PAL HOLDINGS INC</t>
  </si>
  <si>
    <t>CEBU AIR INC</t>
  </si>
  <si>
    <t>WIZZ AIR HOLDINGS PLC</t>
  </si>
  <si>
    <t>SPRING AIRLINES CO LTD</t>
  </si>
  <si>
    <t>BANGKOK AIRWAYS PCL</t>
  </si>
  <si>
    <t>COMAIR LTD</t>
  </si>
  <si>
    <t>OMAN AVIATION SERVICES CO</t>
  </si>
  <si>
    <t>RYANAIR HOLDINGS PLC</t>
  </si>
  <si>
    <t>AIR ARABIA PJSC</t>
  </si>
  <si>
    <t>UTAIR AVIATION PJSC</t>
  </si>
  <si>
    <t>AEGEAN AIRLINES</t>
  </si>
  <si>
    <t>AIRASIA BHD</t>
  </si>
  <si>
    <t>SPICEJET LTD</t>
  </si>
  <si>
    <t>JET AIRWAYS INDIA</t>
  </si>
  <si>
    <t>TUNIS AIR</t>
  </si>
  <si>
    <t>GRUPO AEROMEXICO SAB DE CV</t>
  </si>
  <si>
    <t>SHANDONG AIRLINES CO LTD</t>
  </si>
  <si>
    <t>AER LINGUS GROUP PLC</t>
  </si>
  <si>
    <t>EASYJET PLC</t>
  </si>
  <si>
    <t>GOL LINHAS AEREAS INTELIGENT</t>
  </si>
  <si>
    <t>VIRGIN AUSTRALIA HLDGS LTD</t>
  </si>
  <si>
    <t>TIGER AIRWAYS HOLDINGS LTD</t>
  </si>
  <si>
    <t>TRANSASIA AIRWAYS CORP</t>
  </si>
  <si>
    <t>EVA AIRWAYS CORP</t>
  </si>
  <si>
    <t>COPA HOLDINGS SA</t>
  </si>
  <si>
    <t>TAM SA</t>
  </si>
  <si>
    <t>SINOTRANS AIR TRANSN DEV</t>
  </si>
  <si>
    <t>CHINA SOUTHERN AIRLINES</t>
  </si>
  <si>
    <t>ATLANTIC AIRWAYS</t>
  </si>
  <si>
    <t>CITIC OFFSHORE HELICOPTER CO</t>
  </si>
  <si>
    <t>AIR CHINA LTD</t>
  </si>
  <si>
    <t>CHINA EASTERN AIRLINES CORP</t>
  </si>
  <si>
    <t>REGIONAL EXPRESS HLDGS LTD</t>
  </si>
  <si>
    <t>TOLL HOLDINGS LTD</t>
  </si>
  <si>
    <t>KENYA AIRWAYS PLC</t>
  </si>
  <si>
    <t>DIMERCO EXPRESS CORP</t>
  </si>
  <si>
    <t>ASIANA AIRLINES INC</t>
  </si>
  <si>
    <t>CROATIA AIRLINES</t>
  </si>
  <si>
    <t>KNAFAIM HOLDINGS LTD</t>
  </si>
  <si>
    <t>FLYBE GROUP PLC</t>
  </si>
  <si>
    <t>THAI AIRWAYS INTERNATIONAL</t>
  </si>
  <si>
    <t>JAZEERA AIRWAYS</t>
  </si>
  <si>
    <t>AIR BERLIN PLC</t>
  </si>
  <si>
    <t>ROYAL JORDANIAN AIRLINES</t>
  </si>
  <si>
    <t>PAKISTAN INTL AIRLINES CORP</t>
  </si>
  <si>
    <t>SUTTON HARBOUR HLDGS PLC</t>
  </si>
  <si>
    <t>MERIDIANA FLY</t>
  </si>
  <si>
    <t>ICELANDAIR GROUP HLDGS</t>
  </si>
  <si>
    <t>CYPRUS AIRWAYS PUBLIC LTD</t>
  </si>
  <si>
    <t>GARUDA INDONESIA</t>
  </si>
  <si>
    <t>AVIANCA HOLDINGS SA</t>
  </si>
  <si>
    <t>KINGFISHER AIRLINES LTD</t>
  </si>
  <si>
    <t>SKYEUROPE HOLDING AG</t>
  </si>
  <si>
    <t>1TIME HOLDINGS LTD</t>
  </si>
  <si>
    <t>CIMBER STERLING GROUP</t>
  </si>
  <si>
    <t>SHANGHAI AIRLINES CO LTD</t>
  </si>
  <si>
    <t>ALITALIA SPA</t>
  </si>
  <si>
    <t>IBERIA LINEAS AEREAS ESPANA</t>
  </si>
  <si>
    <t>JAGSON AIRLINES LTD</t>
  </si>
  <si>
    <t>TRANSMILE GROUP BHD</t>
  </si>
  <si>
    <t>EUROPEAN BUSINESS JETS PLC</t>
  </si>
  <si>
    <t>SKYWEST LTD</t>
  </si>
  <si>
    <t>VIRGIN EXPRESS HOLDINGS PLC</t>
  </si>
  <si>
    <t>CONSORCIO AEROMEXICO SA DE C</t>
  </si>
  <si>
    <t>VARIG PARTN TRANSN AEREOS SA</t>
  </si>
  <si>
    <t>GANDALF SPA</t>
  </si>
  <si>
    <t>JEJUAIR CO LTD</t>
  </si>
  <si>
    <t>SILVERJET</t>
  </si>
  <si>
    <t>AIR DOLOMITI</t>
  </si>
  <si>
    <t>AVIANCA AEROVIAS NACIONALES</t>
  </si>
  <si>
    <t>REGIONAL AIRLINES</t>
  </si>
  <si>
    <t>BRAATHENS ASA</t>
  </si>
  <si>
    <t>TAM TRANS AEREOS REGIONAIS</t>
  </si>
  <si>
    <t>LAUDA AIR LUFTFAHRT AG</t>
  </si>
  <si>
    <t>BRIT AIR SA</t>
  </si>
  <si>
    <t>CITY BIRD HOLDING SA</t>
  </si>
  <si>
    <t>BWA GROUP PLC</t>
  </si>
  <si>
    <t>CHINA NATL AVIATION CO LTD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</si>
</sst>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/>
        <bgColor indexed="64"/>
      </patternFill>
    </fill>
    <fill>
      <patternFill patternType="solid">
        <fgColor theme="0"/>
        <bgColor theme="4" tint="0.79998168889431442"/>
      </patternFill>
    </fill>
  </fills>
  <borders count="5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/>
    <xf numFmtId="0" fontId="1" fillId="2" borderId="2" xfId="0" applyFont="1" applyFill="1" applyBorder="1"/>
    <xf numFmtId="0" fontId="1" fillId="3" borderId="0" xfId="0" applyFont="1" applyFill="1"/>
    <xf numFmtId="0" fontId="0" fillId="0" borderId="0" xfId="0" applyNumberFormat="1"/>
    <xf numFmtId="0" fontId="1" fillId="3" borderId="3" xfId="0" applyFont="1" applyFill="1" applyBorder="1"/>
    <xf numFmtId="0" fontId="0" fillId="4" borderId="4" xfId="0" applyNumberFormat="1" applyFont="1" applyFill="1" applyBorder="1"/>
    <xf numFmtId="9" fontId="2" fillId="0" borderId="0" xfId="0" applyNumberFormat="1" applyFont="1" applyAlignment="1">
      <alignment horizontal="center"/>
    </xf>
  </cellXfs>
  <cellStyles count="1">
    <cellStyle name="Normal" xfId="0" builtinId="0"/>
  </cellStyles>
  <dxfs count="9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font>
        <b/>
      </font>
      <numFmt numFmtId="13" formatCode="0%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</dxf>
    <dxf>
      <font>
        <b/>
        <strike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4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0" displayName="Tableau10" ref="B2:G127" totalsRowShown="0">
  <autoFilter ref="B2:G127"/>
  <sortState ref="B3:G127">
    <sortCondition ref="C2:C127"/>
  </sortState>
  <tableColumns count="6">
    <tableColumn id="1" name="TABLE SALES"/>
    <tableColumn id="2" name="1992-1996"/>
    <tableColumn id="3" name="1997-2001"/>
    <tableColumn id="4" name="2002-2006"/>
    <tableColumn id="5" name="2007-2011"/>
    <tableColumn id="6" name="2012-2016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812" displayName="Tableau812" ref="I4:N10" totalsRowShown="0" headerRowDxfId="8">
  <autoFilter ref="I4:N10"/>
  <tableColumns count="6">
    <tableColumn id="1" name="Quintiles SALES" dataDxfId="7"/>
    <tableColumn id="2" name="1992-1996" dataDxfId="4">
      <calculatedColumnFormula>AVERAGEIF(C$6:C$130,"&lt;=" &amp; J14)</calculatedColumnFormula>
    </tableColumn>
    <tableColumn id="3" name="1997-2001" dataDxfId="3">
      <calculatedColumnFormula>AVERAGEIF(D$6:D$130,"&lt;=" &amp; K14)</calculatedColumnFormula>
    </tableColumn>
    <tableColumn id="4" name="2002-2006" dataDxfId="2">
      <calculatedColumnFormula>AVERAGEIF(E$6:E$130,"&lt;=" &amp; L14)</calculatedColumnFormula>
    </tableColumn>
    <tableColumn id="5" name="2007-2011" dataDxfId="1">
      <calculatedColumnFormula>AVERAGEIF(F$6:F$130,"&lt;=" &amp; M14)</calculatedColumnFormula>
    </tableColumn>
    <tableColumn id="6" name="2012-2016" dataDxfId="0">
      <calculatedColumnFormula>AVERAGEIF(G$6:G$130,"&lt;=" &amp; N14)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ableau21" displayName="Tableau21" ref="I13:N18" totalsRowShown="0" headerRowDxfId="6">
  <autoFilter ref="I13:N18"/>
  <tableColumns count="6">
    <tableColumn id="1" name="Quintiles w formula" dataDxfId="5"/>
    <tableColumn id="2" name="1992-1996"/>
    <tableColumn id="3" name="1997-2001"/>
    <tableColumn id="4" name="2002-2006"/>
    <tableColumn id="5" name="2007-2011"/>
    <tableColumn id="6" name="2012-2016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N127"/>
  <sheetViews>
    <sheetView tabSelected="1" workbookViewId="0">
      <selection activeCell="N6" sqref="N6"/>
    </sheetView>
  </sheetViews>
  <sheetFormatPr defaultColWidth="11.42578125" defaultRowHeight="15" x14ac:dyDescent="0.25"/>
  <sheetData>
    <row r="2" spans="2:14" x14ac:dyDescent="0.25">
      <c r="B2" t="s">
        <v>0</v>
      </c>
      <c r="C2" t="s">
        <v>1</v>
      </c>
      <c r="D2" t="s">
        <v>2</v>
      </c>
      <c r="E2" t="s">
        <v>3</v>
      </c>
      <c r="F2" t="s">
        <v>4</v>
      </c>
      <c r="G2" t="s">
        <v>5</v>
      </c>
    </row>
    <row r="3" spans="2:14" x14ac:dyDescent="0.25">
      <c r="B3" t="s">
        <v>6</v>
      </c>
      <c r="C3">
        <v>-2.3583416041636385E-2</v>
      </c>
      <c r="D3">
        <v>-7.2693046130383118E-2</v>
      </c>
      <c r="E3">
        <v>0.14630017956458252</v>
      </c>
      <c r="F3">
        <v>-3.0804759941883076E-2</v>
      </c>
      <c r="G3">
        <v>6.3533486957576255E-2</v>
      </c>
    </row>
    <row r="4" spans="2:14" x14ac:dyDescent="0.25">
      <c r="B4" t="s">
        <v>7</v>
      </c>
      <c r="C4">
        <v>-9.7714779400869256E-3</v>
      </c>
      <c r="D4">
        <v>2.1668413320153013E-2</v>
      </c>
      <c r="E4">
        <v>0.10572383015668829</v>
      </c>
      <c r="F4">
        <v>5.2543800126680765E-2</v>
      </c>
      <c r="G4">
        <v>-2.3027402846420575E-4</v>
      </c>
      <c r="I4" t="s">
        <v>8</v>
      </c>
      <c r="J4" s="1" t="s">
        <v>1</v>
      </c>
      <c r="K4" s="1" t="s">
        <v>2</v>
      </c>
      <c r="L4" s="1" t="s">
        <v>3</v>
      </c>
      <c r="M4" s="1" t="s">
        <v>4</v>
      </c>
      <c r="N4" s="2" t="s">
        <v>5</v>
      </c>
    </row>
    <row r="5" spans="2:14" x14ac:dyDescent="0.25">
      <c r="B5" t="s">
        <v>9</v>
      </c>
      <c r="C5">
        <v>1.6852303584392242E-2</v>
      </c>
      <c r="I5" s="3" t="s">
        <v>10</v>
      </c>
      <c r="J5" s="4">
        <f t="shared" ref="J5:J10" si="0">AVERAGEIF(C$6:C$130,"&lt;=" &amp; J14)</f>
        <v>2.349858120577936E-2</v>
      </c>
      <c r="K5" s="4">
        <f t="shared" ref="K5:K10" si="1">AVERAGEIF(D$6:D$130,"&lt;=" &amp; K14)</f>
        <v>-8.338745593776041E-2</v>
      </c>
      <c r="L5" s="4">
        <f t="shared" ref="L5:L10" si="2">AVERAGEIF(E$6:E$130,"&lt;=" &amp; L14)</f>
        <v>-9.0699074373889382E-2</v>
      </c>
      <c r="M5" s="4">
        <f t="shared" ref="M5:M10" si="3">AVERAGEIF(F$6:F$130,"&lt;=" &amp; M14)</f>
        <v>-5.6308399971130518E-2</v>
      </c>
      <c r="N5" s="4">
        <f t="shared" ref="N5:N10" si="4">AVERAGEIF(G$6:G$130,"&lt;=" &amp; N14)</f>
        <v>-0.11038068735903463</v>
      </c>
    </row>
    <row r="6" spans="2:14" x14ac:dyDescent="0.25">
      <c r="B6" t="s">
        <v>11</v>
      </c>
      <c r="C6">
        <v>1.984971741745236E-2</v>
      </c>
      <c r="D6">
        <v>7.980596049424675E-2</v>
      </c>
      <c r="E6">
        <v>4.1048794622284349E-2</v>
      </c>
      <c r="F6">
        <v>-7.0857447957294428E-2</v>
      </c>
      <c r="G6">
        <v>-3.8814299731948941E-3</v>
      </c>
      <c r="I6" s="3" t="s">
        <v>12</v>
      </c>
      <c r="J6" s="4">
        <f t="shared" si="0"/>
        <v>3.7585939219559661E-2</v>
      </c>
      <c r="K6" s="4">
        <f t="shared" si="1"/>
        <v>-2.7089604747849824E-2</v>
      </c>
      <c r="L6" s="4">
        <f t="shared" si="2"/>
        <v>-1.7762775154943754E-2</v>
      </c>
      <c r="M6" s="4">
        <f t="shared" si="3"/>
        <v>5.1180436814201868E-3</v>
      </c>
      <c r="N6" s="4">
        <f t="shared" si="4"/>
        <v>-4.6913495936666397E-2</v>
      </c>
    </row>
    <row r="7" spans="2:14" x14ac:dyDescent="0.25">
      <c r="B7" t="s">
        <v>13</v>
      </c>
      <c r="C7">
        <v>2.3123699918454976E-2</v>
      </c>
      <c r="D7">
        <v>1.017100462882266</v>
      </c>
      <c r="E7">
        <v>7.7048941235994123E-2</v>
      </c>
      <c r="F7">
        <v>-1.4844569840594435E-2</v>
      </c>
      <c r="G7">
        <v>-4.1552790364162484E-2</v>
      </c>
      <c r="I7" s="3" t="s">
        <v>14</v>
      </c>
      <c r="J7" s="4">
        <f t="shared" si="0"/>
        <v>4.8677865039919853E-2</v>
      </c>
      <c r="K7" s="4">
        <f t="shared" si="1"/>
        <v>1.1115589623550836E-2</v>
      </c>
      <c r="L7" s="4">
        <f t="shared" si="2"/>
        <v>3.1356000465206854E-2</v>
      </c>
      <c r="M7" s="4">
        <f t="shared" si="3"/>
        <v>5.3596959194150452E-2</v>
      </c>
      <c r="N7" s="4">
        <f t="shared" si="4"/>
        <v>-1.5335163378581585E-2</v>
      </c>
    </row>
    <row r="8" spans="2:14" x14ac:dyDescent="0.25">
      <c r="B8" t="s">
        <v>15</v>
      </c>
      <c r="C8">
        <v>2.7522326281430743E-2</v>
      </c>
      <c r="D8">
        <v>6.0336547154458573E-3</v>
      </c>
      <c r="E8">
        <v>8.082655930318268E-2</v>
      </c>
      <c r="F8">
        <v>0.29639818035934717</v>
      </c>
      <c r="G8">
        <v>2.6544670330529929E-2</v>
      </c>
      <c r="I8" s="3" t="s">
        <v>16</v>
      </c>
      <c r="J8" s="4">
        <f t="shared" si="0"/>
        <v>7.2846362012769589E-2</v>
      </c>
      <c r="K8" s="4">
        <f t="shared" si="1"/>
        <v>5.1715964634496153E-2</v>
      </c>
      <c r="L8" s="4">
        <f t="shared" si="2"/>
        <v>8.7062212481789331E-2</v>
      </c>
      <c r="M8" s="4">
        <f t="shared" si="3"/>
        <v>9.3086168168599825E-2</v>
      </c>
      <c r="N8" s="4">
        <f t="shared" si="4"/>
        <v>1.5803973180462321E-2</v>
      </c>
    </row>
    <row r="9" spans="2:14" x14ac:dyDescent="0.25">
      <c r="B9" t="s">
        <v>17</v>
      </c>
      <c r="C9">
        <v>3.2199821423530325E-2</v>
      </c>
      <c r="D9">
        <v>3.5470798716278229E-2</v>
      </c>
      <c r="E9">
        <v>4.3938840714682084E-2</v>
      </c>
      <c r="F9">
        <v>-7.649795985286212E-3</v>
      </c>
      <c r="G9">
        <v>6.1453964860199606E-2</v>
      </c>
      <c r="I9" s="3" t="s">
        <v>18</v>
      </c>
      <c r="J9" s="4">
        <f t="shared" si="0"/>
        <v>0.10159712670146469</v>
      </c>
      <c r="K9" s="4">
        <f t="shared" si="1"/>
        <v>9.9469358116479945E-2</v>
      </c>
      <c r="L9" s="4">
        <f t="shared" si="2"/>
        <v>0.15161582176681912</v>
      </c>
      <c r="M9" s="4">
        <f t="shared" si="3"/>
        <v>0.14119123481496831</v>
      </c>
      <c r="N9" s="4">
        <f t="shared" si="4"/>
        <v>6.6989775638681165E-2</v>
      </c>
    </row>
    <row r="10" spans="2:14" x14ac:dyDescent="0.25">
      <c r="B10" t="s">
        <v>19</v>
      </c>
      <c r="C10">
        <v>3.8508768142283045E-2</v>
      </c>
      <c r="D10">
        <v>6.0908442224286416E-2</v>
      </c>
      <c r="E10">
        <v>0.15099837730787447</v>
      </c>
      <c r="F10">
        <v>2.537577211848565E-2</v>
      </c>
      <c r="G10">
        <v>1.4878748939466035E-2</v>
      </c>
      <c r="I10" s="5" t="s">
        <v>20</v>
      </c>
      <c r="J10" s="4" t="e">
        <f t="shared" si="0"/>
        <v>#DIV/0!</v>
      </c>
      <c r="K10" s="6" t="e">
        <f t="shared" si="1"/>
        <v>#DIV/0!</v>
      </c>
      <c r="L10" s="6" t="e">
        <f t="shared" si="2"/>
        <v>#DIV/0!</v>
      </c>
      <c r="M10" s="6" t="e">
        <f t="shared" si="3"/>
        <v>#DIV/0!</v>
      </c>
      <c r="N10" s="6" t="e">
        <f t="shared" si="4"/>
        <v>#DIV/0!</v>
      </c>
    </row>
    <row r="11" spans="2:14" x14ac:dyDescent="0.25">
      <c r="B11" t="s">
        <v>21</v>
      </c>
      <c r="C11">
        <v>4.2657463202733226E-2</v>
      </c>
      <c r="D11">
        <v>3.8163638656662925E-2</v>
      </c>
      <c r="E11">
        <v>-2.5157382168344844E-2</v>
      </c>
    </row>
    <row r="12" spans="2:14" x14ac:dyDescent="0.25">
      <c r="B12" t="s">
        <v>22</v>
      </c>
      <c r="C12">
        <v>4.5019111984984449E-2</v>
      </c>
      <c r="D12">
        <v>0.23890209538340476</v>
      </c>
      <c r="E12">
        <v>-9.4350537831785E-2</v>
      </c>
      <c r="F12">
        <v>2.9092753004348614E-2</v>
      </c>
      <c r="G12">
        <v>3.9189369071526682E-2</v>
      </c>
    </row>
    <row r="13" spans="2:14" x14ac:dyDescent="0.25">
      <c r="B13" t="s">
        <v>23</v>
      </c>
      <c r="C13">
        <v>5.3286505489759328E-2</v>
      </c>
      <c r="D13">
        <v>-2.0348065359091706E-2</v>
      </c>
      <c r="E13">
        <v>-1.1177309446076067E-2</v>
      </c>
      <c r="F13">
        <v>9.9119931506192055E-2</v>
      </c>
      <c r="G13">
        <v>7.686978085826102E-3</v>
      </c>
      <c r="I13" t="s">
        <v>24</v>
      </c>
      <c r="J13" s="1" t="s">
        <v>1</v>
      </c>
      <c r="K13" s="1" t="s">
        <v>2</v>
      </c>
      <c r="L13" s="1" t="s">
        <v>3</v>
      </c>
      <c r="M13" s="1" t="s">
        <v>4</v>
      </c>
      <c r="N13" s="2" t="s">
        <v>5</v>
      </c>
    </row>
    <row r="14" spans="2:14" x14ac:dyDescent="0.25">
      <c r="B14" t="s">
        <v>25</v>
      </c>
      <c r="C14">
        <v>5.6106039115408457E-2</v>
      </c>
      <c r="D14">
        <v>-0.14683996663622237</v>
      </c>
      <c r="E14">
        <v>-1.3300387582851902E-3</v>
      </c>
      <c r="F14">
        <v>5.7408830048922034E-2</v>
      </c>
      <c r="G14">
        <v>2.0340967048345482E-2</v>
      </c>
      <c r="I14" s="7">
        <v>0.2</v>
      </c>
      <c r="J14">
        <f>_xlfn.PERCENTILE.INC(C$3:C$127,0.2)</f>
        <v>3.0328823366690495E-2</v>
      </c>
      <c r="K14">
        <f t="shared" ref="K14:N14" si="5">_xlfn.PERCENTILE.INC(D$3:D$127,0.2)</f>
        <v>5.5746970694127151E-3</v>
      </c>
      <c r="L14">
        <f t="shared" si="5"/>
        <v>3.5151092721106662E-2</v>
      </c>
      <c r="M14">
        <f t="shared" si="5"/>
        <v>2.4297946251035218E-2</v>
      </c>
      <c r="N14">
        <f t="shared" si="5"/>
        <v>-1.4762465619474697E-3</v>
      </c>
    </row>
    <row r="15" spans="2:14" x14ac:dyDescent="0.25">
      <c r="B15" t="s">
        <v>26</v>
      </c>
      <c r="C15">
        <v>5.9271366721022158E-2</v>
      </c>
      <c r="D15">
        <v>5.6085198482800046E-2</v>
      </c>
      <c r="E15">
        <v>9.5588102089396054E-2</v>
      </c>
      <c r="F15">
        <v>1.2762331542353577E-2</v>
      </c>
      <c r="G15">
        <v>6.3191822570662637E-3</v>
      </c>
      <c r="I15" s="7">
        <v>0.4</v>
      </c>
      <c r="J15">
        <f>_xlfn.PERCENTILE.INC(C$3:C$127,0.4)</f>
        <v>5.6739104636531201E-2</v>
      </c>
      <c r="K15">
        <f t="shared" ref="K15:N15" si="6">_xlfn.PERCENTILE.INC(D$3:D$127,0.4)</f>
        <v>5.9704020783518906E-2</v>
      </c>
      <c r="L15">
        <f t="shared" si="6"/>
        <v>0.10661708627793713</v>
      </c>
      <c r="M15">
        <f t="shared" si="6"/>
        <v>0.11512668322679533</v>
      </c>
      <c r="N15">
        <f t="shared" si="6"/>
        <v>3.7854536568033219E-2</v>
      </c>
    </row>
    <row r="16" spans="2:14" x14ac:dyDescent="0.25">
      <c r="B16" t="s">
        <v>27</v>
      </c>
      <c r="C16">
        <v>6.4381101180674444E-2</v>
      </c>
      <c r="D16">
        <v>-0.10881760749599614</v>
      </c>
      <c r="E16">
        <v>4.2583535800551853E-2</v>
      </c>
      <c r="F16">
        <v>3.2319075383318838E-2</v>
      </c>
      <c r="G16">
        <v>5.8852815057474526E-3</v>
      </c>
      <c r="I16" s="7">
        <v>0.6</v>
      </c>
      <c r="J16">
        <f>_xlfn.PERCENTILE.INC(C$3:C$127,0.6)</f>
        <v>9.0025065370667276E-2</v>
      </c>
      <c r="K16">
        <f t="shared" ref="K16:N16" si="7">_xlfn.PERCENTILE.INC(D$3:D$127,0.6)</f>
        <v>0.12491811699643492</v>
      </c>
      <c r="L16">
        <f t="shared" si="7"/>
        <v>0.16684717842104771</v>
      </c>
      <c r="M16">
        <f t="shared" si="7"/>
        <v>0.16686347144447702</v>
      </c>
      <c r="N16">
        <f t="shared" si="7"/>
        <v>7.3526309932831033E-2</v>
      </c>
    </row>
    <row r="17" spans="2:14" x14ac:dyDescent="0.25">
      <c r="B17" t="s">
        <v>28</v>
      </c>
      <c r="C17">
        <v>6.4757195759541419E-2</v>
      </c>
      <c r="D17">
        <v>-4.1605233910524175E-2</v>
      </c>
      <c r="E17">
        <v>-7.8956402334363629E-3</v>
      </c>
      <c r="I17" s="7">
        <v>0.8</v>
      </c>
      <c r="J17">
        <f>_xlfn.PERCENTILE.INC(C$3:C$127,0.8)</f>
        <v>0.16107375574472824</v>
      </c>
      <c r="K17">
        <f t="shared" ref="K17:N17" si="8">_xlfn.PERCENTILE.INC(D$3:D$127,0.8)</f>
        <v>0.23697063544826383</v>
      </c>
      <c r="L17">
        <f t="shared" si="8"/>
        <v>0.32394924546125625</v>
      </c>
      <c r="M17">
        <f t="shared" si="8"/>
        <v>0.25761009841699434</v>
      </c>
      <c r="N17">
        <f t="shared" si="8"/>
        <v>0.1563111307840061</v>
      </c>
    </row>
    <row r="18" spans="2:14" x14ac:dyDescent="0.25">
      <c r="B18" t="s">
        <v>29</v>
      </c>
      <c r="C18">
        <v>7.2079903255333019E-2</v>
      </c>
      <c r="D18">
        <v>-1.5258670310887169E-2</v>
      </c>
      <c r="E18">
        <v>3.4337465015760162E-2</v>
      </c>
      <c r="F18">
        <v>-5.5779735163759704E-2</v>
      </c>
      <c r="I18" s="7">
        <v>1</v>
      </c>
      <c r="J18">
        <v>1</v>
      </c>
      <c r="K18">
        <v>1</v>
      </c>
      <c r="L18">
        <v>1</v>
      </c>
      <c r="M18">
        <v>1</v>
      </c>
      <c r="N18">
        <v>1</v>
      </c>
    </row>
    <row r="19" spans="2:14" x14ac:dyDescent="0.25">
      <c r="B19" t="s">
        <v>30</v>
      </c>
      <c r="C19">
        <v>8.2727090666269987E-2</v>
      </c>
      <c r="D19">
        <v>9.3230490056980878E-2</v>
      </c>
      <c r="E19">
        <v>7.343118775737148E-2</v>
      </c>
      <c r="F19">
        <v>8.6121508814974781E-2</v>
      </c>
      <c r="G19">
        <v>-8.2075051752835918E-3</v>
      </c>
    </row>
    <row r="20" spans="2:14" x14ac:dyDescent="0.25">
      <c r="B20" t="s">
        <v>31</v>
      </c>
      <c r="C20">
        <v>9.1849559046766588E-2</v>
      </c>
      <c r="D20">
        <v>-4.5792487708407716E-3</v>
      </c>
      <c r="E20">
        <v>0.15979012949473725</v>
      </c>
      <c r="F20">
        <v>0.11962457981468697</v>
      </c>
      <c r="G20">
        <v>-1.0466240145403071E-2</v>
      </c>
    </row>
    <row r="21" spans="2:14" x14ac:dyDescent="0.25">
      <c r="B21" t="s">
        <v>32</v>
      </c>
      <c r="C21">
        <v>9.8992940897805415E-2</v>
      </c>
      <c r="D21">
        <v>9.9162559794718774E-4</v>
      </c>
      <c r="E21">
        <v>-9.5567059993127979E-3</v>
      </c>
      <c r="F21">
        <v>0.22283990953714167</v>
      </c>
      <c r="G21">
        <v>7.5452843996705793E-2</v>
      </c>
    </row>
    <row r="22" spans="2:14" x14ac:dyDescent="0.25">
      <c r="B22" t="s">
        <v>33</v>
      </c>
      <c r="C22">
        <v>0.12853975325425418</v>
      </c>
      <c r="D22">
        <v>5.4415178858342017E-2</v>
      </c>
      <c r="E22">
        <v>0.11940194470578458</v>
      </c>
      <c r="F22">
        <v>1.8110569944847631E-2</v>
      </c>
      <c r="G22">
        <v>3.4024839340798751E-2</v>
      </c>
    </row>
    <row r="23" spans="2:14" x14ac:dyDescent="0.25">
      <c r="B23" t="s">
        <v>34</v>
      </c>
      <c r="C23">
        <v>0.14183059677228185</v>
      </c>
      <c r="D23">
        <v>0.22694120512348412</v>
      </c>
      <c r="E23">
        <v>0.12573917897004905</v>
      </c>
      <c r="F23">
        <v>0.14999879153288634</v>
      </c>
      <c r="G23">
        <v>0.20039249083161009</v>
      </c>
    </row>
    <row r="24" spans="2:14" x14ac:dyDescent="0.25">
      <c r="B24" t="s">
        <v>35</v>
      </c>
      <c r="C24">
        <v>0.15320961128454708</v>
      </c>
      <c r="D24">
        <v>6.0183419003984537E-2</v>
      </c>
      <c r="E24">
        <v>6.3699463930883174E-2</v>
      </c>
      <c r="F24">
        <v>-3.7130404015305539E-3</v>
      </c>
      <c r="G24">
        <v>2.9090444781015877E-2</v>
      </c>
    </row>
    <row r="25" spans="2:14" x14ac:dyDescent="0.25">
      <c r="B25" t="s">
        <v>36</v>
      </c>
      <c r="C25">
        <v>0.16101466844085865</v>
      </c>
    </row>
    <row r="26" spans="2:14" x14ac:dyDescent="0.25">
      <c r="B26" t="s">
        <v>37</v>
      </c>
      <c r="C26">
        <v>0.16116238670053262</v>
      </c>
      <c r="D26">
        <v>0.19419452409476423</v>
      </c>
      <c r="E26">
        <v>0.1660667120352893</v>
      </c>
      <c r="F26">
        <v>0.14709174297343452</v>
      </c>
      <c r="G26">
        <v>0.14678708992999859</v>
      </c>
    </row>
    <row r="27" spans="2:14" x14ac:dyDescent="0.25">
      <c r="B27" t="s">
        <v>38</v>
      </c>
      <c r="C27">
        <v>0.18102221644175723</v>
      </c>
      <c r="D27">
        <v>0.18868765045695407</v>
      </c>
    </row>
    <row r="28" spans="2:14" x14ac:dyDescent="0.25">
      <c r="B28" t="s">
        <v>39</v>
      </c>
      <c r="C28">
        <v>0.26290947480571403</v>
      </c>
      <c r="D28">
        <v>0.13020730639130257</v>
      </c>
      <c r="E28">
        <v>0.7425064100540909</v>
      </c>
    </row>
    <row r="29" spans="2:14" x14ac:dyDescent="0.25">
      <c r="B29" t="s">
        <v>40</v>
      </c>
      <c r="C29">
        <v>0.3763097226317566</v>
      </c>
      <c r="D29">
        <v>0.29209076948853385</v>
      </c>
      <c r="E29">
        <v>0.32248030682329076</v>
      </c>
      <c r="F29">
        <v>0.16849008854922878</v>
      </c>
      <c r="G29">
        <v>7.771866636629747E-2</v>
      </c>
    </row>
    <row r="30" spans="2:14" x14ac:dyDescent="0.25">
      <c r="B30" t="s">
        <v>41</v>
      </c>
      <c r="C30">
        <v>1.8153971629906125</v>
      </c>
      <c r="D30">
        <v>8.8292738616529698E-3</v>
      </c>
    </row>
    <row r="31" spans="2:14" x14ac:dyDescent="0.25">
      <c r="B31" t="s">
        <v>42</v>
      </c>
      <c r="C31">
        <v>2.3649913122225841</v>
      </c>
      <c r="D31">
        <v>0.13027662394795297</v>
      </c>
      <c r="E31">
        <v>3.8405603542492672E-2</v>
      </c>
    </row>
    <row r="32" spans="2:14" x14ac:dyDescent="0.25">
      <c r="B32" t="s">
        <v>43</v>
      </c>
      <c r="D32">
        <v>7.6791767511516479E-2</v>
      </c>
      <c r="E32">
        <v>9.9190817316716189E-3</v>
      </c>
      <c r="F32">
        <v>9.6805837182073056</v>
      </c>
    </row>
    <row r="33" spans="2:7" x14ac:dyDescent="0.25">
      <c r="B33" t="s">
        <v>44</v>
      </c>
      <c r="E33">
        <v>0.15732113293169731</v>
      </c>
      <c r="F33">
        <v>0.15204117545280132</v>
      </c>
      <c r="G33">
        <v>6.9061649389630375</v>
      </c>
    </row>
    <row r="34" spans="2:7" x14ac:dyDescent="0.25">
      <c r="B34" t="s">
        <v>45</v>
      </c>
      <c r="D34">
        <v>3.941228367068636E-2</v>
      </c>
      <c r="E34">
        <v>4.9728002113033833E-2</v>
      </c>
      <c r="G34">
        <v>3.3946859434818082</v>
      </c>
    </row>
    <row r="35" spans="2:7" x14ac:dyDescent="0.25">
      <c r="B35" t="s">
        <v>46</v>
      </c>
      <c r="G35">
        <v>0.74104833762126865</v>
      </c>
    </row>
    <row r="36" spans="2:7" x14ac:dyDescent="0.25">
      <c r="B36" t="s">
        <v>47</v>
      </c>
      <c r="G36">
        <v>0.529244129621673</v>
      </c>
    </row>
    <row r="37" spans="2:7" x14ac:dyDescent="0.25">
      <c r="B37" t="s">
        <v>48</v>
      </c>
      <c r="G37">
        <v>0.41295502873247247</v>
      </c>
    </row>
    <row r="38" spans="2:7" x14ac:dyDescent="0.25">
      <c r="B38" t="s">
        <v>49</v>
      </c>
      <c r="F38">
        <v>0.1714082953858117</v>
      </c>
      <c r="G38">
        <v>0.35644325530786064</v>
      </c>
    </row>
    <row r="39" spans="2:7" x14ac:dyDescent="0.25">
      <c r="B39" t="s">
        <v>50</v>
      </c>
      <c r="F39">
        <v>0.30763610976445704</v>
      </c>
      <c r="G39">
        <v>0.31836540354282444</v>
      </c>
    </row>
    <row r="40" spans="2:7" x14ac:dyDescent="0.25">
      <c r="B40" t="s">
        <v>51</v>
      </c>
      <c r="E40">
        <v>0.58403996581870765</v>
      </c>
      <c r="F40">
        <v>0.20338843775949619</v>
      </c>
      <c r="G40">
        <v>0.26429077570755699</v>
      </c>
    </row>
    <row r="41" spans="2:7" x14ac:dyDescent="0.25">
      <c r="B41" t="s">
        <v>52</v>
      </c>
      <c r="G41">
        <v>0.22393148273635055</v>
      </c>
    </row>
    <row r="42" spans="2:7" x14ac:dyDescent="0.25">
      <c r="B42" t="s">
        <v>53</v>
      </c>
      <c r="F42">
        <v>0.15501734443495208</v>
      </c>
      <c r="G42">
        <v>0.21937753634255031</v>
      </c>
    </row>
    <row r="43" spans="2:7" x14ac:dyDescent="0.25">
      <c r="B43" t="s">
        <v>54</v>
      </c>
      <c r="D43">
        <v>0.55319609616312271</v>
      </c>
      <c r="E43">
        <v>-1.3007289649422261E-2</v>
      </c>
      <c r="F43">
        <v>0.25775271202937439</v>
      </c>
      <c r="G43">
        <v>0.20458132071976814</v>
      </c>
    </row>
    <row r="44" spans="2:7" x14ac:dyDescent="0.25">
      <c r="B44" t="s">
        <v>55</v>
      </c>
      <c r="F44">
        <v>0.2588384057889499</v>
      </c>
      <c r="G44">
        <v>0.20449749530064337</v>
      </c>
    </row>
    <row r="45" spans="2:7" x14ac:dyDescent="0.25">
      <c r="B45" t="s">
        <v>56</v>
      </c>
      <c r="E45">
        <v>0.56120623569383754</v>
      </c>
      <c r="F45">
        <v>0.29731349043818439</v>
      </c>
      <c r="G45">
        <v>0.19842781149640501</v>
      </c>
    </row>
    <row r="46" spans="2:7" x14ac:dyDescent="0.25">
      <c r="B46" t="s">
        <v>57</v>
      </c>
      <c r="E46">
        <v>1.9423046017172194</v>
      </c>
      <c r="F46">
        <v>0.30367283658790045</v>
      </c>
      <c r="G46">
        <v>0.19141496757958096</v>
      </c>
    </row>
    <row r="47" spans="2:7" x14ac:dyDescent="0.25">
      <c r="B47" t="s">
        <v>58</v>
      </c>
      <c r="E47">
        <v>0.34774272402841577</v>
      </c>
      <c r="F47">
        <v>0.41438215136498258</v>
      </c>
      <c r="G47">
        <v>0.19114994193988913</v>
      </c>
    </row>
    <row r="48" spans="2:7" x14ac:dyDescent="0.25">
      <c r="B48" t="s">
        <v>59</v>
      </c>
      <c r="G48">
        <v>0.17693961029052585</v>
      </c>
    </row>
    <row r="49" spans="2:7" x14ac:dyDescent="0.25">
      <c r="B49" t="s">
        <v>60</v>
      </c>
      <c r="F49">
        <v>0.41941119868238852</v>
      </c>
      <c r="G49">
        <v>0.17059719206501703</v>
      </c>
    </row>
    <row r="50" spans="2:7" x14ac:dyDescent="0.25">
      <c r="B50" t="s">
        <v>61</v>
      </c>
      <c r="F50">
        <v>3.0819910502194726E-2</v>
      </c>
      <c r="G50">
        <v>0.13264560483206883</v>
      </c>
    </row>
    <row r="51" spans="2:7" x14ac:dyDescent="0.25">
      <c r="B51" t="s">
        <v>62</v>
      </c>
      <c r="E51">
        <v>7.0879918089520835E-2</v>
      </c>
      <c r="F51">
        <v>0.42151064986433884</v>
      </c>
      <c r="G51">
        <v>0.12980017125758248</v>
      </c>
    </row>
    <row r="52" spans="2:7" x14ac:dyDescent="0.25">
      <c r="B52" t="s">
        <v>63</v>
      </c>
      <c r="G52">
        <v>0.12969076910026123</v>
      </c>
    </row>
    <row r="53" spans="2:7" x14ac:dyDescent="0.25">
      <c r="B53" t="s">
        <v>64</v>
      </c>
      <c r="G53">
        <v>0.12575847329364484</v>
      </c>
    </row>
    <row r="54" spans="2:7" x14ac:dyDescent="0.25">
      <c r="B54" t="s">
        <v>65</v>
      </c>
      <c r="G54">
        <v>0.12071484200788443</v>
      </c>
    </row>
    <row r="55" spans="2:7" x14ac:dyDescent="0.25">
      <c r="B55" t="s">
        <v>66</v>
      </c>
      <c r="D55">
        <v>0.24439450098481919</v>
      </c>
      <c r="E55">
        <v>0.11277928629429188</v>
      </c>
      <c r="F55">
        <v>0.12993732206575967</v>
      </c>
      <c r="G55">
        <v>0.11397951806613058</v>
      </c>
    </row>
    <row r="56" spans="2:7" x14ac:dyDescent="0.25">
      <c r="B56" t="s">
        <v>67</v>
      </c>
      <c r="D56">
        <v>5.5746970694127151E-3</v>
      </c>
      <c r="E56">
        <v>0.1060390981436854</v>
      </c>
      <c r="F56">
        <v>0.27909540289259216</v>
      </c>
      <c r="G56">
        <v>0.10680980049256643</v>
      </c>
    </row>
    <row r="57" spans="2:7" x14ac:dyDescent="0.25">
      <c r="B57" t="s">
        <v>68</v>
      </c>
      <c r="D57">
        <v>0.54136793180043841</v>
      </c>
      <c r="E57">
        <v>0.29145328201849774</v>
      </c>
      <c r="F57">
        <v>0.14743953443649299</v>
      </c>
      <c r="G57">
        <v>0.10556598408895024</v>
      </c>
    </row>
    <row r="58" spans="2:7" x14ac:dyDescent="0.25">
      <c r="B58" t="s">
        <v>69</v>
      </c>
      <c r="E58">
        <v>7.3536979613501741</v>
      </c>
      <c r="F58">
        <v>0.36461157435843322</v>
      </c>
      <c r="G58">
        <v>9.5058024539191294E-2</v>
      </c>
    </row>
    <row r="59" spans="2:7" x14ac:dyDescent="0.25">
      <c r="B59" t="s">
        <v>70</v>
      </c>
      <c r="E59">
        <v>1.9216904446033745E-3</v>
      </c>
      <c r="F59">
        <v>5.4522099524253944</v>
      </c>
      <c r="G59">
        <v>9.4620783572118852E-2</v>
      </c>
    </row>
    <row r="60" spans="2:7" x14ac:dyDescent="0.25">
      <c r="B60" t="s">
        <v>71</v>
      </c>
      <c r="E60">
        <v>0.12630480110931211</v>
      </c>
      <c r="F60">
        <v>0.11370452584546227</v>
      </c>
      <c r="G60">
        <v>9.3624101121244946E-2</v>
      </c>
    </row>
    <row r="61" spans="2:7" x14ac:dyDescent="0.25">
      <c r="B61" t="s">
        <v>72</v>
      </c>
      <c r="E61">
        <v>0.1477727930622369</v>
      </c>
      <c r="F61">
        <v>0.42266130752307102</v>
      </c>
      <c r="G61">
        <v>8.8641708789126916E-2</v>
      </c>
    </row>
    <row r="62" spans="2:7" x14ac:dyDescent="0.25">
      <c r="B62" t="s">
        <v>73</v>
      </c>
      <c r="F62">
        <v>0.46145353490328678</v>
      </c>
      <c r="G62">
        <v>8.7302151771550901E-2</v>
      </c>
    </row>
    <row r="63" spans="2:7" x14ac:dyDescent="0.25">
      <c r="B63" t="s">
        <v>74</v>
      </c>
      <c r="E63">
        <v>0.1871885907967322</v>
      </c>
      <c r="F63">
        <v>0.20184164516016048</v>
      </c>
      <c r="G63">
        <v>7.4727273234213965E-2</v>
      </c>
    </row>
    <row r="64" spans="2:7" x14ac:dyDescent="0.25">
      <c r="B64" t="s">
        <v>75</v>
      </c>
      <c r="D64">
        <v>3.5021831832868389E-2</v>
      </c>
      <c r="E64">
        <v>0.17558204136566724</v>
      </c>
      <c r="F64">
        <v>1.0221463822602384E-2</v>
      </c>
      <c r="G64">
        <v>7.3669675300023399E-2</v>
      </c>
    </row>
    <row r="65" spans="2:7" x14ac:dyDescent="0.25">
      <c r="B65" t="s">
        <v>76</v>
      </c>
      <c r="F65">
        <v>0.1130184566539103</v>
      </c>
      <c r="G65">
        <v>7.2952848464061582E-2</v>
      </c>
    </row>
    <row r="66" spans="2:7" x14ac:dyDescent="0.25">
      <c r="B66" t="s">
        <v>77</v>
      </c>
      <c r="D66">
        <v>0.19055545005595462</v>
      </c>
      <c r="E66">
        <v>0.26783618947783366</v>
      </c>
      <c r="F66">
        <v>0.18815372371786654</v>
      </c>
      <c r="G66">
        <v>6.8200873255338482E-2</v>
      </c>
    </row>
    <row r="67" spans="2:7" x14ac:dyDescent="0.25">
      <c r="B67" t="s">
        <v>78</v>
      </c>
      <c r="D67">
        <v>0.13093855323365849</v>
      </c>
      <c r="E67">
        <v>-2.0724781670591642E-2</v>
      </c>
      <c r="F67">
        <v>3.284386830679957E-2</v>
      </c>
      <c r="G67">
        <v>6.5595535593694132E-2</v>
      </c>
    </row>
    <row r="68" spans="2:7" x14ac:dyDescent="0.25">
      <c r="B68" t="s">
        <v>79</v>
      </c>
      <c r="D68">
        <v>0.41322628180047721</v>
      </c>
      <c r="E68">
        <v>0.36855481465707196</v>
      </c>
      <c r="F68">
        <v>0.16577906004130921</v>
      </c>
      <c r="G68">
        <v>5.9326922579562222E-2</v>
      </c>
    </row>
    <row r="69" spans="2:7" x14ac:dyDescent="0.25">
      <c r="B69" t="s">
        <v>80</v>
      </c>
      <c r="E69">
        <v>0.29504001111467243</v>
      </c>
      <c r="F69">
        <v>0.15905799989048297</v>
      </c>
      <c r="G69">
        <v>5.6900363991374901E-2</v>
      </c>
    </row>
    <row r="70" spans="2:7" x14ac:dyDescent="0.25">
      <c r="B70" t="s">
        <v>81</v>
      </c>
      <c r="D70">
        <v>2.1308722439316581</v>
      </c>
      <c r="E70">
        <v>0.44153541751426884</v>
      </c>
      <c r="F70">
        <v>0.19855002961860074</v>
      </c>
      <c r="G70">
        <v>5.4640332242611868E-2</v>
      </c>
    </row>
    <row r="71" spans="2:7" x14ac:dyDescent="0.25">
      <c r="B71" t="s">
        <v>82</v>
      </c>
      <c r="F71">
        <v>0.32327736674809027</v>
      </c>
      <c r="G71">
        <v>5.2279367297697138E-2</v>
      </c>
    </row>
    <row r="72" spans="2:7" x14ac:dyDescent="0.25">
      <c r="B72" t="s">
        <v>83</v>
      </c>
      <c r="F72">
        <v>0.16565401213719202</v>
      </c>
      <c r="G72">
        <v>5.1907719625277876E-2</v>
      </c>
    </row>
    <row r="73" spans="2:7" x14ac:dyDescent="0.25">
      <c r="B73" t="s">
        <v>84</v>
      </c>
      <c r="E73">
        <v>0.11358345979260925</v>
      </c>
      <c r="F73">
        <v>4.3040832193540622E-2</v>
      </c>
      <c r="G73">
        <v>4.9634520483674338E-2</v>
      </c>
    </row>
    <row r="74" spans="2:7" x14ac:dyDescent="0.25">
      <c r="B74" t="s">
        <v>85</v>
      </c>
      <c r="E74">
        <v>0.24547750156412934</v>
      </c>
      <c r="F74">
        <v>0.17139037561540074</v>
      </c>
      <c r="G74">
        <v>4.889461190548354E-2</v>
      </c>
    </row>
    <row r="75" spans="2:7" x14ac:dyDescent="0.25">
      <c r="B75" t="s">
        <v>86</v>
      </c>
      <c r="E75">
        <v>0.2048777390496451</v>
      </c>
      <c r="F75">
        <v>0.14787124452254294</v>
      </c>
      <c r="G75">
        <v>4.7897170765996172E-2</v>
      </c>
    </row>
    <row r="76" spans="2:7" x14ac:dyDescent="0.25">
      <c r="B76" t="s">
        <v>87</v>
      </c>
      <c r="D76">
        <v>0.29629498777264873</v>
      </c>
      <c r="E76">
        <v>0.3243164801207476</v>
      </c>
      <c r="F76">
        <v>3.8998208674420096E-2</v>
      </c>
      <c r="G76">
        <v>4.602386570564132E-2</v>
      </c>
    </row>
    <row r="77" spans="2:7" x14ac:dyDescent="0.25">
      <c r="B77" t="s">
        <v>88</v>
      </c>
      <c r="D77">
        <v>6.1830423291837008E-2</v>
      </c>
      <c r="E77">
        <v>0.25721017308965288</v>
      </c>
      <c r="F77">
        <v>0.14923019533150311</v>
      </c>
      <c r="G77">
        <v>4.5270899014849417E-2</v>
      </c>
    </row>
    <row r="78" spans="2:7" x14ac:dyDescent="0.25">
      <c r="B78" t="s">
        <v>89</v>
      </c>
      <c r="E78">
        <v>0.29105001302591355</v>
      </c>
      <c r="F78">
        <v>-2.5686527286835448E-2</v>
      </c>
      <c r="G78">
        <v>3.971066061867401E-2</v>
      </c>
    </row>
    <row r="79" spans="2:7" x14ac:dyDescent="0.25">
      <c r="B79" t="s">
        <v>90</v>
      </c>
      <c r="D79">
        <v>5.9704020783518906E-2</v>
      </c>
      <c r="E79">
        <v>9.2505032486648459E-2</v>
      </c>
      <c r="F79">
        <v>0.15366648583360393</v>
      </c>
      <c r="G79">
        <v>3.752082844215985E-2</v>
      </c>
    </row>
    <row r="80" spans="2:7" x14ac:dyDescent="0.25">
      <c r="B80" t="s">
        <v>91</v>
      </c>
      <c r="E80">
        <v>0.10781757017001437</v>
      </c>
      <c r="F80">
        <v>0.19647838161706113</v>
      </c>
      <c r="G80">
        <v>3.2701837617204244E-2</v>
      </c>
    </row>
    <row r="81" spans="2:7" x14ac:dyDescent="0.25">
      <c r="B81" t="s">
        <v>92</v>
      </c>
      <c r="D81">
        <v>8.1932137425216739E-2</v>
      </c>
      <c r="E81">
        <v>0.26334694631374067</v>
      </c>
      <c r="F81">
        <v>0.19577773236518514</v>
      </c>
      <c r="G81">
        <v>2.9776420861972453E-2</v>
      </c>
    </row>
    <row r="82" spans="2:7" x14ac:dyDescent="0.25">
      <c r="B82" t="s">
        <v>93</v>
      </c>
      <c r="E82">
        <v>0.15260223320338553</v>
      </c>
      <c r="F82">
        <v>6.8989619888630213E-2</v>
      </c>
      <c r="G82">
        <v>2.7150886965379838E-2</v>
      </c>
    </row>
    <row r="83" spans="2:7" x14ac:dyDescent="0.25">
      <c r="B83" t="s">
        <v>94</v>
      </c>
      <c r="D83">
        <v>0.3125194379728703</v>
      </c>
      <c r="E83">
        <v>0.25092256453599915</v>
      </c>
      <c r="F83">
        <v>0.13757405051752339</v>
      </c>
      <c r="G83">
        <v>2.3539961515368191E-2</v>
      </c>
    </row>
    <row r="84" spans="2:7" x14ac:dyDescent="0.25">
      <c r="B84" t="s">
        <v>95</v>
      </c>
      <c r="D84">
        <v>0.19030844159323829</v>
      </c>
      <c r="E84">
        <v>0.19020342638675278</v>
      </c>
      <c r="F84">
        <v>0.1343255480118066</v>
      </c>
      <c r="G84">
        <v>2.054089233496692E-2</v>
      </c>
    </row>
    <row r="85" spans="2:7" x14ac:dyDescent="0.25">
      <c r="B85" t="s">
        <v>96</v>
      </c>
      <c r="E85">
        <v>0.14233535840765196</v>
      </c>
      <c r="F85">
        <v>3.7219177901204506E-2</v>
      </c>
      <c r="G85">
        <v>1.8612858286612653E-2</v>
      </c>
    </row>
    <row r="86" spans="2:7" x14ac:dyDescent="0.25">
      <c r="B86" t="s">
        <v>97</v>
      </c>
      <c r="E86">
        <v>0.10748406847931473</v>
      </c>
      <c r="F86">
        <v>9.8413969806792401E-2</v>
      </c>
      <c r="G86">
        <v>5.7863073550228575E-3</v>
      </c>
    </row>
    <row r="87" spans="2:7" x14ac:dyDescent="0.25">
      <c r="B87" t="s">
        <v>98</v>
      </c>
      <c r="D87">
        <v>0.13904817881549766</v>
      </c>
      <c r="E87">
        <v>4.83850272862155E-2</v>
      </c>
      <c r="F87">
        <v>1.9536773128436581E-2</v>
      </c>
      <c r="G87">
        <v>4.478909011816112E-3</v>
      </c>
    </row>
    <row r="88" spans="2:7" x14ac:dyDescent="0.25">
      <c r="B88" t="s">
        <v>99</v>
      </c>
      <c r="D88">
        <v>1.9963010407035575E-2</v>
      </c>
      <c r="E88">
        <v>2.7392159905109197</v>
      </c>
      <c r="F88">
        <v>-0.10436936677731487</v>
      </c>
      <c r="G88">
        <v>-3.3452053621723767E-3</v>
      </c>
    </row>
    <row r="89" spans="2:7" x14ac:dyDescent="0.25">
      <c r="B89" t="s">
        <v>100</v>
      </c>
      <c r="F89">
        <v>0.12003379056039196</v>
      </c>
      <c r="G89">
        <v>-1.0265353017065632E-2</v>
      </c>
    </row>
    <row r="90" spans="2:7" x14ac:dyDescent="0.25">
      <c r="B90" t="s">
        <v>101</v>
      </c>
      <c r="D90">
        <v>7.7914043676457378E-2</v>
      </c>
      <c r="E90">
        <v>0.12293743962987103</v>
      </c>
      <c r="F90">
        <v>1.9986642781233476E-2</v>
      </c>
      <c r="G90">
        <v>-1.1922638805285013E-2</v>
      </c>
    </row>
    <row r="91" spans="2:7" x14ac:dyDescent="0.25">
      <c r="B91" t="s">
        <v>102</v>
      </c>
      <c r="E91">
        <v>8.3609053497942387</v>
      </c>
      <c r="F91">
        <v>0.248565738517215</v>
      </c>
      <c r="G91">
        <v>-1.5680217776408444E-2</v>
      </c>
    </row>
    <row r="92" spans="2:7" x14ac:dyDescent="0.25">
      <c r="B92" t="s">
        <v>103</v>
      </c>
      <c r="E92">
        <v>0.16736748934488666</v>
      </c>
      <c r="F92">
        <v>0.23760753581357491</v>
      </c>
      <c r="G92">
        <v>-2.1302231439230934E-2</v>
      </c>
    </row>
    <row r="93" spans="2:7" x14ac:dyDescent="0.25">
      <c r="B93" t="s">
        <v>104</v>
      </c>
      <c r="E93">
        <v>0.15879989293431057</v>
      </c>
      <c r="F93">
        <v>0.11591842202845984</v>
      </c>
      <c r="G93">
        <v>-3.7624037805809162E-2</v>
      </c>
    </row>
    <row r="94" spans="2:7" x14ac:dyDescent="0.25">
      <c r="B94" t="s">
        <v>105</v>
      </c>
      <c r="D94">
        <v>0.10051927581554243</v>
      </c>
      <c r="E94">
        <v>0.39458418136886209</v>
      </c>
      <c r="F94">
        <v>0.11083076900400983</v>
      </c>
      <c r="G94">
        <v>-4.1276624657153496E-2</v>
      </c>
    </row>
    <row r="95" spans="2:7" x14ac:dyDescent="0.25">
      <c r="B95" t="s">
        <v>106</v>
      </c>
      <c r="D95">
        <v>0.26170849027744858</v>
      </c>
      <c r="E95">
        <v>0.31598562574803724</v>
      </c>
      <c r="F95">
        <v>-0.1139174001523745</v>
      </c>
      <c r="G95">
        <v>-9.1223845794250746E-2</v>
      </c>
    </row>
    <row r="96" spans="2:7" x14ac:dyDescent="0.25">
      <c r="B96" t="s">
        <v>107</v>
      </c>
      <c r="E96">
        <v>5.8052010504458997E-2</v>
      </c>
      <c r="F96">
        <v>0.22926697308534952</v>
      </c>
      <c r="G96">
        <v>-9.7317689495554305E-2</v>
      </c>
    </row>
    <row r="97" spans="2:7" x14ac:dyDescent="0.25">
      <c r="B97" t="s">
        <v>108</v>
      </c>
      <c r="F97">
        <v>0.22605605420780309</v>
      </c>
      <c r="G97">
        <v>-0.12402175732083953</v>
      </c>
    </row>
    <row r="98" spans="2:7" x14ac:dyDescent="0.25">
      <c r="B98" t="s">
        <v>109</v>
      </c>
      <c r="D98">
        <v>7.5072374589240279E-2</v>
      </c>
      <c r="E98">
        <v>-2.0927022808152861E-2</v>
      </c>
      <c r="F98">
        <v>0.11393907502429854</v>
      </c>
      <c r="G98">
        <v>-0.17542252661048641</v>
      </c>
    </row>
    <row r="99" spans="2:7" x14ac:dyDescent="0.25">
      <c r="B99" t="s">
        <v>110</v>
      </c>
      <c r="E99">
        <v>4.6488865841519789E-2</v>
      </c>
      <c r="F99">
        <v>0.19200438774937523</v>
      </c>
      <c r="G99">
        <v>-0.17995567686110375</v>
      </c>
    </row>
    <row r="100" spans="2:7" x14ac:dyDescent="0.25">
      <c r="B100" t="s">
        <v>111</v>
      </c>
      <c r="F100">
        <v>0.25757444501389931</v>
      </c>
      <c r="G100">
        <v>-0.20465648545973031</v>
      </c>
    </row>
    <row r="101" spans="2:7" x14ac:dyDescent="0.25">
      <c r="B101" t="s">
        <v>112</v>
      </c>
      <c r="D101">
        <v>0.16412991778215669</v>
      </c>
      <c r="E101">
        <v>2.1967413193777405</v>
      </c>
      <c r="F101">
        <v>0.49603146671140957</v>
      </c>
      <c r="G101">
        <v>-0.90873011639948886</v>
      </c>
    </row>
    <row r="102" spans="2:7" x14ac:dyDescent="0.25">
      <c r="B102" t="s">
        <v>113</v>
      </c>
      <c r="E102">
        <v>0.74534068057327973</v>
      </c>
      <c r="F102">
        <v>0.30236803426848391</v>
      </c>
    </row>
    <row r="103" spans="2:7" x14ac:dyDescent="0.25">
      <c r="B103" t="s">
        <v>114</v>
      </c>
      <c r="E103">
        <v>0.45344378203150404</v>
      </c>
      <c r="F103">
        <v>0.22977875117488428</v>
      </c>
    </row>
    <row r="104" spans="2:7" x14ac:dyDescent="0.25">
      <c r="B104" t="s">
        <v>115</v>
      </c>
      <c r="F104">
        <v>0.18981738881810895</v>
      </c>
    </row>
    <row r="105" spans="2:7" x14ac:dyDescent="0.25">
      <c r="B105" t="s">
        <v>116</v>
      </c>
      <c r="D105">
        <v>0.12491811699643492</v>
      </c>
      <c r="E105">
        <v>0.23738299745040195</v>
      </c>
      <c r="F105">
        <v>0.16276709334170669</v>
      </c>
    </row>
    <row r="106" spans="2:7" x14ac:dyDescent="0.25">
      <c r="B106" t="s">
        <v>117</v>
      </c>
      <c r="D106">
        <v>-0.14603928999197785</v>
      </c>
      <c r="E106">
        <v>-3.4873516914817396E-2</v>
      </c>
      <c r="F106">
        <v>-4.38043996474069E-3</v>
      </c>
    </row>
    <row r="107" spans="2:7" x14ac:dyDescent="0.25">
      <c r="B107" t="s">
        <v>118</v>
      </c>
      <c r="D107">
        <v>-0.22001610223489274</v>
      </c>
      <c r="E107">
        <v>2.8901962354914889E-2</v>
      </c>
      <c r="F107">
        <v>-2.4967402485409906E-2</v>
      </c>
    </row>
    <row r="108" spans="2:7" x14ac:dyDescent="0.25">
      <c r="B108" t="s">
        <v>119</v>
      </c>
      <c r="D108">
        <v>8.4140055115441426E-3</v>
      </c>
      <c r="E108">
        <v>0.44727810690029601</v>
      </c>
      <c r="F108">
        <v>-0.27177933011011668</v>
      </c>
    </row>
    <row r="109" spans="2:7" x14ac:dyDescent="0.25">
      <c r="B109" t="s">
        <v>120</v>
      </c>
      <c r="D109">
        <v>4.52839129978043E-2</v>
      </c>
      <c r="E109">
        <v>0.30196331491369155</v>
      </c>
      <c r="F109">
        <v>-0.33991552460343483</v>
      </c>
    </row>
    <row r="110" spans="2:7" x14ac:dyDescent="0.25">
      <c r="B110" t="s">
        <v>121</v>
      </c>
      <c r="E110">
        <v>3.0213815789473686</v>
      </c>
    </row>
    <row r="111" spans="2:7" x14ac:dyDescent="0.25">
      <c r="B111" t="s">
        <v>122</v>
      </c>
      <c r="E111">
        <v>0.73393288453774441</v>
      </c>
    </row>
    <row r="112" spans="2:7" x14ac:dyDescent="0.25">
      <c r="B112" t="s">
        <v>123</v>
      </c>
      <c r="D112">
        <v>-0.11430685941057613</v>
      </c>
      <c r="E112">
        <v>-1.5149334737635614E-2</v>
      </c>
    </row>
    <row r="113" spans="2:5" x14ac:dyDescent="0.25">
      <c r="B113" t="s">
        <v>124</v>
      </c>
      <c r="D113">
        <v>9.5241267996417814E-2</v>
      </c>
      <c r="E113">
        <v>-2.4406745987760915E-2</v>
      </c>
    </row>
    <row r="114" spans="2:5" x14ac:dyDescent="0.25">
      <c r="B114" t="s">
        <v>125</v>
      </c>
      <c r="D114">
        <v>-1.922785086495471E-2</v>
      </c>
      <c r="E114">
        <v>-0.42959171147071146</v>
      </c>
    </row>
    <row r="115" spans="2:5" x14ac:dyDescent="0.25">
      <c r="B115" t="s">
        <v>126</v>
      </c>
      <c r="D115">
        <v>1.1629654047047111</v>
      </c>
      <c r="E115">
        <v>-0.99951552060062632</v>
      </c>
    </row>
    <row r="116" spans="2:5" x14ac:dyDescent="0.25">
      <c r="B116" t="s">
        <v>127</v>
      </c>
    </row>
    <row r="117" spans="2:5" x14ac:dyDescent="0.25">
      <c r="B117" t="s">
        <v>128</v>
      </c>
    </row>
    <row r="118" spans="2:5" x14ac:dyDescent="0.25">
      <c r="B118" t="s">
        <v>129</v>
      </c>
      <c r="D118">
        <v>-0.25356435487228152</v>
      </c>
    </row>
    <row r="119" spans="2:5" x14ac:dyDescent="0.25">
      <c r="B119" t="s">
        <v>130</v>
      </c>
    </row>
    <row r="120" spans="2:5" x14ac:dyDescent="0.25">
      <c r="B120" t="s">
        <v>131</v>
      </c>
    </row>
    <row r="121" spans="2:5" x14ac:dyDescent="0.25">
      <c r="B121" t="s">
        <v>132</v>
      </c>
      <c r="D121">
        <v>0.11128480530901574</v>
      </c>
    </row>
    <row r="122" spans="2:5" x14ac:dyDescent="0.25">
      <c r="B122" t="s">
        <v>133</v>
      </c>
      <c r="D122">
        <v>0.13618573606821074</v>
      </c>
    </row>
    <row r="123" spans="2:5" x14ac:dyDescent="0.25">
      <c r="B123" t="s">
        <v>134</v>
      </c>
      <c r="D123">
        <v>0.15667756765293483</v>
      </c>
    </row>
    <row r="124" spans="2:5" x14ac:dyDescent="0.25">
      <c r="B124" t="s">
        <v>135</v>
      </c>
      <c r="D124">
        <v>0.23697063544826383</v>
      </c>
    </row>
    <row r="125" spans="2:5" x14ac:dyDescent="0.25">
      <c r="B125" t="s">
        <v>136</v>
      </c>
      <c r="D125">
        <v>0.2764160571022094</v>
      </c>
    </row>
    <row r="126" spans="2:5" x14ac:dyDescent="0.25">
      <c r="B126" t="s">
        <v>137</v>
      </c>
    </row>
    <row r="127" spans="2:5" x14ac:dyDescent="0.25">
      <c r="B127" t="s">
        <v>138</v>
      </c>
    </row>
  </sheetData>
  <pageMargins left="0.7" right="0.7" top="0.75" bottom="0.75" header="0.3" footer="0.3"/>
  <tableParts count="3">
    <tablePart r:id="rId1"/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adrien perrin</dc:creator>
  <cp:lastModifiedBy>h2so4</cp:lastModifiedBy>
  <dcterms:created xsi:type="dcterms:W3CDTF">2017-11-26T12:14:26Z</dcterms:created>
  <dcterms:modified xsi:type="dcterms:W3CDTF">2017-11-26T12:33:40Z</dcterms:modified>
</cp:coreProperties>
</file>