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8340" activeTab="1"/>
  </bookViews>
  <sheets>
    <sheet name="Feuil1" sheetId="1" r:id="rId1"/>
    <sheet name="Feuil2" sheetId="2" r:id="rId2"/>
  </sheets>
  <definedNames>
    <definedName name="dix">Feuil2!$D$27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2"/>
  <c r="C28"/>
  <c r="I16" l="1"/>
  <c r="I17"/>
  <c r="I18"/>
  <c r="I19"/>
  <c r="I20"/>
  <c r="I21"/>
  <c r="H16"/>
  <c r="H17"/>
  <c r="H18"/>
  <c r="H19"/>
  <c r="H20"/>
  <c r="H21"/>
  <c r="H15"/>
  <c r="G15"/>
  <c r="B25"/>
  <c r="G21"/>
  <c r="G20"/>
  <c r="G19"/>
  <c r="G18"/>
  <c r="G17"/>
  <c r="G16"/>
  <c r="G15" i="1"/>
  <c r="I15" i="2" l="1"/>
  <c r="D25"/>
  <c r="C25" s="1"/>
  <c r="E16" i="1"/>
  <c r="G16" s="1"/>
  <c r="E17"/>
  <c r="G17" s="1"/>
  <c r="E18"/>
  <c r="G18" s="1"/>
  <c r="E19"/>
  <c r="G19" s="1"/>
  <c r="E20"/>
  <c r="G20" s="1"/>
  <c r="E21"/>
  <c r="G21" s="1"/>
</calcChain>
</file>

<file path=xl/sharedStrings.xml><?xml version="1.0" encoding="utf-8"?>
<sst xmlns="http://schemas.openxmlformats.org/spreadsheetml/2006/main" count="85" uniqueCount="49">
  <si>
    <t>Date, Le</t>
  </si>
  <si>
    <t>Valide jusqu'au</t>
  </si>
  <si>
    <t>Client n° 411002</t>
  </si>
  <si>
    <t>Devis n°1</t>
  </si>
  <si>
    <t>DESIGNATION</t>
  </si>
  <si>
    <t>Qté</t>
  </si>
  <si>
    <t>REF</t>
  </si>
  <si>
    <t>S 30422F</t>
  </si>
  <si>
    <t>S 27122F</t>
  </si>
  <si>
    <t xml:space="preserve">Détecteur ouverture </t>
  </si>
  <si>
    <t xml:space="preserve">Centrale LS RADIO </t>
  </si>
  <si>
    <t>S 14322</t>
  </si>
  <si>
    <t xml:space="preserve">Détecteur mouvement </t>
  </si>
  <si>
    <t>S 14422</t>
  </si>
  <si>
    <t>Détecteur spécial animaux</t>
  </si>
  <si>
    <t xml:space="preserve">Détecteur audio sonique </t>
  </si>
  <si>
    <t>S 280 22</t>
  </si>
  <si>
    <t>Télécommande TU 444 piles lithium</t>
  </si>
  <si>
    <t>TU 444</t>
  </si>
  <si>
    <t xml:space="preserve">Carte transmetteur téléphone </t>
  </si>
  <si>
    <t>LSRTC</t>
  </si>
  <si>
    <t xml:space="preserve">SARL au capital de 150000 Euros  </t>
  </si>
  <si>
    <t xml:space="preserve">Code NAF : 4321A </t>
  </si>
  <si>
    <t xml:space="preserve">Siret : 49409365100052 </t>
  </si>
  <si>
    <t>T.V.A %</t>
  </si>
  <si>
    <t>Total TTC</t>
  </si>
  <si>
    <t>Tot HT €</t>
  </si>
  <si>
    <t xml:space="preserve">P.U HT </t>
  </si>
  <si>
    <t>Commentaires / Description des prestations réalisées</t>
  </si>
  <si>
    <t>Main d'œuvre : 1 journée (8 heures) d'un ouvrier, pour un montant de 60 € HT l'heure.</t>
  </si>
  <si>
    <t>Délai de validité du devis : deux mois à compter de la date du présent devis.</t>
  </si>
  <si>
    <t>Conditions de paiement : 1/3 du montant global à la commande, le solde à la fin des travaux.</t>
  </si>
  <si>
    <t>Responsabilité décennale et Responsabilité professionnelle : MAAF - NIORT N° 660022</t>
  </si>
  <si>
    <t>Devis établit en 2 exemplaires, à nous retourner avec votre bon pour accord.</t>
  </si>
  <si>
    <t xml:space="preserve">Date et signature : </t>
  </si>
  <si>
    <t>La S.A.R.L Domelec remercie Monsieur Georges LA ROSA, pour sa confiance.</t>
  </si>
  <si>
    <t>Tous nos tarifs sont en €</t>
  </si>
  <si>
    <t>Garantie pièces et main d'œuvre : 2 ans à partir de l'achèvement des travaux, 
dans des conditions normales d'utilisation.</t>
  </si>
  <si>
    <t>TOTAL HT</t>
  </si>
  <si>
    <t>TOTAL TVA</t>
  </si>
  <si>
    <t>TOTAL TTC</t>
  </si>
  <si>
    <t>TOTAL REMISE</t>
  </si>
  <si>
    <t>TYPE TAXE</t>
  </si>
  <si>
    <t>TVA 20,00 %</t>
  </si>
  <si>
    <t>TVA 10,00 %</t>
  </si>
  <si>
    <t>TOTAL TAXE</t>
  </si>
  <si>
    <t>taux de tva</t>
  </si>
  <si>
    <t>Tot TVA</t>
  </si>
  <si>
    <t>Tot TTC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</si>
</sst>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/>
    <xf numFmtId="0" fontId="0" fillId="0" borderId="15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/>
    <xf numFmtId="0" fontId="3" fillId="0" borderId="0" xfId="0" applyFont="1"/>
    <xf numFmtId="0" fontId="1" fillId="0" borderId="0" xfId="0" applyFont="1" applyBorder="1" applyAlignment="1"/>
    <xf numFmtId="0" fontId="0" fillId="0" borderId="0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0" fillId="2" borderId="14" xfId="0" applyNumberForma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0" fontId="1" fillId="0" borderId="4" xfId="0" applyFont="1" applyBorder="1" applyAlignment="1"/>
    <xf numFmtId="0" fontId="0" fillId="0" borderId="16" xfId="0" applyNumberForma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0" xfId="0" applyBorder="1"/>
    <xf numFmtId="0" fontId="4" fillId="0" borderId="0" xfId="0" applyFont="1" applyAlignment="1">
      <alignment horizontal="left" vertical="center" indent="15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4" xfId="0" applyFill="1" applyBorder="1"/>
    <xf numFmtId="0" fontId="0" fillId="0" borderId="3" xfId="0" applyFill="1" applyBorder="1" applyAlignment="1"/>
    <xf numFmtId="0" fontId="4" fillId="0" borderId="2" xfId="0" applyFont="1" applyBorder="1"/>
    <xf numFmtId="0" fontId="3" fillId="0" borderId="11" xfId="0" applyFont="1" applyBorder="1"/>
    <xf numFmtId="0" fontId="0" fillId="0" borderId="12" xfId="0" applyBorder="1"/>
    <xf numFmtId="0" fontId="3" fillId="0" borderId="8" xfId="0" applyFont="1" applyBorder="1"/>
    <xf numFmtId="0" fontId="0" fillId="0" borderId="9" xfId="0" applyBorder="1" applyAlignment="1"/>
    <xf numFmtId="0" fontId="0" fillId="0" borderId="9" xfId="0" applyBorder="1"/>
    <xf numFmtId="0" fontId="0" fillId="0" borderId="10" xfId="0" applyBorder="1"/>
    <xf numFmtId="0" fontId="0" fillId="0" borderId="12" xfId="0" applyFill="1" applyBorder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5" xfId="0" applyNumberForma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495300</xdr:colOff>
      <xdr:row>5</xdr:row>
      <xdr:rowOff>0</xdr:rowOff>
    </xdr:to>
    <xdr:pic>
      <xdr:nvPicPr>
        <xdr:cNvPr id="2" name="Picture 28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0"/>
          <a:ext cx="1266824" cy="1285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2</xdr:col>
      <xdr:colOff>657225</xdr:colOff>
      <xdr:row>5</xdr:row>
      <xdr:rowOff>104775</xdr:rowOff>
    </xdr:to>
    <xdr:pic>
      <xdr:nvPicPr>
        <xdr:cNvPr id="2" name="Picture 28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0"/>
          <a:ext cx="1266824" cy="1285875"/>
        </a:xfrm>
        <a:prstGeom prst="rect">
          <a:avLst/>
        </a:prstGeom>
      </xdr:spPr>
    </xdr:pic>
    <xdr:clientData/>
  </xdr:twoCellAnchor>
  <xdr:twoCellAnchor>
    <xdr:from>
      <xdr:col>6</xdr:col>
      <xdr:colOff>333375</xdr:colOff>
      <xdr:row>25</xdr:row>
      <xdr:rowOff>171451</xdr:rowOff>
    </xdr:from>
    <xdr:to>
      <xdr:col>9</xdr:col>
      <xdr:colOff>180975</xdr:colOff>
      <xdr:row>30</xdr:row>
      <xdr:rowOff>152400</xdr:rowOff>
    </xdr:to>
    <xdr:sp macro="" textlink="">
      <xdr:nvSpPr>
        <xdr:cNvPr id="3" name="Légende encadrée 2 2"/>
        <xdr:cNvSpPr/>
      </xdr:nvSpPr>
      <xdr:spPr>
        <a:xfrm>
          <a:off x="4486275" y="5991226"/>
          <a:ext cx="1581150" cy="942974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26641"/>
            <a:gd name="adj6" fmla="val -9365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C'est a ce niveau là que je n'arrive pas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 me servir de la fonction si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5"/>
  <sheetViews>
    <sheetView workbookViewId="0">
      <selection sqref="A1:XFD1048576"/>
    </sheetView>
  </sheetViews>
  <sheetFormatPr defaultColWidth="11.42578125" defaultRowHeight="15"/>
  <cols>
    <col min="1" max="1" width="11.5703125" customWidth="1"/>
    <col min="2" max="2" width="23.28515625" customWidth="1"/>
    <col min="3" max="4" width="11.5703125" style="1" customWidth="1"/>
    <col min="5" max="5" width="9.85546875" style="1" customWidth="1"/>
    <col min="6" max="6" width="7.28515625" style="1" customWidth="1"/>
    <col min="7" max="7" width="8.85546875" customWidth="1"/>
  </cols>
  <sheetData>
    <row r="1" spans="1:7" ht="15.75" thickBot="1"/>
    <row r="2" spans="1:7" ht="15" customHeight="1">
      <c r="C2" s="60" t="s">
        <v>3</v>
      </c>
      <c r="D2" s="61"/>
      <c r="E2" s="61"/>
      <c r="F2" s="61"/>
      <c r="G2" s="62"/>
    </row>
    <row r="3" spans="1:7" ht="15.75" customHeight="1" thickBot="1">
      <c r="C3" s="63"/>
      <c r="D3" s="64"/>
      <c r="E3" s="64"/>
      <c r="F3" s="64"/>
      <c r="G3" s="65"/>
    </row>
    <row r="4" spans="1:7" ht="15.75" thickBot="1"/>
    <row r="5" spans="1:7" s="16" customFormat="1" ht="39" customHeight="1" thickBot="1">
      <c r="C5" s="17" t="s">
        <v>0</v>
      </c>
      <c r="D5" s="18">
        <v>41644</v>
      </c>
      <c r="E5" s="19" t="s">
        <v>1</v>
      </c>
      <c r="F5" s="58">
        <v>41734</v>
      </c>
      <c r="G5" s="59"/>
    </row>
    <row r="6" spans="1:7" ht="15.75" thickBot="1">
      <c r="C6" s="47" t="s">
        <v>2</v>
      </c>
      <c r="D6" s="48"/>
      <c r="E6" s="48"/>
      <c r="F6" s="48"/>
      <c r="G6" s="21"/>
    </row>
    <row r="7" spans="1:7" ht="15.75" thickBot="1"/>
    <row r="8" spans="1:7">
      <c r="C8" s="49"/>
      <c r="D8" s="50"/>
      <c r="E8" s="50"/>
      <c r="F8" s="51"/>
      <c r="G8" s="2"/>
    </row>
    <row r="9" spans="1:7">
      <c r="C9" s="52"/>
      <c r="D9" s="53"/>
      <c r="E9" s="53"/>
      <c r="F9" s="54"/>
      <c r="G9" s="2"/>
    </row>
    <row r="10" spans="1:7">
      <c r="C10" s="52"/>
      <c r="D10" s="53"/>
      <c r="E10" s="53"/>
      <c r="F10" s="54"/>
      <c r="G10" s="2"/>
    </row>
    <row r="11" spans="1:7" ht="15.75" thickBot="1">
      <c r="C11" s="55"/>
      <c r="D11" s="56"/>
      <c r="E11" s="56"/>
      <c r="F11" s="57"/>
      <c r="G11" s="2"/>
    </row>
    <row r="13" spans="1:7" ht="15.75" thickBot="1"/>
    <row r="14" spans="1:7" s="4" customFormat="1" ht="41.25" customHeight="1" thickBot="1">
      <c r="A14" s="7" t="s">
        <v>6</v>
      </c>
      <c r="B14" s="7" t="s">
        <v>4</v>
      </c>
      <c r="C14" s="7" t="s">
        <v>5</v>
      </c>
      <c r="D14" s="7" t="s">
        <v>27</v>
      </c>
      <c r="E14" s="7" t="s">
        <v>26</v>
      </c>
      <c r="F14" s="7" t="s">
        <v>24</v>
      </c>
      <c r="G14" s="7" t="s">
        <v>25</v>
      </c>
    </row>
    <row r="15" spans="1:7">
      <c r="A15" s="8" t="s">
        <v>7</v>
      </c>
      <c r="B15" s="8" t="s">
        <v>10</v>
      </c>
      <c r="C15" s="9">
        <v>1</v>
      </c>
      <c r="D15" s="9">
        <v>622.04</v>
      </c>
      <c r="E15" s="9">
        <v>598.51</v>
      </c>
      <c r="F15" s="22">
        <v>20</v>
      </c>
      <c r="G15" s="25">
        <f>E15*1.2</f>
        <v>718.21199999999999</v>
      </c>
    </row>
    <row r="16" spans="1:7">
      <c r="A16" s="5" t="s">
        <v>8</v>
      </c>
      <c r="B16" s="5" t="s">
        <v>9</v>
      </c>
      <c r="C16" s="6">
        <v>2</v>
      </c>
      <c r="D16" s="6">
        <v>128.15</v>
      </c>
      <c r="E16" s="9">
        <f t="shared" ref="E16:E21" si="0">D16*C16</f>
        <v>256.3</v>
      </c>
      <c r="F16" s="23">
        <v>20</v>
      </c>
      <c r="G16" s="24">
        <f>E16*1.2</f>
        <v>307.56</v>
      </c>
    </row>
    <row r="17" spans="1:8">
      <c r="A17" s="5" t="s">
        <v>11</v>
      </c>
      <c r="B17" s="5" t="s">
        <v>12</v>
      </c>
      <c r="C17" s="6">
        <v>2</v>
      </c>
      <c r="D17" s="6">
        <v>277.82</v>
      </c>
      <c r="E17" s="9">
        <f t="shared" si="0"/>
        <v>555.64</v>
      </c>
      <c r="F17" s="23">
        <v>20</v>
      </c>
      <c r="G17" s="24">
        <f t="shared" ref="G17:G21" si="1">E17*1.2</f>
        <v>666.76799999999992</v>
      </c>
    </row>
    <row r="18" spans="1:8" ht="30">
      <c r="A18" s="5" t="s">
        <v>13</v>
      </c>
      <c r="B18" s="5" t="s">
        <v>14</v>
      </c>
      <c r="C18" s="6">
        <v>1</v>
      </c>
      <c r="D18" s="6">
        <v>427.28</v>
      </c>
      <c r="E18" s="9">
        <f t="shared" si="0"/>
        <v>427.28</v>
      </c>
      <c r="F18" s="23">
        <v>20</v>
      </c>
      <c r="G18" s="24">
        <f t="shared" si="1"/>
        <v>512.73599999999999</v>
      </c>
    </row>
    <row r="19" spans="1:8">
      <c r="A19" s="5" t="s">
        <v>16</v>
      </c>
      <c r="B19" s="5" t="s">
        <v>15</v>
      </c>
      <c r="C19" s="6">
        <v>1</v>
      </c>
      <c r="D19" s="6">
        <v>278.07</v>
      </c>
      <c r="E19" s="9">
        <f t="shared" si="0"/>
        <v>278.07</v>
      </c>
      <c r="F19" s="23">
        <v>20</v>
      </c>
      <c r="G19" s="24">
        <f t="shared" si="1"/>
        <v>333.68399999999997</v>
      </c>
    </row>
    <row r="20" spans="1:8" ht="30">
      <c r="A20" s="5" t="s">
        <v>18</v>
      </c>
      <c r="B20" s="5" t="s">
        <v>17</v>
      </c>
      <c r="C20" s="6">
        <v>2</v>
      </c>
      <c r="D20" s="6">
        <v>169.3</v>
      </c>
      <c r="E20" s="9">
        <f t="shared" si="0"/>
        <v>338.6</v>
      </c>
      <c r="F20" s="23">
        <v>20</v>
      </c>
      <c r="G20" s="24">
        <f t="shared" si="1"/>
        <v>406.32</v>
      </c>
    </row>
    <row r="21" spans="1:8" ht="30.75" customHeight="1">
      <c r="A21" s="5" t="s">
        <v>20</v>
      </c>
      <c r="B21" s="5" t="s">
        <v>19</v>
      </c>
      <c r="C21" s="6">
        <v>1</v>
      </c>
      <c r="D21" s="6">
        <v>280.33999999999997</v>
      </c>
      <c r="E21" s="9">
        <f t="shared" si="0"/>
        <v>280.33999999999997</v>
      </c>
      <c r="F21" s="23">
        <v>20</v>
      </c>
      <c r="G21" s="24">
        <f t="shared" si="1"/>
        <v>336.40799999999996</v>
      </c>
    </row>
    <row r="22" spans="1:8">
      <c r="E22" s="67" t="s">
        <v>36</v>
      </c>
      <c r="F22" s="67"/>
      <c r="G22" s="67"/>
      <c r="H22" s="10"/>
    </row>
    <row r="23" spans="1:8">
      <c r="E23" s="42"/>
      <c r="F23" s="42"/>
      <c r="G23" s="42"/>
      <c r="H23" s="10"/>
    </row>
    <row r="24" spans="1:8">
      <c r="E24" s="42"/>
      <c r="F24" s="42"/>
      <c r="G24" s="42"/>
      <c r="H24" s="10"/>
    </row>
    <row r="25" spans="1:8">
      <c r="E25" s="42"/>
      <c r="F25" s="42"/>
      <c r="G25" s="42"/>
      <c r="H25" s="10"/>
    </row>
    <row r="26" spans="1:8" s="28" customFormat="1" ht="15.75" thickBot="1">
      <c r="C26" s="29"/>
      <c r="D26" s="29"/>
      <c r="E26" s="30"/>
      <c r="F26" s="66"/>
      <c r="G26" s="66"/>
    </row>
    <row r="27" spans="1:8" s="28" customFormat="1" ht="15.75" thickBot="1">
      <c r="A27" s="33" t="s">
        <v>28</v>
      </c>
      <c r="B27" s="32"/>
      <c r="C27" s="32"/>
      <c r="D27" s="32"/>
      <c r="E27" s="32"/>
      <c r="F27" s="32"/>
      <c r="G27" s="32"/>
      <c r="H27" s="31"/>
    </row>
    <row r="28" spans="1:8" s="28" customFormat="1">
      <c r="A28" s="34" t="s">
        <v>29</v>
      </c>
      <c r="C28" s="29"/>
      <c r="D28" s="29"/>
      <c r="E28" s="29"/>
      <c r="F28" s="29"/>
      <c r="H28" s="40"/>
    </row>
    <row r="29" spans="1:8" s="26" customFormat="1" ht="31.5" customHeight="1">
      <c r="A29" s="68" t="s">
        <v>37</v>
      </c>
      <c r="B29" s="69"/>
      <c r="C29" s="69"/>
      <c r="D29" s="69"/>
      <c r="E29" s="69"/>
      <c r="F29" s="69"/>
      <c r="G29" s="69"/>
      <c r="H29" s="70"/>
    </row>
    <row r="30" spans="1:8" s="26" customFormat="1">
      <c r="A30" s="34" t="s">
        <v>30</v>
      </c>
      <c r="B30" s="12"/>
      <c r="C30" s="12"/>
      <c r="D30" s="12"/>
      <c r="E30" s="12"/>
      <c r="F30" s="12"/>
      <c r="H30" s="35"/>
    </row>
    <row r="31" spans="1:8" s="26" customFormat="1">
      <c r="A31" s="34" t="s">
        <v>31</v>
      </c>
      <c r="B31" s="2"/>
      <c r="C31" s="2"/>
      <c r="D31" s="2"/>
      <c r="E31" s="2"/>
      <c r="F31" s="2"/>
      <c r="H31" s="35"/>
    </row>
    <row r="32" spans="1:8" s="26" customFormat="1" ht="15.75" thickBot="1">
      <c r="A32" s="36" t="s">
        <v>32</v>
      </c>
      <c r="B32" s="37"/>
      <c r="C32" s="37"/>
      <c r="D32" s="37"/>
      <c r="E32" s="37"/>
      <c r="F32" s="37"/>
      <c r="G32" s="38"/>
      <c r="H32" s="39"/>
    </row>
    <row r="33" spans="1:8" s="26" customFormat="1">
      <c r="A33" s="2"/>
      <c r="B33" s="2"/>
      <c r="C33" s="2"/>
      <c r="D33" s="2"/>
      <c r="E33" s="2"/>
      <c r="F33" s="2"/>
    </row>
    <row r="34" spans="1:8" s="26" customFormat="1">
      <c r="B34" s="71" t="s">
        <v>33</v>
      </c>
      <c r="C34" s="71"/>
      <c r="D34" s="71"/>
      <c r="E34" s="71"/>
      <c r="F34" s="71"/>
      <c r="G34" s="71"/>
      <c r="H34" s="71"/>
    </row>
    <row r="35" spans="1:8" s="26" customFormat="1">
      <c r="C35" s="13"/>
      <c r="D35" s="13"/>
      <c r="E35" s="13"/>
      <c r="F35" s="13"/>
    </row>
    <row r="36" spans="1:8" s="26" customFormat="1">
      <c r="A36" s="12"/>
      <c r="B36" s="12"/>
      <c r="C36" s="12"/>
      <c r="D36" s="12"/>
      <c r="E36" s="12"/>
      <c r="F36" s="12"/>
    </row>
    <row r="37" spans="1:8" s="26" customFormat="1">
      <c r="A37" s="12"/>
      <c r="B37" s="27" t="s">
        <v>34</v>
      </c>
      <c r="C37" s="12"/>
      <c r="D37" s="12"/>
      <c r="E37" s="12"/>
      <c r="F37" s="2"/>
    </row>
    <row r="38" spans="1:8" s="26" customFormat="1">
      <c r="A38" s="2"/>
      <c r="B38" s="2"/>
      <c r="C38" s="2"/>
      <c r="D38" s="2"/>
      <c r="E38" s="2"/>
      <c r="F38" s="2"/>
    </row>
    <row r="39" spans="1:8" s="26" customFormat="1">
      <c r="A39" s="2"/>
      <c r="B39" s="2"/>
      <c r="C39" s="2"/>
      <c r="D39" s="2"/>
      <c r="E39" s="2"/>
      <c r="F39" s="2"/>
    </row>
    <row r="42" spans="1:8">
      <c r="B42" s="41" t="s">
        <v>35</v>
      </c>
    </row>
    <row r="45" spans="1:8">
      <c r="A45" s="11" t="s">
        <v>21</v>
      </c>
      <c r="C45" s="11" t="s">
        <v>22</v>
      </c>
      <c r="D45" s="10"/>
      <c r="E45" s="11" t="s">
        <v>23</v>
      </c>
      <c r="F45" s="10"/>
    </row>
  </sheetData>
  <mergeCells count="8">
    <mergeCell ref="A29:H29"/>
    <mergeCell ref="B34:H34"/>
    <mergeCell ref="C6:F6"/>
    <mergeCell ref="C8:F11"/>
    <mergeCell ref="F5:G5"/>
    <mergeCell ref="C2:G3"/>
    <mergeCell ref="F26:G26"/>
    <mergeCell ref="E22:G22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1"/>
  <sheetViews>
    <sheetView tabSelected="1" workbookViewId="0">
      <selection activeCell="D29" sqref="D29"/>
    </sheetView>
  </sheetViews>
  <sheetFormatPr defaultColWidth="11.42578125" defaultRowHeight="15"/>
  <cols>
    <col min="1" max="1" width="6.5703125" customWidth="1"/>
    <col min="2" max="2" width="9.140625" customWidth="1"/>
    <col min="3" max="3" width="17.85546875" customWidth="1"/>
    <col min="4" max="4" width="10.85546875" customWidth="1"/>
    <col min="5" max="5" width="7" style="1" customWidth="1"/>
    <col min="6" max="6" width="10.85546875" style="1" customWidth="1"/>
    <col min="7" max="7" width="9.85546875" style="1" customWidth="1"/>
    <col min="8" max="8" width="7.28515625" style="1" customWidth="1"/>
    <col min="9" max="9" width="8.85546875" customWidth="1"/>
  </cols>
  <sheetData>
    <row r="1" spans="1:9" ht="15.75" thickBot="1"/>
    <row r="2" spans="1:9">
      <c r="E2" s="60" t="s">
        <v>3</v>
      </c>
      <c r="F2" s="61"/>
      <c r="G2" s="61"/>
      <c r="H2" s="61"/>
      <c r="I2" s="62"/>
    </row>
    <row r="3" spans="1:9" ht="15.75" thickBot="1">
      <c r="E3" s="63"/>
      <c r="F3" s="64"/>
      <c r="G3" s="64"/>
      <c r="H3" s="64"/>
      <c r="I3" s="65"/>
    </row>
    <row r="4" spans="1:9" ht="15.75" thickBot="1"/>
    <row r="5" spans="1:9" s="16" customFormat="1" ht="30.75" thickBot="1">
      <c r="E5" s="17" t="s">
        <v>0</v>
      </c>
      <c r="F5" s="20">
        <v>41644</v>
      </c>
      <c r="G5" s="19" t="s">
        <v>1</v>
      </c>
      <c r="H5" s="58">
        <v>41734</v>
      </c>
      <c r="I5" s="59"/>
    </row>
    <row r="6" spans="1:9" ht="15.75" thickBot="1">
      <c r="E6" s="47" t="s">
        <v>2</v>
      </c>
      <c r="F6" s="48"/>
      <c r="G6" s="48"/>
      <c r="H6" s="48"/>
      <c r="I6" s="21"/>
    </row>
    <row r="7" spans="1:9" ht="15.75" thickBot="1"/>
    <row r="8" spans="1:9">
      <c r="E8" s="49"/>
      <c r="F8" s="50"/>
      <c r="G8" s="50"/>
      <c r="H8" s="51"/>
      <c r="I8" s="2"/>
    </row>
    <row r="9" spans="1:9">
      <c r="E9" s="52"/>
      <c r="F9" s="53"/>
      <c r="G9" s="53"/>
      <c r="H9" s="54"/>
      <c r="I9" s="2"/>
    </row>
    <row r="10" spans="1:9">
      <c r="E10" s="52"/>
      <c r="F10" s="53"/>
      <c r="G10" s="53"/>
      <c r="H10" s="54"/>
      <c r="I10" s="2"/>
    </row>
    <row r="11" spans="1:9" ht="15.75" thickBot="1">
      <c r="E11" s="55"/>
      <c r="F11" s="56"/>
      <c r="G11" s="56"/>
      <c r="H11" s="57"/>
      <c r="I11" s="2"/>
    </row>
    <row r="13" spans="1:9" ht="15.75" thickBot="1"/>
    <row r="14" spans="1:9" s="4" customFormat="1" ht="30.75" thickBot="1">
      <c r="A14" s="7" t="s">
        <v>46</v>
      </c>
      <c r="B14" s="7" t="s">
        <v>6</v>
      </c>
      <c r="C14" s="72" t="s">
        <v>4</v>
      </c>
      <c r="D14" s="73"/>
      <c r="E14" s="7" t="s">
        <v>5</v>
      </c>
      <c r="F14" s="7" t="s">
        <v>27</v>
      </c>
      <c r="G14" s="7" t="s">
        <v>26</v>
      </c>
      <c r="H14" s="7" t="s">
        <v>47</v>
      </c>
      <c r="I14" s="7" t="s">
        <v>48</v>
      </c>
    </row>
    <row r="15" spans="1:9">
      <c r="A15" s="15">
        <v>20</v>
      </c>
      <c r="B15" s="8" t="s">
        <v>7</v>
      </c>
      <c r="C15" s="74" t="s">
        <v>10</v>
      </c>
      <c r="D15" s="75"/>
      <c r="E15" s="9">
        <v>1</v>
      </c>
      <c r="F15" s="9">
        <v>622.04</v>
      </c>
      <c r="G15" s="9">
        <f>F15*E15</f>
        <v>622.04</v>
      </c>
      <c r="H15" s="22">
        <f>G15*A15/100</f>
        <v>124.40799999999999</v>
      </c>
      <c r="I15" s="25">
        <f>H15+G15</f>
        <v>746.44799999999998</v>
      </c>
    </row>
    <row r="16" spans="1:9">
      <c r="A16" s="3">
        <v>20</v>
      </c>
      <c r="B16" s="5" t="s">
        <v>8</v>
      </c>
      <c r="C16" s="76" t="s">
        <v>9</v>
      </c>
      <c r="D16" s="77"/>
      <c r="E16" s="6">
        <v>2</v>
      </c>
      <c r="F16" s="6">
        <v>128.15</v>
      </c>
      <c r="G16" s="9">
        <f t="shared" ref="G16:G21" si="0">F16*E16</f>
        <v>256.3</v>
      </c>
      <c r="H16" s="22">
        <f t="shared" ref="H16:H21" si="1">G16*A16/100</f>
        <v>51.26</v>
      </c>
      <c r="I16" s="25">
        <f t="shared" ref="I16:I21" si="2">H16+G16</f>
        <v>307.56</v>
      </c>
    </row>
    <row r="17" spans="1:10">
      <c r="A17" s="3">
        <v>20</v>
      </c>
      <c r="B17" s="5" t="s">
        <v>11</v>
      </c>
      <c r="C17" s="76" t="s">
        <v>12</v>
      </c>
      <c r="D17" s="77"/>
      <c r="E17" s="6">
        <v>2</v>
      </c>
      <c r="F17" s="6">
        <v>277.82</v>
      </c>
      <c r="G17" s="9">
        <f t="shared" si="0"/>
        <v>555.64</v>
      </c>
      <c r="H17" s="22">
        <f t="shared" si="1"/>
        <v>111.12799999999999</v>
      </c>
      <c r="I17" s="25">
        <f t="shared" si="2"/>
        <v>666.76800000000003</v>
      </c>
    </row>
    <row r="18" spans="1:10" ht="30" customHeight="1">
      <c r="A18" s="3">
        <v>20</v>
      </c>
      <c r="B18" s="5" t="s">
        <v>13</v>
      </c>
      <c r="C18" s="76" t="s">
        <v>14</v>
      </c>
      <c r="D18" s="77"/>
      <c r="E18" s="6">
        <v>1</v>
      </c>
      <c r="F18" s="6">
        <v>427.28</v>
      </c>
      <c r="G18" s="9">
        <f t="shared" si="0"/>
        <v>427.28</v>
      </c>
      <c r="H18" s="22">
        <f t="shared" si="1"/>
        <v>85.455999999999989</v>
      </c>
      <c r="I18" s="25">
        <f t="shared" si="2"/>
        <v>512.73599999999999</v>
      </c>
    </row>
    <row r="19" spans="1:10">
      <c r="A19" s="3">
        <v>20</v>
      </c>
      <c r="B19" s="5" t="s">
        <v>16</v>
      </c>
      <c r="C19" s="76" t="s">
        <v>15</v>
      </c>
      <c r="D19" s="77"/>
      <c r="E19" s="6">
        <v>1</v>
      </c>
      <c r="F19" s="6">
        <v>278.07</v>
      </c>
      <c r="G19" s="9">
        <f t="shared" si="0"/>
        <v>278.07</v>
      </c>
      <c r="H19" s="22">
        <f t="shared" si="1"/>
        <v>55.613999999999997</v>
      </c>
      <c r="I19" s="25">
        <f t="shared" si="2"/>
        <v>333.68399999999997</v>
      </c>
    </row>
    <row r="20" spans="1:10" ht="30" customHeight="1">
      <c r="A20" s="3">
        <v>20</v>
      </c>
      <c r="B20" s="5" t="s">
        <v>18</v>
      </c>
      <c r="C20" s="76" t="s">
        <v>17</v>
      </c>
      <c r="D20" s="77"/>
      <c r="E20" s="6">
        <v>2</v>
      </c>
      <c r="F20" s="6">
        <v>169.3</v>
      </c>
      <c r="G20" s="9">
        <f t="shared" si="0"/>
        <v>338.6</v>
      </c>
      <c r="H20" s="22">
        <f t="shared" si="1"/>
        <v>67.72</v>
      </c>
      <c r="I20" s="25">
        <f t="shared" si="2"/>
        <v>406.32000000000005</v>
      </c>
    </row>
    <row r="21" spans="1:10" ht="30.75" customHeight="1">
      <c r="A21" s="3">
        <v>20</v>
      </c>
      <c r="B21" s="5" t="s">
        <v>20</v>
      </c>
      <c r="C21" s="76" t="s">
        <v>19</v>
      </c>
      <c r="D21" s="77"/>
      <c r="E21" s="6">
        <v>1</v>
      </c>
      <c r="F21" s="6">
        <v>280.33999999999997</v>
      </c>
      <c r="G21" s="9">
        <f t="shared" si="0"/>
        <v>280.33999999999997</v>
      </c>
      <c r="H21" s="22">
        <f t="shared" si="1"/>
        <v>56.067999999999991</v>
      </c>
      <c r="I21" s="25">
        <f t="shared" si="2"/>
        <v>336.40799999999996</v>
      </c>
    </row>
    <row r="22" spans="1:10">
      <c r="G22" s="67" t="s">
        <v>36</v>
      </c>
      <c r="H22" s="67"/>
      <c r="I22" s="67"/>
      <c r="J22" s="10"/>
    </row>
    <row r="23" spans="1:10" ht="15.75" thickBot="1">
      <c r="G23" s="42"/>
      <c r="H23" s="42"/>
      <c r="I23" s="42"/>
      <c r="J23" s="10"/>
    </row>
    <row r="24" spans="1:10" s="44" customFormat="1" ht="30">
      <c r="B24" s="46" t="s">
        <v>38</v>
      </c>
      <c r="C24" s="45" t="s">
        <v>39</v>
      </c>
      <c r="D24" s="45" t="s">
        <v>40</v>
      </c>
      <c r="E24" s="78" t="s">
        <v>41</v>
      </c>
      <c r="F24" s="79"/>
      <c r="G24" s="42"/>
      <c r="H24" s="42"/>
      <c r="I24" s="42"/>
    </row>
    <row r="25" spans="1:10" s="1" customFormat="1">
      <c r="B25" s="3">
        <f>SUM(G15:G21)</f>
        <v>2758.27</v>
      </c>
      <c r="C25" s="3">
        <f>D25-B25</f>
        <v>551.654</v>
      </c>
      <c r="D25" s="43">
        <f>SUM(I15:I21)</f>
        <v>3309.924</v>
      </c>
      <c r="E25" s="80">
        <v>0</v>
      </c>
      <c r="F25" s="81"/>
      <c r="G25" s="42"/>
      <c r="H25" s="42"/>
      <c r="I25" s="42"/>
    </row>
    <row r="26" spans="1:10" s="1" customFormat="1" ht="15.75" thickBot="1">
      <c r="B26" s="13"/>
      <c r="C26" s="13"/>
      <c r="D26" s="42"/>
      <c r="E26" s="13"/>
      <c r="F26" s="13"/>
      <c r="G26" s="42"/>
      <c r="H26" s="42"/>
      <c r="I26" s="42"/>
    </row>
    <row r="27" spans="1:10" s="1" customFormat="1">
      <c r="B27" s="14" t="s">
        <v>42</v>
      </c>
      <c r="C27" s="14" t="s">
        <v>43</v>
      </c>
      <c r="D27" s="45" t="s">
        <v>44</v>
      </c>
      <c r="E27" s="13"/>
      <c r="F27" s="13"/>
      <c r="G27" s="42"/>
      <c r="H27" s="42"/>
      <c r="I27" s="42"/>
    </row>
    <row r="28" spans="1:10" s="1" customFormat="1">
      <c r="B28" s="3" t="s">
        <v>45</v>
      </c>
      <c r="C28" s="3">
        <f>SUMIF(A:A,20,H:H)</f>
        <v>551.65399999999988</v>
      </c>
      <c r="D28" s="43">
        <f>SUMIF(A:A,10,H:H)</f>
        <v>0</v>
      </c>
      <c r="E28" s="13"/>
      <c r="F28" s="13"/>
      <c r="G28" s="42"/>
      <c r="H28" s="42"/>
      <c r="I28" s="42"/>
    </row>
    <row r="29" spans="1:10" s="1" customFormat="1">
      <c r="B29" s="13"/>
      <c r="C29" s="13"/>
      <c r="D29" s="42"/>
      <c r="E29" s="13"/>
      <c r="F29" s="13"/>
      <c r="G29" s="42"/>
      <c r="H29" s="42"/>
      <c r="I29" s="42"/>
    </row>
    <row r="30" spans="1:10" s="1" customFormat="1">
      <c r="B30" s="13"/>
      <c r="C30" s="13"/>
      <c r="D30" s="42"/>
      <c r="E30" s="13"/>
      <c r="F30" s="13"/>
      <c r="G30" s="42"/>
      <c r="H30" s="42"/>
      <c r="I30" s="42"/>
    </row>
    <row r="31" spans="1:10" s="1" customFormat="1">
      <c r="B31" s="13"/>
      <c r="C31" s="13"/>
      <c r="D31" s="42"/>
      <c r="E31" s="13"/>
      <c r="F31" s="13"/>
      <c r="G31" s="42"/>
      <c r="H31" s="42"/>
      <c r="I31" s="42"/>
    </row>
    <row r="32" spans="1:10" s="28" customFormat="1" ht="15.75" thickBot="1">
      <c r="E32" s="29"/>
      <c r="F32" s="29"/>
      <c r="G32" s="30"/>
      <c r="H32" s="66"/>
      <c r="I32" s="66"/>
    </row>
    <row r="33" spans="2:10" s="28" customFormat="1" ht="15.75" thickBot="1">
      <c r="B33" s="33" t="s">
        <v>28</v>
      </c>
      <c r="C33" s="32"/>
      <c r="D33" s="32"/>
      <c r="E33" s="32"/>
      <c r="F33" s="32"/>
      <c r="G33" s="32"/>
      <c r="H33" s="32"/>
      <c r="I33" s="32"/>
      <c r="J33" s="31"/>
    </row>
    <row r="34" spans="2:10" s="28" customFormat="1">
      <c r="B34" s="34" t="s">
        <v>29</v>
      </c>
      <c r="E34" s="29"/>
      <c r="F34" s="29"/>
      <c r="G34" s="29"/>
      <c r="H34" s="29"/>
      <c r="J34" s="40"/>
    </row>
    <row r="35" spans="2:10" s="26" customFormat="1" ht="31.5" customHeight="1">
      <c r="B35" s="68" t="s">
        <v>37</v>
      </c>
      <c r="C35" s="69"/>
      <c r="D35" s="69"/>
      <c r="E35" s="69"/>
      <c r="F35" s="69"/>
      <c r="G35" s="69"/>
      <c r="H35" s="69"/>
      <c r="I35" s="69"/>
      <c r="J35" s="70"/>
    </row>
    <row r="36" spans="2:10" s="26" customFormat="1">
      <c r="B36" s="34" t="s">
        <v>30</v>
      </c>
      <c r="C36" s="12"/>
      <c r="D36" s="12"/>
      <c r="E36" s="12"/>
      <c r="F36" s="12"/>
      <c r="G36" s="12"/>
      <c r="H36" s="12"/>
      <c r="J36" s="35"/>
    </row>
    <row r="37" spans="2:10" s="26" customFormat="1">
      <c r="B37" s="34" t="s">
        <v>31</v>
      </c>
      <c r="C37" s="2"/>
      <c r="D37" s="2"/>
      <c r="E37" s="2"/>
      <c r="F37" s="2"/>
      <c r="G37" s="2"/>
      <c r="H37" s="2"/>
      <c r="J37" s="35"/>
    </row>
    <row r="38" spans="2:10" s="26" customFormat="1" ht="15.75" thickBot="1">
      <c r="B38" s="36" t="s">
        <v>32</v>
      </c>
      <c r="C38" s="37"/>
      <c r="D38" s="37"/>
      <c r="E38" s="37"/>
      <c r="F38" s="37"/>
      <c r="G38" s="37"/>
      <c r="H38" s="37"/>
      <c r="I38" s="38"/>
      <c r="J38" s="39"/>
    </row>
    <row r="39" spans="2:10" s="26" customFormat="1">
      <c r="B39" s="2"/>
      <c r="C39" s="2"/>
      <c r="D39" s="2"/>
      <c r="E39" s="2"/>
      <c r="F39" s="2"/>
      <c r="G39" s="2"/>
      <c r="H39" s="2"/>
    </row>
    <row r="40" spans="2:10" s="26" customFormat="1">
      <c r="C40" s="71" t="s">
        <v>33</v>
      </c>
      <c r="D40" s="71"/>
      <c r="E40" s="71"/>
      <c r="F40" s="71"/>
      <c r="G40" s="71"/>
      <c r="H40" s="71"/>
      <c r="I40" s="71"/>
      <c r="J40" s="71"/>
    </row>
    <row r="41" spans="2:10" s="26" customFormat="1">
      <c r="E41" s="13"/>
      <c r="F41" s="13"/>
      <c r="G41" s="13"/>
      <c r="H41" s="13"/>
    </row>
    <row r="42" spans="2:10" s="26" customFormat="1">
      <c r="B42" s="12"/>
      <c r="C42" s="12"/>
      <c r="D42" s="12"/>
      <c r="E42" s="12"/>
      <c r="F42" s="12"/>
      <c r="G42" s="12"/>
      <c r="H42" s="12"/>
    </row>
    <row r="43" spans="2:10" s="26" customFormat="1">
      <c r="B43" s="12"/>
      <c r="C43" s="27" t="s">
        <v>34</v>
      </c>
      <c r="D43" s="27"/>
      <c r="E43" s="12"/>
      <c r="F43" s="12"/>
      <c r="G43" s="12"/>
      <c r="H43" s="2"/>
    </row>
    <row r="44" spans="2:10" s="26" customFormat="1">
      <c r="B44" s="2"/>
      <c r="C44" s="2"/>
      <c r="D44" s="2"/>
      <c r="E44" s="2"/>
      <c r="F44" s="2"/>
      <c r="G44" s="2"/>
      <c r="H44" s="2"/>
    </row>
    <row r="45" spans="2:10" s="26" customFormat="1">
      <c r="B45" s="2"/>
      <c r="C45" s="2"/>
      <c r="D45" s="2"/>
      <c r="E45" s="2"/>
      <c r="F45" s="2"/>
      <c r="G45" s="2"/>
      <c r="H45" s="2"/>
    </row>
    <row r="48" spans="2:10">
      <c r="C48" s="41" t="s">
        <v>35</v>
      </c>
      <c r="D48" s="41"/>
    </row>
    <row r="51" spans="2:8">
      <c r="B51" s="11" t="s">
        <v>21</v>
      </c>
      <c r="E51" s="11" t="s">
        <v>22</v>
      </c>
      <c r="F51" s="10"/>
      <c r="G51" s="11" t="s">
        <v>23</v>
      </c>
      <c r="H51" s="10"/>
    </row>
  </sheetData>
  <mergeCells count="18">
    <mergeCell ref="E2:I3"/>
    <mergeCell ref="H5:I5"/>
    <mergeCell ref="E6:H6"/>
    <mergeCell ref="E8:H11"/>
    <mergeCell ref="G22:I22"/>
    <mergeCell ref="B35:J35"/>
    <mergeCell ref="C40:J40"/>
    <mergeCell ref="C14:D14"/>
    <mergeCell ref="C15:D15"/>
    <mergeCell ref="C16:D16"/>
    <mergeCell ref="C17:D17"/>
    <mergeCell ref="C19:D19"/>
    <mergeCell ref="C18:D18"/>
    <mergeCell ref="C20:D20"/>
    <mergeCell ref="C21:D21"/>
    <mergeCell ref="H32:I32"/>
    <mergeCell ref="E24:F24"/>
    <mergeCell ref="E25:F25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Feuil2</vt:lpstr>
      <vt:lpstr>dix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garcia</dc:creator>
  <cp:lastModifiedBy>h2so4</cp:lastModifiedBy>
  <cp:lastPrinted>2015-01-11T09:43:56Z</cp:lastPrinted>
  <dcterms:created xsi:type="dcterms:W3CDTF">2015-01-06T21:42:11Z</dcterms:created>
  <dcterms:modified xsi:type="dcterms:W3CDTF">2015-01-11T10:54:09Z</dcterms:modified>
</cp:coreProperties>
</file>